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omments1.xml" ContentType="application/vnd.openxmlformats-officedocument.spreadsheetml.comments+xml"/>
  <Override PartName="/xl/charts/chart3.xml" ContentType="application/vnd.openxmlformats-officedocument.drawingml.chart+xml"/>
  <Override PartName="/xl/drawings/drawing4.xml" ContentType="application/vnd.openxmlformats-officedocument.drawing+xml"/>
  <Override PartName="/xl/comments2.xml" ContentType="application/vnd.openxmlformats-officedocument.spreadsheetml.comments+xml"/>
  <Override PartName="/xl/charts/chart4.xml" ContentType="application/vnd.openxmlformats-officedocument.drawingml.chart+xml"/>
  <Override PartName="/xl/charts/chart5.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defaultThemeVersion="166925"/>
  <mc:AlternateContent xmlns:mc="http://schemas.openxmlformats.org/markup-compatibility/2006">
    <mc:Choice Requires="x15">
      <x15ac:absPath xmlns:x15ac="http://schemas.microsoft.com/office/spreadsheetml/2010/11/ac" url="C:\Users\indra\Desktop\"/>
    </mc:Choice>
  </mc:AlternateContent>
  <xr:revisionPtr revIDLastSave="0" documentId="13_ncr:1_{1C5460D2-E29C-44BC-92B1-6AC706629462}" xr6:coauthVersionLast="47" xr6:coauthVersionMax="47" xr10:uidLastSave="{00000000-0000-0000-0000-000000000000}"/>
  <bookViews>
    <workbookView xWindow="-108" yWindow="-108" windowWidth="23256" windowHeight="12456" activeTab="6" xr2:uid="{411F6EAE-B030-4EE4-A07F-E0F742536CDA}"/>
  </bookViews>
  <sheets>
    <sheet name="Main sheet" sheetId="1" r:id="rId1"/>
    <sheet name="Model 2" sheetId="13" r:id="rId2"/>
    <sheet name="Sheet1_STS" sheetId="14" state="veryHidden" r:id="rId3"/>
    <sheet name="Model 3" sheetId="7" r:id="rId4"/>
    <sheet name="Model 1_STS" sheetId="23" state="veryHidden" r:id="rId5"/>
    <sheet name="1way M2" sheetId="22" r:id="rId6"/>
    <sheet name="2way M2" sheetId="25" r:id="rId7"/>
  </sheets>
  <definedNames>
    <definedName name="ChartData" localSheetId="5">'1way M2'!$P$5:$P$30</definedName>
    <definedName name="ChartData1" localSheetId="6">'2way M2'!$AC$5:$AC$30</definedName>
    <definedName name="ChartData2" localSheetId="6">'2way M2'!$AG$5:$AG$30</definedName>
    <definedName name="InputValues" localSheetId="5">'1way M2'!$A$5:$A$30</definedName>
    <definedName name="InputValues1" localSheetId="6">'2way M2'!$A$5:$A$30</definedName>
    <definedName name="InputValues2" localSheetId="6">'2way M2'!$B$4:$AA$4</definedName>
    <definedName name="OutputAddresses" localSheetId="5">'1way M2'!$B$4:$N$4</definedName>
    <definedName name="OutputAddresses" localSheetId="6">'2way M2'!$AZ$2:$AZ$14</definedName>
    <definedName name="OutputValues" localSheetId="5">'1way M2'!$B$5:$N$30</definedName>
    <definedName name="OutputValues_1" localSheetId="6">'2way M2'!$B$5:$AA$30</definedName>
    <definedName name="OutputValues_10" localSheetId="6">'2way M2'!$B$257:$AA$282</definedName>
    <definedName name="OutputValues_11" localSheetId="6">'2way M2'!$B$285:$AA$310</definedName>
    <definedName name="OutputValues_12" localSheetId="6">'2way M2'!$B$313:$AA$338</definedName>
    <definedName name="OutputValues_13" localSheetId="6">'2way M2'!$B$341:$AA$366</definedName>
    <definedName name="OutputValues_2" localSheetId="6">'2way M2'!$B$33:$AA$58</definedName>
    <definedName name="OutputValues_3" localSheetId="6">'2way M2'!$B$61:$AA$86</definedName>
    <definedName name="OutputValues_4" localSheetId="6">'2way M2'!$B$89:$AA$114</definedName>
    <definedName name="OutputValues_5" localSheetId="6">'2way M2'!$B$117:$AA$142</definedName>
    <definedName name="OutputValues_6" localSheetId="6">'2way M2'!$B$145:$AA$170</definedName>
    <definedName name="OutputValues_7" localSheetId="6">'2way M2'!$B$173:$AA$198</definedName>
    <definedName name="OutputValues_8" localSheetId="6">'2way M2'!$B$201:$AA$226</definedName>
    <definedName name="OutputValues_9" localSheetId="6">'2way M2'!$B$229:$AA$254</definedName>
    <definedName name="solver_adj" localSheetId="0" hidden="1">'Main sheet'!$BG$36:$BG$47</definedName>
    <definedName name="solver_adj" localSheetId="1" hidden="1">'Model 2'!$E$5:$E$16</definedName>
    <definedName name="solver_adj" localSheetId="3" hidden="1">'Model 3'!$E$5:$E$16</definedName>
    <definedName name="solver_cvg" localSheetId="0" hidden="1">0.0001</definedName>
    <definedName name="solver_cvg" localSheetId="1" hidden="1">0.0001</definedName>
    <definedName name="solver_cvg" localSheetId="3" hidden="1">0.0001</definedName>
    <definedName name="solver_drv" localSheetId="0" hidden="1">1</definedName>
    <definedName name="solver_drv" localSheetId="1" hidden="1">2</definedName>
    <definedName name="solver_drv" localSheetId="3" hidden="1">1</definedName>
    <definedName name="solver_eng" localSheetId="0" hidden="1">1</definedName>
    <definedName name="solver_eng" localSheetId="1" hidden="1">1</definedName>
    <definedName name="solver_eng" localSheetId="3" hidden="1">1</definedName>
    <definedName name="solver_est" localSheetId="0" hidden="1">1</definedName>
    <definedName name="solver_est" localSheetId="1" hidden="1">1</definedName>
    <definedName name="solver_est" localSheetId="3" hidden="1">1</definedName>
    <definedName name="solver_itr" localSheetId="0" hidden="1">2147483647</definedName>
    <definedName name="solver_itr" localSheetId="1" hidden="1">2147483647</definedName>
    <definedName name="solver_itr" localSheetId="3" hidden="1">2147483647</definedName>
    <definedName name="solver_lhs1" localSheetId="0" hidden="1">'Main sheet'!$BG$48</definedName>
    <definedName name="solver_lhs1" localSheetId="1" hidden="1">'Model 2'!$C$23</definedName>
    <definedName name="solver_lhs1" localSheetId="3" hidden="1">'Model 3'!$C$23</definedName>
    <definedName name="solver_lhs2" localSheetId="0" hidden="1">'Main sheet'!$BG$57:$BG$68</definedName>
    <definedName name="solver_lhs2" localSheetId="1" hidden="1">'Model 2'!$C$24</definedName>
    <definedName name="solver_lhs2" localSheetId="3" hidden="1">'Model 3'!$C$24</definedName>
    <definedName name="solver_lhs3" localSheetId="0" hidden="1">'Main sheet'!$BE$77</definedName>
    <definedName name="solver_lhs3" localSheetId="1" hidden="1">'Model 2'!$C$25</definedName>
    <definedName name="solver_lhs3" localSheetId="3" hidden="1">'Model 3'!$C$25</definedName>
    <definedName name="solver_lhs4" localSheetId="0" hidden="1">'Main sheet'!$BG$57:$BG$68</definedName>
    <definedName name="solver_mip" localSheetId="0" hidden="1">2147483647</definedName>
    <definedName name="solver_mip" localSheetId="1" hidden="1">2147483647</definedName>
    <definedName name="solver_mip" localSheetId="3" hidden="1">2147483647</definedName>
    <definedName name="solver_mni" localSheetId="0" hidden="1">30</definedName>
    <definedName name="solver_mni" localSheetId="1" hidden="1">30</definedName>
    <definedName name="solver_mni" localSheetId="3" hidden="1">30</definedName>
    <definedName name="solver_mrt" localSheetId="0" hidden="1">0.075</definedName>
    <definedName name="solver_mrt" localSheetId="1" hidden="1">0.075</definedName>
    <definedName name="solver_mrt" localSheetId="3" hidden="1">0.075</definedName>
    <definedName name="solver_msl" localSheetId="0" hidden="1">2</definedName>
    <definedName name="solver_msl" localSheetId="1" hidden="1">2</definedName>
    <definedName name="solver_msl" localSheetId="3" hidden="1">2</definedName>
    <definedName name="solver_neg" localSheetId="0" hidden="1">1</definedName>
    <definedName name="solver_neg" localSheetId="1" hidden="1">1</definedName>
    <definedName name="solver_neg" localSheetId="3" hidden="1">1</definedName>
    <definedName name="solver_nod" localSheetId="0" hidden="1">2147483647</definedName>
    <definedName name="solver_nod" localSheetId="1" hidden="1">2147483647</definedName>
    <definedName name="solver_nod" localSheetId="3" hidden="1">2147483647</definedName>
    <definedName name="solver_num" localSheetId="0" hidden="1">1</definedName>
    <definedName name="solver_num" localSheetId="1" hidden="1">3</definedName>
    <definedName name="solver_num" localSheetId="3" hidden="1">3</definedName>
    <definedName name="solver_nwt" localSheetId="0" hidden="1">1</definedName>
    <definedName name="solver_nwt" localSheetId="1" hidden="1">1</definedName>
    <definedName name="solver_nwt" localSheetId="3" hidden="1">1</definedName>
    <definedName name="solver_opt" localSheetId="0" hidden="1">'Main sheet'!$BG$53</definedName>
    <definedName name="solver_opt" localSheetId="1" hidden="1">'Model 2'!$E$19</definedName>
    <definedName name="solver_opt" localSheetId="3" hidden="1">'Model 3'!$E$19</definedName>
    <definedName name="solver_pre" localSheetId="0" hidden="1">0.000001</definedName>
    <definedName name="solver_pre" localSheetId="1" hidden="1">0.000001</definedName>
    <definedName name="solver_pre" localSheetId="3" hidden="1">0.000001</definedName>
    <definedName name="solver_rbv" localSheetId="0" hidden="1">1</definedName>
    <definedName name="solver_rbv" localSheetId="1" hidden="1">2</definedName>
    <definedName name="solver_rbv" localSheetId="3" hidden="1">1</definedName>
    <definedName name="solver_rel1" localSheetId="0" hidden="1">2</definedName>
    <definedName name="solver_rel1" localSheetId="1" hidden="1">3</definedName>
    <definedName name="solver_rel1" localSheetId="3" hidden="1">2</definedName>
    <definedName name="solver_rel2" localSheetId="0" hidden="1">3</definedName>
    <definedName name="solver_rel2" localSheetId="1" hidden="1">1</definedName>
    <definedName name="solver_rel2" localSheetId="3" hidden="1">1</definedName>
    <definedName name="solver_rel3" localSheetId="0" hidden="1">2</definedName>
    <definedName name="solver_rel3" localSheetId="1" hidden="1">2</definedName>
    <definedName name="solver_rel3" localSheetId="3" hidden="1">2</definedName>
    <definedName name="solver_rel4" localSheetId="0" hidden="1">3</definedName>
    <definedName name="solver_rhs1" localSheetId="0" hidden="1">1</definedName>
    <definedName name="solver_rhs1" localSheetId="1" hidden="1">'Model 2'!$E$23</definedName>
    <definedName name="solver_rhs1" localSheetId="3" hidden="1">'Model 3'!$E$23</definedName>
    <definedName name="solver_rhs2" localSheetId="0" hidden="1">0</definedName>
    <definedName name="solver_rhs2" localSheetId="1" hidden="1">'Model 2'!$E$24</definedName>
    <definedName name="solver_rhs2" localSheetId="3" hidden="1">'Model 3'!$E$24</definedName>
    <definedName name="solver_rhs3" localSheetId="0" hidden="1">'Main sheet'!$BG$77</definedName>
    <definedName name="solver_rhs3" localSheetId="1" hidden="1">'Model 2'!$E$25</definedName>
    <definedName name="solver_rhs3" localSheetId="3" hidden="1">'Model 3'!$E$25</definedName>
    <definedName name="solver_rhs4" localSheetId="0" hidden="1">0</definedName>
    <definedName name="solver_rlx" localSheetId="0" hidden="1">2</definedName>
    <definedName name="solver_rlx" localSheetId="1" hidden="1">2</definedName>
    <definedName name="solver_rlx" localSheetId="3" hidden="1">2</definedName>
    <definedName name="solver_rsd" localSheetId="0" hidden="1">0</definedName>
    <definedName name="solver_rsd" localSheetId="1" hidden="1">0</definedName>
    <definedName name="solver_rsd" localSheetId="3" hidden="1">0</definedName>
    <definedName name="solver_scl" localSheetId="0" hidden="1">1</definedName>
    <definedName name="solver_scl" localSheetId="1" hidden="1">2</definedName>
    <definedName name="solver_scl" localSheetId="3" hidden="1">1</definedName>
    <definedName name="solver_sho" localSheetId="0" hidden="1">2</definedName>
    <definedName name="solver_sho" localSheetId="1" hidden="1">2</definedName>
    <definedName name="solver_sho" localSheetId="3" hidden="1">2</definedName>
    <definedName name="solver_ssz" localSheetId="0" hidden="1">100</definedName>
    <definedName name="solver_ssz" localSheetId="1" hidden="1">100</definedName>
    <definedName name="solver_ssz" localSheetId="3" hidden="1">100</definedName>
    <definedName name="solver_tim" localSheetId="0" hidden="1">2147483647</definedName>
    <definedName name="solver_tim" localSheetId="1" hidden="1">2147483647</definedName>
    <definedName name="solver_tim" localSheetId="3" hidden="1">2147483647</definedName>
    <definedName name="solver_tol" localSheetId="0" hidden="1">0.01</definedName>
    <definedName name="solver_tol" localSheetId="1" hidden="1">0.01</definedName>
    <definedName name="solver_tol" localSheetId="3" hidden="1">0.01</definedName>
    <definedName name="solver_typ" localSheetId="0" hidden="1">1</definedName>
    <definedName name="solver_typ" localSheetId="1" hidden="1">1</definedName>
    <definedName name="solver_typ" localSheetId="3" hidden="1">1</definedName>
    <definedName name="solver_val" localSheetId="0" hidden="1">0</definedName>
    <definedName name="solver_val" localSheetId="1" hidden="1">0</definedName>
    <definedName name="solver_val" localSheetId="3" hidden="1">0</definedName>
    <definedName name="solver_ver" localSheetId="0" hidden="1">3</definedName>
    <definedName name="solver_ver" localSheetId="1" hidden="1">3</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41" i="1" l="1"/>
  <c r="AD41" i="1"/>
  <c r="AE41" i="1"/>
  <c r="AF41" i="1"/>
  <c r="AG41" i="1"/>
  <c r="AH41" i="1"/>
  <c r="AI41" i="1"/>
  <c r="AJ41" i="1"/>
  <c r="AK41" i="1"/>
  <c r="AL41" i="1"/>
  <c r="AM41" i="1"/>
  <c r="AN41" i="1"/>
  <c r="AC42" i="1"/>
  <c r="AD42" i="1"/>
  <c r="AE42" i="1"/>
  <c r="AF42" i="1"/>
  <c r="AG42" i="1"/>
  <c r="AH42" i="1"/>
  <c r="AI42" i="1"/>
  <c r="AJ42" i="1"/>
  <c r="AK42" i="1"/>
  <c r="AL42" i="1"/>
  <c r="AM42" i="1"/>
  <c r="AN42" i="1"/>
  <c r="AC43" i="1"/>
  <c r="AD43" i="1"/>
  <c r="AE43" i="1"/>
  <c r="AF43" i="1"/>
  <c r="AG43" i="1"/>
  <c r="AH43" i="1"/>
  <c r="AI43" i="1"/>
  <c r="AJ43" i="1"/>
  <c r="AK43" i="1"/>
  <c r="AL43" i="1"/>
  <c r="AM43" i="1"/>
  <c r="AN43" i="1"/>
  <c r="AC44" i="1"/>
  <c r="AD44" i="1"/>
  <c r="AE44" i="1"/>
  <c r="AF44" i="1"/>
  <c r="AG44" i="1"/>
  <c r="AH44" i="1"/>
  <c r="AI44" i="1"/>
  <c r="AJ44" i="1"/>
  <c r="AK44" i="1"/>
  <c r="AL44" i="1"/>
  <c r="AM44" i="1"/>
  <c r="AN44" i="1"/>
  <c r="AC45" i="1"/>
  <c r="AD45" i="1"/>
  <c r="AE45" i="1"/>
  <c r="AF45" i="1"/>
  <c r="AG45" i="1"/>
  <c r="AH45" i="1"/>
  <c r="AI45" i="1"/>
  <c r="AJ45" i="1"/>
  <c r="AK45" i="1"/>
  <c r="AL45" i="1"/>
  <c r="AM45" i="1"/>
  <c r="AN45" i="1"/>
  <c r="AC46" i="1"/>
  <c r="AD46" i="1"/>
  <c r="AE46" i="1"/>
  <c r="AF46" i="1"/>
  <c r="AG46" i="1"/>
  <c r="AH46" i="1"/>
  <c r="AI46" i="1"/>
  <c r="AJ46" i="1"/>
  <c r="AK46" i="1"/>
  <c r="AL46" i="1"/>
  <c r="AM46" i="1"/>
  <c r="AN46" i="1"/>
  <c r="AC47" i="1"/>
  <c r="AD47" i="1"/>
  <c r="AE47" i="1"/>
  <c r="AF47" i="1"/>
  <c r="AG47" i="1"/>
  <c r="AH47" i="1"/>
  <c r="AI47" i="1"/>
  <c r="AJ47" i="1"/>
  <c r="AK47" i="1"/>
  <c r="AL47" i="1"/>
  <c r="AM47" i="1"/>
  <c r="AN47" i="1"/>
  <c r="AC48" i="1"/>
  <c r="AD48" i="1"/>
  <c r="AE48" i="1"/>
  <c r="AF48" i="1"/>
  <c r="AG48" i="1"/>
  <c r="AH48" i="1"/>
  <c r="AI48" i="1"/>
  <c r="AJ48" i="1"/>
  <c r="AK48" i="1"/>
  <c r="AL48" i="1"/>
  <c r="AM48" i="1"/>
  <c r="AN48" i="1"/>
  <c r="AC49" i="1"/>
  <c r="AD49" i="1"/>
  <c r="AE49" i="1"/>
  <c r="AF49" i="1"/>
  <c r="AG49" i="1"/>
  <c r="AH49" i="1"/>
  <c r="AI49" i="1"/>
  <c r="AJ49" i="1"/>
  <c r="AK49" i="1"/>
  <c r="AL49" i="1"/>
  <c r="AM49" i="1"/>
  <c r="AN49" i="1"/>
  <c r="AC50" i="1"/>
  <c r="AD50" i="1"/>
  <c r="AE50" i="1"/>
  <c r="AF50" i="1"/>
  <c r="AG50" i="1"/>
  <c r="AH50" i="1"/>
  <c r="AI50" i="1"/>
  <c r="AJ50" i="1"/>
  <c r="AK50" i="1"/>
  <c r="AL50" i="1"/>
  <c r="AM50" i="1"/>
  <c r="AN50" i="1"/>
  <c r="AC51" i="1"/>
  <c r="AD51" i="1"/>
  <c r="AE51" i="1"/>
  <c r="AF51" i="1"/>
  <c r="AG51" i="1"/>
  <c r="AH51" i="1"/>
  <c r="AI51" i="1"/>
  <c r="AJ51" i="1"/>
  <c r="AK51" i="1"/>
  <c r="AL51" i="1"/>
  <c r="AM51" i="1"/>
  <c r="AN51" i="1"/>
  <c r="AC52" i="1"/>
  <c r="AD52" i="1"/>
  <c r="AE52" i="1"/>
  <c r="AF52" i="1"/>
  <c r="AG52" i="1"/>
  <c r="AH52" i="1"/>
  <c r="AI52" i="1"/>
  <c r="AJ52" i="1"/>
  <c r="AK52" i="1"/>
  <c r="AL52" i="1"/>
  <c r="AM52" i="1"/>
  <c r="AN52" i="1"/>
  <c r="AC53" i="1"/>
  <c r="AD53" i="1"/>
  <c r="AE53" i="1"/>
  <c r="AF53" i="1"/>
  <c r="AG53" i="1"/>
  <c r="AH53" i="1"/>
  <c r="AI53" i="1"/>
  <c r="AJ53" i="1"/>
  <c r="AK53" i="1"/>
  <c r="AL53" i="1"/>
  <c r="AM53" i="1"/>
  <c r="AN53" i="1"/>
  <c r="AC54" i="1"/>
  <c r="AD54" i="1"/>
  <c r="AE54" i="1"/>
  <c r="AF54" i="1"/>
  <c r="AG54" i="1"/>
  <c r="AH54" i="1"/>
  <c r="AI54" i="1"/>
  <c r="AJ54" i="1"/>
  <c r="AK54" i="1"/>
  <c r="AL54" i="1"/>
  <c r="AM54" i="1"/>
  <c r="AN54" i="1"/>
  <c r="AC55" i="1"/>
  <c r="AD55" i="1"/>
  <c r="AE55" i="1"/>
  <c r="AF55" i="1"/>
  <c r="AG55" i="1"/>
  <c r="AH55" i="1"/>
  <c r="AI55" i="1"/>
  <c r="AJ55" i="1"/>
  <c r="AK55" i="1"/>
  <c r="AL55" i="1"/>
  <c r="AM55" i="1"/>
  <c r="AN55" i="1"/>
  <c r="AC56" i="1"/>
  <c r="AD56" i="1"/>
  <c r="AE56" i="1"/>
  <c r="AF56" i="1"/>
  <c r="AG56" i="1"/>
  <c r="AH56" i="1"/>
  <c r="AI56" i="1"/>
  <c r="AJ56" i="1"/>
  <c r="AK56" i="1"/>
  <c r="AL56" i="1"/>
  <c r="AM56" i="1"/>
  <c r="AN56" i="1"/>
  <c r="AC57" i="1"/>
  <c r="AD57" i="1"/>
  <c r="AE57" i="1"/>
  <c r="AF57" i="1"/>
  <c r="AG57" i="1"/>
  <c r="AH57" i="1"/>
  <c r="AI57" i="1"/>
  <c r="AJ57" i="1"/>
  <c r="AK57" i="1"/>
  <c r="AL57" i="1"/>
  <c r="AM57" i="1"/>
  <c r="AN57" i="1"/>
  <c r="AC58" i="1"/>
  <c r="AD58" i="1"/>
  <c r="AE58" i="1"/>
  <c r="AF58" i="1"/>
  <c r="AG58" i="1"/>
  <c r="AH58" i="1"/>
  <c r="AI58" i="1"/>
  <c r="AJ58" i="1"/>
  <c r="AK58" i="1"/>
  <c r="AL58" i="1"/>
  <c r="AM58" i="1"/>
  <c r="AN58" i="1"/>
  <c r="AC59" i="1"/>
  <c r="AD59" i="1"/>
  <c r="AE59" i="1"/>
  <c r="AF59" i="1"/>
  <c r="AG59" i="1"/>
  <c r="AH59" i="1"/>
  <c r="AI59" i="1"/>
  <c r="AJ59" i="1"/>
  <c r="AK59" i="1"/>
  <c r="AL59" i="1"/>
  <c r="AM59" i="1"/>
  <c r="AN59" i="1"/>
  <c r="AC60" i="1"/>
  <c r="AD60" i="1"/>
  <c r="AE60" i="1"/>
  <c r="AF60" i="1"/>
  <c r="AG60" i="1"/>
  <c r="AH60" i="1"/>
  <c r="AI60" i="1"/>
  <c r="AJ60" i="1"/>
  <c r="AK60" i="1"/>
  <c r="AL60" i="1"/>
  <c r="AM60" i="1"/>
  <c r="AN60" i="1"/>
  <c r="AC61" i="1"/>
  <c r="AD61" i="1"/>
  <c r="AE61" i="1"/>
  <c r="AF61" i="1"/>
  <c r="AG61" i="1"/>
  <c r="AH61" i="1"/>
  <c r="AI61" i="1"/>
  <c r="AJ61" i="1"/>
  <c r="AK61" i="1"/>
  <c r="AL61" i="1"/>
  <c r="AM61" i="1"/>
  <c r="AN61" i="1"/>
  <c r="AC62" i="1"/>
  <c r="AD62" i="1"/>
  <c r="AE62" i="1"/>
  <c r="AF62" i="1"/>
  <c r="AG62" i="1"/>
  <c r="AH62" i="1"/>
  <c r="AI62" i="1"/>
  <c r="AJ62" i="1"/>
  <c r="AK62" i="1"/>
  <c r="AL62" i="1"/>
  <c r="AM62" i="1"/>
  <c r="AN62" i="1"/>
  <c r="AC63" i="1"/>
  <c r="AD63" i="1"/>
  <c r="AE63" i="1"/>
  <c r="AF63" i="1"/>
  <c r="AG63" i="1"/>
  <c r="AH63" i="1"/>
  <c r="AI63" i="1"/>
  <c r="AJ63" i="1"/>
  <c r="AK63" i="1"/>
  <c r="AL63" i="1"/>
  <c r="AM63" i="1"/>
  <c r="AN63" i="1"/>
  <c r="AC64" i="1"/>
  <c r="AD64" i="1"/>
  <c r="AE64" i="1"/>
  <c r="AF64" i="1"/>
  <c r="AG64" i="1"/>
  <c r="AH64" i="1"/>
  <c r="AI64" i="1"/>
  <c r="AJ64" i="1"/>
  <c r="AK64" i="1"/>
  <c r="AL64" i="1"/>
  <c r="AM64" i="1"/>
  <c r="AN64" i="1"/>
  <c r="AC65" i="1"/>
  <c r="AD65" i="1"/>
  <c r="AE65" i="1"/>
  <c r="AF65" i="1"/>
  <c r="AG65" i="1"/>
  <c r="AH65" i="1"/>
  <c r="AI65" i="1"/>
  <c r="AJ65" i="1"/>
  <c r="AK65" i="1"/>
  <c r="AL65" i="1"/>
  <c r="AM65" i="1"/>
  <c r="AN65" i="1"/>
  <c r="AC66" i="1"/>
  <c r="AD66" i="1"/>
  <c r="AE66" i="1"/>
  <c r="AF66" i="1"/>
  <c r="AG66" i="1"/>
  <c r="AH66" i="1"/>
  <c r="AI66" i="1"/>
  <c r="AJ66" i="1"/>
  <c r="AK66" i="1"/>
  <c r="AL66" i="1"/>
  <c r="AM66" i="1"/>
  <c r="AN66" i="1"/>
  <c r="AC67" i="1"/>
  <c r="AD67" i="1"/>
  <c r="AE67" i="1"/>
  <c r="AF67" i="1"/>
  <c r="AG67" i="1"/>
  <c r="AH67" i="1"/>
  <c r="AI67" i="1"/>
  <c r="AJ67" i="1"/>
  <c r="AK67" i="1"/>
  <c r="AL67" i="1"/>
  <c r="AM67" i="1"/>
  <c r="AN67" i="1"/>
  <c r="AC68" i="1"/>
  <c r="AD68" i="1"/>
  <c r="AE68" i="1"/>
  <c r="AF68" i="1"/>
  <c r="AG68" i="1"/>
  <c r="AH68" i="1"/>
  <c r="AI68" i="1"/>
  <c r="AJ68" i="1"/>
  <c r="AK68" i="1"/>
  <c r="AL68" i="1"/>
  <c r="AM68" i="1"/>
  <c r="AN68" i="1"/>
  <c r="AC69" i="1"/>
  <c r="AD69" i="1"/>
  <c r="AE69" i="1"/>
  <c r="AF69" i="1"/>
  <c r="AG69" i="1"/>
  <c r="AH69" i="1"/>
  <c r="AI69" i="1"/>
  <c r="AJ69" i="1"/>
  <c r="AK69" i="1"/>
  <c r="AL69" i="1"/>
  <c r="AM69" i="1"/>
  <c r="AN69" i="1"/>
  <c r="AC70" i="1"/>
  <c r="AD70" i="1"/>
  <c r="AE70" i="1"/>
  <c r="AF70" i="1"/>
  <c r="AG70" i="1"/>
  <c r="AH70" i="1"/>
  <c r="AI70" i="1"/>
  <c r="AJ70" i="1"/>
  <c r="AK70" i="1"/>
  <c r="AL70" i="1"/>
  <c r="AM70" i="1"/>
  <c r="AN70" i="1"/>
  <c r="AC71" i="1"/>
  <c r="AD71" i="1"/>
  <c r="AE71" i="1"/>
  <c r="AF71" i="1"/>
  <c r="AG71" i="1"/>
  <c r="AH71" i="1"/>
  <c r="AI71" i="1"/>
  <c r="AJ71" i="1"/>
  <c r="AK71" i="1"/>
  <c r="AL71" i="1"/>
  <c r="AM71" i="1"/>
  <c r="AN71" i="1"/>
  <c r="AC72" i="1"/>
  <c r="AD72" i="1"/>
  <c r="AE72" i="1"/>
  <c r="AF72" i="1"/>
  <c r="AG72" i="1"/>
  <c r="AH72" i="1"/>
  <c r="AI72" i="1"/>
  <c r="AJ72" i="1"/>
  <c r="AK72" i="1"/>
  <c r="AL72" i="1"/>
  <c r="AM72" i="1"/>
  <c r="AN72" i="1"/>
  <c r="AC73" i="1"/>
  <c r="AD73" i="1"/>
  <c r="AE73" i="1"/>
  <c r="AF73" i="1"/>
  <c r="AG73" i="1"/>
  <c r="AH73" i="1"/>
  <c r="AI73" i="1"/>
  <c r="AJ73" i="1"/>
  <c r="AK73" i="1"/>
  <c r="AL73" i="1"/>
  <c r="AM73" i="1"/>
  <c r="AN73" i="1"/>
  <c r="AC74" i="1"/>
  <c r="AD74" i="1"/>
  <c r="AE74" i="1"/>
  <c r="AF74" i="1"/>
  <c r="AG74" i="1"/>
  <c r="AH74" i="1"/>
  <c r="AI74" i="1"/>
  <c r="AJ74" i="1"/>
  <c r="AK74" i="1"/>
  <c r="AL74" i="1"/>
  <c r="AM74" i="1"/>
  <c r="AN74" i="1"/>
  <c r="AC75" i="1"/>
  <c r="AD75" i="1"/>
  <c r="AE75" i="1"/>
  <c r="AF75" i="1"/>
  <c r="AG75" i="1"/>
  <c r="AH75" i="1"/>
  <c r="AI75" i="1"/>
  <c r="AJ75" i="1"/>
  <c r="AK75" i="1"/>
  <c r="AL75" i="1"/>
  <c r="AM75" i="1"/>
  <c r="AN75" i="1"/>
  <c r="AC76" i="1"/>
  <c r="AD76" i="1"/>
  <c r="AE76" i="1"/>
  <c r="AF76" i="1"/>
  <c r="AG76" i="1"/>
  <c r="AH76" i="1"/>
  <c r="AI76" i="1"/>
  <c r="AJ76" i="1"/>
  <c r="AK76" i="1"/>
  <c r="AL76" i="1"/>
  <c r="AM76" i="1"/>
  <c r="AN76" i="1"/>
  <c r="AC77" i="1"/>
  <c r="AD77" i="1"/>
  <c r="AE77" i="1"/>
  <c r="AF77" i="1"/>
  <c r="AG77" i="1"/>
  <c r="AH77" i="1"/>
  <c r="AI77" i="1"/>
  <c r="AJ77" i="1"/>
  <c r="AK77" i="1"/>
  <c r="AL77" i="1"/>
  <c r="AM77" i="1"/>
  <c r="AN77" i="1"/>
  <c r="AC78" i="1"/>
  <c r="AD78" i="1"/>
  <c r="AE78" i="1"/>
  <c r="AF78" i="1"/>
  <c r="AG78" i="1"/>
  <c r="AH78" i="1"/>
  <c r="AI78" i="1"/>
  <c r="AJ78" i="1"/>
  <c r="AK78" i="1"/>
  <c r="AL78" i="1"/>
  <c r="AM78" i="1"/>
  <c r="AN78" i="1"/>
  <c r="AC79" i="1"/>
  <c r="AD79" i="1"/>
  <c r="AE79" i="1"/>
  <c r="AF79" i="1"/>
  <c r="AG79" i="1"/>
  <c r="AH79" i="1"/>
  <c r="AI79" i="1"/>
  <c r="AJ79" i="1"/>
  <c r="AK79" i="1"/>
  <c r="AL79" i="1"/>
  <c r="AM79" i="1"/>
  <c r="AN79" i="1"/>
  <c r="AC80" i="1"/>
  <c r="AD80" i="1"/>
  <c r="AE80" i="1"/>
  <c r="AF80" i="1"/>
  <c r="AG80" i="1"/>
  <c r="AH80" i="1"/>
  <c r="AI80" i="1"/>
  <c r="AJ80" i="1"/>
  <c r="AK80" i="1"/>
  <c r="AL80" i="1"/>
  <c r="AM80" i="1"/>
  <c r="AN80" i="1"/>
  <c r="AC81" i="1"/>
  <c r="AD81" i="1"/>
  <c r="AE81" i="1"/>
  <c r="AF81" i="1"/>
  <c r="AG81" i="1"/>
  <c r="AH81" i="1"/>
  <c r="AI81" i="1"/>
  <c r="AJ81" i="1"/>
  <c r="AK81" i="1"/>
  <c r="AL81" i="1"/>
  <c r="AM81" i="1"/>
  <c r="AN81" i="1"/>
  <c r="AC82" i="1"/>
  <c r="AD82" i="1"/>
  <c r="AE82" i="1"/>
  <c r="AF82" i="1"/>
  <c r="AG82" i="1"/>
  <c r="AH82" i="1"/>
  <c r="AI82" i="1"/>
  <c r="AJ82" i="1"/>
  <c r="AK82" i="1"/>
  <c r="AL82" i="1"/>
  <c r="AM82" i="1"/>
  <c r="AN82" i="1"/>
  <c r="AC83" i="1"/>
  <c r="AD83" i="1"/>
  <c r="AE83" i="1"/>
  <c r="AF83" i="1"/>
  <c r="AG83" i="1"/>
  <c r="AH83" i="1"/>
  <c r="AI83" i="1"/>
  <c r="AJ83" i="1"/>
  <c r="AK83" i="1"/>
  <c r="AL83" i="1"/>
  <c r="AM83" i="1"/>
  <c r="AN83" i="1"/>
  <c r="AC84" i="1"/>
  <c r="AD84" i="1"/>
  <c r="AE84" i="1"/>
  <c r="AF84" i="1"/>
  <c r="AG84" i="1"/>
  <c r="AH84" i="1"/>
  <c r="AI84" i="1"/>
  <c r="AJ84" i="1"/>
  <c r="AK84" i="1"/>
  <c r="AL84" i="1"/>
  <c r="AM84" i="1"/>
  <c r="AN84" i="1"/>
  <c r="AC85" i="1"/>
  <c r="AD85" i="1"/>
  <c r="AE85" i="1"/>
  <c r="AF85" i="1"/>
  <c r="AG85" i="1"/>
  <c r="AH85" i="1"/>
  <c r="AI85" i="1"/>
  <c r="AJ85" i="1"/>
  <c r="AK85" i="1"/>
  <c r="AL85" i="1"/>
  <c r="AM85" i="1"/>
  <c r="AN85" i="1"/>
  <c r="AC86" i="1"/>
  <c r="AD86" i="1"/>
  <c r="AE86" i="1"/>
  <c r="AF86" i="1"/>
  <c r="AG86" i="1"/>
  <c r="AH86" i="1"/>
  <c r="AI86" i="1"/>
  <c r="AJ86" i="1"/>
  <c r="AK86" i="1"/>
  <c r="AL86" i="1"/>
  <c r="AM86" i="1"/>
  <c r="AN86" i="1"/>
  <c r="AC87" i="1"/>
  <c r="AD87" i="1"/>
  <c r="AE87" i="1"/>
  <c r="AF87" i="1"/>
  <c r="AG87" i="1"/>
  <c r="AH87" i="1"/>
  <c r="AI87" i="1"/>
  <c r="AJ87" i="1"/>
  <c r="AK87" i="1"/>
  <c r="AL87" i="1"/>
  <c r="AM87" i="1"/>
  <c r="AN87" i="1"/>
  <c r="AC88" i="1"/>
  <c r="AD88" i="1"/>
  <c r="AE88" i="1"/>
  <c r="AF88" i="1"/>
  <c r="AG88" i="1"/>
  <c r="AH88" i="1"/>
  <c r="AI88" i="1"/>
  <c r="AJ88" i="1"/>
  <c r="AK88" i="1"/>
  <c r="AL88" i="1"/>
  <c r="AM88" i="1"/>
  <c r="AN88" i="1"/>
  <c r="AC89" i="1"/>
  <c r="AD89" i="1"/>
  <c r="AE89" i="1"/>
  <c r="AF89" i="1"/>
  <c r="AG89" i="1"/>
  <c r="AH89" i="1"/>
  <c r="AI89" i="1"/>
  <c r="AJ89" i="1"/>
  <c r="AK89" i="1"/>
  <c r="AL89" i="1"/>
  <c r="AM89" i="1"/>
  <c r="AN89" i="1"/>
  <c r="AC90" i="1"/>
  <c r="AD90" i="1"/>
  <c r="AE90" i="1"/>
  <c r="AF90" i="1"/>
  <c r="AG90" i="1"/>
  <c r="AH90" i="1"/>
  <c r="AI90" i="1"/>
  <c r="AJ90" i="1"/>
  <c r="AK90" i="1"/>
  <c r="AL90" i="1"/>
  <c r="AM90" i="1"/>
  <c r="AN90" i="1"/>
  <c r="AC91" i="1"/>
  <c r="AD91" i="1"/>
  <c r="AE91" i="1"/>
  <c r="AF91" i="1"/>
  <c r="AG91" i="1"/>
  <c r="AH91" i="1"/>
  <c r="AI91" i="1"/>
  <c r="AJ91" i="1"/>
  <c r="AK91" i="1"/>
  <c r="AL91" i="1"/>
  <c r="AM91" i="1"/>
  <c r="AN91" i="1"/>
  <c r="AC92" i="1"/>
  <c r="AD92" i="1"/>
  <c r="AE92" i="1"/>
  <c r="AF92" i="1"/>
  <c r="AG92" i="1"/>
  <c r="AH92" i="1"/>
  <c r="AI92" i="1"/>
  <c r="AJ92" i="1"/>
  <c r="AK92" i="1"/>
  <c r="AL92" i="1"/>
  <c r="AM92" i="1"/>
  <c r="AN92" i="1"/>
  <c r="AC93" i="1"/>
  <c r="AD93" i="1"/>
  <c r="AE93" i="1"/>
  <c r="AF93" i="1"/>
  <c r="AG93" i="1"/>
  <c r="AH93" i="1"/>
  <c r="AI93" i="1"/>
  <c r="AJ93" i="1"/>
  <c r="AK93" i="1"/>
  <c r="AL93" i="1"/>
  <c r="AM93" i="1"/>
  <c r="AN93" i="1"/>
  <c r="AC94" i="1"/>
  <c r="AD94" i="1"/>
  <c r="AE94" i="1"/>
  <c r="AF94" i="1"/>
  <c r="AG94" i="1"/>
  <c r="AH94" i="1"/>
  <c r="AI94" i="1"/>
  <c r="AJ94" i="1"/>
  <c r="AK94" i="1"/>
  <c r="AL94" i="1"/>
  <c r="AM94" i="1"/>
  <c r="AN94" i="1"/>
  <c r="AC95" i="1"/>
  <c r="AD95" i="1"/>
  <c r="AE95" i="1"/>
  <c r="AF95" i="1"/>
  <c r="AG95" i="1"/>
  <c r="AH95" i="1"/>
  <c r="AI95" i="1"/>
  <c r="AJ95" i="1"/>
  <c r="AK95" i="1"/>
  <c r="AL95" i="1"/>
  <c r="AM95" i="1"/>
  <c r="AN95" i="1"/>
  <c r="AC96" i="1"/>
  <c r="AD96" i="1"/>
  <c r="AE96" i="1"/>
  <c r="AF96" i="1"/>
  <c r="AG96" i="1"/>
  <c r="AH96" i="1"/>
  <c r="AI96" i="1"/>
  <c r="AJ96" i="1"/>
  <c r="AK96" i="1"/>
  <c r="AL96" i="1"/>
  <c r="AM96" i="1"/>
  <c r="AN96" i="1"/>
  <c r="AC97" i="1"/>
  <c r="AD97" i="1"/>
  <c r="AE97" i="1"/>
  <c r="AF97" i="1"/>
  <c r="AG97" i="1"/>
  <c r="AH97" i="1"/>
  <c r="AI97" i="1"/>
  <c r="AJ97" i="1"/>
  <c r="AK97" i="1"/>
  <c r="AL97" i="1"/>
  <c r="AM97" i="1"/>
  <c r="AN97" i="1"/>
  <c r="AC98" i="1"/>
  <c r="AD98" i="1"/>
  <c r="AE98" i="1"/>
  <c r="AF98" i="1"/>
  <c r="AG98" i="1"/>
  <c r="AH98" i="1"/>
  <c r="AI98" i="1"/>
  <c r="AJ98" i="1"/>
  <c r="AK98" i="1"/>
  <c r="AL98" i="1"/>
  <c r="AM98" i="1"/>
  <c r="AN98" i="1"/>
  <c r="AC99" i="1"/>
  <c r="AD99" i="1"/>
  <c r="AE99" i="1"/>
  <c r="AF99" i="1"/>
  <c r="AG99" i="1"/>
  <c r="AH99" i="1"/>
  <c r="AI99" i="1"/>
  <c r="AJ99" i="1"/>
  <c r="AK99" i="1"/>
  <c r="AL99" i="1"/>
  <c r="AM99" i="1"/>
  <c r="AN99" i="1"/>
  <c r="AC100" i="1"/>
  <c r="AD100" i="1"/>
  <c r="AE100" i="1"/>
  <c r="AF100" i="1"/>
  <c r="AG100" i="1"/>
  <c r="AH100" i="1"/>
  <c r="AI100" i="1"/>
  <c r="AJ100" i="1"/>
  <c r="AK100" i="1"/>
  <c r="AL100" i="1"/>
  <c r="AM100" i="1"/>
  <c r="AN100" i="1"/>
  <c r="AC101" i="1"/>
  <c r="AD101" i="1"/>
  <c r="AE101" i="1"/>
  <c r="AF101" i="1"/>
  <c r="AG101" i="1"/>
  <c r="AH101" i="1"/>
  <c r="AI101" i="1"/>
  <c r="AJ101" i="1"/>
  <c r="AK101" i="1"/>
  <c r="AL101" i="1"/>
  <c r="AM101" i="1"/>
  <c r="AN101" i="1"/>
  <c r="AC102" i="1"/>
  <c r="AD102" i="1"/>
  <c r="AE102" i="1"/>
  <c r="AF102" i="1"/>
  <c r="AG102" i="1"/>
  <c r="AH102" i="1"/>
  <c r="AI102" i="1"/>
  <c r="AJ102" i="1"/>
  <c r="AK102" i="1"/>
  <c r="AL102" i="1"/>
  <c r="AM102" i="1"/>
  <c r="AN102" i="1"/>
  <c r="AC103" i="1"/>
  <c r="AD103" i="1"/>
  <c r="AE103" i="1"/>
  <c r="AF103" i="1"/>
  <c r="AG103" i="1"/>
  <c r="AH103" i="1"/>
  <c r="AI103" i="1"/>
  <c r="AJ103" i="1"/>
  <c r="AK103" i="1"/>
  <c r="AL103" i="1"/>
  <c r="AM103" i="1"/>
  <c r="AN103" i="1"/>
  <c r="AC104" i="1"/>
  <c r="AD104" i="1"/>
  <c r="AE104" i="1"/>
  <c r="AF104" i="1"/>
  <c r="AG104" i="1"/>
  <c r="AH104" i="1"/>
  <c r="AI104" i="1"/>
  <c r="AJ104" i="1"/>
  <c r="AK104" i="1"/>
  <c r="AL104" i="1"/>
  <c r="AM104" i="1"/>
  <c r="AN104" i="1"/>
  <c r="AC105" i="1"/>
  <c r="AD105" i="1"/>
  <c r="AE105" i="1"/>
  <c r="AF105" i="1"/>
  <c r="AG105" i="1"/>
  <c r="AH105" i="1"/>
  <c r="AI105" i="1"/>
  <c r="AJ105" i="1"/>
  <c r="AK105" i="1"/>
  <c r="AL105" i="1"/>
  <c r="AM105" i="1"/>
  <c r="AN105" i="1"/>
  <c r="AC106" i="1"/>
  <c r="AD106" i="1"/>
  <c r="AE106" i="1"/>
  <c r="AF106" i="1"/>
  <c r="AG106" i="1"/>
  <c r="AH106" i="1"/>
  <c r="AI106" i="1"/>
  <c r="AJ106" i="1"/>
  <c r="AK106" i="1"/>
  <c r="AL106" i="1"/>
  <c r="AM106" i="1"/>
  <c r="AN106" i="1"/>
  <c r="AC107" i="1"/>
  <c r="AD107" i="1"/>
  <c r="AE107" i="1"/>
  <c r="AF107" i="1"/>
  <c r="AG107" i="1"/>
  <c r="AH107" i="1"/>
  <c r="AI107" i="1"/>
  <c r="AJ107" i="1"/>
  <c r="AK107" i="1"/>
  <c r="AL107" i="1"/>
  <c r="AM107" i="1"/>
  <c r="AN107" i="1"/>
  <c r="AC108" i="1"/>
  <c r="AD108" i="1"/>
  <c r="AE108" i="1"/>
  <c r="AF108" i="1"/>
  <c r="AG108" i="1"/>
  <c r="AH108" i="1"/>
  <c r="AI108" i="1"/>
  <c r="AJ108" i="1"/>
  <c r="AK108" i="1"/>
  <c r="AL108" i="1"/>
  <c r="AM108" i="1"/>
  <c r="AN108" i="1"/>
  <c r="AC109" i="1"/>
  <c r="AD109" i="1"/>
  <c r="AE109" i="1"/>
  <c r="AF109" i="1"/>
  <c r="AG109" i="1"/>
  <c r="AH109" i="1"/>
  <c r="AI109" i="1"/>
  <c r="AJ109" i="1"/>
  <c r="AK109" i="1"/>
  <c r="AL109" i="1"/>
  <c r="AM109" i="1"/>
  <c r="AN109" i="1"/>
  <c r="AC110" i="1"/>
  <c r="AD110" i="1"/>
  <c r="AE110" i="1"/>
  <c r="AF110" i="1"/>
  <c r="AG110" i="1"/>
  <c r="AH110" i="1"/>
  <c r="AI110" i="1"/>
  <c r="AJ110" i="1"/>
  <c r="AK110" i="1"/>
  <c r="AL110" i="1"/>
  <c r="AM110" i="1"/>
  <c r="AN110" i="1"/>
  <c r="AC111" i="1"/>
  <c r="AD111" i="1"/>
  <c r="AE111" i="1"/>
  <c r="AF111" i="1"/>
  <c r="AG111" i="1"/>
  <c r="AH111" i="1"/>
  <c r="AI111" i="1"/>
  <c r="AJ111" i="1"/>
  <c r="AK111" i="1"/>
  <c r="AL111" i="1"/>
  <c r="AM111" i="1"/>
  <c r="AN111" i="1"/>
  <c r="AC112" i="1"/>
  <c r="AD112" i="1"/>
  <c r="AE112" i="1"/>
  <c r="AF112" i="1"/>
  <c r="AG112" i="1"/>
  <c r="AH112" i="1"/>
  <c r="AI112" i="1"/>
  <c r="AJ112" i="1"/>
  <c r="AK112" i="1"/>
  <c r="AL112" i="1"/>
  <c r="AM112" i="1"/>
  <c r="AN112" i="1"/>
  <c r="AC113" i="1"/>
  <c r="AD113" i="1"/>
  <c r="AE113" i="1"/>
  <c r="AF113" i="1"/>
  <c r="AG113" i="1"/>
  <c r="AH113" i="1"/>
  <c r="AI113" i="1"/>
  <c r="AJ113" i="1"/>
  <c r="AK113" i="1"/>
  <c r="AL113" i="1"/>
  <c r="AM113" i="1"/>
  <c r="AN113" i="1"/>
  <c r="AC114" i="1"/>
  <c r="AD114" i="1"/>
  <c r="AE114" i="1"/>
  <c r="AF114" i="1"/>
  <c r="AG114" i="1"/>
  <c r="AH114" i="1"/>
  <c r="AI114" i="1"/>
  <c r="AJ114" i="1"/>
  <c r="AK114" i="1"/>
  <c r="AL114" i="1"/>
  <c r="AM114" i="1"/>
  <c r="AN114" i="1"/>
  <c r="AC115" i="1"/>
  <c r="AD115" i="1"/>
  <c r="AE115" i="1"/>
  <c r="AF115" i="1"/>
  <c r="AG115" i="1"/>
  <c r="AH115" i="1"/>
  <c r="AI115" i="1"/>
  <c r="AJ115" i="1"/>
  <c r="AK115" i="1"/>
  <c r="AL115" i="1"/>
  <c r="AM115" i="1"/>
  <c r="AN115" i="1"/>
  <c r="AC116" i="1"/>
  <c r="AD116" i="1"/>
  <c r="AE116" i="1"/>
  <c r="AF116" i="1"/>
  <c r="AG116" i="1"/>
  <c r="AH116" i="1"/>
  <c r="AI116" i="1"/>
  <c r="AJ116" i="1"/>
  <c r="AK116" i="1"/>
  <c r="AL116" i="1"/>
  <c r="AM116" i="1"/>
  <c r="AN116" i="1"/>
  <c r="AC117" i="1"/>
  <c r="AD117" i="1"/>
  <c r="AE117" i="1"/>
  <c r="AF117" i="1"/>
  <c r="AG117" i="1"/>
  <c r="AH117" i="1"/>
  <c r="AI117" i="1"/>
  <c r="AJ117" i="1"/>
  <c r="AK117" i="1"/>
  <c r="AL117" i="1"/>
  <c r="AM117" i="1"/>
  <c r="AN117" i="1"/>
  <c r="AC118" i="1"/>
  <c r="AD118" i="1"/>
  <c r="AE118" i="1"/>
  <c r="AF118" i="1"/>
  <c r="AG118" i="1"/>
  <c r="AH118" i="1"/>
  <c r="AI118" i="1"/>
  <c r="AJ118" i="1"/>
  <c r="AK118" i="1"/>
  <c r="AL118" i="1"/>
  <c r="AM118" i="1"/>
  <c r="AN118" i="1"/>
  <c r="AC119" i="1"/>
  <c r="AD119" i="1"/>
  <c r="AE119" i="1"/>
  <c r="AF119" i="1"/>
  <c r="AG119" i="1"/>
  <c r="AH119" i="1"/>
  <c r="AI119" i="1"/>
  <c r="AJ119" i="1"/>
  <c r="AK119" i="1"/>
  <c r="AL119" i="1"/>
  <c r="AM119" i="1"/>
  <c r="AN119" i="1"/>
  <c r="AC120" i="1"/>
  <c r="AD120" i="1"/>
  <c r="AE120" i="1"/>
  <c r="AF120" i="1"/>
  <c r="AG120" i="1"/>
  <c r="AH120" i="1"/>
  <c r="AI120" i="1"/>
  <c r="AJ120" i="1"/>
  <c r="AK120" i="1"/>
  <c r="AL120" i="1"/>
  <c r="AM120" i="1"/>
  <c r="AN120" i="1"/>
  <c r="AC121" i="1"/>
  <c r="AD121" i="1"/>
  <c r="AE121" i="1"/>
  <c r="AF121" i="1"/>
  <c r="AG121" i="1"/>
  <c r="AH121" i="1"/>
  <c r="AI121" i="1"/>
  <c r="AJ121" i="1"/>
  <c r="AK121" i="1"/>
  <c r="AL121" i="1"/>
  <c r="AM121" i="1"/>
  <c r="AN121" i="1"/>
  <c r="AC122" i="1"/>
  <c r="AD122" i="1"/>
  <c r="AE122" i="1"/>
  <c r="AF122" i="1"/>
  <c r="AG122" i="1"/>
  <c r="AH122" i="1"/>
  <c r="AI122" i="1"/>
  <c r="AJ122" i="1"/>
  <c r="AK122" i="1"/>
  <c r="AL122" i="1"/>
  <c r="AM122" i="1"/>
  <c r="AN122" i="1"/>
  <c r="AC123" i="1"/>
  <c r="AD123" i="1"/>
  <c r="AE123" i="1"/>
  <c r="AF123" i="1"/>
  <c r="AG123" i="1"/>
  <c r="AH123" i="1"/>
  <c r="AI123" i="1"/>
  <c r="AJ123" i="1"/>
  <c r="AK123" i="1"/>
  <c r="AL123" i="1"/>
  <c r="AM123" i="1"/>
  <c r="AN123" i="1"/>
  <c r="AC124" i="1"/>
  <c r="AD124" i="1"/>
  <c r="AE124" i="1"/>
  <c r="AF124" i="1"/>
  <c r="AG124" i="1"/>
  <c r="AH124" i="1"/>
  <c r="AI124" i="1"/>
  <c r="AJ124" i="1"/>
  <c r="AK124" i="1"/>
  <c r="AL124" i="1"/>
  <c r="AM124" i="1"/>
  <c r="AN124" i="1"/>
  <c r="AC125" i="1"/>
  <c r="AD125" i="1"/>
  <c r="AE125" i="1"/>
  <c r="AF125" i="1"/>
  <c r="AG125" i="1"/>
  <c r="AH125" i="1"/>
  <c r="AI125" i="1"/>
  <c r="AJ125" i="1"/>
  <c r="AK125" i="1"/>
  <c r="AL125" i="1"/>
  <c r="AM125" i="1"/>
  <c r="AN125" i="1"/>
  <c r="AC126" i="1"/>
  <c r="AD126" i="1"/>
  <c r="AE126" i="1"/>
  <c r="AF126" i="1"/>
  <c r="AG126" i="1"/>
  <c r="AH126" i="1"/>
  <c r="AI126" i="1"/>
  <c r="AJ126" i="1"/>
  <c r="AK126" i="1"/>
  <c r="AL126" i="1"/>
  <c r="AM126" i="1"/>
  <c r="AN126" i="1"/>
  <c r="AC127" i="1"/>
  <c r="AD127" i="1"/>
  <c r="AE127" i="1"/>
  <c r="AF127" i="1"/>
  <c r="AG127" i="1"/>
  <c r="AH127" i="1"/>
  <c r="AI127" i="1"/>
  <c r="AJ127" i="1"/>
  <c r="AK127" i="1"/>
  <c r="AL127" i="1"/>
  <c r="AM127" i="1"/>
  <c r="AN127" i="1"/>
  <c r="AC128" i="1"/>
  <c r="AD128" i="1"/>
  <c r="AE128" i="1"/>
  <c r="AF128" i="1"/>
  <c r="AG128" i="1"/>
  <c r="AH128" i="1"/>
  <c r="AI128" i="1"/>
  <c r="AJ128" i="1"/>
  <c r="AK128" i="1"/>
  <c r="AL128" i="1"/>
  <c r="AM128" i="1"/>
  <c r="AN128" i="1"/>
  <c r="AC129" i="1"/>
  <c r="AD129" i="1"/>
  <c r="AE129" i="1"/>
  <c r="AF129" i="1"/>
  <c r="AG129" i="1"/>
  <c r="AH129" i="1"/>
  <c r="AI129" i="1"/>
  <c r="AJ129" i="1"/>
  <c r="AK129" i="1"/>
  <c r="AL129" i="1"/>
  <c r="AM129" i="1"/>
  <c r="AN129" i="1"/>
  <c r="AC130" i="1"/>
  <c r="AD130" i="1"/>
  <c r="AE130" i="1"/>
  <c r="AF130" i="1"/>
  <c r="AG130" i="1"/>
  <c r="AH130" i="1"/>
  <c r="AI130" i="1"/>
  <c r="AJ130" i="1"/>
  <c r="AK130" i="1"/>
  <c r="AL130" i="1"/>
  <c r="AM130" i="1"/>
  <c r="AN130" i="1"/>
  <c r="AC131" i="1"/>
  <c r="AD131" i="1"/>
  <c r="AE131" i="1"/>
  <c r="AF131" i="1"/>
  <c r="AG131" i="1"/>
  <c r="AH131" i="1"/>
  <c r="AI131" i="1"/>
  <c r="AJ131" i="1"/>
  <c r="AK131" i="1"/>
  <c r="AL131" i="1"/>
  <c r="AM131" i="1"/>
  <c r="AN131" i="1"/>
  <c r="AC132" i="1"/>
  <c r="AD132" i="1"/>
  <c r="AE132" i="1"/>
  <c r="AF132" i="1"/>
  <c r="AG132" i="1"/>
  <c r="AH132" i="1"/>
  <c r="AI132" i="1"/>
  <c r="AJ132" i="1"/>
  <c r="AK132" i="1"/>
  <c r="AL132" i="1"/>
  <c r="AM132" i="1"/>
  <c r="AN132" i="1"/>
  <c r="AC133" i="1"/>
  <c r="AD133" i="1"/>
  <c r="AE133" i="1"/>
  <c r="AF133" i="1"/>
  <c r="AG133" i="1"/>
  <c r="AH133" i="1"/>
  <c r="AI133" i="1"/>
  <c r="AJ133" i="1"/>
  <c r="AK133" i="1"/>
  <c r="AL133" i="1"/>
  <c r="AM133" i="1"/>
  <c r="AN133" i="1"/>
  <c r="AC134" i="1"/>
  <c r="AD134" i="1"/>
  <c r="AE134" i="1"/>
  <c r="AF134" i="1"/>
  <c r="AG134" i="1"/>
  <c r="AH134" i="1"/>
  <c r="AI134" i="1"/>
  <c r="AJ134" i="1"/>
  <c r="AK134" i="1"/>
  <c r="AL134" i="1"/>
  <c r="AM134" i="1"/>
  <c r="AN134" i="1"/>
  <c r="AC135" i="1"/>
  <c r="AD135" i="1"/>
  <c r="AE135" i="1"/>
  <c r="AF135" i="1"/>
  <c r="AG135" i="1"/>
  <c r="AH135" i="1"/>
  <c r="AI135" i="1"/>
  <c r="AJ135" i="1"/>
  <c r="AK135" i="1"/>
  <c r="AL135" i="1"/>
  <c r="AM135" i="1"/>
  <c r="AN135" i="1"/>
  <c r="AC136" i="1"/>
  <c r="AD136" i="1"/>
  <c r="AE136" i="1"/>
  <c r="AF136" i="1"/>
  <c r="AG136" i="1"/>
  <c r="AH136" i="1"/>
  <c r="AI136" i="1"/>
  <c r="AJ136" i="1"/>
  <c r="AK136" i="1"/>
  <c r="AL136" i="1"/>
  <c r="AM136" i="1"/>
  <c r="AN136" i="1"/>
  <c r="AC137" i="1"/>
  <c r="AD137" i="1"/>
  <c r="AE137" i="1"/>
  <c r="AF137" i="1"/>
  <c r="AG137" i="1"/>
  <c r="AH137" i="1"/>
  <c r="AI137" i="1"/>
  <c r="AJ137" i="1"/>
  <c r="AK137" i="1"/>
  <c r="AL137" i="1"/>
  <c r="AM137" i="1"/>
  <c r="AN137" i="1"/>
  <c r="AC138" i="1"/>
  <c r="AD138" i="1"/>
  <c r="AE138" i="1"/>
  <c r="AF138" i="1"/>
  <c r="AG138" i="1"/>
  <c r="AH138" i="1"/>
  <c r="AI138" i="1"/>
  <c r="AJ138" i="1"/>
  <c r="AK138" i="1"/>
  <c r="AL138" i="1"/>
  <c r="AM138" i="1"/>
  <c r="AN138" i="1"/>
  <c r="AC139" i="1"/>
  <c r="AD139" i="1"/>
  <c r="AE139" i="1"/>
  <c r="AF139" i="1"/>
  <c r="AG139" i="1"/>
  <c r="AH139" i="1"/>
  <c r="AI139" i="1"/>
  <c r="AJ139" i="1"/>
  <c r="AK139" i="1"/>
  <c r="AL139" i="1"/>
  <c r="AM139" i="1"/>
  <c r="AN139" i="1"/>
  <c r="AC140" i="1"/>
  <c r="AD140" i="1"/>
  <c r="AE140" i="1"/>
  <c r="AF140" i="1"/>
  <c r="AG140" i="1"/>
  <c r="AH140" i="1"/>
  <c r="AI140" i="1"/>
  <c r="AJ140" i="1"/>
  <c r="AK140" i="1"/>
  <c r="AL140" i="1"/>
  <c r="AM140" i="1"/>
  <c r="AN140" i="1"/>
  <c r="AC141" i="1"/>
  <c r="AD141" i="1"/>
  <c r="AE141" i="1"/>
  <c r="AF141" i="1"/>
  <c r="AG141" i="1"/>
  <c r="AH141" i="1"/>
  <c r="AI141" i="1"/>
  <c r="AJ141" i="1"/>
  <c r="AK141" i="1"/>
  <c r="AL141" i="1"/>
  <c r="AM141" i="1"/>
  <c r="AN141" i="1"/>
  <c r="AC142" i="1"/>
  <c r="AD142" i="1"/>
  <c r="AE142" i="1"/>
  <c r="AF142" i="1"/>
  <c r="AG142" i="1"/>
  <c r="AH142" i="1"/>
  <c r="AI142" i="1"/>
  <c r="AJ142" i="1"/>
  <c r="AK142" i="1"/>
  <c r="AL142" i="1"/>
  <c r="AM142" i="1"/>
  <c r="AN142" i="1"/>
  <c r="AC143" i="1"/>
  <c r="AD143" i="1"/>
  <c r="AE143" i="1"/>
  <c r="AF143" i="1"/>
  <c r="AG143" i="1"/>
  <c r="AH143" i="1"/>
  <c r="AI143" i="1"/>
  <c r="AJ143" i="1"/>
  <c r="AK143" i="1"/>
  <c r="AL143" i="1"/>
  <c r="AM143" i="1"/>
  <c r="AN143" i="1"/>
  <c r="AC144" i="1"/>
  <c r="AD144" i="1"/>
  <c r="AE144" i="1"/>
  <c r="AF144" i="1"/>
  <c r="AG144" i="1"/>
  <c r="AH144" i="1"/>
  <c r="AI144" i="1"/>
  <c r="AJ144" i="1"/>
  <c r="AK144" i="1"/>
  <c r="AL144" i="1"/>
  <c r="AM144" i="1"/>
  <c r="AN144" i="1"/>
  <c r="AC145" i="1"/>
  <c r="AD145" i="1"/>
  <c r="AE145" i="1"/>
  <c r="AF145" i="1"/>
  <c r="AG145" i="1"/>
  <c r="AH145" i="1"/>
  <c r="AI145" i="1"/>
  <c r="AJ145" i="1"/>
  <c r="AK145" i="1"/>
  <c r="AL145" i="1"/>
  <c r="AM145" i="1"/>
  <c r="AN145" i="1"/>
  <c r="AC146" i="1"/>
  <c r="AD146" i="1"/>
  <c r="AE146" i="1"/>
  <c r="AF146" i="1"/>
  <c r="AG146" i="1"/>
  <c r="AH146" i="1"/>
  <c r="AI146" i="1"/>
  <c r="AJ146" i="1"/>
  <c r="AK146" i="1"/>
  <c r="AL146" i="1"/>
  <c r="AM146" i="1"/>
  <c r="AN146" i="1"/>
  <c r="AC147" i="1"/>
  <c r="AD147" i="1"/>
  <c r="AE147" i="1"/>
  <c r="AF147" i="1"/>
  <c r="AG147" i="1"/>
  <c r="AH147" i="1"/>
  <c r="AI147" i="1"/>
  <c r="AJ147" i="1"/>
  <c r="AK147" i="1"/>
  <c r="AL147" i="1"/>
  <c r="AM147" i="1"/>
  <c r="AN147" i="1"/>
  <c r="AC148" i="1"/>
  <c r="AD148" i="1"/>
  <c r="AE148" i="1"/>
  <c r="AF148" i="1"/>
  <c r="AG148" i="1"/>
  <c r="AH148" i="1"/>
  <c r="AI148" i="1"/>
  <c r="AJ148" i="1"/>
  <c r="AK148" i="1"/>
  <c r="AL148" i="1"/>
  <c r="AM148" i="1"/>
  <c r="AN148" i="1"/>
  <c r="AC149" i="1"/>
  <c r="AD149" i="1"/>
  <c r="AE149" i="1"/>
  <c r="AF149" i="1"/>
  <c r="AG149" i="1"/>
  <c r="AH149" i="1"/>
  <c r="AI149" i="1"/>
  <c r="AJ149" i="1"/>
  <c r="AK149" i="1"/>
  <c r="AL149" i="1"/>
  <c r="AM149" i="1"/>
  <c r="AN149" i="1"/>
  <c r="AC150" i="1"/>
  <c r="AD150" i="1"/>
  <c r="AE150" i="1"/>
  <c r="AF150" i="1"/>
  <c r="AG150" i="1"/>
  <c r="AH150" i="1"/>
  <c r="AI150" i="1"/>
  <c r="AJ150" i="1"/>
  <c r="AK150" i="1"/>
  <c r="AL150" i="1"/>
  <c r="AM150" i="1"/>
  <c r="AN150" i="1"/>
  <c r="AC151" i="1"/>
  <c r="AD151" i="1"/>
  <c r="AE151" i="1"/>
  <c r="AF151" i="1"/>
  <c r="AG151" i="1"/>
  <c r="AH151" i="1"/>
  <c r="AI151" i="1"/>
  <c r="AJ151" i="1"/>
  <c r="AK151" i="1"/>
  <c r="AL151" i="1"/>
  <c r="AM151" i="1"/>
  <c r="AN151" i="1"/>
  <c r="AC152" i="1"/>
  <c r="AD152" i="1"/>
  <c r="AE152" i="1"/>
  <c r="AF152" i="1"/>
  <c r="AG152" i="1"/>
  <c r="AH152" i="1"/>
  <c r="AI152" i="1"/>
  <c r="AJ152" i="1"/>
  <c r="AK152" i="1"/>
  <c r="AL152" i="1"/>
  <c r="AM152" i="1"/>
  <c r="AN152" i="1"/>
  <c r="AC153" i="1"/>
  <c r="AD153" i="1"/>
  <c r="AE153" i="1"/>
  <c r="AF153" i="1"/>
  <c r="AG153" i="1"/>
  <c r="AH153" i="1"/>
  <c r="AI153" i="1"/>
  <c r="AJ153" i="1"/>
  <c r="AK153" i="1"/>
  <c r="AL153" i="1"/>
  <c r="AM153" i="1"/>
  <c r="AN153" i="1"/>
  <c r="AC154" i="1"/>
  <c r="AD154" i="1"/>
  <c r="AE154" i="1"/>
  <c r="AF154" i="1"/>
  <c r="AG154" i="1"/>
  <c r="AH154" i="1"/>
  <c r="AI154" i="1"/>
  <c r="AJ154" i="1"/>
  <c r="AK154" i="1"/>
  <c r="AL154" i="1"/>
  <c r="AM154" i="1"/>
  <c r="AN154" i="1"/>
  <c r="AC155" i="1"/>
  <c r="AD155" i="1"/>
  <c r="AE155" i="1"/>
  <c r="AF155" i="1"/>
  <c r="AG155" i="1"/>
  <c r="AH155" i="1"/>
  <c r="AI155" i="1"/>
  <c r="AJ155" i="1"/>
  <c r="AK155" i="1"/>
  <c r="AL155" i="1"/>
  <c r="AM155" i="1"/>
  <c r="AN155" i="1"/>
  <c r="AC156" i="1"/>
  <c r="AD156" i="1"/>
  <c r="AE156" i="1"/>
  <c r="AF156" i="1"/>
  <c r="AG156" i="1"/>
  <c r="AH156" i="1"/>
  <c r="AI156" i="1"/>
  <c r="AJ156" i="1"/>
  <c r="AK156" i="1"/>
  <c r="AL156" i="1"/>
  <c r="AM156" i="1"/>
  <c r="AN156" i="1"/>
  <c r="AC157" i="1"/>
  <c r="AD157" i="1"/>
  <c r="AE157" i="1"/>
  <c r="AF157" i="1"/>
  <c r="AG157" i="1"/>
  <c r="AH157" i="1"/>
  <c r="AI157" i="1"/>
  <c r="AJ157" i="1"/>
  <c r="AK157" i="1"/>
  <c r="AL157" i="1"/>
  <c r="AM157" i="1"/>
  <c r="AN157" i="1"/>
  <c r="AC158" i="1"/>
  <c r="AD158" i="1"/>
  <c r="AE158" i="1"/>
  <c r="AF158" i="1"/>
  <c r="AG158" i="1"/>
  <c r="AH158" i="1"/>
  <c r="AI158" i="1"/>
  <c r="AJ158" i="1"/>
  <c r="AK158" i="1"/>
  <c r="AL158" i="1"/>
  <c r="AM158" i="1"/>
  <c r="AN158" i="1"/>
  <c r="AC159" i="1"/>
  <c r="AD159" i="1"/>
  <c r="AE159" i="1"/>
  <c r="AF159" i="1"/>
  <c r="AG159" i="1"/>
  <c r="AH159" i="1"/>
  <c r="AI159" i="1"/>
  <c r="AJ159" i="1"/>
  <c r="AK159" i="1"/>
  <c r="AL159" i="1"/>
  <c r="AM159" i="1"/>
  <c r="AN159" i="1"/>
  <c r="AE40" i="1"/>
  <c r="AF40" i="1"/>
  <c r="AG40" i="1"/>
  <c r="AH40" i="1"/>
  <c r="AI40" i="1"/>
  <c r="AJ40" i="1"/>
  <c r="AK40" i="1"/>
  <c r="AL40" i="1"/>
  <c r="AM40" i="1"/>
  <c r="AN40" i="1"/>
  <c r="AD40" i="1"/>
  <c r="AC40" i="1"/>
  <c r="C24" i="13" a="1"/>
  <c r="C24" i="13" s="1"/>
  <c r="C23" i="13" a="1"/>
  <c r="C23" i="13" s="1"/>
  <c r="BG51" i="1" a="1"/>
  <c r="BG51" i="1" s="1"/>
  <c r="AG1" i="25" l="1"/>
  <c r="AC1" i="25"/>
  <c r="AI4" i="25"/>
  <c r="AF4" i="25"/>
  <c r="AF5" i="25" s="1"/>
  <c r="AE4" i="25"/>
  <c r="AB4" i="25"/>
  <c r="AB5" i="25" s="1"/>
  <c r="AG12" i="25"/>
  <c r="AC21" i="25"/>
  <c r="AC17" i="25"/>
  <c r="AG27" i="25"/>
  <c r="AG17" i="25"/>
  <c r="AG7" i="25"/>
  <c r="AC7" i="25"/>
  <c r="AC22" i="25"/>
  <c r="AG14" i="25"/>
  <c r="AC27" i="25"/>
  <c r="AG16" i="25"/>
  <c r="AG10" i="25"/>
  <c r="AC19" i="25"/>
  <c r="AC26" i="25"/>
  <c r="AC28" i="25"/>
  <c r="AC16" i="25"/>
  <c r="AG19" i="25"/>
  <c r="AG21" i="25"/>
  <c r="AG8" i="25"/>
  <c r="AG28" i="25"/>
  <c r="AG23" i="25"/>
  <c r="AC12" i="25"/>
  <c r="AG20" i="25"/>
  <c r="AC25" i="25"/>
  <c r="AG25" i="25"/>
  <c r="AC23" i="25"/>
  <c r="AC30" i="25"/>
  <c r="AC13" i="25"/>
  <c r="AG30" i="25"/>
  <c r="AG26" i="25"/>
  <c r="AG9" i="25"/>
  <c r="AC9" i="25"/>
  <c r="AG24" i="25"/>
  <c r="AC5" i="25"/>
  <c r="AG18" i="25"/>
  <c r="AG22" i="25"/>
  <c r="AC14" i="25"/>
  <c r="AC24" i="25"/>
  <c r="AG6" i="25"/>
  <c r="AC6" i="25"/>
  <c r="AC8" i="25"/>
  <c r="AC11" i="25"/>
  <c r="AC18" i="25"/>
  <c r="AC20" i="25"/>
  <c r="AG29" i="25"/>
  <c r="AG11" i="25"/>
  <c r="AG5" i="25"/>
  <c r="AC10" i="25"/>
  <c r="AG13" i="25"/>
  <c r="AC29" i="25"/>
  <c r="AC15" i="25"/>
  <c r="AG15" i="25"/>
  <c r="P1" i="22" l="1"/>
  <c r="P30" i="22"/>
  <c r="P27" i="22"/>
  <c r="P26" i="22"/>
  <c r="P25" i="22"/>
  <c r="P24" i="22"/>
  <c r="P23" i="22"/>
  <c r="P22" i="22"/>
  <c r="P19" i="22"/>
  <c r="P18" i="22"/>
  <c r="P17" i="22"/>
  <c r="P16" i="22"/>
  <c r="P15" i="22"/>
  <c r="P14" i="22"/>
  <c r="P11" i="22"/>
  <c r="P10" i="22"/>
  <c r="P9" i="22"/>
  <c r="P8" i="22"/>
  <c r="P7" i="22"/>
  <c r="P6" i="22"/>
  <c r="O4" i="22"/>
  <c r="P29" i="22" s="1"/>
  <c r="BD97" i="1"/>
  <c r="BC97" i="1"/>
  <c r="BB97" i="1"/>
  <c r="BA97" i="1"/>
  <c r="AZ97" i="1"/>
  <c r="AY97" i="1"/>
  <c r="AX97" i="1"/>
  <c r="AW97" i="1"/>
  <c r="AV97" i="1"/>
  <c r="AU97" i="1"/>
  <c r="AT97" i="1"/>
  <c r="AS97" i="1"/>
  <c r="BD96" i="1"/>
  <c r="BC96" i="1"/>
  <c r="BB96" i="1"/>
  <c r="BA96" i="1"/>
  <c r="AZ96" i="1"/>
  <c r="AY96" i="1"/>
  <c r="AX96" i="1"/>
  <c r="AW96" i="1"/>
  <c r="AV96" i="1"/>
  <c r="AU96" i="1"/>
  <c r="AT96" i="1"/>
  <c r="AS96" i="1"/>
  <c r="BD95" i="1"/>
  <c r="BC95" i="1"/>
  <c r="BB95" i="1"/>
  <c r="BA95" i="1"/>
  <c r="AZ95" i="1"/>
  <c r="AY95" i="1"/>
  <c r="AX95" i="1"/>
  <c r="AW95" i="1"/>
  <c r="AV95" i="1"/>
  <c r="AU95" i="1"/>
  <c r="AT95" i="1"/>
  <c r="AS95" i="1"/>
  <c r="BD94" i="1"/>
  <c r="BC94" i="1"/>
  <c r="BB94" i="1"/>
  <c r="BA94" i="1"/>
  <c r="AZ94" i="1"/>
  <c r="AY94" i="1"/>
  <c r="AX94" i="1"/>
  <c r="AW94" i="1"/>
  <c r="AV94" i="1"/>
  <c r="AU94" i="1"/>
  <c r="AT94" i="1"/>
  <c r="AS94" i="1"/>
  <c r="BD93" i="1"/>
  <c r="BC93" i="1"/>
  <c r="BB93" i="1"/>
  <c r="BA93" i="1"/>
  <c r="AZ93" i="1"/>
  <c r="AY93" i="1"/>
  <c r="AX93" i="1"/>
  <c r="AW93" i="1"/>
  <c r="AV93" i="1"/>
  <c r="AU93" i="1"/>
  <c r="AT93" i="1"/>
  <c r="AS93" i="1"/>
  <c r="BD92" i="1"/>
  <c r="BC92" i="1"/>
  <c r="BB92" i="1"/>
  <c r="BA92" i="1"/>
  <c r="AZ92" i="1"/>
  <c r="AY92" i="1"/>
  <c r="AX92" i="1"/>
  <c r="AW92" i="1"/>
  <c r="AV92" i="1"/>
  <c r="AU92" i="1"/>
  <c r="AT92" i="1"/>
  <c r="AS92" i="1"/>
  <c r="BD91" i="1"/>
  <c r="BC91" i="1"/>
  <c r="BB91" i="1"/>
  <c r="BA91" i="1"/>
  <c r="AZ91" i="1"/>
  <c r="AY91" i="1"/>
  <c r="AX91" i="1"/>
  <c r="AW91" i="1"/>
  <c r="AV91" i="1"/>
  <c r="AU91" i="1"/>
  <c r="AT91" i="1"/>
  <c r="AS91" i="1"/>
  <c r="BD90" i="1"/>
  <c r="BC90" i="1"/>
  <c r="BB90" i="1"/>
  <c r="BA90" i="1"/>
  <c r="AZ90" i="1"/>
  <c r="AY90" i="1"/>
  <c r="AX90" i="1"/>
  <c r="AW90" i="1"/>
  <c r="AV90" i="1"/>
  <c r="AU90" i="1"/>
  <c r="AT90" i="1"/>
  <c r="AS90" i="1"/>
  <c r="BD89" i="1"/>
  <c r="BC89" i="1"/>
  <c r="BB89" i="1"/>
  <c r="BA89" i="1"/>
  <c r="AZ89" i="1"/>
  <c r="AY89" i="1"/>
  <c r="AX89" i="1"/>
  <c r="AW89" i="1"/>
  <c r="AV89" i="1"/>
  <c r="AU89" i="1"/>
  <c r="AT89" i="1"/>
  <c r="AS89" i="1"/>
  <c r="BD88" i="1"/>
  <c r="BC88" i="1"/>
  <c r="BB88" i="1"/>
  <c r="BA88" i="1"/>
  <c r="AZ88" i="1"/>
  <c r="AY88" i="1"/>
  <c r="AX88" i="1"/>
  <c r="AW88" i="1"/>
  <c r="AV88" i="1"/>
  <c r="AU88" i="1"/>
  <c r="AT88" i="1"/>
  <c r="AS88" i="1"/>
  <c r="BD87" i="1"/>
  <c r="BC87" i="1"/>
  <c r="BB87" i="1"/>
  <c r="BA87" i="1"/>
  <c r="AZ87" i="1"/>
  <c r="AY87" i="1"/>
  <c r="AX87" i="1"/>
  <c r="AW87" i="1"/>
  <c r="AV87" i="1"/>
  <c r="AU87" i="1"/>
  <c r="AT87" i="1"/>
  <c r="AS87" i="1"/>
  <c r="BD86" i="1"/>
  <c r="BC86" i="1"/>
  <c r="BB86" i="1"/>
  <c r="BA86" i="1"/>
  <c r="AZ86" i="1"/>
  <c r="AY86" i="1"/>
  <c r="AX86" i="1"/>
  <c r="AW86" i="1"/>
  <c r="AV86" i="1"/>
  <c r="AU86" i="1"/>
  <c r="AT86" i="1"/>
  <c r="AS86" i="1"/>
  <c r="BD85" i="1"/>
  <c r="BC85" i="1"/>
  <c r="BB85" i="1"/>
  <c r="BA85" i="1"/>
  <c r="AZ85" i="1"/>
  <c r="AY85" i="1"/>
  <c r="AX85" i="1"/>
  <c r="AW85" i="1"/>
  <c r="AV85" i="1"/>
  <c r="AU85" i="1"/>
  <c r="AT85" i="1"/>
  <c r="AS85" i="1"/>
  <c r="BD84" i="1"/>
  <c r="BC84" i="1"/>
  <c r="BB84" i="1"/>
  <c r="BA84" i="1"/>
  <c r="AZ84" i="1"/>
  <c r="AY84" i="1"/>
  <c r="AX84" i="1"/>
  <c r="AW84" i="1"/>
  <c r="AV84" i="1"/>
  <c r="AU84" i="1"/>
  <c r="AT84" i="1"/>
  <c r="AS84" i="1"/>
  <c r="BD83" i="1"/>
  <c r="BC83" i="1"/>
  <c r="BB83" i="1"/>
  <c r="BA83" i="1"/>
  <c r="AZ83" i="1"/>
  <c r="AY83" i="1"/>
  <c r="AX83" i="1"/>
  <c r="AW83" i="1"/>
  <c r="AV83" i="1"/>
  <c r="AU83" i="1"/>
  <c r="AT83" i="1"/>
  <c r="AS83" i="1"/>
  <c r="BD82" i="1"/>
  <c r="BC82" i="1"/>
  <c r="BB82" i="1"/>
  <c r="BA82" i="1"/>
  <c r="AZ82" i="1"/>
  <c r="AY82" i="1"/>
  <c r="AX82" i="1"/>
  <c r="AW82" i="1"/>
  <c r="AV82" i="1"/>
  <c r="AU82" i="1"/>
  <c r="AT82" i="1"/>
  <c r="AS82" i="1"/>
  <c r="BD81" i="1"/>
  <c r="BC81" i="1"/>
  <c r="BB81" i="1"/>
  <c r="BA81" i="1"/>
  <c r="AZ81" i="1"/>
  <c r="AY81" i="1"/>
  <c r="AX81" i="1"/>
  <c r="AW81" i="1"/>
  <c r="AV81" i="1"/>
  <c r="AU81" i="1"/>
  <c r="AT81" i="1"/>
  <c r="AS81" i="1"/>
  <c r="BD80" i="1"/>
  <c r="BC80" i="1"/>
  <c r="BB80" i="1"/>
  <c r="BA80" i="1"/>
  <c r="AZ80" i="1"/>
  <c r="AY80" i="1"/>
  <c r="AX80" i="1"/>
  <c r="AW80" i="1"/>
  <c r="AV80" i="1"/>
  <c r="AU80" i="1"/>
  <c r="AT80" i="1"/>
  <c r="AS80" i="1"/>
  <c r="BD79" i="1"/>
  <c r="BC79" i="1"/>
  <c r="BB79" i="1"/>
  <c r="BA79" i="1"/>
  <c r="AZ79" i="1"/>
  <c r="AY79" i="1"/>
  <c r="AX79" i="1"/>
  <c r="AW79" i="1"/>
  <c r="AV79" i="1"/>
  <c r="AU79" i="1"/>
  <c r="AT79" i="1"/>
  <c r="AS79" i="1"/>
  <c r="BD78" i="1"/>
  <c r="BC78" i="1"/>
  <c r="BB78" i="1"/>
  <c r="BA78" i="1"/>
  <c r="AZ78" i="1"/>
  <c r="AY78" i="1"/>
  <c r="AX78" i="1"/>
  <c r="AW78" i="1"/>
  <c r="AV78" i="1"/>
  <c r="AU78" i="1"/>
  <c r="AT78" i="1"/>
  <c r="AS78" i="1"/>
  <c r="BD77" i="1"/>
  <c r="BC77" i="1"/>
  <c r="BB77" i="1"/>
  <c r="BA77" i="1"/>
  <c r="AZ77" i="1"/>
  <c r="AY77" i="1"/>
  <c r="AX77" i="1"/>
  <c r="AW77" i="1"/>
  <c r="AV77" i="1"/>
  <c r="AU77" i="1"/>
  <c r="AT77" i="1"/>
  <c r="AS77" i="1"/>
  <c r="BD76" i="1"/>
  <c r="BC76" i="1"/>
  <c r="BB76" i="1"/>
  <c r="BA76" i="1"/>
  <c r="AZ76" i="1"/>
  <c r="AY76" i="1"/>
  <c r="AX76" i="1"/>
  <c r="AW76" i="1"/>
  <c r="AV76" i="1"/>
  <c r="AU76" i="1"/>
  <c r="AT76" i="1"/>
  <c r="AS76" i="1"/>
  <c r="BD75" i="1"/>
  <c r="BC75" i="1"/>
  <c r="BB75" i="1"/>
  <c r="BA75" i="1"/>
  <c r="AZ75" i="1"/>
  <c r="AY75" i="1"/>
  <c r="AX75" i="1"/>
  <c r="AW75" i="1"/>
  <c r="AV75" i="1"/>
  <c r="AU75" i="1"/>
  <c r="AT75" i="1"/>
  <c r="AS75" i="1"/>
  <c r="BD74" i="1"/>
  <c r="BC74" i="1"/>
  <c r="BB74" i="1"/>
  <c r="BA74" i="1"/>
  <c r="AZ74" i="1"/>
  <c r="AY74" i="1"/>
  <c r="AX74" i="1"/>
  <c r="AW74" i="1"/>
  <c r="AV74" i="1"/>
  <c r="AU74" i="1"/>
  <c r="AT74" i="1"/>
  <c r="AS74" i="1"/>
  <c r="BD73" i="1"/>
  <c r="BC73" i="1"/>
  <c r="BB73" i="1"/>
  <c r="BA73" i="1"/>
  <c r="AZ73" i="1"/>
  <c r="AY73" i="1"/>
  <c r="AX73" i="1"/>
  <c r="AW73" i="1"/>
  <c r="AV73" i="1"/>
  <c r="AU73" i="1"/>
  <c r="AT73" i="1"/>
  <c r="AS73" i="1"/>
  <c r="BD72" i="1"/>
  <c r="BC72" i="1"/>
  <c r="BB72" i="1"/>
  <c r="BA72" i="1"/>
  <c r="AZ72" i="1"/>
  <c r="AY72" i="1"/>
  <c r="AX72" i="1"/>
  <c r="AW72" i="1"/>
  <c r="AV72" i="1"/>
  <c r="AU72" i="1"/>
  <c r="AT72" i="1"/>
  <c r="AS72" i="1"/>
  <c r="BD71" i="1"/>
  <c r="BC71" i="1"/>
  <c r="BB71" i="1"/>
  <c r="BA71" i="1"/>
  <c r="AZ71" i="1"/>
  <c r="AY71" i="1"/>
  <c r="AX71" i="1"/>
  <c r="AW71" i="1"/>
  <c r="AV71" i="1"/>
  <c r="AU71" i="1"/>
  <c r="AT71" i="1"/>
  <c r="AS71" i="1"/>
  <c r="BD70" i="1"/>
  <c r="BC70" i="1"/>
  <c r="BB70" i="1"/>
  <c r="BA70" i="1"/>
  <c r="AZ70" i="1"/>
  <c r="AY70" i="1"/>
  <c r="AX70" i="1"/>
  <c r="AW70" i="1"/>
  <c r="AV70" i="1"/>
  <c r="AU70" i="1"/>
  <c r="AT70" i="1"/>
  <c r="AS70" i="1"/>
  <c r="BD69" i="1"/>
  <c r="BC69" i="1"/>
  <c r="BB69" i="1"/>
  <c r="BA69" i="1"/>
  <c r="AZ69" i="1"/>
  <c r="AY69" i="1"/>
  <c r="AX69" i="1"/>
  <c r="AW69" i="1"/>
  <c r="AV69" i="1"/>
  <c r="AU69" i="1"/>
  <c r="AT69" i="1"/>
  <c r="AS69" i="1"/>
  <c r="BD68" i="1"/>
  <c r="BC68" i="1"/>
  <c r="BB68" i="1"/>
  <c r="BA68" i="1"/>
  <c r="AZ68" i="1"/>
  <c r="AY68" i="1"/>
  <c r="AX68" i="1"/>
  <c r="AW68" i="1"/>
  <c r="AV68" i="1"/>
  <c r="AU68" i="1"/>
  <c r="AT68" i="1"/>
  <c r="AS68" i="1"/>
  <c r="BD67" i="1"/>
  <c r="BC67" i="1"/>
  <c r="BB67" i="1"/>
  <c r="BA67" i="1"/>
  <c r="AZ67" i="1"/>
  <c r="AY67" i="1"/>
  <c r="AX67" i="1"/>
  <c r="AW67" i="1"/>
  <c r="AV67" i="1"/>
  <c r="AU67" i="1"/>
  <c r="AT67" i="1"/>
  <c r="AS67" i="1"/>
  <c r="BD66" i="1"/>
  <c r="BC66" i="1"/>
  <c r="BB66" i="1"/>
  <c r="BA66" i="1"/>
  <c r="AZ66" i="1"/>
  <c r="AY66" i="1"/>
  <c r="AX66" i="1"/>
  <c r="AW66" i="1"/>
  <c r="AV66" i="1"/>
  <c r="AU66" i="1"/>
  <c r="AT66" i="1"/>
  <c r="AS66" i="1"/>
  <c r="BD65" i="1"/>
  <c r="BC65" i="1"/>
  <c r="BB65" i="1"/>
  <c r="BA65" i="1"/>
  <c r="AZ65" i="1"/>
  <c r="AY65" i="1"/>
  <c r="AX65" i="1"/>
  <c r="AW65" i="1"/>
  <c r="AV65" i="1"/>
  <c r="AU65" i="1"/>
  <c r="AT65" i="1"/>
  <c r="AS65" i="1"/>
  <c r="BD64" i="1"/>
  <c r="BC64" i="1"/>
  <c r="BB64" i="1"/>
  <c r="BA64" i="1"/>
  <c r="AZ64" i="1"/>
  <c r="AY64" i="1"/>
  <c r="AX64" i="1"/>
  <c r="AW64" i="1"/>
  <c r="AV64" i="1"/>
  <c r="AU64" i="1"/>
  <c r="AT64" i="1"/>
  <c r="AS64" i="1"/>
  <c r="BD63" i="1"/>
  <c r="BC63" i="1"/>
  <c r="BB63" i="1"/>
  <c r="BA63" i="1"/>
  <c r="AZ63" i="1"/>
  <c r="AY63" i="1"/>
  <c r="AX63" i="1"/>
  <c r="AW63" i="1"/>
  <c r="AV63" i="1"/>
  <c r="AU63" i="1"/>
  <c r="AT63" i="1"/>
  <c r="AS63" i="1"/>
  <c r="BD62" i="1"/>
  <c r="BC62" i="1"/>
  <c r="BB62" i="1"/>
  <c r="BA62" i="1"/>
  <c r="AZ62" i="1"/>
  <c r="AY62" i="1"/>
  <c r="AX62" i="1"/>
  <c r="AW62" i="1"/>
  <c r="AV62" i="1"/>
  <c r="AU62" i="1"/>
  <c r="AT62" i="1"/>
  <c r="AS62" i="1"/>
  <c r="BD61" i="1"/>
  <c r="BC61" i="1"/>
  <c r="BB61" i="1"/>
  <c r="BA61" i="1"/>
  <c r="AZ61" i="1"/>
  <c r="AY61" i="1"/>
  <c r="AX61" i="1"/>
  <c r="AW61" i="1"/>
  <c r="AV61" i="1"/>
  <c r="AU61" i="1"/>
  <c r="AT61" i="1"/>
  <c r="AS61" i="1"/>
  <c r="BD60" i="1"/>
  <c r="BC60" i="1"/>
  <c r="BB60" i="1"/>
  <c r="BA60" i="1"/>
  <c r="AZ60" i="1"/>
  <c r="AY60" i="1"/>
  <c r="AX60" i="1"/>
  <c r="AW60" i="1"/>
  <c r="AV60" i="1"/>
  <c r="AU60" i="1"/>
  <c r="AT60" i="1"/>
  <c r="AS60" i="1"/>
  <c r="BD59" i="1"/>
  <c r="BC59" i="1"/>
  <c r="BB59" i="1"/>
  <c r="BA59" i="1"/>
  <c r="AZ59" i="1"/>
  <c r="AY59" i="1"/>
  <c r="AX59" i="1"/>
  <c r="AW59" i="1"/>
  <c r="AV59" i="1"/>
  <c r="AU59" i="1"/>
  <c r="AT59" i="1"/>
  <c r="AS59" i="1"/>
  <c r="BD58" i="1"/>
  <c r="BC58" i="1"/>
  <c r="BB58" i="1"/>
  <c r="BA58" i="1"/>
  <c r="AZ58" i="1"/>
  <c r="AY58" i="1"/>
  <c r="AX58" i="1"/>
  <c r="AW58" i="1"/>
  <c r="AV58" i="1"/>
  <c r="AU58" i="1"/>
  <c r="AT58" i="1"/>
  <c r="AS58" i="1"/>
  <c r="BD57" i="1"/>
  <c r="BC57" i="1"/>
  <c r="BB57" i="1"/>
  <c r="BA57" i="1"/>
  <c r="AZ57" i="1"/>
  <c r="AY57" i="1"/>
  <c r="AX57" i="1"/>
  <c r="AW57" i="1"/>
  <c r="AV57" i="1"/>
  <c r="AU57" i="1"/>
  <c r="AT57" i="1"/>
  <c r="AS57" i="1"/>
  <c r="BD56" i="1"/>
  <c r="BC56" i="1"/>
  <c r="BB56" i="1"/>
  <c r="BA56" i="1"/>
  <c r="AZ56" i="1"/>
  <c r="AY56" i="1"/>
  <c r="AX56" i="1"/>
  <c r="AW56" i="1"/>
  <c r="AV56" i="1"/>
  <c r="AU56" i="1"/>
  <c r="AT56" i="1"/>
  <c r="AS56" i="1"/>
  <c r="BD55" i="1"/>
  <c r="BC55" i="1"/>
  <c r="BB55" i="1"/>
  <c r="BA55" i="1"/>
  <c r="AZ55" i="1"/>
  <c r="AY55" i="1"/>
  <c r="AX55" i="1"/>
  <c r="AW55" i="1"/>
  <c r="AV55" i="1"/>
  <c r="AU55" i="1"/>
  <c r="AT55" i="1"/>
  <c r="AS55" i="1"/>
  <c r="BD54" i="1"/>
  <c r="BC54" i="1"/>
  <c r="BB54" i="1"/>
  <c r="BA54" i="1"/>
  <c r="AZ54" i="1"/>
  <c r="AY54" i="1"/>
  <c r="AX54" i="1"/>
  <c r="AW54" i="1"/>
  <c r="AV54" i="1"/>
  <c r="AU54" i="1"/>
  <c r="AT54" i="1"/>
  <c r="AS54" i="1"/>
  <c r="E19" i="7" a="1"/>
  <c r="E19" i="7" s="1"/>
  <c r="C25" i="13"/>
  <c r="C25" i="7"/>
  <c r="P12" i="22" l="1"/>
  <c r="P20" i="22"/>
  <c r="P28" i="22"/>
  <c r="P5" i="22"/>
  <c r="P13" i="22"/>
  <c r="P21" i="22"/>
  <c r="BG48" i="1"/>
  <c r="P5" i="1"/>
  <c r="Q5" i="1"/>
  <c r="R5" i="1"/>
  <c r="S5" i="1"/>
  <c r="T5" i="1"/>
  <c r="U5" i="1"/>
  <c r="V5" i="1"/>
  <c r="W5" i="1"/>
  <c r="X5" i="1"/>
  <c r="Y5" i="1"/>
  <c r="Z5" i="1"/>
  <c r="AA5" i="1"/>
  <c r="P6" i="1"/>
  <c r="Q6" i="1"/>
  <c r="R6" i="1"/>
  <c r="S6" i="1"/>
  <c r="T6" i="1"/>
  <c r="U6" i="1"/>
  <c r="V6" i="1"/>
  <c r="W6" i="1"/>
  <c r="X6" i="1"/>
  <c r="Y6" i="1"/>
  <c r="Z6" i="1"/>
  <c r="AA6" i="1"/>
  <c r="P7" i="1"/>
  <c r="Q7" i="1"/>
  <c r="R7" i="1"/>
  <c r="S7" i="1"/>
  <c r="T7" i="1"/>
  <c r="U7" i="1"/>
  <c r="V7" i="1"/>
  <c r="W7" i="1"/>
  <c r="X7" i="1"/>
  <c r="Y7" i="1"/>
  <c r="Z7" i="1"/>
  <c r="AA7" i="1"/>
  <c r="P8" i="1"/>
  <c r="Q8" i="1"/>
  <c r="R8" i="1"/>
  <c r="S8" i="1"/>
  <c r="T8" i="1"/>
  <c r="U8" i="1"/>
  <c r="V8" i="1"/>
  <c r="W8" i="1"/>
  <c r="X8" i="1"/>
  <c r="Y8" i="1"/>
  <c r="Z8" i="1"/>
  <c r="AA8" i="1"/>
  <c r="P9" i="1"/>
  <c r="Q9" i="1"/>
  <c r="R9" i="1"/>
  <c r="S9" i="1"/>
  <c r="T9" i="1"/>
  <c r="U9" i="1"/>
  <c r="V9" i="1"/>
  <c r="W9" i="1"/>
  <c r="X9" i="1"/>
  <c r="Y9" i="1"/>
  <c r="Z9" i="1"/>
  <c r="AA9" i="1"/>
  <c r="P10" i="1"/>
  <c r="Q10" i="1"/>
  <c r="R10" i="1"/>
  <c r="S10" i="1"/>
  <c r="T10" i="1"/>
  <c r="U10" i="1"/>
  <c r="V10" i="1"/>
  <c r="W10" i="1"/>
  <c r="X10" i="1"/>
  <c r="Y10" i="1"/>
  <c r="Z10" i="1"/>
  <c r="AA10" i="1"/>
  <c r="P11" i="1"/>
  <c r="Q11" i="1"/>
  <c r="R11" i="1"/>
  <c r="S11" i="1"/>
  <c r="T11" i="1"/>
  <c r="U11" i="1"/>
  <c r="V11" i="1"/>
  <c r="W11" i="1"/>
  <c r="X11" i="1"/>
  <c r="Y11" i="1"/>
  <c r="Z11" i="1"/>
  <c r="AA11" i="1"/>
  <c r="P12" i="1"/>
  <c r="Q12" i="1"/>
  <c r="R12" i="1"/>
  <c r="S12" i="1"/>
  <c r="T12" i="1"/>
  <c r="U12" i="1"/>
  <c r="V12" i="1"/>
  <c r="W12" i="1"/>
  <c r="X12" i="1"/>
  <c r="Y12" i="1"/>
  <c r="Z12" i="1"/>
  <c r="AA12" i="1"/>
  <c r="P13" i="1"/>
  <c r="Q13" i="1"/>
  <c r="R13" i="1"/>
  <c r="S13" i="1"/>
  <c r="T13" i="1"/>
  <c r="U13" i="1"/>
  <c r="V13" i="1"/>
  <c r="W13" i="1"/>
  <c r="X13" i="1"/>
  <c r="Y13" i="1"/>
  <c r="Z13" i="1"/>
  <c r="AA13" i="1"/>
  <c r="P14" i="1"/>
  <c r="Q14" i="1"/>
  <c r="R14" i="1"/>
  <c r="S14" i="1"/>
  <c r="T14" i="1"/>
  <c r="U14" i="1"/>
  <c r="V14" i="1"/>
  <c r="W14" i="1"/>
  <c r="X14" i="1"/>
  <c r="Y14" i="1"/>
  <c r="Z14" i="1"/>
  <c r="AA14" i="1"/>
  <c r="P15" i="1"/>
  <c r="Q15" i="1"/>
  <c r="R15" i="1"/>
  <c r="S15" i="1"/>
  <c r="T15" i="1"/>
  <c r="U15" i="1"/>
  <c r="V15" i="1"/>
  <c r="W15" i="1"/>
  <c r="X15" i="1"/>
  <c r="Y15" i="1"/>
  <c r="Z15" i="1"/>
  <c r="AA15" i="1"/>
  <c r="P16" i="1"/>
  <c r="Q16" i="1"/>
  <c r="R16" i="1"/>
  <c r="S16" i="1"/>
  <c r="T16" i="1"/>
  <c r="U16" i="1"/>
  <c r="V16" i="1"/>
  <c r="W16" i="1"/>
  <c r="X16" i="1"/>
  <c r="Y16" i="1"/>
  <c r="Z16" i="1"/>
  <c r="AA16" i="1"/>
  <c r="P17" i="1"/>
  <c r="Q17" i="1"/>
  <c r="R17" i="1"/>
  <c r="S17" i="1"/>
  <c r="T17" i="1"/>
  <c r="U17" i="1"/>
  <c r="V17" i="1"/>
  <c r="W17" i="1"/>
  <c r="X17" i="1"/>
  <c r="Y17" i="1"/>
  <c r="Z17" i="1"/>
  <c r="AA17" i="1"/>
  <c r="P18" i="1"/>
  <c r="Q18" i="1"/>
  <c r="R18" i="1"/>
  <c r="S18" i="1"/>
  <c r="T18" i="1"/>
  <c r="U18" i="1"/>
  <c r="V18" i="1"/>
  <c r="W18" i="1"/>
  <c r="X18" i="1"/>
  <c r="Y18" i="1"/>
  <c r="Z18" i="1"/>
  <c r="AA18" i="1"/>
  <c r="P19" i="1"/>
  <c r="Q19" i="1"/>
  <c r="R19" i="1"/>
  <c r="S19" i="1"/>
  <c r="T19" i="1"/>
  <c r="U19" i="1"/>
  <c r="V19" i="1"/>
  <c r="W19" i="1"/>
  <c r="X19" i="1"/>
  <c r="Y19" i="1"/>
  <c r="Z19" i="1"/>
  <c r="AA19" i="1"/>
  <c r="P20" i="1"/>
  <c r="Q20" i="1"/>
  <c r="R20" i="1"/>
  <c r="S20" i="1"/>
  <c r="T20" i="1"/>
  <c r="U20" i="1"/>
  <c r="V20" i="1"/>
  <c r="W20" i="1"/>
  <c r="X20" i="1"/>
  <c r="Y20" i="1"/>
  <c r="Z20" i="1"/>
  <c r="AA20" i="1"/>
  <c r="P21" i="1"/>
  <c r="Q21" i="1"/>
  <c r="R21" i="1"/>
  <c r="S21" i="1"/>
  <c r="T21" i="1"/>
  <c r="U21" i="1"/>
  <c r="V21" i="1"/>
  <c r="W21" i="1"/>
  <c r="X21" i="1"/>
  <c r="Y21" i="1"/>
  <c r="Z21" i="1"/>
  <c r="AA21" i="1"/>
  <c r="P22" i="1"/>
  <c r="Q22" i="1"/>
  <c r="R22" i="1"/>
  <c r="S22" i="1"/>
  <c r="T22" i="1"/>
  <c r="U22" i="1"/>
  <c r="V22" i="1"/>
  <c r="W22" i="1"/>
  <c r="X22" i="1"/>
  <c r="Y22" i="1"/>
  <c r="Z22" i="1"/>
  <c r="AA22" i="1"/>
  <c r="P23" i="1"/>
  <c r="Q23" i="1"/>
  <c r="R23" i="1"/>
  <c r="S23" i="1"/>
  <c r="T23" i="1"/>
  <c r="U23" i="1"/>
  <c r="V23" i="1"/>
  <c r="W23" i="1"/>
  <c r="X23" i="1"/>
  <c r="Y23" i="1"/>
  <c r="Z23" i="1"/>
  <c r="AA23" i="1"/>
  <c r="P24" i="1"/>
  <c r="Q24" i="1"/>
  <c r="R24" i="1"/>
  <c r="S24" i="1"/>
  <c r="T24" i="1"/>
  <c r="U24" i="1"/>
  <c r="V24" i="1"/>
  <c r="W24" i="1"/>
  <c r="X24" i="1"/>
  <c r="Y24" i="1"/>
  <c r="Z24" i="1"/>
  <c r="AA24" i="1"/>
  <c r="P25" i="1"/>
  <c r="Q25" i="1"/>
  <c r="R25" i="1"/>
  <c r="S25" i="1"/>
  <c r="T25" i="1"/>
  <c r="U25" i="1"/>
  <c r="V25" i="1"/>
  <c r="W25" i="1"/>
  <c r="X25" i="1"/>
  <c r="Y25" i="1"/>
  <c r="Z25" i="1"/>
  <c r="AA25" i="1"/>
  <c r="P26" i="1"/>
  <c r="Q26" i="1"/>
  <c r="R26" i="1"/>
  <c r="S26" i="1"/>
  <c r="T26" i="1"/>
  <c r="U26" i="1"/>
  <c r="V26" i="1"/>
  <c r="W26" i="1"/>
  <c r="X26" i="1"/>
  <c r="Y26" i="1"/>
  <c r="Z26" i="1"/>
  <c r="AA26" i="1"/>
  <c r="P27" i="1"/>
  <c r="Q27" i="1"/>
  <c r="R27" i="1"/>
  <c r="S27" i="1"/>
  <c r="T27" i="1"/>
  <c r="U27" i="1"/>
  <c r="V27" i="1"/>
  <c r="W27" i="1"/>
  <c r="X27" i="1"/>
  <c r="Y27" i="1"/>
  <c r="Z27" i="1"/>
  <c r="AA27" i="1"/>
  <c r="P28" i="1"/>
  <c r="Q28" i="1"/>
  <c r="R28" i="1"/>
  <c r="S28" i="1"/>
  <c r="T28" i="1"/>
  <c r="U28" i="1"/>
  <c r="V28" i="1"/>
  <c r="W28" i="1"/>
  <c r="X28" i="1"/>
  <c r="Y28" i="1"/>
  <c r="Z28" i="1"/>
  <c r="AA28" i="1"/>
  <c r="P29" i="1"/>
  <c r="Q29" i="1"/>
  <c r="R29" i="1"/>
  <c r="S29" i="1"/>
  <c r="T29" i="1"/>
  <c r="U29" i="1"/>
  <c r="V29" i="1"/>
  <c r="W29" i="1"/>
  <c r="X29" i="1"/>
  <c r="Y29" i="1"/>
  <c r="Z29" i="1"/>
  <c r="AA29" i="1"/>
  <c r="P30" i="1"/>
  <c r="Q30" i="1"/>
  <c r="R30" i="1"/>
  <c r="S30" i="1"/>
  <c r="T30" i="1"/>
  <c r="U30" i="1"/>
  <c r="V30" i="1"/>
  <c r="W30" i="1"/>
  <c r="X30" i="1"/>
  <c r="Y30" i="1"/>
  <c r="Z30" i="1"/>
  <c r="AA30" i="1"/>
  <c r="P31" i="1"/>
  <c r="Q31" i="1"/>
  <c r="R31" i="1"/>
  <c r="S31" i="1"/>
  <c r="T31" i="1"/>
  <c r="U31" i="1"/>
  <c r="V31" i="1"/>
  <c r="W31" i="1"/>
  <c r="X31" i="1"/>
  <c r="Y31" i="1"/>
  <c r="Z31" i="1"/>
  <c r="AA31" i="1"/>
  <c r="P32" i="1"/>
  <c r="Q32" i="1"/>
  <c r="R32" i="1"/>
  <c r="S32" i="1"/>
  <c r="T32" i="1"/>
  <c r="U32" i="1"/>
  <c r="V32" i="1"/>
  <c r="W32" i="1"/>
  <c r="X32" i="1"/>
  <c r="Y32" i="1"/>
  <c r="Z32" i="1"/>
  <c r="AA32" i="1"/>
  <c r="P33" i="1"/>
  <c r="Q33" i="1"/>
  <c r="R33" i="1"/>
  <c r="S33" i="1"/>
  <c r="T33" i="1"/>
  <c r="U33" i="1"/>
  <c r="V33" i="1"/>
  <c r="W33" i="1"/>
  <c r="X33" i="1"/>
  <c r="Y33" i="1"/>
  <c r="Z33" i="1"/>
  <c r="AA33" i="1"/>
  <c r="P34" i="1"/>
  <c r="Q34" i="1"/>
  <c r="R34" i="1"/>
  <c r="S34" i="1"/>
  <c r="T34" i="1"/>
  <c r="U34" i="1"/>
  <c r="V34" i="1"/>
  <c r="W34" i="1"/>
  <c r="X34" i="1"/>
  <c r="Y34" i="1"/>
  <c r="Z34" i="1"/>
  <c r="AA34" i="1"/>
  <c r="P35" i="1"/>
  <c r="Q35" i="1"/>
  <c r="R35" i="1"/>
  <c r="S35" i="1"/>
  <c r="T35" i="1"/>
  <c r="U35" i="1"/>
  <c r="V35" i="1"/>
  <c r="W35" i="1"/>
  <c r="X35" i="1"/>
  <c r="Y35" i="1"/>
  <c r="Z35" i="1"/>
  <c r="AA35" i="1"/>
  <c r="P36" i="1"/>
  <c r="Q36" i="1"/>
  <c r="R36" i="1"/>
  <c r="S36" i="1"/>
  <c r="T36" i="1"/>
  <c r="U36" i="1"/>
  <c r="V36" i="1"/>
  <c r="W36" i="1"/>
  <c r="X36" i="1"/>
  <c r="Y36" i="1"/>
  <c r="Z36" i="1"/>
  <c r="AA36" i="1"/>
  <c r="P37" i="1"/>
  <c r="Q37" i="1"/>
  <c r="R37" i="1"/>
  <c r="S37" i="1"/>
  <c r="T37" i="1"/>
  <c r="U37" i="1"/>
  <c r="V37" i="1"/>
  <c r="W37" i="1"/>
  <c r="X37" i="1"/>
  <c r="Y37" i="1"/>
  <c r="Z37" i="1"/>
  <c r="AA37" i="1"/>
  <c r="P38" i="1"/>
  <c r="Q38" i="1"/>
  <c r="R38" i="1"/>
  <c r="S38" i="1"/>
  <c r="T38" i="1"/>
  <c r="U38" i="1"/>
  <c r="V38" i="1"/>
  <c r="W38" i="1"/>
  <c r="X38" i="1"/>
  <c r="Y38" i="1"/>
  <c r="Z38" i="1"/>
  <c r="AA38" i="1"/>
  <c r="P39" i="1"/>
  <c r="Q39" i="1"/>
  <c r="R39" i="1"/>
  <c r="S39" i="1"/>
  <c r="T39" i="1"/>
  <c r="U39" i="1"/>
  <c r="V39" i="1"/>
  <c r="W39" i="1"/>
  <c r="X39" i="1"/>
  <c r="Y39" i="1"/>
  <c r="Z39" i="1"/>
  <c r="AA39" i="1"/>
  <c r="P40" i="1"/>
  <c r="Q40" i="1"/>
  <c r="R40" i="1"/>
  <c r="S40" i="1"/>
  <c r="T40" i="1"/>
  <c r="U40" i="1"/>
  <c r="V40" i="1"/>
  <c r="W40" i="1"/>
  <c r="X40" i="1"/>
  <c r="Y40" i="1"/>
  <c r="Z40" i="1"/>
  <c r="AA40" i="1"/>
  <c r="P41" i="1"/>
  <c r="Q41" i="1"/>
  <c r="R41" i="1"/>
  <c r="S41" i="1"/>
  <c r="T41" i="1"/>
  <c r="U41" i="1"/>
  <c r="V41" i="1"/>
  <c r="W41" i="1"/>
  <c r="X41" i="1"/>
  <c r="Y41" i="1"/>
  <c r="Z41" i="1"/>
  <c r="AA41" i="1"/>
  <c r="P42" i="1"/>
  <c r="Q42" i="1"/>
  <c r="R42" i="1"/>
  <c r="S42" i="1"/>
  <c r="T42" i="1"/>
  <c r="U42" i="1"/>
  <c r="V42" i="1"/>
  <c r="W42" i="1"/>
  <c r="X42" i="1"/>
  <c r="Y42" i="1"/>
  <c r="Z42" i="1"/>
  <c r="AA42" i="1"/>
  <c r="P43" i="1"/>
  <c r="Q43" i="1"/>
  <c r="R43" i="1"/>
  <c r="S43" i="1"/>
  <c r="T43" i="1"/>
  <c r="U43" i="1"/>
  <c r="V43" i="1"/>
  <c r="W43" i="1"/>
  <c r="X43" i="1"/>
  <c r="Y43" i="1"/>
  <c r="Z43" i="1"/>
  <c r="AA43" i="1"/>
  <c r="P44" i="1"/>
  <c r="Q44" i="1"/>
  <c r="R44" i="1"/>
  <c r="S44" i="1"/>
  <c r="T44" i="1"/>
  <c r="U44" i="1"/>
  <c r="V44" i="1"/>
  <c r="W44" i="1"/>
  <c r="X44" i="1"/>
  <c r="Y44" i="1"/>
  <c r="Z44" i="1"/>
  <c r="AA44" i="1"/>
  <c r="P45" i="1"/>
  <c r="Q45" i="1"/>
  <c r="R45" i="1"/>
  <c r="S45" i="1"/>
  <c r="T45" i="1"/>
  <c r="U45" i="1"/>
  <c r="V45" i="1"/>
  <c r="W45" i="1"/>
  <c r="X45" i="1"/>
  <c r="Y45" i="1"/>
  <c r="Z45" i="1"/>
  <c r="AA45" i="1"/>
  <c r="P46" i="1"/>
  <c r="Q46" i="1"/>
  <c r="R46" i="1"/>
  <c r="S46" i="1"/>
  <c r="T46" i="1"/>
  <c r="U46" i="1"/>
  <c r="V46" i="1"/>
  <c r="W46" i="1"/>
  <c r="X46" i="1"/>
  <c r="Y46" i="1"/>
  <c r="Z46" i="1"/>
  <c r="AA46" i="1"/>
  <c r="P47" i="1"/>
  <c r="Q47" i="1"/>
  <c r="R47" i="1"/>
  <c r="S47" i="1"/>
  <c r="T47" i="1"/>
  <c r="U47" i="1"/>
  <c r="V47" i="1"/>
  <c r="W47" i="1"/>
  <c r="X47" i="1"/>
  <c r="Y47" i="1"/>
  <c r="Z47" i="1"/>
  <c r="AA47" i="1"/>
  <c r="P48" i="1"/>
  <c r="Q48" i="1"/>
  <c r="R48" i="1"/>
  <c r="S48" i="1"/>
  <c r="T48" i="1"/>
  <c r="U48" i="1"/>
  <c r="V48" i="1"/>
  <c r="W48" i="1"/>
  <c r="X48" i="1"/>
  <c r="Y48" i="1"/>
  <c r="Z48" i="1"/>
  <c r="AA48" i="1"/>
  <c r="P49" i="1"/>
  <c r="Q49" i="1"/>
  <c r="R49" i="1"/>
  <c r="S49" i="1"/>
  <c r="T49" i="1"/>
  <c r="U49" i="1"/>
  <c r="V49" i="1"/>
  <c r="W49" i="1"/>
  <c r="X49" i="1"/>
  <c r="Y49" i="1"/>
  <c r="Z49" i="1"/>
  <c r="AA49" i="1"/>
  <c r="P50" i="1"/>
  <c r="Q50" i="1"/>
  <c r="R50" i="1"/>
  <c r="S50" i="1"/>
  <c r="T50" i="1"/>
  <c r="U50" i="1"/>
  <c r="V50" i="1"/>
  <c r="W50" i="1"/>
  <c r="X50" i="1"/>
  <c r="Y50" i="1"/>
  <c r="Z50" i="1"/>
  <c r="AA50" i="1"/>
  <c r="P51" i="1"/>
  <c r="Q51" i="1"/>
  <c r="R51" i="1"/>
  <c r="S51" i="1"/>
  <c r="T51" i="1"/>
  <c r="U51" i="1"/>
  <c r="V51" i="1"/>
  <c r="W51" i="1"/>
  <c r="X51" i="1"/>
  <c r="Y51" i="1"/>
  <c r="Z51" i="1"/>
  <c r="AA51" i="1"/>
  <c r="P52" i="1"/>
  <c r="Q52" i="1"/>
  <c r="R52" i="1"/>
  <c r="S52" i="1"/>
  <c r="T52" i="1"/>
  <c r="U52" i="1"/>
  <c r="V52" i="1"/>
  <c r="W52" i="1"/>
  <c r="X52" i="1"/>
  <c r="Y52" i="1"/>
  <c r="Z52" i="1"/>
  <c r="AA52" i="1"/>
  <c r="P53" i="1"/>
  <c r="Q53" i="1"/>
  <c r="R53" i="1"/>
  <c r="S53" i="1"/>
  <c r="T53" i="1"/>
  <c r="U53" i="1"/>
  <c r="V53" i="1"/>
  <c r="W53" i="1"/>
  <c r="X53" i="1"/>
  <c r="Y53" i="1"/>
  <c r="Z53" i="1"/>
  <c r="AA53" i="1"/>
  <c r="P54" i="1"/>
  <c r="Q54" i="1"/>
  <c r="R54" i="1"/>
  <c r="S54" i="1"/>
  <c r="T54" i="1"/>
  <c r="U54" i="1"/>
  <c r="V54" i="1"/>
  <c r="W54" i="1"/>
  <c r="X54" i="1"/>
  <c r="Y54" i="1"/>
  <c r="Z54" i="1"/>
  <c r="AA54" i="1"/>
  <c r="P55" i="1"/>
  <c r="Q55" i="1"/>
  <c r="R55" i="1"/>
  <c r="S55" i="1"/>
  <c r="T55" i="1"/>
  <c r="U55" i="1"/>
  <c r="V55" i="1"/>
  <c r="W55" i="1"/>
  <c r="X55" i="1"/>
  <c r="Y55" i="1"/>
  <c r="Z55" i="1"/>
  <c r="AA55" i="1"/>
  <c r="P56" i="1"/>
  <c r="Q56" i="1"/>
  <c r="R56" i="1"/>
  <c r="S56" i="1"/>
  <c r="T56" i="1"/>
  <c r="U56" i="1"/>
  <c r="V56" i="1"/>
  <c r="W56" i="1"/>
  <c r="X56" i="1"/>
  <c r="Y56" i="1"/>
  <c r="Z56" i="1"/>
  <c r="AA56" i="1"/>
  <c r="P57" i="1"/>
  <c r="Q57" i="1"/>
  <c r="R57" i="1"/>
  <c r="S57" i="1"/>
  <c r="T57" i="1"/>
  <c r="U57" i="1"/>
  <c r="V57" i="1"/>
  <c r="W57" i="1"/>
  <c r="X57" i="1"/>
  <c r="Y57" i="1"/>
  <c r="Z57" i="1"/>
  <c r="AA57" i="1"/>
  <c r="P58" i="1"/>
  <c r="Q58" i="1"/>
  <c r="R58" i="1"/>
  <c r="S58" i="1"/>
  <c r="T58" i="1"/>
  <c r="U58" i="1"/>
  <c r="V58" i="1"/>
  <c r="W58" i="1"/>
  <c r="X58" i="1"/>
  <c r="Y58" i="1"/>
  <c r="Z58" i="1"/>
  <c r="AA58" i="1"/>
  <c r="P59" i="1"/>
  <c r="Q59" i="1"/>
  <c r="R59" i="1"/>
  <c r="S59" i="1"/>
  <c r="T59" i="1"/>
  <c r="U59" i="1"/>
  <c r="V59" i="1"/>
  <c r="W59" i="1"/>
  <c r="X59" i="1"/>
  <c r="Y59" i="1"/>
  <c r="Z59" i="1"/>
  <c r="AA59" i="1"/>
  <c r="P60" i="1"/>
  <c r="Q60" i="1"/>
  <c r="R60" i="1"/>
  <c r="S60" i="1"/>
  <c r="T60" i="1"/>
  <c r="U60" i="1"/>
  <c r="V60" i="1"/>
  <c r="W60" i="1"/>
  <c r="X60" i="1"/>
  <c r="Y60" i="1"/>
  <c r="Z60" i="1"/>
  <c r="AA60" i="1"/>
  <c r="P61" i="1"/>
  <c r="Q61" i="1"/>
  <c r="R61" i="1"/>
  <c r="S61" i="1"/>
  <c r="T61" i="1"/>
  <c r="U61" i="1"/>
  <c r="V61" i="1"/>
  <c r="W61" i="1"/>
  <c r="X61" i="1"/>
  <c r="Y61" i="1"/>
  <c r="Z61" i="1"/>
  <c r="AA61" i="1"/>
  <c r="P62" i="1"/>
  <c r="Q62" i="1"/>
  <c r="R62" i="1"/>
  <c r="S62" i="1"/>
  <c r="T62" i="1"/>
  <c r="U62" i="1"/>
  <c r="V62" i="1"/>
  <c r="W62" i="1"/>
  <c r="X62" i="1"/>
  <c r="Y62" i="1"/>
  <c r="Z62" i="1"/>
  <c r="AA62" i="1"/>
  <c r="P63" i="1"/>
  <c r="Q63" i="1"/>
  <c r="R63" i="1"/>
  <c r="S63" i="1"/>
  <c r="T63" i="1"/>
  <c r="U63" i="1"/>
  <c r="V63" i="1"/>
  <c r="W63" i="1"/>
  <c r="X63" i="1"/>
  <c r="Y63" i="1"/>
  <c r="Z63" i="1"/>
  <c r="AA63" i="1"/>
  <c r="P64" i="1"/>
  <c r="Q64" i="1"/>
  <c r="R64" i="1"/>
  <c r="S64" i="1"/>
  <c r="T64" i="1"/>
  <c r="U64" i="1"/>
  <c r="V64" i="1"/>
  <c r="W64" i="1"/>
  <c r="X64" i="1"/>
  <c r="Y64" i="1"/>
  <c r="Z64" i="1"/>
  <c r="AA64" i="1"/>
  <c r="P65" i="1"/>
  <c r="Q65" i="1"/>
  <c r="R65" i="1"/>
  <c r="S65" i="1"/>
  <c r="T65" i="1"/>
  <c r="U65" i="1"/>
  <c r="V65" i="1"/>
  <c r="W65" i="1"/>
  <c r="X65" i="1"/>
  <c r="Y65" i="1"/>
  <c r="Z65" i="1"/>
  <c r="AA65" i="1"/>
  <c r="P66" i="1"/>
  <c r="Q66" i="1"/>
  <c r="R66" i="1"/>
  <c r="S66" i="1"/>
  <c r="T66" i="1"/>
  <c r="U66" i="1"/>
  <c r="V66" i="1"/>
  <c r="W66" i="1"/>
  <c r="X66" i="1"/>
  <c r="Y66" i="1"/>
  <c r="Z66" i="1"/>
  <c r="AA66" i="1"/>
  <c r="P67" i="1"/>
  <c r="Q67" i="1"/>
  <c r="R67" i="1"/>
  <c r="S67" i="1"/>
  <c r="T67" i="1"/>
  <c r="U67" i="1"/>
  <c r="V67" i="1"/>
  <c r="W67" i="1"/>
  <c r="X67" i="1"/>
  <c r="Y67" i="1"/>
  <c r="Z67" i="1"/>
  <c r="AA67" i="1"/>
  <c r="P68" i="1"/>
  <c r="Q68" i="1"/>
  <c r="R68" i="1"/>
  <c r="S68" i="1"/>
  <c r="T68" i="1"/>
  <c r="U68" i="1"/>
  <c r="V68" i="1"/>
  <c r="W68" i="1"/>
  <c r="X68" i="1"/>
  <c r="Y68" i="1"/>
  <c r="Z68" i="1"/>
  <c r="AA68" i="1"/>
  <c r="P69" i="1"/>
  <c r="Q69" i="1"/>
  <c r="R69" i="1"/>
  <c r="S69" i="1"/>
  <c r="T69" i="1"/>
  <c r="U69" i="1"/>
  <c r="V69" i="1"/>
  <c r="W69" i="1"/>
  <c r="X69" i="1"/>
  <c r="Y69" i="1"/>
  <c r="Z69" i="1"/>
  <c r="AA69" i="1"/>
  <c r="P70" i="1"/>
  <c r="Q70" i="1"/>
  <c r="R70" i="1"/>
  <c r="S70" i="1"/>
  <c r="T70" i="1"/>
  <c r="U70" i="1"/>
  <c r="V70" i="1"/>
  <c r="W70" i="1"/>
  <c r="X70" i="1"/>
  <c r="Y70" i="1"/>
  <c r="Z70" i="1"/>
  <c r="AA70" i="1"/>
  <c r="P71" i="1"/>
  <c r="Q71" i="1"/>
  <c r="R71" i="1"/>
  <c r="S71" i="1"/>
  <c r="T71" i="1"/>
  <c r="U71" i="1"/>
  <c r="V71" i="1"/>
  <c r="W71" i="1"/>
  <c r="X71" i="1"/>
  <c r="Y71" i="1"/>
  <c r="Z71" i="1"/>
  <c r="AA71" i="1"/>
  <c r="P72" i="1"/>
  <c r="Q72" i="1"/>
  <c r="R72" i="1"/>
  <c r="S72" i="1"/>
  <c r="T72" i="1"/>
  <c r="U72" i="1"/>
  <c r="V72" i="1"/>
  <c r="W72" i="1"/>
  <c r="X72" i="1"/>
  <c r="Y72" i="1"/>
  <c r="Z72" i="1"/>
  <c r="AA72" i="1"/>
  <c r="P73" i="1"/>
  <c r="Q73" i="1"/>
  <c r="R73" i="1"/>
  <c r="S73" i="1"/>
  <c r="T73" i="1"/>
  <c r="U73" i="1"/>
  <c r="V73" i="1"/>
  <c r="W73" i="1"/>
  <c r="X73" i="1"/>
  <c r="Y73" i="1"/>
  <c r="Z73" i="1"/>
  <c r="AA73" i="1"/>
  <c r="P74" i="1"/>
  <c r="Q74" i="1"/>
  <c r="R74" i="1"/>
  <c r="S74" i="1"/>
  <c r="T74" i="1"/>
  <c r="U74" i="1"/>
  <c r="V74" i="1"/>
  <c r="W74" i="1"/>
  <c r="X74" i="1"/>
  <c r="Y74" i="1"/>
  <c r="Z74" i="1"/>
  <c r="AA74" i="1"/>
  <c r="P75" i="1"/>
  <c r="Q75" i="1"/>
  <c r="R75" i="1"/>
  <c r="S75" i="1"/>
  <c r="T75" i="1"/>
  <c r="U75" i="1"/>
  <c r="V75" i="1"/>
  <c r="W75" i="1"/>
  <c r="X75" i="1"/>
  <c r="Y75" i="1"/>
  <c r="Z75" i="1"/>
  <c r="AA75" i="1"/>
  <c r="P76" i="1"/>
  <c r="Q76" i="1"/>
  <c r="R76" i="1"/>
  <c r="S76" i="1"/>
  <c r="T76" i="1"/>
  <c r="U76" i="1"/>
  <c r="V76" i="1"/>
  <c r="W76" i="1"/>
  <c r="X76" i="1"/>
  <c r="Y76" i="1"/>
  <c r="Z76" i="1"/>
  <c r="AA76" i="1"/>
  <c r="P77" i="1"/>
  <c r="Q77" i="1"/>
  <c r="R77" i="1"/>
  <c r="S77" i="1"/>
  <c r="T77" i="1"/>
  <c r="U77" i="1"/>
  <c r="V77" i="1"/>
  <c r="W77" i="1"/>
  <c r="X77" i="1"/>
  <c r="Y77" i="1"/>
  <c r="Z77" i="1"/>
  <c r="AA77" i="1"/>
  <c r="P78" i="1"/>
  <c r="Q78" i="1"/>
  <c r="R78" i="1"/>
  <c r="S78" i="1"/>
  <c r="T78" i="1"/>
  <c r="U78" i="1"/>
  <c r="V78" i="1"/>
  <c r="W78" i="1"/>
  <c r="X78" i="1"/>
  <c r="Y78" i="1"/>
  <c r="Z78" i="1"/>
  <c r="AA78" i="1"/>
  <c r="P79" i="1"/>
  <c r="Q79" i="1"/>
  <c r="R79" i="1"/>
  <c r="S79" i="1"/>
  <c r="T79" i="1"/>
  <c r="U79" i="1"/>
  <c r="V79" i="1"/>
  <c r="W79" i="1"/>
  <c r="X79" i="1"/>
  <c r="Y79" i="1"/>
  <c r="Z79" i="1"/>
  <c r="AA79" i="1"/>
  <c r="P80" i="1"/>
  <c r="Q80" i="1"/>
  <c r="R80" i="1"/>
  <c r="S80" i="1"/>
  <c r="T80" i="1"/>
  <c r="U80" i="1"/>
  <c r="V80" i="1"/>
  <c r="W80" i="1"/>
  <c r="X80" i="1"/>
  <c r="Y80" i="1"/>
  <c r="Z80" i="1"/>
  <c r="AA80" i="1"/>
  <c r="P81" i="1"/>
  <c r="Q81" i="1"/>
  <c r="R81" i="1"/>
  <c r="S81" i="1"/>
  <c r="T81" i="1"/>
  <c r="U81" i="1"/>
  <c r="V81" i="1"/>
  <c r="W81" i="1"/>
  <c r="X81" i="1"/>
  <c r="Y81" i="1"/>
  <c r="Z81" i="1"/>
  <c r="AA81" i="1"/>
  <c r="P82" i="1"/>
  <c r="Q82" i="1"/>
  <c r="R82" i="1"/>
  <c r="S82" i="1"/>
  <c r="T82" i="1"/>
  <c r="U82" i="1"/>
  <c r="V82" i="1"/>
  <c r="W82" i="1"/>
  <c r="X82" i="1"/>
  <c r="Y82" i="1"/>
  <c r="Z82" i="1"/>
  <c r="AA82" i="1"/>
  <c r="P83" i="1"/>
  <c r="Q83" i="1"/>
  <c r="R83" i="1"/>
  <c r="S83" i="1"/>
  <c r="T83" i="1"/>
  <c r="U83" i="1"/>
  <c r="V83" i="1"/>
  <c r="W83" i="1"/>
  <c r="X83" i="1"/>
  <c r="Y83" i="1"/>
  <c r="Z83" i="1"/>
  <c r="AA83" i="1"/>
  <c r="P84" i="1"/>
  <c r="Q84" i="1"/>
  <c r="R84" i="1"/>
  <c r="S84" i="1"/>
  <c r="T84" i="1"/>
  <c r="U84" i="1"/>
  <c r="V84" i="1"/>
  <c r="W84" i="1"/>
  <c r="X84" i="1"/>
  <c r="Y84" i="1"/>
  <c r="Z84" i="1"/>
  <c r="AA84" i="1"/>
  <c r="P85" i="1"/>
  <c r="Q85" i="1"/>
  <c r="R85" i="1"/>
  <c r="S85" i="1"/>
  <c r="T85" i="1"/>
  <c r="U85" i="1"/>
  <c r="V85" i="1"/>
  <c r="W85" i="1"/>
  <c r="X85" i="1"/>
  <c r="Y85" i="1"/>
  <c r="Z85" i="1"/>
  <c r="AA85" i="1"/>
  <c r="P86" i="1"/>
  <c r="Q86" i="1"/>
  <c r="R86" i="1"/>
  <c r="S86" i="1"/>
  <c r="T86" i="1"/>
  <c r="U86" i="1"/>
  <c r="V86" i="1"/>
  <c r="W86" i="1"/>
  <c r="X86" i="1"/>
  <c r="Y86" i="1"/>
  <c r="Z86" i="1"/>
  <c r="AA86" i="1"/>
  <c r="P87" i="1"/>
  <c r="Q87" i="1"/>
  <c r="R87" i="1"/>
  <c r="S87" i="1"/>
  <c r="T87" i="1"/>
  <c r="U87" i="1"/>
  <c r="V87" i="1"/>
  <c r="W87" i="1"/>
  <c r="X87" i="1"/>
  <c r="Y87" i="1"/>
  <c r="Z87" i="1"/>
  <c r="AA87" i="1"/>
  <c r="P88" i="1"/>
  <c r="Q88" i="1"/>
  <c r="R88" i="1"/>
  <c r="S88" i="1"/>
  <c r="T88" i="1"/>
  <c r="U88" i="1"/>
  <c r="V88" i="1"/>
  <c r="W88" i="1"/>
  <c r="X88" i="1"/>
  <c r="Y88" i="1"/>
  <c r="Z88" i="1"/>
  <c r="AA88" i="1"/>
  <c r="P89" i="1"/>
  <c r="Q89" i="1"/>
  <c r="R89" i="1"/>
  <c r="S89" i="1"/>
  <c r="T89" i="1"/>
  <c r="U89" i="1"/>
  <c r="V89" i="1"/>
  <c r="W89" i="1"/>
  <c r="X89" i="1"/>
  <c r="Y89" i="1"/>
  <c r="Z89" i="1"/>
  <c r="AA89" i="1"/>
  <c r="P90" i="1"/>
  <c r="Q90" i="1"/>
  <c r="R90" i="1"/>
  <c r="S90" i="1"/>
  <c r="T90" i="1"/>
  <c r="U90" i="1"/>
  <c r="V90" i="1"/>
  <c r="W90" i="1"/>
  <c r="X90" i="1"/>
  <c r="Y90" i="1"/>
  <c r="Z90" i="1"/>
  <c r="AA90" i="1"/>
  <c r="P91" i="1"/>
  <c r="Q91" i="1"/>
  <c r="R91" i="1"/>
  <c r="S91" i="1"/>
  <c r="T91" i="1"/>
  <c r="U91" i="1"/>
  <c r="V91" i="1"/>
  <c r="W91" i="1"/>
  <c r="X91" i="1"/>
  <c r="Y91" i="1"/>
  <c r="Z91" i="1"/>
  <c r="AA91" i="1"/>
  <c r="P92" i="1"/>
  <c r="Q92" i="1"/>
  <c r="R92" i="1"/>
  <c r="S92" i="1"/>
  <c r="T92" i="1"/>
  <c r="U92" i="1"/>
  <c r="V92" i="1"/>
  <c r="W92" i="1"/>
  <c r="X92" i="1"/>
  <c r="Y92" i="1"/>
  <c r="Z92" i="1"/>
  <c r="AA92" i="1"/>
  <c r="P93" i="1"/>
  <c r="Q93" i="1"/>
  <c r="R93" i="1"/>
  <c r="S93" i="1"/>
  <c r="T93" i="1"/>
  <c r="U93" i="1"/>
  <c r="V93" i="1"/>
  <c r="W93" i="1"/>
  <c r="X93" i="1"/>
  <c r="Y93" i="1"/>
  <c r="Z93" i="1"/>
  <c r="AA93" i="1"/>
  <c r="P94" i="1"/>
  <c r="Q94" i="1"/>
  <c r="R94" i="1"/>
  <c r="S94" i="1"/>
  <c r="T94" i="1"/>
  <c r="U94" i="1"/>
  <c r="V94" i="1"/>
  <c r="W94" i="1"/>
  <c r="X94" i="1"/>
  <c r="Y94" i="1"/>
  <c r="Z94" i="1"/>
  <c r="AA94" i="1"/>
  <c r="P95" i="1"/>
  <c r="Q95" i="1"/>
  <c r="R95" i="1"/>
  <c r="S95" i="1"/>
  <c r="T95" i="1"/>
  <c r="U95" i="1"/>
  <c r="V95" i="1"/>
  <c r="W95" i="1"/>
  <c r="X95" i="1"/>
  <c r="Y95" i="1"/>
  <c r="Z95" i="1"/>
  <c r="AA95" i="1"/>
  <c r="P96" i="1"/>
  <c r="Q96" i="1"/>
  <c r="R96" i="1"/>
  <c r="S96" i="1"/>
  <c r="T96" i="1"/>
  <c r="U96" i="1"/>
  <c r="V96" i="1"/>
  <c r="W96" i="1"/>
  <c r="X96" i="1"/>
  <c r="Y96" i="1"/>
  <c r="Z96" i="1"/>
  <c r="AA96" i="1"/>
  <c r="P97" i="1"/>
  <c r="Q97" i="1"/>
  <c r="R97" i="1"/>
  <c r="S97" i="1"/>
  <c r="T97" i="1"/>
  <c r="U97" i="1"/>
  <c r="V97" i="1"/>
  <c r="W97" i="1"/>
  <c r="X97" i="1"/>
  <c r="Y97" i="1"/>
  <c r="Z97" i="1"/>
  <c r="AA97" i="1"/>
  <c r="P98" i="1"/>
  <c r="Q98" i="1"/>
  <c r="R98" i="1"/>
  <c r="S98" i="1"/>
  <c r="T98" i="1"/>
  <c r="U98" i="1"/>
  <c r="V98" i="1"/>
  <c r="W98" i="1"/>
  <c r="X98" i="1"/>
  <c r="Y98" i="1"/>
  <c r="Z98" i="1"/>
  <c r="AA98" i="1"/>
  <c r="P99" i="1"/>
  <c r="Q99" i="1"/>
  <c r="R99" i="1"/>
  <c r="S99" i="1"/>
  <c r="T99" i="1"/>
  <c r="U99" i="1"/>
  <c r="V99" i="1"/>
  <c r="W99" i="1"/>
  <c r="X99" i="1"/>
  <c r="Y99" i="1"/>
  <c r="Z99" i="1"/>
  <c r="AA99" i="1"/>
  <c r="P100" i="1"/>
  <c r="Q100" i="1"/>
  <c r="R100" i="1"/>
  <c r="S100" i="1"/>
  <c r="T100" i="1"/>
  <c r="U100" i="1"/>
  <c r="V100" i="1"/>
  <c r="W100" i="1"/>
  <c r="X100" i="1"/>
  <c r="Y100" i="1"/>
  <c r="Z100" i="1"/>
  <c r="AA100" i="1"/>
  <c r="P101" i="1"/>
  <c r="Q101" i="1"/>
  <c r="R101" i="1"/>
  <c r="S101" i="1"/>
  <c r="T101" i="1"/>
  <c r="U101" i="1"/>
  <c r="V101" i="1"/>
  <c r="W101" i="1"/>
  <c r="X101" i="1"/>
  <c r="Y101" i="1"/>
  <c r="Z101" i="1"/>
  <c r="AA101" i="1"/>
  <c r="P102" i="1"/>
  <c r="Q102" i="1"/>
  <c r="R102" i="1"/>
  <c r="S102" i="1"/>
  <c r="T102" i="1"/>
  <c r="U102" i="1"/>
  <c r="V102" i="1"/>
  <c r="W102" i="1"/>
  <c r="X102" i="1"/>
  <c r="Y102" i="1"/>
  <c r="Z102" i="1"/>
  <c r="AA102" i="1"/>
  <c r="P103" i="1"/>
  <c r="Q103" i="1"/>
  <c r="R103" i="1"/>
  <c r="S103" i="1"/>
  <c r="T103" i="1"/>
  <c r="U103" i="1"/>
  <c r="V103" i="1"/>
  <c r="W103" i="1"/>
  <c r="X103" i="1"/>
  <c r="Y103" i="1"/>
  <c r="Z103" i="1"/>
  <c r="AA103" i="1"/>
  <c r="P104" i="1"/>
  <c r="Q104" i="1"/>
  <c r="R104" i="1"/>
  <c r="S104" i="1"/>
  <c r="T104" i="1"/>
  <c r="U104" i="1"/>
  <c r="V104" i="1"/>
  <c r="W104" i="1"/>
  <c r="X104" i="1"/>
  <c r="Y104" i="1"/>
  <c r="Z104" i="1"/>
  <c r="AA104" i="1"/>
  <c r="P105" i="1"/>
  <c r="Q105" i="1"/>
  <c r="R105" i="1"/>
  <c r="S105" i="1"/>
  <c r="T105" i="1"/>
  <c r="U105" i="1"/>
  <c r="V105" i="1"/>
  <c r="W105" i="1"/>
  <c r="X105" i="1"/>
  <c r="Y105" i="1"/>
  <c r="Z105" i="1"/>
  <c r="AA105" i="1"/>
  <c r="P106" i="1"/>
  <c r="Q106" i="1"/>
  <c r="R106" i="1"/>
  <c r="S106" i="1"/>
  <c r="T106" i="1"/>
  <c r="U106" i="1"/>
  <c r="V106" i="1"/>
  <c r="W106" i="1"/>
  <c r="X106" i="1"/>
  <c r="Y106" i="1"/>
  <c r="Z106" i="1"/>
  <c r="AA106" i="1"/>
  <c r="P107" i="1"/>
  <c r="Q107" i="1"/>
  <c r="R107" i="1"/>
  <c r="S107" i="1"/>
  <c r="T107" i="1"/>
  <c r="U107" i="1"/>
  <c r="V107" i="1"/>
  <c r="W107" i="1"/>
  <c r="X107" i="1"/>
  <c r="Y107" i="1"/>
  <c r="Z107" i="1"/>
  <c r="AA107" i="1"/>
  <c r="P108" i="1"/>
  <c r="Q108" i="1"/>
  <c r="R108" i="1"/>
  <c r="S108" i="1"/>
  <c r="T108" i="1"/>
  <c r="U108" i="1"/>
  <c r="V108" i="1"/>
  <c r="W108" i="1"/>
  <c r="X108" i="1"/>
  <c r="Y108" i="1"/>
  <c r="Z108" i="1"/>
  <c r="AA108" i="1"/>
  <c r="P109" i="1"/>
  <c r="Q109" i="1"/>
  <c r="R109" i="1"/>
  <c r="S109" i="1"/>
  <c r="T109" i="1"/>
  <c r="U109" i="1"/>
  <c r="V109" i="1"/>
  <c r="W109" i="1"/>
  <c r="X109" i="1"/>
  <c r="Y109" i="1"/>
  <c r="Z109" i="1"/>
  <c r="AA109" i="1"/>
  <c r="P110" i="1"/>
  <c r="Q110" i="1"/>
  <c r="R110" i="1"/>
  <c r="S110" i="1"/>
  <c r="T110" i="1"/>
  <c r="U110" i="1"/>
  <c r="V110" i="1"/>
  <c r="W110" i="1"/>
  <c r="X110" i="1"/>
  <c r="Y110" i="1"/>
  <c r="Z110" i="1"/>
  <c r="AA110" i="1"/>
  <c r="P111" i="1"/>
  <c r="Q111" i="1"/>
  <c r="R111" i="1"/>
  <c r="S111" i="1"/>
  <c r="T111" i="1"/>
  <c r="U111" i="1"/>
  <c r="V111" i="1"/>
  <c r="W111" i="1"/>
  <c r="X111" i="1"/>
  <c r="Y111" i="1"/>
  <c r="Z111" i="1"/>
  <c r="AA111" i="1"/>
  <c r="P112" i="1"/>
  <c r="Q112" i="1"/>
  <c r="R112" i="1"/>
  <c r="S112" i="1"/>
  <c r="T112" i="1"/>
  <c r="U112" i="1"/>
  <c r="V112" i="1"/>
  <c r="W112" i="1"/>
  <c r="X112" i="1"/>
  <c r="Y112" i="1"/>
  <c r="Z112" i="1"/>
  <c r="AA112" i="1"/>
  <c r="P113" i="1"/>
  <c r="Q113" i="1"/>
  <c r="R113" i="1"/>
  <c r="S113" i="1"/>
  <c r="T113" i="1"/>
  <c r="U113" i="1"/>
  <c r="V113" i="1"/>
  <c r="W113" i="1"/>
  <c r="X113" i="1"/>
  <c r="Y113" i="1"/>
  <c r="Z113" i="1"/>
  <c r="AA113" i="1"/>
  <c r="P114" i="1"/>
  <c r="Q114" i="1"/>
  <c r="R114" i="1"/>
  <c r="S114" i="1"/>
  <c r="T114" i="1"/>
  <c r="U114" i="1"/>
  <c r="V114" i="1"/>
  <c r="W114" i="1"/>
  <c r="X114" i="1"/>
  <c r="Y114" i="1"/>
  <c r="Z114" i="1"/>
  <c r="AA114" i="1"/>
  <c r="P115" i="1"/>
  <c r="Q115" i="1"/>
  <c r="R115" i="1"/>
  <c r="S115" i="1"/>
  <c r="T115" i="1"/>
  <c r="U115" i="1"/>
  <c r="V115" i="1"/>
  <c r="W115" i="1"/>
  <c r="X115" i="1"/>
  <c r="Y115" i="1"/>
  <c r="Z115" i="1"/>
  <c r="AA115" i="1"/>
  <c r="P116" i="1"/>
  <c r="Q116" i="1"/>
  <c r="R116" i="1"/>
  <c r="S116" i="1"/>
  <c r="T116" i="1"/>
  <c r="U116" i="1"/>
  <c r="V116" i="1"/>
  <c r="W116" i="1"/>
  <c r="X116" i="1"/>
  <c r="Y116" i="1"/>
  <c r="Z116" i="1"/>
  <c r="AA116" i="1"/>
  <c r="P117" i="1"/>
  <c r="Q117" i="1"/>
  <c r="R117" i="1"/>
  <c r="S117" i="1"/>
  <c r="T117" i="1"/>
  <c r="U117" i="1"/>
  <c r="V117" i="1"/>
  <c r="W117" i="1"/>
  <c r="X117" i="1"/>
  <c r="Y117" i="1"/>
  <c r="Z117" i="1"/>
  <c r="AA117" i="1"/>
  <c r="P118" i="1"/>
  <c r="Q118" i="1"/>
  <c r="R118" i="1"/>
  <c r="S118" i="1"/>
  <c r="T118" i="1"/>
  <c r="U118" i="1"/>
  <c r="V118" i="1"/>
  <c r="W118" i="1"/>
  <c r="X118" i="1"/>
  <c r="Y118" i="1"/>
  <c r="Z118" i="1"/>
  <c r="AA118" i="1"/>
  <c r="P119" i="1"/>
  <c r="Q119" i="1"/>
  <c r="R119" i="1"/>
  <c r="S119" i="1"/>
  <c r="T119" i="1"/>
  <c r="U119" i="1"/>
  <c r="V119" i="1"/>
  <c r="W119" i="1"/>
  <c r="X119" i="1"/>
  <c r="Y119" i="1"/>
  <c r="Z119" i="1"/>
  <c r="AA119" i="1"/>
  <c r="P120" i="1"/>
  <c r="Q120" i="1"/>
  <c r="R120" i="1"/>
  <c r="S120" i="1"/>
  <c r="T120" i="1"/>
  <c r="U120" i="1"/>
  <c r="V120" i="1"/>
  <c r="W120" i="1"/>
  <c r="X120" i="1"/>
  <c r="Y120" i="1"/>
  <c r="Z120" i="1"/>
  <c r="AA120" i="1"/>
  <c r="P121" i="1"/>
  <c r="Q121" i="1"/>
  <c r="R121" i="1"/>
  <c r="S121" i="1"/>
  <c r="T121" i="1"/>
  <c r="U121" i="1"/>
  <c r="V121" i="1"/>
  <c r="W121" i="1"/>
  <c r="X121" i="1"/>
  <c r="Y121" i="1"/>
  <c r="Z121" i="1"/>
  <c r="AA121" i="1"/>
  <c r="P122" i="1"/>
  <c r="Q122" i="1"/>
  <c r="R122" i="1"/>
  <c r="S122" i="1"/>
  <c r="T122" i="1"/>
  <c r="U122" i="1"/>
  <c r="V122" i="1"/>
  <c r="W122" i="1"/>
  <c r="X122" i="1"/>
  <c r="Y122" i="1"/>
  <c r="Z122" i="1"/>
  <c r="AA122" i="1"/>
  <c r="Q4" i="1"/>
  <c r="AE8" i="1" s="1"/>
  <c r="AE9" i="1" s="1"/>
  <c r="R4" i="1"/>
  <c r="AF8" i="1" s="1"/>
  <c r="AF9" i="1" s="1"/>
  <c r="S4" i="1"/>
  <c r="AG8" i="1" s="1"/>
  <c r="AG9" i="1" s="1"/>
  <c r="T4" i="1"/>
  <c r="AH8" i="1" s="1"/>
  <c r="AH9" i="1" s="1"/>
  <c r="U4" i="1"/>
  <c r="AI8" i="1" s="1"/>
  <c r="AI9" i="1" s="1"/>
  <c r="V4" i="1"/>
  <c r="AJ8" i="1" s="1"/>
  <c r="AJ9" i="1" s="1"/>
  <c r="W4" i="1"/>
  <c r="AK8" i="1" s="1"/>
  <c r="AK9" i="1" s="1"/>
  <c r="X4" i="1"/>
  <c r="AL8" i="1" s="1"/>
  <c r="AL9" i="1" s="1"/>
  <c r="Y4" i="1"/>
  <c r="AM8" i="1" s="1"/>
  <c r="AM9" i="1" s="1"/>
  <c r="Z4" i="1"/>
  <c r="AN8" i="1" s="1"/>
  <c r="AN9" i="1" s="1"/>
  <c r="AA4" i="1"/>
  <c r="AO8" i="1" s="1"/>
  <c r="AO9" i="1" s="1"/>
  <c r="P4" i="1"/>
  <c r="AD8" i="1" s="1"/>
  <c r="AD9" i="1" s="1"/>
  <c r="AL4" i="1" l="1"/>
  <c r="AL5" i="1"/>
  <c r="AL7" i="1" s="1"/>
  <c r="AK5" i="1"/>
  <c r="AK7" i="1" s="1"/>
  <c r="AK4" i="1"/>
  <c r="AH5" i="1"/>
  <c r="AH7" i="1" s="1"/>
  <c r="AH4" i="1"/>
  <c r="AW35" i="1" s="1"/>
  <c r="AJ5" i="1"/>
  <c r="AJ7" i="1" s="1"/>
  <c r="AJ4" i="1"/>
  <c r="AI5" i="1"/>
  <c r="AI7" i="1" s="1"/>
  <c r="AI4" i="1"/>
  <c r="AX35" i="1" s="1"/>
  <c r="AO4" i="1"/>
  <c r="BD35" i="1" s="1"/>
  <c r="AO5" i="1"/>
  <c r="AO7" i="1" s="1"/>
  <c r="AD5" i="1"/>
  <c r="AD7" i="1" s="1"/>
  <c r="AD4" i="1"/>
  <c r="AG4" i="1"/>
  <c r="AV39" i="1" s="1"/>
  <c r="AG5" i="1"/>
  <c r="AG7" i="1" s="1"/>
  <c r="AY116" i="1"/>
  <c r="AN4" i="1"/>
  <c r="BC44" i="1" s="1"/>
  <c r="AN5" i="1"/>
  <c r="AN7" i="1" s="1"/>
  <c r="AF4" i="1"/>
  <c r="AU46" i="1" s="1"/>
  <c r="AF5" i="1"/>
  <c r="AF7" i="1" s="1"/>
  <c r="AM4" i="1"/>
  <c r="BB27" i="1" s="1"/>
  <c r="AM5" i="1"/>
  <c r="AM7" i="1" s="1"/>
  <c r="AE4" i="1"/>
  <c r="AE5" i="1"/>
  <c r="AE7" i="1" s="1"/>
  <c r="AY107" i="1"/>
  <c r="AY105" i="1"/>
  <c r="AY101" i="1"/>
  <c r="AY99" i="1"/>
  <c r="BA28" i="1"/>
  <c r="AS109" i="1"/>
  <c r="AS51" i="1"/>
  <c r="BA11" i="1"/>
  <c r="AY53" i="1"/>
  <c r="AU48" i="1"/>
  <c r="AY33" i="1"/>
  <c r="BC32" i="1"/>
  <c r="AY29" i="1"/>
  <c r="AY27" i="1"/>
  <c r="AY25" i="1"/>
  <c r="AU24" i="1"/>
  <c r="AY21" i="1"/>
  <c r="BC20" i="1"/>
  <c r="AY19" i="1"/>
  <c r="AY15" i="1"/>
  <c r="AU53" i="1"/>
  <c r="BC51" i="1"/>
  <c r="AU49" i="1"/>
  <c r="AY48" i="1"/>
  <c r="AY34" i="1"/>
  <c r="AY30" i="1"/>
  <c r="AY28" i="1"/>
  <c r="AY26" i="1"/>
  <c r="BC25" i="1"/>
  <c r="AY20" i="1"/>
  <c r="AU19" i="1"/>
  <c r="BC15" i="1"/>
  <c r="AY14" i="1"/>
  <c r="AU5" i="1"/>
  <c r="BA6" i="1"/>
  <c r="AU15" i="1"/>
  <c r="AY8" i="1"/>
  <c r="BC7" i="1"/>
  <c r="AU7" i="1"/>
  <c r="AY17" i="1"/>
  <c r="AY13" i="1"/>
  <c r="AU12" i="1"/>
  <c r="BC8" i="1"/>
  <c r="BC6" i="1"/>
  <c r="AY5" i="1"/>
  <c r="AX19" i="1"/>
  <c r="BC104" i="1" l="1"/>
  <c r="AT8" i="1"/>
  <c r="AS19" i="1"/>
  <c r="AS103" i="1"/>
  <c r="AY7" i="1"/>
  <c r="AY12" i="1"/>
  <c r="AU21" i="1"/>
  <c r="AU51" i="1"/>
  <c r="AU34" i="1"/>
  <c r="AS53" i="1"/>
  <c r="AX104" i="1"/>
  <c r="AY113" i="1"/>
  <c r="AT10" i="1"/>
  <c r="AW108" i="1"/>
  <c r="AT102" i="1"/>
  <c r="AT19" i="1"/>
  <c r="AT22" i="1"/>
  <c r="AT21" i="1"/>
  <c r="BC12" i="1"/>
  <c r="BC13" i="1"/>
  <c r="AT25" i="1"/>
  <c r="BC19" i="1"/>
  <c r="BC33" i="1"/>
  <c r="AT32" i="1"/>
  <c r="BC34" i="1"/>
  <c r="AZ31" i="1"/>
  <c r="AT53" i="1"/>
  <c r="AT99" i="1"/>
  <c r="AZ32" i="1"/>
  <c r="AT7" i="1"/>
  <c r="AT18" i="1"/>
  <c r="AW52" i="1"/>
  <c r="AZ23" i="1"/>
  <c r="AT34" i="1"/>
  <c r="AW10" i="1"/>
  <c r="AT9" i="1"/>
  <c r="AT27" i="1"/>
  <c r="BC16" i="1"/>
  <c r="AZ16" i="1"/>
  <c r="BB29" i="1"/>
  <c r="AS8" i="1"/>
  <c r="AT48" i="1"/>
  <c r="BC26" i="1"/>
  <c r="BC48" i="1"/>
  <c r="AS99" i="1"/>
  <c r="AT107" i="1"/>
  <c r="AS34" i="1"/>
  <c r="AW5" i="1"/>
  <c r="AT51" i="1"/>
  <c r="BC23" i="1"/>
  <c r="AS12" i="1"/>
  <c r="AT50" i="1"/>
  <c r="BC52" i="1"/>
  <c r="AW14" i="1"/>
  <c r="AS101" i="1"/>
  <c r="AY112" i="1"/>
  <c r="AS33" i="1"/>
  <c r="AY38" i="1"/>
  <c r="AY45" i="1"/>
  <c r="BD43" i="1"/>
  <c r="AU36" i="1"/>
  <c r="BB35" i="1"/>
  <c r="AU102" i="1"/>
  <c r="AU114" i="1"/>
  <c r="BC103" i="1"/>
  <c r="AY110" i="1"/>
  <c r="AS21" i="1"/>
  <c r="AS42" i="1"/>
  <c r="AU39" i="1"/>
  <c r="AZ44" i="1"/>
  <c r="AU35" i="1"/>
  <c r="AU8" i="1"/>
  <c r="AU18" i="1"/>
  <c r="AU29" i="1"/>
  <c r="AU6" i="1"/>
  <c r="AS23" i="1"/>
  <c r="AX43" i="1"/>
  <c r="BC39" i="1"/>
  <c r="AS44" i="1"/>
  <c r="AS36" i="1"/>
  <c r="BC35" i="1"/>
  <c r="AS25" i="1"/>
  <c r="AX47" i="1"/>
  <c r="AU43" i="1"/>
  <c r="BA36" i="1"/>
  <c r="AS46" i="1"/>
  <c r="AW37" i="1"/>
  <c r="AV35" i="1"/>
  <c r="AU10" i="1"/>
  <c r="AU23" i="1"/>
  <c r="AU31" i="1"/>
  <c r="AU28" i="1"/>
  <c r="AZ33" i="1"/>
  <c r="AU106" i="1"/>
  <c r="BA102" i="1"/>
  <c r="BC36" i="1"/>
  <c r="BC43" i="1"/>
  <c r="BA44" i="1"/>
  <c r="BA38" i="1"/>
  <c r="AU38" i="1"/>
  <c r="AY44" i="1"/>
  <c r="AY41" i="1"/>
  <c r="AZ38" i="1"/>
  <c r="AX45" i="1"/>
  <c r="BA42" i="1"/>
  <c r="AS35" i="1"/>
  <c r="AU52" i="1"/>
  <c r="AU98" i="1"/>
  <c r="AU9" i="1"/>
  <c r="AU25" i="1"/>
  <c r="AU30" i="1"/>
  <c r="AU108" i="1"/>
  <c r="AU37" i="1"/>
  <c r="AU45" i="1"/>
  <c r="AU42" i="1"/>
  <c r="AU44" i="1"/>
  <c r="BA46" i="1"/>
  <c r="BA35" i="1"/>
  <c r="AZ35" i="1"/>
  <c r="AZ20" i="1"/>
  <c r="AU22" i="1"/>
  <c r="AT113" i="1"/>
  <c r="AU100" i="1"/>
  <c r="AU110" i="1"/>
  <c r="BC37" i="1"/>
  <c r="AY43" i="1"/>
  <c r="BD39" i="1"/>
  <c r="AT46" i="1"/>
  <c r="AT35" i="1"/>
  <c r="AY35" i="1"/>
  <c r="BB45" i="1"/>
  <c r="BB43" i="1"/>
  <c r="BB41" i="1"/>
  <c r="BB39" i="1"/>
  <c r="BB37" i="1"/>
  <c r="BB47" i="1"/>
  <c r="BB40" i="1"/>
  <c r="BB46" i="1"/>
  <c r="BB30" i="1"/>
  <c r="BB33" i="1"/>
  <c r="BB11" i="1"/>
  <c r="BB12" i="1"/>
  <c r="BB36" i="1"/>
  <c r="BB104" i="1"/>
  <c r="BB50" i="1"/>
  <c r="BB5" i="1"/>
  <c r="BB10" i="1"/>
  <c r="BB38" i="1"/>
  <c r="BB48" i="1"/>
  <c r="AV19" i="1"/>
  <c r="AV46" i="1"/>
  <c r="AV38" i="1"/>
  <c r="AV42" i="1"/>
  <c r="AV44" i="1"/>
  <c r="AV40" i="1"/>
  <c r="AV36" i="1"/>
  <c r="AV43" i="1"/>
  <c r="AV23" i="1"/>
  <c r="AV37" i="1"/>
  <c r="AV41" i="1"/>
  <c r="AV47" i="1"/>
  <c r="BB111" i="1"/>
  <c r="AW40" i="1"/>
  <c r="AW46" i="1"/>
  <c r="AW38" i="1"/>
  <c r="AW44" i="1"/>
  <c r="AW36" i="1"/>
  <c r="AW42" i="1"/>
  <c r="AW41" i="1"/>
  <c r="AW39" i="1"/>
  <c r="AW110" i="1"/>
  <c r="AW48" i="1"/>
  <c r="AW47" i="1"/>
  <c r="AW49" i="1"/>
  <c r="AW99" i="1"/>
  <c r="AW43" i="1"/>
  <c r="BB53" i="1"/>
  <c r="BD40" i="1"/>
  <c r="BD38" i="1"/>
  <c r="BD42" i="1"/>
  <c r="BD44" i="1"/>
  <c r="BD36" i="1"/>
  <c r="BD46" i="1"/>
  <c r="BD37" i="1"/>
  <c r="BD47" i="1"/>
  <c r="BD45" i="1"/>
  <c r="BD41" i="1"/>
  <c r="BD104" i="1"/>
  <c r="BD21" i="1"/>
  <c r="AW45" i="1"/>
  <c r="AW26" i="1"/>
  <c r="BB98" i="1"/>
  <c r="AV45" i="1"/>
  <c r="BB22" i="1"/>
  <c r="AV26" i="1"/>
  <c r="AT100" i="1"/>
  <c r="BB42" i="1"/>
  <c r="BB44" i="1"/>
  <c r="BB51" i="1"/>
  <c r="AV24" i="1"/>
  <c r="AW29" i="1"/>
  <c r="AT121" i="1"/>
  <c r="AT47" i="1"/>
  <c r="AT45" i="1"/>
  <c r="AT43" i="1"/>
  <c r="AT37" i="1"/>
  <c r="AT41" i="1"/>
  <c r="AT39" i="1"/>
  <c r="AT42" i="1"/>
  <c r="AT105" i="1"/>
  <c r="AT40" i="1"/>
  <c r="AT52" i="1"/>
  <c r="AT6" i="1"/>
  <c r="AT49" i="1"/>
  <c r="AT17" i="1"/>
  <c r="AT36" i="1"/>
  <c r="AT24" i="1"/>
  <c r="AT31" i="1"/>
  <c r="AT38" i="1"/>
  <c r="AT112" i="1"/>
  <c r="AT20" i="1"/>
  <c r="AT103" i="1"/>
  <c r="AT26" i="1"/>
  <c r="AT15" i="1"/>
  <c r="AT101" i="1"/>
  <c r="AT11" i="1"/>
  <c r="AT44" i="1"/>
  <c r="AZ40" i="1"/>
  <c r="BC108" i="1"/>
  <c r="AS29" i="1"/>
  <c r="AY40" i="1"/>
  <c r="AZ46" i="1"/>
  <c r="AY11" i="1"/>
  <c r="BC17" i="1"/>
  <c r="AY24" i="1"/>
  <c r="BC31" i="1"/>
  <c r="AY52" i="1"/>
  <c r="AS16" i="1"/>
  <c r="AY23" i="1"/>
  <c r="BC30" i="1"/>
  <c r="BC50" i="1"/>
  <c r="AZ15" i="1"/>
  <c r="AZ53" i="1"/>
  <c r="AS50" i="1"/>
  <c r="BC102" i="1"/>
  <c r="AU118" i="1"/>
  <c r="AY106" i="1"/>
  <c r="AX44" i="1"/>
  <c r="AX40" i="1"/>
  <c r="AX38" i="1"/>
  <c r="AX46" i="1"/>
  <c r="AX42" i="1"/>
  <c r="AX36" i="1"/>
  <c r="AS31" i="1"/>
  <c r="BC46" i="1"/>
  <c r="AU41" i="1"/>
  <c r="AY46" i="1"/>
  <c r="AX41" i="1"/>
  <c r="AZ36" i="1"/>
  <c r="BC38" i="1"/>
  <c r="AS40" i="1"/>
  <c r="AX37" i="1"/>
  <c r="AU40" i="1"/>
  <c r="AZ43" i="1"/>
  <c r="AZ47" i="1"/>
  <c r="AZ45" i="1"/>
  <c r="AZ37" i="1"/>
  <c r="AZ39" i="1"/>
  <c r="AZ41" i="1"/>
  <c r="AZ11" i="1"/>
  <c r="AZ49" i="1"/>
  <c r="AS41" i="1"/>
  <c r="AS43" i="1"/>
  <c r="AS45" i="1"/>
  <c r="AS37" i="1"/>
  <c r="AS47" i="1"/>
  <c r="AS39" i="1"/>
  <c r="AY100" i="1"/>
  <c r="BC45" i="1"/>
  <c r="AY47" i="1"/>
  <c r="AY37" i="1"/>
  <c r="AY6" i="1"/>
  <c r="AZ6" i="1"/>
  <c r="AY18" i="1"/>
  <c r="AY32" i="1"/>
  <c r="AY31" i="1"/>
  <c r="AY51" i="1"/>
  <c r="AZ17" i="1"/>
  <c r="AS9" i="1"/>
  <c r="AS49" i="1"/>
  <c r="AS111" i="1"/>
  <c r="AZ22" i="1"/>
  <c r="AS52" i="1"/>
  <c r="AU104" i="1"/>
  <c r="AY111" i="1"/>
  <c r="AZ109" i="1"/>
  <c r="AY108" i="1"/>
  <c r="BA41" i="1"/>
  <c r="BA45" i="1"/>
  <c r="BA37" i="1"/>
  <c r="BA43" i="1"/>
  <c r="BA47" i="1"/>
  <c r="BA39" i="1"/>
  <c r="AY36" i="1"/>
  <c r="BC41" i="1"/>
  <c r="AU47" i="1"/>
  <c r="AZ42" i="1"/>
  <c r="BC40" i="1"/>
  <c r="BA40" i="1"/>
  <c r="AX39" i="1"/>
  <c r="AY104" i="1"/>
  <c r="AY42" i="1"/>
  <c r="BC47" i="1"/>
  <c r="AY39" i="1"/>
  <c r="AS38" i="1"/>
  <c r="BC42" i="1"/>
  <c r="BD102" i="1"/>
  <c r="BD100" i="1"/>
  <c r="BD16" i="1"/>
  <c r="BD13" i="1"/>
  <c r="BD27" i="1"/>
  <c r="BD26" i="1"/>
  <c r="BD23" i="1"/>
  <c r="BD17" i="1"/>
  <c r="BD32" i="1"/>
  <c r="BD50" i="1"/>
  <c r="BD52" i="1"/>
  <c r="BD110" i="1"/>
  <c r="BD99" i="1"/>
  <c r="BD5" i="1"/>
  <c r="BD19" i="1"/>
  <c r="BD18" i="1"/>
  <c r="BD34" i="1"/>
  <c r="BD29" i="1"/>
  <c r="BD112" i="1"/>
  <c r="AW27" i="1"/>
  <c r="AW34" i="1"/>
  <c r="AW15" i="1"/>
  <c r="AW104" i="1"/>
  <c r="AW30" i="1"/>
  <c r="AW17" i="1"/>
  <c r="AW13" i="1"/>
  <c r="AW118" i="1"/>
  <c r="AW7" i="1"/>
  <c r="BD22" i="1"/>
  <c r="AW16" i="1"/>
  <c r="AW101" i="1"/>
  <c r="BD9" i="1"/>
  <c r="AW19" i="1"/>
  <c r="BD6" i="1"/>
  <c r="AW18" i="1"/>
  <c r="AW98" i="1"/>
  <c r="AZ28" i="1"/>
  <c r="AZ27" i="1"/>
  <c r="AZ12" i="1"/>
  <c r="AZ122" i="1"/>
  <c r="BD11" i="1"/>
  <c r="AW9" i="1"/>
  <c r="AZ7" i="1"/>
  <c r="BC21" i="1"/>
  <c r="BC5" i="1"/>
  <c r="BC14" i="1"/>
  <c r="BC114" i="1"/>
  <c r="BC53" i="1"/>
  <c r="BC27" i="1"/>
  <c r="BC11" i="1"/>
  <c r="BC98" i="1"/>
  <c r="AW109" i="1"/>
  <c r="BC10" i="1"/>
  <c r="BC18" i="1"/>
  <c r="BC9" i="1"/>
  <c r="BD15" i="1"/>
  <c r="BC49" i="1"/>
  <c r="BC24" i="1"/>
  <c r="BD10" i="1"/>
  <c r="BD48" i="1"/>
  <c r="AW8" i="1"/>
  <c r="AW22" i="1"/>
  <c r="AZ103" i="1"/>
  <c r="BB24" i="1"/>
  <c r="BB23" i="1"/>
  <c r="BB13" i="1"/>
  <c r="BB112" i="1"/>
  <c r="AV16" i="1"/>
  <c r="AS22" i="1"/>
  <c r="AS30" i="1"/>
  <c r="AS24" i="1"/>
  <c r="AS32" i="1"/>
  <c r="AS26" i="1"/>
  <c r="AS27" i="1"/>
  <c r="AS20" i="1"/>
  <c r="AS18" i="1"/>
  <c r="AS13" i="1"/>
  <c r="AS105" i="1"/>
  <c r="AS28" i="1"/>
  <c r="BA122" i="1"/>
  <c r="BA112" i="1"/>
  <c r="BA98" i="1"/>
  <c r="BA115" i="1"/>
  <c r="BA34" i="1"/>
  <c r="BA24" i="1"/>
  <c r="BA111" i="1"/>
  <c r="BA23" i="1"/>
  <c r="BA15" i="1"/>
  <c r="BA8" i="1"/>
  <c r="BA103" i="1"/>
  <c r="BA31" i="1"/>
  <c r="BA13" i="1"/>
  <c r="BA110" i="1"/>
  <c r="BA48" i="1"/>
  <c r="BA22" i="1"/>
  <c r="BA33" i="1"/>
  <c r="BA7" i="1"/>
  <c r="BA18" i="1"/>
  <c r="BA32" i="1"/>
  <c r="BA53" i="1"/>
  <c r="BA21" i="1"/>
  <c r="BA5" i="1"/>
  <c r="BA117" i="1"/>
  <c r="BA10" i="1"/>
  <c r="BA108" i="1"/>
  <c r="BA27" i="1"/>
  <c r="BA107" i="1"/>
  <c r="BA29" i="1"/>
  <c r="BA121" i="1"/>
  <c r="AV25" i="1"/>
  <c r="AV15" i="1"/>
  <c r="AV33" i="1"/>
  <c r="BA114" i="1"/>
  <c r="AV8" i="1"/>
  <c r="BA49" i="1"/>
  <c r="BA52" i="1"/>
  <c r="AZ34" i="1"/>
  <c r="AZ29" i="1"/>
  <c r="AZ21" i="1"/>
  <c r="AZ13" i="1"/>
  <c r="AZ5" i="1"/>
  <c r="AZ8" i="1"/>
  <c r="AZ14" i="1"/>
  <c r="AZ118" i="1"/>
  <c r="AZ114" i="1"/>
  <c r="AZ113" i="1"/>
  <c r="AZ101" i="1"/>
  <c r="AZ24" i="1"/>
  <c r="AZ18" i="1"/>
  <c r="AV10" i="1"/>
  <c r="AV32" i="1"/>
  <c r="BA9" i="1"/>
  <c r="BA101" i="1"/>
  <c r="BA109" i="1"/>
  <c r="BA26" i="1"/>
  <c r="BA120" i="1"/>
  <c r="BA20" i="1"/>
  <c r="BA25" i="1"/>
  <c r="BA113" i="1"/>
  <c r="BA106" i="1"/>
  <c r="BA105" i="1"/>
  <c r="BA30" i="1"/>
  <c r="BA12" i="1"/>
  <c r="BA50" i="1"/>
  <c r="BA119" i="1"/>
  <c r="BA17" i="1"/>
  <c r="BA99" i="1"/>
  <c r="AV9" i="1"/>
  <c r="BA14" i="1"/>
  <c r="AV18" i="1"/>
  <c r="AZ108" i="1"/>
  <c r="BA118" i="1"/>
  <c r="AZ10" i="1"/>
  <c r="BA16" i="1"/>
  <c r="AV11" i="1"/>
  <c r="BA19" i="1"/>
  <c r="BA51" i="1"/>
  <c r="AZ30" i="1"/>
  <c r="AZ111" i="1"/>
  <c r="AX22" i="1"/>
  <c r="AX103" i="1"/>
  <c r="AX29" i="1"/>
  <c r="BD7" i="1"/>
  <c r="AY16" i="1"/>
  <c r="AU27" i="1"/>
  <c r="AU33" i="1"/>
  <c r="AT14" i="1"/>
  <c r="AU20" i="1"/>
  <c r="AU26" i="1"/>
  <c r="AU32" i="1"/>
  <c r="AY49" i="1"/>
  <c r="BD12" i="1"/>
  <c r="BD20" i="1"/>
  <c r="BD28" i="1"/>
  <c r="AT109" i="1"/>
  <c r="BD33" i="1"/>
  <c r="AY10" i="1"/>
  <c r="AT33" i="1"/>
  <c r="AY9" i="1"/>
  <c r="AU16" i="1"/>
  <c r="AU11" i="1"/>
  <c r="AT23" i="1"/>
  <c r="AU17" i="1"/>
  <c r="AY22" i="1"/>
  <c r="AY50" i="1"/>
  <c r="AT16" i="1"/>
  <c r="AT30" i="1"/>
  <c r="AU50" i="1"/>
  <c r="AT111" i="1"/>
  <c r="AT106" i="1"/>
  <c r="AY103" i="1"/>
  <c r="AY109" i="1"/>
  <c r="AY98" i="1"/>
  <c r="AX116" i="1"/>
  <c r="AX34" i="1"/>
  <c r="AX106" i="1"/>
  <c r="AX105" i="1"/>
  <c r="AX13" i="1"/>
  <c r="AX14" i="1"/>
  <c r="AX15" i="1"/>
  <c r="BB122" i="1"/>
  <c r="BB105" i="1"/>
  <c r="BB32" i="1"/>
  <c r="BB26" i="1"/>
  <c r="BB106" i="1"/>
  <c r="BB99" i="1"/>
  <c r="AX5" i="1"/>
  <c r="AV12" i="1"/>
  <c r="AV48" i="1"/>
  <c r="BB113" i="1"/>
  <c r="AW4" i="1"/>
  <c r="AW107" i="1"/>
  <c r="AW116" i="1"/>
  <c r="AW102" i="1"/>
  <c r="AW50" i="1"/>
  <c r="AW32" i="1"/>
  <c r="AW24" i="1"/>
  <c r="AW117" i="1"/>
  <c r="AW53" i="1"/>
  <c r="AW31" i="1"/>
  <c r="AW23" i="1"/>
  <c r="AW112" i="1"/>
  <c r="AW115" i="1"/>
  <c r="AW105" i="1"/>
  <c r="AW122" i="1"/>
  <c r="AW114" i="1"/>
  <c r="AX115" i="1"/>
  <c r="AX107" i="1"/>
  <c r="AX101" i="1"/>
  <c r="AX100" i="1"/>
  <c r="AX21" i="1"/>
  <c r="AX7" i="1"/>
  <c r="AX113" i="1"/>
  <c r="AX110" i="1"/>
  <c r="AX11" i="1"/>
  <c r="AX12" i="1"/>
  <c r="AX49" i="1"/>
  <c r="AX52" i="1"/>
  <c r="AX120" i="1"/>
  <c r="AX31" i="1"/>
  <c r="AV111" i="1"/>
  <c r="AV52" i="1"/>
  <c r="AV20" i="1"/>
  <c r="AV31" i="1"/>
  <c r="AV30" i="1"/>
  <c r="AV14" i="1"/>
  <c r="BB14" i="1"/>
  <c r="AX6" i="1"/>
  <c r="AV5" i="1"/>
  <c r="AX48" i="1"/>
  <c r="AX25" i="1"/>
  <c r="BB107" i="1"/>
  <c r="AV27" i="1"/>
  <c r="AX99" i="1"/>
  <c r="BB6" i="1"/>
  <c r="BB16" i="1"/>
  <c r="BB7" i="1"/>
  <c r="BB17" i="1"/>
  <c r="AV17" i="1"/>
  <c r="AW11" i="1"/>
  <c r="BB19" i="1"/>
  <c r="BB25" i="1"/>
  <c r="BB31" i="1"/>
  <c r="AX33" i="1"/>
  <c r="BB52" i="1"/>
  <c r="AV6" i="1"/>
  <c r="AV34" i="1"/>
  <c r="AW12" i="1"/>
  <c r="AX102" i="1"/>
  <c r="AX108" i="1"/>
  <c r="AX114" i="1"/>
  <c r="AW51" i="1"/>
  <c r="AX109" i="1"/>
  <c r="BD31" i="1"/>
  <c r="BD30" i="1"/>
  <c r="BD14" i="1"/>
  <c r="BD106" i="1"/>
  <c r="BD98" i="1"/>
  <c r="BD25" i="1"/>
  <c r="BD24" i="1"/>
  <c r="BD8" i="1"/>
  <c r="BD105" i="1"/>
  <c r="AW103" i="1"/>
  <c r="AW119" i="1"/>
  <c r="AX112" i="1"/>
  <c r="AX24" i="1"/>
  <c r="AX122" i="1"/>
  <c r="BB15" i="1"/>
  <c r="AX51" i="1"/>
  <c r="BB101" i="1"/>
  <c r="BB108" i="1"/>
  <c r="BB8" i="1"/>
  <c r="AX17" i="1"/>
  <c r="BB9" i="1"/>
  <c r="AX18" i="1"/>
  <c r="AX8" i="1"/>
  <c r="AX20" i="1"/>
  <c r="AX26" i="1"/>
  <c r="AX32" i="1"/>
  <c r="BB49" i="1"/>
  <c r="AV21" i="1"/>
  <c r="AW21" i="1"/>
  <c r="BB20" i="1"/>
  <c r="AX27" i="1"/>
  <c r="AX53" i="1"/>
  <c r="AV28" i="1"/>
  <c r="AW6" i="1"/>
  <c r="AW28" i="1"/>
  <c r="AW100" i="1"/>
  <c r="AW106" i="1"/>
  <c r="AW33" i="1"/>
  <c r="BB110" i="1"/>
  <c r="AW120" i="1"/>
  <c r="AS115" i="1"/>
  <c r="AS113" i="1"/>
  <c r="AS10" i="1"/>
  <c r="AS48" i="1"/>
  <c r="AS107" i="1"/>
  <c r="AS15" i="1"/>
  <c r="AS17" i="1"/>
  <c r="AS11" i="1"/>
  <c r="AS5" i="1"/>
  <c r="AZ98" i="1"/>
  <c r="AZ52" i="1"/>
  <c r="AZ104" i="1"/>
  <c r="AZ116" i="1"/>
  <c r="AZ107" i="1"/>
  <c r="AZ99" i="1"/>
  <c r="AZ26" i="1"/>
  <c r="AZ25" i="1"/>
  <c r="AZ9" i="1"/>
  <c r="AZ100" i="1"/>
  <c r="AZ50" i="1"/>
  <c r="AZ110" i="1"/>
  <c r="AZ51" i="1"/>
  <c r="AZ19" i="1"/>
  <c r="AZ48" i="1"/>
  <c r="AZ105" i="1"/>
  <c r="AX28" i="1"/>
  <c r="AX23" i="1"/>
  <c r="AX98" i="1"/>
  <c r="AX118" i="1"/>
  <c r="AX16" i="1"/>
  <c r="AX30" i="1"/>
  <c r="AX9" i="1"/>
  <c r="BB18" i="1"/>
  <c r="AX10" i="1"/>
  <c r="AV7" i="1"/>
  <c r="AV13" i="1"/>
  <c r="BB21" i="1"/>
  <c r="AX50" i="1"/>
  <c r="BB28" i="1"/>
  <c r="BB34" i="1"/>
  <c r="AV22" i="1"/>
  <c r="AV50" i="1"/>
  <c r="AW20" i="1"/>
  <c r="BB103" i="1"/>
  <c r="BB109" i="1"/>
  <c r="AV29" i="1"/>
  <c r="AW25" i="1"/>
  <c r="BB102" i="1"/>
  <c r="AX111" i="1"/>
  <c r="BC112" i="1"/>
  <c r="BC106" i="1"/>
  <c r="BC28" i="1"/>
  <c r="BC29" i="1"/>
  <c r="BC100" i="1"/>
  <c r="BC22" i="1"/>
  <c r="BC110" i="1"/>
  <c r="AW121" i="1"/>
  <c r="AV100" i="1"/>
  <c r="AV106" i="1"/>
  <c r="BC99" i="1"/>
  <c r="AV102" i="1"/>
  <c r="AO6" i="1"/>
  <c r="BG32" i="1" s="1"/>
  <c r="BD123" i="1"/>
  <c r="BD53" i="1"/>
  <c r="AT108" i="1"/>
  <c r="AV108" i="1"/>
  <c r="AV114" i="1"/>
  <c r="AN6" i="1"/>
  <c r="BG31" i="1" s="1"/>
  <c r="BC123" i="1"/>
  <c r="BC101" i="1"/>
  <c r="AT114" i="1"/>
  <c r="AV98" i="1"/>
  <c r="BD108" i="1"/>
  <c r="AS121" i="1"/>
  <c r="BC119" i="1"/>
  <c r="BC4" i="1"/>
  <c r="AY102" i="1"/>
  <c r="BA104" i="1"/>
  <c r="AW113" i="1"/>
  <c r="AT98" i="1"/>
  <c r="AT104" i="1"/>
  <c r="AV104" i="1"/>
  <c r="AT110" i="1"/>
  <c r="AV110" i="1"/>
  <c r="BC115" i="1"/>
  <c r="AX119" i="1"/>
  <c r="BB115" i="1"/>
  <c r="AS123" i="1"/>
  <c r="AD6" i="1"/>
  <c r="BG21" i="1" s="1"/>
  <c r="AS6" i="1"/>
  <c r="AS7" i="1"/>
  <c r="AS14" i="1"/>
  <c r="AV119" i="1"/>
  <c r="AV51" i="1"/>
  <c r="AV115" i="1"/>
  <c r="AS112" i="1"/>
  <c r="BB120" i="1"/>
  <c r="BC111" i="1"/>
  <c r="AV103" i="1"/>
  <c r="AU116" i="1"/>
  <c r="AY121" i="1"/>
  <c r="BC117" i="1"/>
  <c r="BD111" i="1"/>
  <c r="AV118" i="1"/>
  <c r="AT123" i="1"/>
  <c r="AT12" i="1"/>
  <c r="AT5" i="1"/>
  <c r="AT13" i="1"/>
  <c r="AE6" i="1"/>
  <c r="BG22" i="1" s="1"/>
  <c r="AT28" i="1"/>
  <c r="AT29" i="1"/>
  <c r="BB121" i="1"/>
  <c r="AU103" i="1"/>
  <c r="AS4" i="1"/>
  <c r="AU109" i="1"/>
  <c r="BD51" i="1"/>
  <c r="BD119" i="1"/>
  <c r="AS102" i="1"/>
  <c r="AS118" i="1"/>
  <c r="AX123" i="1"/>
  <c r="AI6" i="1"/>
  <c r="BG26" i="1" s="1"/>
  <c r="AT116" i="1"/>
  <c r="AX121" i="1"/>
  <c r="AU115" i="1"/>
  <c r="BD107" i="1"/>
  <c r="BC116" i="1"/>
  <c r="AU122" i="1"/>
  <c r="BC121" i="1"/>
  <c r="BD115" i="1"/>
  <c r="BD118" i="1"/>
  <c r="BA123" i="1"/>
  <c r="AL6" i="1"/>
  <c r="BG29" i="1" s="1"/>
  <c r="AS119" i="1"/>
  <c r="AT4" i="1"/>
  <c r="AT117" i="1"/>
  <c r="AU101" i="1"/>
  <c r="BC109" i="1"/>
  <c r="BD4" i="1"/>
  <c r="AS108" i="1"/>
  <c r="AX4" i="1"/>
  <c r="BB116" i="1"/>
  <c r="AT122" i="1"/>
  <c r="AY118" i="1"/>
  <c r="AZ112" i="1"/>
  <c r="AY117" i="1"/>
  <c r="BC122" i="1"/>
  <c r="AZ120" i="1"/>
  <c r="AZ119" i="1"/>
  <c r="BA4" i="1"/>
  <c r="BB117" i="1"/>
  <c r="AV101" i="1"/>
  <c r="AV53" i="1"/>
  <c r="AS98" i="1"/>
  <c r="AS114" i="1"/>
  <c r="AX117" i="1"/>
  <c r="AY122" i="1"/>
  <c r="BD117" i="1"/>
  <c r="AZ123" i="1"/>
  <c r="AK6" i="1"/>
  <c r="BG28" i="1" s="1"/>
  <c r="BD114" i="1"/>
  <c r="AV120" i="1"/>
  <c r="AZ102" i="1"/>
  <c r="BB123" i="1"/>
  <c r="AM6" i="1"/>
  <c r="BG30" i="1" s="1"/>
  <c r="AU123" i="1"/>
  <c r="AF6" i="1"/>
  <c r="BG23" i="1" s="1"/>
  <c r="AU13" i="1"/>
  <c r="AU14" i="1"/>
  <c r="AU119" i="1"/>
  <c r="AU111" i="1"/>
  <c r="AS104" i="1"/>
  <c r="AS120" i="1"/>
  <c r="AT118" i="1"/>
  <c r="AY123" i="1"/>
  <c r="AJ6" i="1"/>
  <c r="BG27" i="1" s="1"/>
  <c r="AW123" i="1"/>
  <c r="AH6" i="1"/>
  <c r="BG25" i="1" s="1"/>
  <c r="BC118" i="1"/>
  <c r="AZ4" i="1"/>
  <c r="AZ115" i="1"/>
  <c r="BD120" i="1"/>
  <c r="BC113" i="1"/>
  <c r="AV107" i="1"/>
  <c r="BB4" i="1"/>
  <c r="AT119" i="1"/>
  <c r="AU4" i="1"/>
  <c r="AU113" i="1"/>
  <c r="BD103" i="1"/>
  <c r="AV49" i="1"/>
  <c r="AS110" i="1"/>
  <c r="BD113" i="1"/>
  <c r="BB118" i="1"/>
  <c r="AY4" i="1"/>
  <c r="AY119" i="1"/>
  <c r="AV116" i="1"/>
  <c r="AZ121" i="1"/>
  <c r="AU117" i="1"/>
  <c r="BB119" i="1"/>
  <c r="AV123" i="1"/>
  <c r="AG6" i="1"/>
  <c r="BG24" i="1" s="1"/>
  <c r="AV113" i="1"/>
  <c r="AU107" i="1"/>
  <c r="AV109" i="1"/>
  <c r="BD49" i="1"/>
  <c r="AV105" i="1"/>
  <c r="AS100" i="1"/>
  <c r="AS116" i="1"/>
  <c r="AV121" i="1"/>
  <c r="AU120" i="1"/>
  <c r="AU105" i="1"/>
  <c r="BD101" i="1"/>
  <c r="BD116" i="1"/>
  <c r="AV122" i="1"/>
  <c r="AU121" i="1"/>
  <c r="AV117" i="1"/>
  <c r="BB100" i="1"/>
  <c r="AU112" i="1"/>
  <c r="AV112" i="1"/>
  <c r="AS117" i="1"/>
  <c r="AT115" i="1"/>
  <c r="AV4" i="1"/>
  <c r="AU99" i="1"/>
  <c r="BC107" i="1"/>
  <c r="AY120" i="1"/>
  <c r="BD109" i="1"/>
  <c r="BA100" i="1"/>
  <c r="AS106" i="1"/>
  <c r="AW111" i="1"/>
  <c r="BA116" i="1"/>
  <c r="AS122" i="1"/>
  <c r="BB114" i="1"/>
  <c r="AT120" i="1"/>
  <c r="BC105" i="1"/>
  <c r="AV99" i="1"/>
  <c r="AY115" i="1"/>
  <c r="BC120" i="1"/>
  <c r="AY114" i="1"/>
  <c r="AZ106" i="1"/>
  <c r="AZ117" i="1"/>
  <c r="BD122" i="1"/>
  <c r="BD121" i="1"/>
  <c r="BG4" i="1" l="1" a="1"/>
  <c r="BP11" i="1" s="1"/>
  <c r="BP12" i="1" l="1"/>
  <c r="BK15" i="1"/>
  <c r="BK5" i="1"/>
  <c r="BQ9" i="1"/>
  <c r="BL14" i="1"/>
  <c r="BL4" i="1"/>
  <c r="BG8" i="1"/>
  <c r="BM12" i="1"/>
  <c r="BR9" i="1"/>
  <c r="BI4" i="1"/>
  <c r="BH8" i="1"/>
  <c r="BO10" i="1"/>
  <c r="BI15" i="1"/>
  <c r="BI5" i="1"/>
  <c r="BP9" i="1"/>
  <c r="BK12" i="1"/>
  <c r="BR14" i="1"/>
  <c r="BR4" i="1"/>
  <c r="BM9" i="1"/>
  <c r="BL13" i="1"/>
  <c r="BN8" i="1"/>
  <c r="BG6" i="1"/>
  <c r="BM10" i="1"/>
  <c r="BH15" i="1"/>
  <c r="BH5" i="1"/>
  <c r="BO7" i="1"/>
  <c r="BJ10" i="1"/>
  <c r="BJ13" i="1"/>
  <c r="BP7" i="1"/>
  <c r="BP8" i="1"/>
  <c r="BR12" i="1"/>
  <c r="BR11" i="1"/>
  <c r="BM7" i="1"/>
  <c r="BL11" i="1"/>
  <c r="BG13" i="1"/>
  <c r="BN15" i="1"/>
  <c r="BM8" i="1"/>
  <c r="BH13" i="1"/>
  <c r="BO15" i="1"/>
  <c r="BO5" i="1"/>
  <c r="BJ8" i="1"/>
  <c r="BQ12" i="1"/>
  <c r="BJ11" i="1"/>
  <c r="BP6" i="1"/>
  <c r="BK8" i="1"/>
  <c r="BR10" i="1"/>
  <c r="BM15" i="1"/>
  <c r="BM5" i="1"/>
  <c r="BL9" i="1"/>
  <c r="BG12" i="1"/>
  <c r="BN4" i="1"/>
  <c r="BM6" i="1"/>
  <c r="BH11" i="1"/>
  <c r="BH12" i="1"/>
  <c r="BO14" i="1"/>
  <c r="BN6" i="1"/>
  <c r="BO4" i="1"/>
  <c r="BJ6" i="1"/>
  <c r="BI9" i="1"/>
  <c r="BQ10" i="1"/>
  <c r="BP13" i="1"/>
  <c r="BP14" i="1"/>
  <c r="BR5" i="1"/>
  <c r="BP4" i="1"/>
  <c r="BK6" i="1"/>
  <c r="BK7" i="1"/>
  <c r="BR8" i="1"/>
  <c r="BQ11" i="1"/>
  <c r="BM13" i="1"/>
  <c r="BJ5" i="1"/>
  <c r="BR13" i="1"/>
  <c r="BL6" i="1"/>
  <c r="BK14" i="1"/>
  <c r="BK4" i="1"/>
  <c r="BR6" i="1"/>
  <c r="BM11" i="1"/>
  <c r="BL15" i="1"/>
  <c r="BL5" i="1"/>
  <c r="BG7" i="1"/>
  <c r="BN9" i="1"/>
  <c r="BI14" i="1"/>
  <c r="BH7" i="1"/>
  <c r="BO9" i="1"/>
  <c r="BJ12" i="1"/>
  <c r="BN10" i="1"/>
  <c r="BQ6" i="1"/>
  <c r="BP10" i="1"/>
  <c r="BK13" i="1"/>
  <c r="BN12" i="1"/>
  <c r="BQ7" i="1"/>
  <c r="BL12" i="1"/>
  <c r="BG15" i="1"/>
  <c r="BG5" i="1"/>
  <c r="BN7" i="1"/>
  <c r="BI12" i="1"/>
  <c r="BJ7" i="1"/>
  <c r="BH6" i="1"/>
  <c r="BO8" i="1"/>
  <c r="BI13" i="1"/>
  <c r="BQ14" i="1"/>
  <c r="BQ4" i="1"/>
  <c r="BK10" i="1"/>
  <c r="BK11" i="1"/>
  <c r="BQ15" i="1"/>
  <c r="BQ5" i="1"/>
  <c r="BL10" i="1"/>
  <c r="BG14" i="1"/>
  <c r="BR15" i="1"/>
  <c r="BN5" i="1"/>
  <c r="BI10" i="1"/>
  <c r="BH14" i="1"/>
  <c r="BH4" i="1"/>
  <c r="BO6" i="1"/>
  <c r="BI11" i="1"/>
  <c r="BP15" i="1"/>
  <c r="BP5" i="1"/>
  <c r="BG4" i="1"/>
  <c r="BK9" i="1"/>
  <c r="BQ13" i="1"/>
  <c r="BJ15" i="1"/>
  <c r="BL8" i="1"/>
  <c r="BG11" i="1"/>
  <c r="BN13" i="1"/>
  <c r="BN14" i="1"/>
  <c r="BI8" i="1"/>
  <c r="BO13" i="1"/>
  <c r="BL7" i="1"/>
  <c r="BG9" i="1"/>
  <c r="BG10" i="1"/>
  <c r="BN11" i="1"/>
  <c r="BM14" i="1"/>
  <c r="BR7" i="1"/>
  <c r="BM4" i="1"/>
  <c r="BI6" i="1"/>
  <c r="BH9" i="1"/>
  <c r="BH10" i="1"/>
  <c r="BO11" i="1"/>
  <c r="BO12" i="1"/>
  <c r="BJ14" i="1"/>
  <c r="BJ9" i="1"/>
  <c r="BJ4" i="1"/>
  <c r="BI7" i="1"/>
  <c r="BQ8" i="1"/>
  <c r="E19" i="13" l="1"/>
  <c r="C24" i="7" a="1"/>
  <c r="C24" i="7" s="1"/>
  <c r="C23" i="7" s="1"/>
  <c r="BG52" i="1" a="1"/>
  <c r="BG52" i="1" s="1"/>
  <c r="BG53"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indra mandloi</author>
  </authors>
  <commentList>
    <comment ref="B5" authorId="0" shapeId="0" xr:uid="{F5389295-AA04-4390-BDF4-A79C45A3892E}">
      <text>
        <r>
          <rPr>
            <sz val="9"/>
            <color indexed="81"/>
            <rFont val="Tahoma"/>
            <family val="2"/>
          </rPr>
          <t>Solver converged in probability to a global solution.</t>
        </r>
      </text>
    </comment>
    <comment ref="B6" authorId="0" shapeId="0" xr:uid="{67071CC9-94E9-4802-9818-6B8D96732A0C}">
      <text>
        <r>
          <rPr>
            <sz val="9"/>
            <color indexed="81"/>
            <rFont val="Tahoma"/>
            <family val="2"/>
          </rPr>
          <t>Solver converged in probability to a global solution.</t>
        </r>
      </text>
    </comment>
    <comment ref="B7" authorId="0" shapeId="0" xr:uid="{0474F6F8-DF9B-42B1-8314-5009B9FE47F6}">
      <text>
        <r>
          <rPr>
            <sz val="9"/>
            <color indexed="81"/>
            <rFont val="Tahoma"/>
            <family val="2"/>
          </rPr>
          <t>Solver converged in probability to a global solution.</t>
        </r>
      </text>
    </comment>
    <comment ref="B8" authorId="0" shapeId="0" xr:uid="{4BFD0FD4-5131-44D6-AD8D-0C761F14357E}">
      <text>
        <r>
          <rPr>
            <sz val="9"/>
            <color indexed="81"/>
            <rFont val="Tahoma"/>
            <family val="2"/>
          </rPr>
          <t>Solver converged in probability to a global solution.</t>
        </r>
      </text>
    </comment>
    <comment ref="B9" authorId="0" shapeId="0" xr:uid="{29597BA8-EA99-49E0-957A-8423957AF4AF}">
      <text>
        <r>
          <rPr>
            <sz val="9"/>
            <color indexed="81"/>
            <rFont val="Tahoma"/>
            <family val="2"/>
          </rPr>
          <t>Solver converged in probability to a global solution.</t>
        </r>
      </text>
    </comment>
    <comment ref="B10" authorId="0" shapeId="0" xr:uid="{2F262FC0-9559-4146-A7C1-1ED4FF64E343}">
      <text>
        <r>
          <rPr>
            <sz val="9"/>
            <color indexed="81"/>
            <rFont val="Tahoma"/>
            <family val="2"/>
          </rPr>
          <t>Solver converged in probability to a global solution.</t>
        </r>
      </text>
    </comment>
    <comment ref="B11" authorId="0" shapeId="0" xr:uid="{EB5AF704-4885-4132-9B6C-F340ECE6E89B}">
      <text>
        <r>
          <rPr>
            <sz val="9"/>
            <color indexed="81"/>
            <rFont val="Tahoma"/>
            <family val="2"/>
          </rPr>
          <t>Solver converged in probability to a global solution.</t>
        </r>
      </text>
    </comment>
    <comment ref="B12" authorId="0" shapeId="0" xr:uid="{212FB9BB-7D51-4B4A-BE9C-FAB77BD31B4B}">
      <text>
        <r>
          <rPr>
            <sz val="9"/>
            <color indexed="81"/>
            <rFont val="Tahoma"/>
            <family val="2"/>
          </rPr>
          <t>Solver converged in probability to a global solution.</t>
        </r>
      </text>
    </comment>
    <comment ref="B13" authorId="0" shapeId="0" xr:uid="{B715103C-45DA-4AF7-A280-9CEBB2CE2944}">
      <text>
        <r>
          <rPr>
            <sz val="9"/>
            <color indexed="81"/>
            <rFont val="Tahoma"/>
            <family val="2"/>
          </rPr>
          <t>Solver converged in probability to a global solution.</t>
        </r>
      </text>
    </comment>
    <comment ref="B14" authorId="0" shapeId="0" xr:uid="{FDBFBB49-EBB1-437A-BB4E-59B591ED1893}">
      <text>
        <r>
          <rPr>
            <sz val="9"/>
            <color indexed="81"/>
            <rFont val="Tahoma"/>
            <family val="2"/>
          </rPr>
          <t>Solver converged in probability to a global solution.</t>
        </r>
      </text>
    </comment>
    <comment ref="B15" authorId="0" shapeId="0" xr:uid="{0A74C467-9885-4235-BA19-F938F07D6BDF}">
      <text>
        <r>
          <rPr>
            <sz val="9"/>
            <color indexed="81"/>
            <rFont val="Tahoma"/>
            <family val="2"/>
          </rPr>
          <t>Solver converged in probability to a global solution.</t>
        </r>
      </text>
    </comment>
    <comment ref="B16" authorId="0" shapeId="0" xr:uid="{31824FEA-6669-4551-A999-B82C9F85E42B}">
      <text>
        <r>
          <rPr>
            <sz val="9"/>
            <color indexed="81"/>
            <rFont val="Tahoma"/>
            <family val="2"/>
          </rPr>
          <t>Solver converged in probability to a global solution.</t>
        </r>
      </text>
    </comment>
    <comment ref="B17" authorId="0" shapeId="0" xr:uid="{F84FE7B7-5174-47EE-A7F8-BCAA86F49ED1}">
      <text>
        <r>
          <rPr>
            <sz val="9"/>
            <color indexed="81"/>
            <rFont val="Tahoma"/>
            <family val="2"/>
          </rPr>
          <t>Solver converged in probability to a global solution.</t>
        </r>
      </text>
    </comment>
    <comment ref="B18" authorId="0" shapeId="0" xr:uid="{EB90E477-F1A1-4797-8EEE-40072D0F3381}">
      <text>
        <r>
          <rPr>
            <sz val="9"/>
            <color indexed="81"/>
            <rFont val="Tahoma"/>
            <family val="2"/>
          </rPr>
          <t>Solver converged in probability to a global solution.</t>
        </r>
      </text>
    </comment>
    <comment ref="B19" authorId="0" shapeId="0" xr:uid="{6CA9FC67-BE31-4578-B615-8F23F4FAD958}">
      <text>
        <r>
          <rPr>
            <sz val="9"/>
            <color indexed="81"/>
            <rFont val="Tahoma"/>
            <family val="2"/>
          </rPr>
          <t>Solver converged in probability to a global solution.</t>
        </r>
      </text>
    </comment>
    <comment ref="B20" authorId="0" shapeId="0" xr:uid="{12C973EA-B36C-4273-BA8A-DDAE0FCA8C97}">
      <text>
        <r>
          <rPr>
            <sz val="9"/>
            <color indexed="81"/>
            <rFont val="Tahoma"/>
            <family val="2"/>
          </rPr>
          <t>Solver converged in probability to a global solution.</t>
        </r>
      </text>
    </comment>
    <comment ref="B21" authorId="0" shapeId="0" xr:uid="{CA96CF2F-9A2C-4724-867D-CEAEAB6F71A3}">
      <text>
        <r>
          <rPr>
            <sz val="9"/>
            <color indexed="81"/>
            <rFont val="Tahoma"/>
            <family val="2"/>
          </rPr>
          <t>Solver could not find a feasible solution.</t>
        </r>
      </text>
    </comment>
    <comment ref="B22" authorId="0" shapeId="0" xr:uid="{AA407C05-6F91-4928-90E7-51D1B6AE2A72}">
      <text>
        <r>
          <rPr>
            <sz val="9"/>
            <color indexed="81"/>
            <rFont val="Tahoma"/>
            <family val="2"/>
          </rPr>
          <t>Solver could not find a feasible solution.</t>
        </r>
      </text>
    </comment>
    <comment ref="B23" authorId="0" shapeId="0" xr:uid="{CC5BDCC1-98E4-4487-B848-06B3D9DB6A2F}">
      <text>
        <r>
          <rPr>
            <sz val="9"/>
            <color indexed="81"/>
            <rFont val="Tahoma"/>
            <family val="2"/>
          </rPr>
          <t>Solver could not find a feasible solution.</t>
        </r>
      </text>
    </comment>
    <comment ref="B24" authorId="0" shapeId="0" xr:uid="{8C143E08-4BF2-411E-B961-7A0EB491FCDC}">
      <text>
        <r>
          <rPr>
            <sz val="9"/>
            <color indexed="81"/>
            <rFont val="Tahoma"/>
            <family val="2"/>
          </rPr>
          <t>Solver could not find a feasible solution.</t>
        </r>
      </text>
    </comment>
    <comment ref="B25" authorId="0" shapeId="0" xr:uid="{805714BD-7817-47DD-A769-8D16C1563018}">
      <text>
        <r>
          <rPr>
            <sz val="9"/>
            <color indexed="81"/>
            <rFont val="Tahoma"/>
            <family val="2"/>
          </rPr>
          <t>Solver could not find a feasible solution.</t>
        </r>
      </text>
    </comment>
    <comment ref="B26" authorId="0" shapeId="0" xr:uid="{988099D2-436A-4110-8492-F2A9B63217FD}">
      <text>
        <r>
          <rPr>
            <sz val="9"/>
            <color indexed="81"/>
            <rFont val="Tahoma"/>
            <family val="2"/>
          </rPr>
          <t>Solver could not find a feasible solution.</t>
        </r>
      </text>
    </comment>
    <comment ref="B27" authorId="0" shapeId="0" xr:uid="{6655708E-66CA-4718-9C33-FB403ECE88F0}">
      <text>
        <r>
          <rPr>
            <sz val="9"/>
            <color indexed="81"/>
            <rFont val="Tahoma"/>
            <family val="2"/>
          </rPr>
          <t>Solver could not find a feasible solution.</t>
        </r>
      </text>
    </comment>
    <comment ref="B28" authorId="0" shapeId="0" xr:uid="{38677F56-C131-4D2E-B4B0-C0C362854D35}">
      <text>
        <r>
          <rPr>
            <sz val="9"/>
            <color indexed="81"/>
            <rFont val="Tahoma"/>
            <family val="2"/>
          </rPr>
          <t>Solver could not find a feasible solution.</t>
        </r>
      </text>
    </comment>
    <comment ref="B29" authorId="0" shapeId="0" xr:uid="{C34EFDAF-E7FC-41E7-B4DB-4DE05771EC52}">
      <text>
        <r>
          <rPr>
            <sz val="9"/>
            <color indexed="81"/>
            <rFont val="Tahoma"/>
            <family val="2"/>
          </rPr>
          <t>Solver could not find a feasible solution.</t>
        </r>
      </text>
    </comment>
    <comment ref="B30" authorId="0" shapeId="0" xr:uid="{AAA29553-B340-4ED9-A1A4-E2061ADC28A9}">
      <text>
        <r>
          <rPr>
            <sz val="9"/>
            <color indexed="81"/>
            <rFont val="Tahoma"/>
            <family val="2"/>
          </rPr>
          <t>Solver could not find a feasible solution.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indra mandloi</author>
  </authors>
  <commentList>
    <comment ref="B5" authorId="0" shapeId="0" xr:uid="{CC831E70-5375-468E-B11A-85ADCA5D0364}">
      <text>
        <r>
          <rPr>
            <sz val="9"/>
            <color indexed="81"/>
            <rFont val="Tahoma"/>
            <family val="2"/>
          </rPr>
          <t>Solver could not find a feasible solution.</t>
        </r>
      </text>
    </comment>
    <comment ref="C5" authorId="0" shapeId="0" xr:uid="{2FBFC3CF-F995-459B-993C-9EE46BE52D24}">
      <text>
        <r>
          <rPr>
            <sz val="9"/>
            <color indexed="81"/>
            <rFont val="Tahoma"/>
            <family val="2"/>
          </rPr>
          <t>Solver could not find a feasible solution.</t>
        </r>
      </text>
    </comment>
    <comment ref="D5" authorId="0" shapeId="0" xr:uid="{3F491D6A-C8EB-43B6-994A-33F209461A28}">
      <text>
        <r>
          <rPr>
            <sz val="9"/>
            <color indexed="81"/>
            <rFont val="Tahoma"/>
            <family val="2"/>
          </rPr>
          <t>Solver could not find a feasible solution.</t>
        </r>
      </text>
    </comment>
    <comment ref="E5" authorId="0" shapeId="0" xr:uid="{D3F066AA-CFF3-46F1-9A28-BFC8D132B8F1}">
      <text>
        <r>
          <rPr>
            <sz val="9"/>
            <color indexed="81"/>
            <rFont val="Tahoma"/>
            <family val="2"/>
          </rPr>
          <t>Solver could not find a feasible solution.</t>
        </r>
      </text>
    </comment>
    <comment ref="F5" authorId="0" shapeId="0" xr:uid="{1FAF0DB0-0B2B-486F-8F8E-7E01D5CF2C14}">
      <text>
        <r>
          <rPr>
            <sz val="9"/>
            <color indexed="81"/>
            <rFont val="Tahoma"/>
            <family val="2"/>
          </rPr>
          <t>Solver could not find a feasible solution.</t>
        </r>
      </text>
    </comment>
    <comment ref="G5" authorId="0" shapeId="0" xr:uid="{B53EF4C8-02F2-4EA5-B3E8-1703692A3AD3}">
      <text>
        <r>
          <rPr>
            <sz val="9"/>
            <color indexed="81"/>
            <rFont val="Tahoma"/>
            <family val="2"/>
          </rPr>
          <t>Solver could not find a feasible solution.</t>
        </r>
      </text>
    </comment>
    <comment ref="H5" authorId="0" shapeId="0" xr:uid="{2CE790D3-1047-4017-9F56-3152B615FBA4}">
      <text>
        <r>
          <rPr>
            <sz val="9"/>
            <color indexed="81"/>
            <rFont val="Tahoma"/>
            <family val="2"/>
          </rPr>
          <t>Solver could not find a feasible solution.</t>
        </r>
      </text>
    </comment>
    <comment ref="I5" authorId="0" shapeId="0" xr:uid="{0012D5E4-BAB4-4991-93B5-7E26B29248DE}">
      <text>
        <r>
          <rPr>
            <sz val="9"/>
            <color indexed="81"/>
            <rFont val="Tahoma"/>
            <family val="2"/>
          </rPr>
          <t>Solver could not find a feasible solution.</t>
        </r>
      </text>
    </comment>
    <comment ref="J5" authorId="0" shapeId="0" xr:uid="{C1780B24-6E3C-47C7-93A9-7ED7D4257AAE}">
      <text>
        <r>
          <rPr>
            <sz val="9"/>
            <color indexed="81"/>
            <rFont val="Tahoma"/>
            <family val="2"/>
          </rPr>
          <t>Solver could not find a feasible solution.</t>
        </r>
      </text>
    </comment>
    <comment ref="K5" authorId="0" shapeId="0" xr:uid="{B2190623-DCEB-4093-BC2D-0CEE1C275950}">
      <text>
        <r>
          <rPr>
            <sz val="9"/>
            <color indexed="81"/>
            <rFont val="Tahoma"/>
            <family val="2"/>
          </rPr>
          <t>Solver could not find a feasible solution.</t>
        </r>
      </text>
    </comment>
    <comment ref="L5" authorId="0" shapeId="0" xr:uid="{300D9CD7-A3E4-4E57-AD53-14BCAFB182E5}">
      <text>
        <r>
          <rPr>
            <sz val="9"/>
            <color indexed="81"/>
            <rFont val="Tahoma"/>
            <family val="2"/>
          </rPr>
          <t>Solver could not find a feasible solution.</t>
        </r>
      </text>
    </comment>
    <comment ref="M5" authorId="0" shapeId="0" xr:uid="{9197E273-9264-4A4D-B4B9-EFF0F8220D95}">
      <text>
        <r>
          <rPr>
            <sz val="9"/>
            <color indexed="81"/>
            <rFont val="Tahoma"/>
            <family val="2"/>
          </rPr>
          <t>Solver could not find a feasible solution.</t>
        </r>
      </text>
    </comment>
    <comment ref="N5" authorId="0" shapeId="0" xr:uid="{0AAE7CCB-8A72-4F1B-9CE9-93D74B9EABB2}">
      <text>
        <r>
          <rPr>
            <sz val="9"/>
            <color indexed="81"/>
            <rFont val="Tahoma"/>
            <family val="2"/>
          </rPr>
          <t>Solver could not find a feasible solution.</t>
        </r>
      </text>
    </comment>
    <comment ref="O5" authorId="0" shapeId="0" xr:uid="{0F63A504-22C0-477A-A51B-9E6CC3799261}">
      <text>
        <r>
          <rPr>
            <sz val="9"/>
            <color indexed="81"/>
            <rFont val="Tahoma"/>
            <family val="2"/>
          </rPr>
          <t>Solver converged in probability to a global solution.</t>
        </r>
      </text>
    </comment>
    <comment ref="P5" authorId="0" shapeId="0" xr:uid="{64BF0184-C9C1-46FB-846F-89E8BA61A512}">
      <text>
        <r>
          <rPr>
            <sz val="9"/>
            <color indexed="81"/>
            <rFont val="Tahoma"/>
            <family val="2"/>
          </rPr>
          <t>Solver converged in probability to a global solution.</t>
        </r>
      </text>
    </comment>
    <comment ref="Q5" authorId="0" shapeId="0" xr:uid="{F33C47ED-D22C-424F-80EA-C18A155E1ADC}">
      <text>
        <r>
          <rPr>
            <sz val="9"/>
            <color indexed="81"/>
            <rFont val="Tahoma"/>
            <family val="2"/>
          </rPr>
          <t>Solver converged in probability to a global solution.</t>
        </r>
      </text>
    </comment>
    <comment ref="R5" authorId="0" shapeId="0" xr:uid="{7AE6B165-E607-4D41-87DA-5686E6EA5C7D}">
      <text>
        <r>
          <rPr>
            <sz val="9"/>
            <color indexed="81"/>
            <rFont val="Tahoma"/>
            <family val="2"/>
          </rPr>
          <t>Solver converged in probability to a global solution.</t>
        </r>
      </text>
    </comment>
    <comment ref="S5" authorId="0" shapeId="0" xr:uid="{659BEBEB-C936-481B-B580-C757B646A8D8}">
      <text>
        <r>
          <rPr>
            <sz val="9"/>
            <color indexed="81"/>
            <rFont val="Tahoma"/>
            <family val="2"/>
          </rPr>
          <t>Solver converged in probability to a global solution.</t>
        </r>
      </text>
    </comment>
    <comment ref="T5" authorId="0" shapeId="0" xr:uid="{3BDF94D3-8410-4BFC-8E3D-EC9DA37B0D68}">
      <text>
        <r>
          <rPr>
            <sz val="9"/>
            <color indexed="81"/>
            <rFont val="Tahoma"/>
            <family val="2"/>
          </rPr>
          <t>Solver converged in probability to a global solution.</t>
        </r>
      </text>
    </comment>
    <comment ref="U5" authorId="0" shapeId="0" xr:uid="{88224F29-2E9D-4131-BBCA-213FA213E64F}">
      <text>
        <r>
          <rPr>
            <sz val="9"/>
            <color indexed="81"/>
            <rFont val="Tahoma"/>
            <family val="2"/>
          </rPr>
          <t>Solver converged in probability to a global solution.</t>
        </r>
      </text>
    </comment>
    <comment ref="V5" authorId="0" shapeId="0" xr:uid="{F0D7FFE4-951A-475B-A7A7-D82DB3E7715C}">
      <text>
        <r>
          <rPr>
            <sz val="9"/>
            <color indexed="81"/>
            <rFont val="Tahoma"/>
            <family val="2"/>
          </rPr>
          <t>Solver converged in probability to a global solution.</t>
        </r>
      </text>
    </comment>
    <comment ref="W5" authorId="0" shapeId="0" xr:uid="{971AA05C-C214-4D2A-A443-56A4C6A731D4}">
      <text>
        <r>
          <rPr>
            <sz val="9"/>
            <color indexed="81"/>
            <rFont val="Tahoma"/>
            <family val="2"/>
          </rPr>
          <t>Solver converged in probability to a global solution.</t>
        </r>
      </text>
    </comment>
    <comment ref="X5" authorId="0" shapeId="0" xr:uid="{46CDAE17-5A09-439D-9C1A-42FF9084249E}">
      <text>
        <r>
          <rPr>
            <sz val="9"/>
            <color indexed="81"/>
            <rFont val="Tahoma"/>
            <family val="2"/>
          </rPr>
          <t>Solver converged in probability to a global solution.</t>
        </r>
      </text>
    </comment>
    <comment ref="Y5" authorId="0" shapeId="0" xr:uid="{E55A8761-C960-48CF-9136-24A755442ACA}">
      <text>
        <r>
          <rPr>
            <sz val="9"/>
            <color indexed="81"/>
            <rFont val="Tahoma"/>
            <family val="2"/>
          </rPr>
          <t>Solver converged in probability to a global solution.</t>
        </r>
      </text>
    </comment>
    <comment ref="Z5" authorId="0" shapeId="0" xr:uid="{C9A65C3C-C3AC-4891-AB31-93DDD2AFAA85}">
      <text>
        <r>
          <rPr>
            <sz val="9"/>
            <color indexed="81"/>
            <rFont val="Tahoma"/>
            <family val="2"/>
          </rPr>
          <t>Solver converged in probability to a global solution.</t>
        </r>
      </text>
    </comment>
    <comment ref="AA5" authorId="0" shapeId="0" xr:uid="{9DD9C648-6B1E-4483-BB49-889C935C4B00}">
      <text>
        <r>
          <rPr>
            <sz val="9"/>
            <color indexed="81"/>
            <rFont val="Tahoma"/>
            <family val="2"/>
          </rPr>
          <t>Solver converged in probability to a global solution.</t>
        </r>
      </text>
    </comment>
    <comment ref="B6" authorId="0" shapeId="0" xr:uid="{8F6D57EC-460E-4FB5-B2F9-9FF867C67375}">
      <text>
        <r>
          <rPr>
            <sz val="9"/>
            <color indexed="81"/>
            <rFont val="Tahoma"/>
            <family val="2"/>
          </rPr>
          <t>Solver could not find a feasible solution.</t>
        </r>
      </text>
    </comment>
    <comment ref="C6" authorId="0" shapeId="0" xr:uid="{4C1EB4B7-2B1C-4F28-B3CC-D72C0B5F74C4}">
      <text>
        <r>
          <rPr>
            <sz val="9"/>
            <color indexed="81"/>
            <rFont val="Tahoma"/>
            <family val="2"/>
          </rPr>
          <t>Solver could not find a feasible solution.</t>
        </r>
      </text>
    </comment>
    <comment ref="D6" authorId="0" shapeId="0" xr:uid="{255D849D-6CC4-428E-B253-66061DDDD809}">
      <text>
        <r>
          <rPr>
            <sz val="9"/>
            <color indexed="81"/>
            <rFont val="Tahoma"/>
            <family val="2"/>
          </rPr>
          <t>Solver could not find a feasible solution.</t>
        </r>
      </text>
    </comment>
    <comment ref="E6" authorId="0" shapeId="0" xr:uid="{79F4D0A9-222C-497A-BF26-B1394B82B258}">
      <text>
        <r>
          <rPr>
            <sz val="9"/>
            <color indexed="81"/>
            <rFont val="Tahoma"/>
            <family val="2"/>
          </rPr>
          <t>Solver could not find a feasible solution.</t>
        </r>
      </text>
    </comment>
    <comment ref="F6" authorId="0" shapeId="0" xr:uid="{B458F7C4-1461-48C8-BD8E-708632B01121}">
      <text>
        <r>
          <rPr>
            <sz val="9"/>
            <color indexed="81"/>
            <rFont val="Tahoma"/>
            <family val="2"/>
          </rPr>
          <t>Solver could not find a feasible solution.</t>
        </r>
      </text>
    </comment>
    <comment ref="G6" authorId="0" shapeId="0" xr:uid="{807A8AB6-789F-4B74-B911-E9CE89E807D6}">
      <text>
        <r>
          <rPr>
            <sz val="9"/>
            <color indexed="81"/>
            <rFont val="Tahoma"/>
            <family val="2"/>
          </rPr>
          <t>Solver could not find a feasible solution.</t>
        </r>
      </text>
    </comment>
    <comment ref="H6" authorId="0" shapeId="0" xr:uid="{997AA82F-4186-43A9-BDFE-0CBA3D1B92FE}">
      <text>
        <r>
          <rPr>
            <sz val="9"/>
            <color indexed="81"/>
            <rFont val="Tahoma"/>
            <family val="2"/>
          </rPr>
          <t>Solver could not find a feasible solution.</t>
        </r>
      </text>
    </comment>
    <comment ref="I6" authorId="0" shapeId="0" xr:uid="{B49D2444-71B4-4843-9957-738FE844F735}">
      <text>
        <r>
          <rPr>
            <sz val="9"/>
            <color indexed="81"/>
            <rFont val="Tahoma"/>
            <family val="2"/>
          </rPr>
          <t>Solver could not find a feasible solution.</t>
        </r>
      </text>
    </comment>
    <comment ref="J6" authorId="0" shapeId="0" xr:uid="{1F5A5E9A-6885-4D94-863C-C57B52A08DFE}">
      <text>
        <r>
          <rPr>
            <sz val="9"/>
            <color indexed="81"/>
            <rFont val="Tahoma"/>
            <family val="2"/>
          </rPr>
          <t>Solver could not find a feasible solution.</t>
        </r>
      </text>
    </comment>
    <comment ref="K6" authorId="0" shapeId="0" xr:uid="{3DAF18F3-821F-4659-9AA8-33531C45DC4C}">
      <text>
        <r>
          <rPr>
            <sz val="9"/>
            <color indexed="81"/>
            <rFont val="Tahoma"/>
            <family val="2"/>
          </rPr>
          <t>Solver could not find a feasible solution.</t>
        </r>
      </text>
    </comment>
    <comment ref="L6" authorId="0" shapeId="0" xr:uid="{C24353D8-FB3B-46F9-B6D9-B74E1E6FFC37}">
      <text>
        <r>
          <rPr>
            <sz val="9"/>
            <color indexed="81"/>
            <rFont val="Tahoma"/>
            <family val="2"/>
          </rPr>
          <t>Solver could not find a feasible solution.</t>
        </r>
      </text>
    </comment>
    <comment ref="M6" authorId="0" shapeId="0" xr:uid="{DC73638F-9E8A-431F-9BCA-8B34E39F01AB}">
      <text>
        <r>
          <rPr>
            <sz val="9"/>
            <color indexed="81"/>
            <rFont val="Tahoma"/>
            <family val="2"/>
          </rPr>
          <t>Solver could not find a feasible solution.</t>
        </r>
      </text>
    </comment>
    <comment ref="N6" authorId="0" shapeId="0" xr:uid="{AAC04CB9-0540-4894-90DE-5010172573D2}">
      <text>
        <r>
          <rPr>
            <sz val="9"/>
            <color indexed="81"/>
            <rFont val="Tahoma"/>
            <family val="2"/>
          </rPr>
          <t>Solver could not find a feasible solution.</t>
        </r>
      </text>
    </comment>
    <comment ref="O6" authorId="0" shapeId="0" xr:uid="{B70817B0-8F59-4FD1-A1E4-EFAFC83D3A70}">
      <text>
        <r>
          <rPr>
            <sz val="9"/>
            <color indexed="81"/>
            <rFont val="Tahoma"/>
            <family val="2"/>
          </rPr>
          <t>Solver converged in probability to a global solution.</t>
        </r>
      </text>
    </comment>
    <comment ref="P6" authorId="0" shapeId="0" xr:uid="{379FD1BD-71F4-4DED-BE69-932675264274}">
      <text>
        <r>
          <rPr>
            <sz val="9"/>
            <color indexed="81"/>
            <rFont val="Tahoma"/>
            <family val="2"/>
          </rPr>
          <t>Solver converged in probability to a global solution.</t>
        </r>
      </text>
    </comment>
    <comment ref="Q6" authorId="0" shapeId="0" xr:uid="{25579E48-4352-49BF-87BD-3430F50791B7}">
      <text>
        <r>
          <rPr>
            <sz val="9"/>
            <color indexed="81"/>
            <rFont val="Tahoma"/>
            <family val="2"/>
          </rPr>
          <t>Solver converged in probability to a global solution.</t>
        </r>
      </text>
    </comment>
    <comment ref="R6" authorId="0" shapeId="0" xr:uid="{68F3FEF0-A98C-42D3-B39E-E6C9C4353FED}">
      <text>
        <r>
          <rPr>
            <sz val="9"/>
            <color indexed="81"/>
            <rFont val="Tahoma"/>
            <family val="2"/>
          </rPr>
          <t>Solver converged in probability to a global solution.</t>
        </r>
      </text>
    </comment>
    <comment ref="S6" authorId="0" shapeId="0" xr:uid="{99E46EA5-2AC7-41A5-A784-BD0987AD3CD9}">
      <text>
        <r>
          <rPr>
            <sz val="9"/>
            <color indexed="81"/>
            <rFont val="Tahoma"/>
            <family val="2"/>
          </rPr>
          <t>Solver converged in probability to a global solution.</t>
        </r>
      </text>
    </comment>
    <comment ref="T6" authorId="0" shapeId="0" xr:uid="{9A33B20A-BC0D-4209-B28D-D0AF6A234A6C}">
      <text>
        <r>
          <rPr>
            <sz val="9"/>
            <color indexed="81"/>
            <rFont val="Tahoma"/>
            <family val="2"/>
          </rPr>
          <t>Solver converged in probability to a global solution.</t>
        </r>
      </text>
    </comment>
    <comment ref="U6" authorId="0" shapeId="0" xr:uid="{2683BBBA-208A-4187-9D7C-72034CCB3E11}">
      <text>
        <r>
          <rPr>
            <sz val="9"/>
            <color indexed="81"/>
            <rFont val="Tahoma"/>
            <family val="2"/>
          </rPr>
          <t>Solver converged in probability to a global solution.</t>
        </r>
      </text>
    </comment>
    <comment ref="V6" authorId="0" shapeId="0" xr:uid="{03F56253-5DB7-4045-8C1F-0224E81FBE31}">
      <text>
        <r>
          <rPr>
            <sz val="9"/>
            <color indexed="81"/>
            <rFont val="Tahoma"/>
            <family val="2"/>
          </rPr>
          <t>Solver converged in probability to a global solution.</t>
        </r>
      </text>
    </comment>
    <comment ref="W6" authorId="0" shapeId="0" xr:uid="{94C65723-4214-4678-996E-8DCC87D77618}">
      <text>
        <r>
          <rPr>
            <sz val="9"/>
            <color indexed="81"/>
            <rFont val="Tahoma"/>
            <family val="2"/>
          </rPr>
          <t>Solver converged in probability to a global solution.</t>
        </r>
      </text>
    </comment>
    <comment ref="X6" authorId="0" shapeId="0" xr:uid="{21369A61-7752-4255-85E1-B0BB57A66742}">
      <text>
        <r>
          <rPr>
            <sz val="9"/>
            <color indexed="81"/>
            <rFont val="Tahoma"/>
            <family val="2"/>
          </rPr>
          <t>Solver converged in probability to a global solution.</t>
        </r>
      </text>
    </comment>
    <comment ref="Y6" authorId="0" shapeId="0" xr:uid="{11E4D374-D66D-4A60-8CA9-96E4688F8F0F}">
      <text>
        <r>
          <rPr>
            <sz val="9"/>
            <color indexed="81"/>
            <rFont val="Tahoma"/>
            <family val="2"/>
          </rPr>
          <t>Solver converged in probability to a global solution.</t>
        </r>
      </text>
    </comment>
    <comment ref="Z6" authorId="0" shapeId="0" xr:uid="{081B505C-03E3-40D0-82DB-4CF6F49EEEED}">
      <text>
        <r>
          <rPr>
            <sz val="9"/>
            <color indexed="81"/>
            <rFont val="Tahoma"/>
            <family val="2"/>
          </rPr>
          <t>Solver converged in probability to a global solution.</t>
        </r>
      </text>
    </comment>
    <comment ref="AA6" authorId="0" shapeId="0" xr:uid="{3AAE63FC-D090-49D9-8449-68A1C6AE0F3A}">
      <text>
        <r>
          <rPr>
            <sz val="9"/>
            <color indexed="81"/>
            <rFont val="Tahoma"/>
            <family val="2"/>
          </rPr>
          <t>Solver converged in probability to a global solution.</t>
        </r>
      </text>
    </comment>
    <comment ref="B7" authorId="0" shapeId="0" xr:uid="{AB43D976-1EDB-42F3-8F63-4FFA9120C4A4}">
      <text>
        <r>
          <rPr>
            <sz val="9"/>
            <color indexed="81"/>
            <rFont val="Tahoma"/>
            <family val="2"/>
          </rPr>
          <t>Solver could not find a feasible solution.</t>
        </r>
      </text>
    </comment>
    <comment ref="C7" authorId="0" shapeId="0" xr:uid="{3E182B4E-AA9A-4C3E-A2D6-D9A7CDE639C0}">
      <text>
        <r>
          <rPr>
            <sz val="9"/>
            <color indexed="81"/>
            <rFont val="Tahoma"/>
            <family val="2"/>
          </rPr>
          <t>Solver could not find a feasible solution.</t>
        </r>
      </text>
    </comment>
    <comment ref="D7" authorId="0" shapeId="0" xr:uid="{CC7C87B7-CF83-4DA3-9737-32F056A1341E}">
      <text>
        <r>
          <rPr>
            <sz val="9"/>
            <color indexed="81"/>
            <rFont val="Tahoma"/>
            <family val="2"/>
          </rPr>
          <t>Solver could not find a feasible solution.</t>
        </r>
      </text>
    </comment>
    <comment ref="E7" authorId="0" shapeId="0" xr:uid="{06A2AFFA-033D-44B6-BE0F-FA7170CA0F00}">
      <text>
        <r>
          <rPr>
            <sz val="9"/>
            <color indexed="81"/>
            <rFont val="Tahoma"/>
            <family val="2"/>
          </rPr>
          <t>Solver could not find a feasible solution.</t>
        </r>
      </text>
    </comment>
    <comment ref="F7" authorId="0" shapeId="0" xr:uid="{826E5154-89C2-4242-A884-38C66E7AFCFD}">
      <text>
        <r>
          <rPr>
            <sz val="9"/>
            <color indexed="81"/>
            <rFont val="Tahoma"/>
            <family val="2"/>
          </rPr>
          <t>Solver could not find a feasible solution.</t>
        </r>
      </text>
    </comment>
    <comment ref="G7" authorId="0" shapeId="0" xr:uid="{9C88A192-A354-4CF4-B3DC-7CCBC831F102}">
      <text>
        <r>
          <rPr>
            <sz val="9"/>
            <color indexed="81"/>
            <rFont val="Tahoma"/>
            <family val="2"/>
          </rPr>
          <t>Solver could not find a feasible solution.</t>
        </r>
      </text>
    </comment>
    <comment ref="H7" authorId="0" shapeId="0" xr:uid="{6D3FA91E-31D8-4EDA-9D96-D18F08E6ACA9}">
      <text>
        <r>
          <rPr>
            <sz val="9"/>
            <color indexed="81"/>
            <rFont val="Tahoma"/>
            <family val="2"/>
          </rPr>
          <t>Solver could not find a feasible solution.</t>
        </r>
      </text>
    </comment>
    <comment ref="I7" authorId="0" shapeId="0" xr:uid="{10AF8F16-F5AB-4CEF-84A0-3B09C0051F0B}">
      <text>
        <r>
          <rPr>
            <sz val="9"/>
            <color indexed="81"/>
            <rFont val="Tahoma"/>
            <family val="2"/>
          </rPr>
          <t>Solver could not find a feasible solution.</t>
        </r>
      </text>
    </comment>
    <comment ref="J7" authorId="0" shapeId="0" xr:uid="{02FC74EC-8534-4A5D-882F-AC8D5279D6A6}">
      <text>
        <r>
          <rPr>
            <sz val="9"/>
            <color indexed="81"/>
            <rFont val="Tahoma"/>
            <family val="2"/>
          </rPr>
          <t>Solver could not find a feasible solution.</t>
        </r>
      </text>
    </comment>
    <comment ref="K7" authorId="0" shapeId="0" xr:uid="{95CC6FC5-D4F0-404B-A9FD-4A0389F63D21}">
      <text>
        <r>
          <rPr>
            <sz val="9"/>
            <color indexed="81"/>
            <rFont val="Tahoma"/>
            <family val="2"/>
          </rPr>
          <t>Solver could not find a feasible solution.</t>
        </r>
      </text>
    </comment>
    <comment ref="L7" authorId="0" shapeId="0" xr:uid="{27FA293D-7538-4A86-91A3-E64301583898}">
      <text>
        <r>
          <rPr>
            <sz val="9"/>
            <color indexed="81"/>
            <rFont val="Tahoma"/>
            <family val="2"/>
          </rPr>
          <t>Solver could not find a feasible solution.</t>
        </r>
      </text>
    </comment>
    <comment ref="M7" authorId="0" shapeId="0" xr:uid="{C7D807D9-83B3-4C16-BAD0-E64ED7F7917F}">
      <text>
        <r>
          <rPr>
            <sz val="9"/>
            <color indexed="81"/>
            <rFont val="Tahoma"/>
            <family val="2"/>
          </rPr>
          <t>Solver could not find a feasible solution.</t>
        </r>
      </text>
    </comment>
    <comment ref="N7" authorId="0" shapeId="0" xr:uid="{72AF1A76-1124-4EF6-9AB1-1C97648F3189}">
      <text>
        <r>
          <rPr>
            <sz val="9"/>
            <color indexed="81"/>
            <rFont val="Tahoma"/>
            <family val="2"/>
          </rPr>
          <t>Solver could not find a feasible solution.</t>
        </r>
      </text>
    </comment>
    <comment ref="O7" authorId="0" shapeId="0" xr:uid="{BE02D42F-BD01-402F-95AD-E2409180D4B4}">
      <text>
        <r>
          <rPr>
            <sz val="9"/>
            <color indexed="81"/>
            <rFont val="Tahoma"/>
            <family val="2"/>
          </rPr>
          <t>Solver converged in probability to a global solution.</t>
        </r>
      </text>
    </comment>
    <comment ref="P7" authorId="0" shapeId="0" xr:uid="{3218660C-6567-46D7-9D3A-22806DF18A75}">
      <text>
        <r>
          <rPr>
            <sz val="9"/>
            <color indexed="81"/>
            <rFont val="Tahoma"/>
            <family val="2"/>
          </rPr>
          <t>Solver converged in probability to a global solution.</t>
        </r>
      </text>
    </comment>
    <comment ref="Q7" authorId="0" shapeId="0" xr:uid="{3C207384-E5F2-4BAD-AEF9-290F497F6532}">
      <text>
        <r>
          <rPr>
            <sz val="9"/>
            <color indexed="81"/>
            <rFont val="Tahoma"/>
            <family val="2"/>
          </rPr>
          <t>Solver converged in probability to a global solution.</t>
        </r>
      </text>
    </comment>
    <comment ref="R7" authorId="0" shapeId="0" xr:uid="{D42C7ED1-7568-4A7A-BFCC-96063506E0A6}">
      <text>
        <r>
          <rPr>
            <sz val="9"/>
            <color indexed="81"/>
            <rFont val="Tahoma"/>
            <family val="2"/>
          </rPr>
          <t>Solver converged in probability to a global solution.</t>
        </r>
      </text>
    </comment>
    <comment ref="S7" authorId="0" shapeId="0" xr:uid="{B9506C55-0F7E-4619-8670-7CA943FAE977}">
      <text>
        <r>
          <rPr>
            <sz val="9"/>
            <color indexed="81"/>
            <rFont val="Tahoma"/>
            <family val="2"/>
          </rPr>
          <t>Solver converged in probability to a global solution.</t>
        </r>
      </text>
    </comment>
    <comment ref="T7" authorId="0" shapeId="0" xr:uid="{0AD201D9-6107-4D5C-8C7D-84206703C265}">
      <text>
        <r>
          <rPr>
            <sz val="9"/>
            <color indexed="81"/>
            <rFont val="Tahoma"/>
            <family val="2"/>
          </rPr>
          <t>Solver converged in probability to a global solution.</t>
        </r>
      </text>
    </comment>
    <comment ref="U7" authorId="0" shapeId="0" xr:uid="{7FCAF5B9-017E-4D9E-A894-881C1B04D028}">
      <text>
        <r>
          <rPr>
            <sz val="9"/>
            <color indexed="81"/>
            <rFont val="Tahoma"/>
            <family val="2"/>
          </rPr>
          <t>Solver converged in probability to a global solution.</t>
        </r>
      </text>
    </comment>
    <comment ref="V7" authorId="0" shapeId="0" xr:uid="{2560C491-C4E6-44E0-B971-DDB8D69B1E21}">
      <text>
        <r>
          <rPr>
            <sz val="9"/>
            <color indexed="81"/>
            <rFont val="Tahoma"/>
            <family val="2"/>
          </rPr>
          <t>Solver converged in probability to a global solution.</t>
        </r>
      </text>
    </comment>
    <comment ref="W7" authorId="0" shapeId="0" xr:uid="{0A1798E7-78D6-455A-991E-DDCD6BD07B5E}">
      <text>
        <r>
          <rPr>
            <sz val="9"/>
            <color indexed="81"/>
            <rFont val="Tahoma"/>
            <family val="2"/>
          </rPr>
          <t>Solver converged in probability to a global solution.</t>
        </r>
      </text>
    </comment>
    <comment ref="X7" authorId="0" shapeId="0" xr:uid="{0AD2AEFC-9216-4C3E-AE69-B7BA4E0E7F4C}">
      <text>
        <r>
          <rPr>
            <sz val="9"/>
            <color indexed="81"/>
            <rFont val="Tahoma"/>
            <family val="2"/>
          </rPr>
          <t>Solver converged in probability to a global solution.</t>
        </r>
      </text>
    </comment>
    <comment ref="Y7" authorId="0" shapeId="0" xr:uid="{CF49E6A1-1B93-405C-904F-AA56BD1E247E}">
      <text>
        <r>
          <rPr>
            <sz val="9"/>
            <color indexed="81"/>
            <rFont val="Tahoma"/>
            <family val="2"/>
          </rPr>
          <t>Solver converged in probability to a global solution.</t>
        </r>
      </text>
    </comment>
    <comment ref="Z7" authorId="0" shapeId="0" xr:uid="{162B26D1-40E2-4B6B-AC59-AEF43AEA224B}">
      <text>
        <r>
          <rPr>
            <sz val="9"/>
            <color indexed="81"/>
            <rFont val="Tahoma"/>
            <family val="2"/>
          </rPr>
          <t>Solver converged in probability to a global solution.</t>
        </r>
      </text>
    </comment>
    <comment ref="AA7" authorId="0" shapeId="0" xr:uid="{AFC631DD-7A8A-48F2-B63A-EC3AAD8263F7}">
      <text>
        <r>
          <rPr>
            <sz val="9"/>
            <color indexed="81"/>
            <rFont val="Tahoma"/>
            <family val="2"/>
          </rPr>
          <t>Solver converged in probability to a global solution.</t>
        </r>
      </text>
    </comment>
    <comment ref="B8" authorId="0" shapeId="0" xr:uid="{54B5C61B-477F-4F84-A722-76127F28BD56}">
      <text>
        <r>
          <rPr>
            <sz val="9"/>
            <color indexed="81"/>
            <rFont val="Tahoma"/>
            <family val="2"/>
          </rPr>
          <t>Solver could not find a feasible solution.</t>
        </r>
      </text>
    </comment>
    <comment ref="C8" authorId="0" shapeId="0" xr:uid="{543BB8FD-8786-473F-B724-EB755D5749D5}">
      <text>
        <r>
          <rPr>
            <sz val="9"/>
            <color indexed="81"/>
            <rFont val="Tahoma"/>
            <family val="2"/>
          </rPr>
          <t>Solver could not find a feasible solution.</t>
        </r>
      </text>
    </comment>
    <comment ref="D8" authorId="0" shapeId="0" xr:uid="{762E969B-3594-411B-B4DD-3A7BF380F4D2}">
      <text>
        <r>
          <rPr>
            <sz val="9"/>
            <color indexed="81"/>
            <rFont val="Tahoma"/>
            <family val="2"/>
          </rPr>
          <t>Solver could not find a feasible solution.</t>
        </r>
      </text>
    </comment>
    <comment ref="E8" authorId="0" shapeId="0" xr:uid="{249ABD81-F35C-4D17-87B4-B0D64650FB06}">
      <text>
        <r>
          <rPr>
            <sz val="9"/>
            <color indexed="81"/>
            <rFont val="Tahoma"/>
            <family val="2"/>
          </rPr>
          <t>Solver could not find a feasible solution.</t>
        </r>
      </text>
    </comment>
    <comment ref="F8" authorId="0" shapeId="0" xr:uid="{4BDE9BCC-5670-4AE4-92FC-01D6D00E75B6}">
      <text>
        <r>
          <rPr>
            <sz val="9"/>
            <color indexed="81"/>
            <rFont val="Tahoma"/>
            <family val="2"/>
          </rPr>
          <t>Solver could not find a feasible solution.</t>
        </r>
      </text>
    </comment>
    <comment ref="G8" authorId="0" shapeId="0" xr:uid="{40D9AF89-0BDB-4247-AE89-47ACE858A7E6}">
      <text>
        <r>
          <rPr>
            <sz val="9"/>
            <color indexed="81"/>
            <rFont val="Tahoma"/>
            <family val="2"/>
          </rPr>
          <t>Solver could not find a feasible solution.</t>
        </r>
      </text>
    </comment>
    <comment ref="H8" authorId="0" shapeId="0" xr:uid="{2AFAB0EC-5D5F-4731-A57A-75D41B97FABF}">
      <text>
        <r>
          <rPr>
            <sz val="9"/>
            <color indexed="81"/>
            <rFont val="Tahoma"/>
            <family val="2"/>
          </rPr>
          <t>Solver could not find a feasible solution.</t>
        </r>
      </text>
    </comment>
    <comment ref="I8" authorId="0" shapeId="0" xr:uid="{80B294C6-8D5D-4F81-BF11-396651551573}">
      <text>
        <r>
          <rPr>
            <sz val="9"/>
            <color indexed="81"/>
            <rFont val="Tahoma"/>
            <family val="2"/>
          </rPr>
          <t>Solver could not find a feasible solution.</t>
        </r>
      </text>
    </comment>
    <comment ref="J8" authorId="0" shapeId="0" xr:uid="{451E3787-9039-4991-B320-531410ED3E3D}">
      <text>
        <r>
          <rPr>
            <sz val="9"/>
            <color indexed="81"/>
            <rFont val="Tahoma"/>
            <family val="2"/>
          </rPr>
          <t>Solver could not find a feasible solution.</t>
        </r>
      </text>
    </comment>
    <comment ref="K8" authorId="0" shapeId="0" xr:uid="{ED51DC25-1897-43BB-B894-8D395C37FC8E}">
      <text>
        <r>
          <rPr>
            <sz val="9"/>
            <color indexed="81"/>
            <rFont val="Tahoma"/>
            <family val="2"/>
          </rPr>
          <t>Solver could not find a feasible solution.</t>
        </r>
      </text>
    </comment>
    <comment ref="L8" authorId="0" shapeId="0" xr:uid="{6EDE3FB4-D1E9-4EE5-B001-B640E7DCA6B6}">
      <text>
        <r>
          <rPr>
            <sz val="9"/>
            <color indexed="81"/>
            <rFont val="Tahoma"/>
            <family val="2"/>
          </rPr>
          <t>Solver could not find a feasible solution.</t>
        </r>
      </text>
    </comment>
    <comment ref="M8" authorId="0" shapeId="0" xr:uid="{F2561804-010C-496C-AD39-C71CB5BFA099}">
      <text>
        <r>
          <rPr>
            <sz val="9"/>
            <color indexed="81"/>
            <rFont val="Tahoma"/>
            <family val="2"/>
          </rPr>
          <t>Solver could not find a feasible solution.</t>
        </r>
      </text>
    </comment>
    <comment ref="N8" authorId="0" shapeId="0" xr:uid="{3FF7FDB1-DE08-4658-9F38-A2A53457A06C}">
      <text>
        <r>
          <rPr>
            <sz val="9"/>
            <color indexed="81"/>
            <rFont val="Tahoma"/>
            <family val="2"/>
          </rPr>
          <t>Solver could not find a feasible solution.</t>
        </r>
      </text>
    </comment>
    <comment ref="O8" authorId="0" shapeId="0" xr:uid="{3FACE310-F40B-463D-9060-260EC0403865}">
      <text>
        <r>
          <rPr>
            <sz val="9"/>
            <color indexed="81"/>
            <rFont val="Tahoma"/>
            <family val="2"/>
          </rPr>
          <t>Solver converged in probability to a global solution.</t>
        </r>
      </text>
    </comment>
    <comment ref="P8" authorId="0" shapeId="0" xr:uid="{0380D935-1062-4476-9C35-E9301AEAE566}">
      <text>
        <r>
          <rPr>
            <sz val="9"/>
            <color indexed="81"/>
            <rFont val="Tahoma"/>
            <family val="2"/>
          </rPr>
          <t>Solver converged in probability to a global solution.</t>
        </r>
      </text>
    </comment>
    <comment ref="Q8" authorId="0" shapeId="0" xr:uid="{DD0CF549-6094-4D5E-82E3-03CBFFDA25A9}">
      <text>
        <r>
          <rPr>
            <sz val="9"/>
            <color indexed="81"/>
            <rFont val="Tahoma"/>
            <family val="2"/>
          </rPr>
          <t>Solver converged in probability to a global solution.</t>
        </r>
      </text>
    </comment>
    <comment ref="R8" authorId="0" shapeId="0" xr:uid="{BC837D12-AA12-433D-A0A6-C2ED106B86F7}">
      <text>
        <r>
          <rPr>
            <sz val="9"/>
            <color indexed="81"/>
            <rFont val="Tahoma"/>
            <family val="2"/>
          </rPr>
          <t>Solver converged in probability to a global solution.</t>
        </r>
      </text>
    </comment>
    <comment ref="S8" authorId="0" shapeId="0" xr:uid="{BF9CEB47-CA01-432A-902D-5F4B32182C2C}">
      <text>
        <r>
          <rPr>
            <sz val="9"/>
            <color indexed="81"/>
            <rFont val="Tahoma"/>
            <family val="2"/>
          </rPr>
          <t>Solver converged in probability to a global solution.</t>
        </r>
      </text>
    </comment>
    <comment ref="T8" authorId="0" shapeId="0" xr:uid="{88EDD928-E6DF-4A7B-A145-4C23BB1D1164}">
      <text>
        <r>
          <rPr>
            <sz val="9"/>
            <color indexed="81"/>
            <rFont val="Tahoma"/>
            <family val="2"/>
          </rPr>
          <t>Solver converged in probability to a global solution.</t>
        </r>
      </text>
    </comment>
    <comment ref="U8" authorId="0" shapeId="0" xr:uid="{757AE776-7B15-47F6-BA39-798538C36332}">
      <text>
        <r>
          <rPr>
            <sz val="9"/>
            <color indexed="81"/>
            <rFont val="Tahoma"/>
            <family val="2"/>
          </rPr>
          <t>Solver converged in probability to a global solution.</t>
        </r>
      </text>
    </comment>
    <comment ref="V8" authorId="0" shapeId="0" xr:uid="{76C073AC-EA42-488F-BC75-82F5E8510716}">
      <text>
        <r>
          <rPr>
            <sz val="9"/>
            <color indexed="81"/>
            <rFont val="Tahoma"/>
            <family val="2"/>
          </rPr>
          <t>Solver converged in probability to a global solution.</t>
        </r>
      </text>
    </comment>
    <comment ref="W8" authorId="0" shapeId="0" xr:uid="{50E175FE-705B-4CAA-8BDE-24C74AF34B50}">
      <text>
        <r>
          <rPr>
            <sz val="9"/>
            <color indexed="81"/>
            <rFont val="Tahoma"/>
            <family val="2"/>
          </rPr>
          <t>Solver converged in probability to a global solution.</t>
        </r>
      </text>
    </comment>
    <comment ref="X8" authorId="0" shapeId="0" xr:uid="{61BC8DDE-B879-43E7-AA6D-7284A9BCCF6A}">
      <text>
        <r>
          <rPr>
            <sz val="9"/>
            <color indexed="81"/>
            <rFont val="Tahoma"/>
            <family val="2"/>
          </rPr>
          <t>Solver converged in probability to a global solution.</t>
        </r>
      </text>
    </comment>
    <comment ref="Y8" authorId="0" shapeId="0" xr:uid="{629E4FCA-8A8E-42B1-836C-CF8EA8A8DE6B}">
      <text>
        <r>
          <rPr>
            <sz val="9"/>
            <color indexed="81"/>
            <rFont val="Tahoma"/>
            <family val="2"/>
          </rPr>
          <t>Solver converged in probability to a global solution.</t>
        </r>
      </text>
    </comment>
    <comment ref="Z8" authorId="0" shapeId="0" xr:uid="{543466C7-30AE-405C-B73F-A106EC0157D3}">
      <text>
        <r>
          <rPr>
            <sz val="9"/>
            <color indexed="81"/>
            <rFont val="Tahoma"/>
            <family val="2"/>
          </rPr>
          <t>Solver converged in probability to a global solution.</t>
        </r>
      </text>
    </comment>
    <comment ref="AA8" authorId="0" shapeId="0" xr:uid="{B37C0A6B-DDCA-44FC-9A4B-068FEDF58EE6}">
      <text>
        <r>
          <rPr>
            <sz val="9"/>
            <color indexed="81"/>
            <rFont val="Tahoma"/>
            <family val="2"/>
          </rPr>
          <t>Solver converged in probability to a global solution.</t>
        </r>
      </text>
    </comment>
    <comment ref="B9" authorId="0" shapeId="0" xr:uid="{CF037C40-86DA-4C9B-A615-FF57E60D7FA8}">
      <text>
        <r>
          <rPr>
            <sz val="9"/>
            <color indexed="81"/>
            <rFont val="Tahoma"/>
            <family val="2"/>
          </rPr>
          <t>Solver could not find a feasible solution.</t>
        </r>
      </text>
    </comment>
    <comment ref="C9" authorId="0" shapeId="0" xr:uid="{25307828-D2EC-46F9-9223-ED37729E90D5}">
      <text>
        <r>
          <rPr>
            <sz val="9"/>
            <color indexed="81"/>
            <rFont val="Tahoma"/>
            <family val="2"/>
          </rPr>
          <t>Solver could not find a feasible solution.</t>
        </r>
      </text>
    </comment>
    <comment ref="D9" authorId="0" shapeId="0" xr:uid="{506F0CF2-D558-4B16-A2D4-49CF169E0685}">
      <text>
        <r>
          <rPr>
            <sz val="9"/>
            <color indexed="81"/>
            <rFont val="Tahoma"/>
            <family val="2"/>
          </rPr>
          <t>Solver could not find a feasible solution.</t>
        </r>
      </text>
    </comment>
    <comment ref="E9" authorId="0" shapeId="0" xr:uid="{E1FE1851-1657-404C-B382-B8EF9E80B503}">
      <text>
        <r>
          <rPr>
            <sz val="9"/>
            <color indexed="81"/>
            <rFont val="Tahoma"/>
            <family val="2"/>
          </rPr>
          <t>Solver could not find a feasible solution.</t>
        </r>
      </text>
    </comment>
    <comment ref="F9" authorId="0" shapeId="0" xr:uid="{8A295F26-F9D3-4386-9C33-3E1F81FB3B18}">
      <text>
        <r>
          <rPr>
            <sz val="9"/>
            <color indexed="81"/>
            <rFont val="Tahoma"/>
            <family val="2"/>
          </rPr>
          <t>Solver could not find a feasible solution.</t>
        </r>
      </text>
    </comment>
    <comment ref="G9" authorId="0" shapeId="0" xr:uid="{EE383DDC-6619-4DD1-8E8C-41D0934F2513}">
      <text>
        <r>
          <rPr>
            <sz val="9"/>
            <color indexed="81"/>
            <rFont val="Tahoma"/>
            <family val="2"/>
          </rPr>
          <t>Solver could not find a feasible solution.</t>
        </r>
      </text>
    </comment>
    <comment ref="H9" authorId="0" shapeId="0" xr:uid="{5B8ADE51-3762-4D4E-B3C1-02405CFF759A}">
      <text>
        <r>
          <rPr>
            <sz val="9"/>
            <color indexed="81"/>
            <rFont val="Tahoma"/>
            <family val="2"/>
          </rPr>
          <t>Solver could not find a feasible solution.</t>
        </r>
      </text>
    </comment>
    <comment ref="I9" authorId="0" shapeId="0" xr:uid="{44B9BDB9-1FF7-47C6-ABC9-2223B73CBAD8}">
      <text>
        <r>
          <rPr>
            <sz val="9"/>
            <color indexed="81"/>
            <rFont val="Tahoma"/>
            <family val="2"/>
          </rPr>
          <t>Solver could not find a feasible solution.</t>
        </r>
      </text>
    </comment>
    <comment ref="J9" authorId="0" shapeId="0" xr:uid="{5B09BCBD-80CB-4DD5-91D6-B54A0275D5EA}">
      <text>
        <r>
          <rPr>
            <sz val="9"/>
            <color indexed="81"/>
            <rFont val="Tahoma"/>
            <family val="2"/>
          </rPr>
          <t>Solver could not find a feasible solution.</t>
        </r>
      </text>
    </comment>
    <comment ref="K9" authorId="0" shapeId="0" xr:uid="{F358711B-28AA-453F-AB0E-3342BB85F121}">
      <text>
        <r>
          <rPr>
            <sz val="9"/>
            <color indexed="81"/>
            <rFont val="Tahoma"/>
            <family val="2"/>
          </rPr>
          <t>Solver could not find a feasible solution.</t>
        </r>
      </text>
    </comment>
    <comment ref="L9" authorId="0" shapeId="0" xr:uid="{5D167D47-863D-4127-8BA0-E918FC0FE45D}">
      <text>
        <r>
          <rPr>
            <sz val="9"/>
            <color indexed="81"/>
            <rFont val="Tahoma"/>
            <family val="2"/>
          </rPr>
          <t>Solver could not find a feasible solution.</t>
        </r>
      </text>
    </comment>
    <comment ref="M9" authorId="0" shapeId="0" xr:uid="{AC012905-762A-4B39-94DF-BAD9C90404AA}">
      <text>
        <r>
          <rPr>
            <sz val="9"/>
            <color indexed="81"/>
            <rFont val="Tahoma"/>
            <family val="2"/>
          </rPr>
          <t>Solver could not find a feasible solution.</t>
        </r>
      </text>
    </comment>
    <comment ref="N9" authorId="0" shapeId="0" xr:uid="{E6E4F49F-35ED-49B7-90DE-2F66DDDD6F74}">
      <text>
        <r>
          <rPr>
            <sz val="9"/>
            <color indexed="81"/>
            <rFont val="Tahoma"/>
            <family val="2"/>
          </rPr>
          <t>Solver could not find a feasible solution.</t>
        </r>
      </text>
    </comment>
    <comment ref="O9" authorId="0" shapeId="0" xr:uid="{A90F0681-D9D2-40FE-A0AE-522877FDAC3E}">
      <text>
        <r>
          <rPr>
            <sz val="9"/>
            <color indexed="81"/>
            <rFont val="Tahoma"/>
            <family val="2"/>
          </rPr>
          <t>Solver converged in probability to a global solution.</t>
        </r>
      </text>
    </comment>
    <comment ref="P9" authorId="0" shapeId="0" xr:uid="{079A8210-7F87-4708-8EF3-77C8834193F8}">
      <text>
        <r>
          <rPr>
            <sz val="9"/>
            <color indexed="81"/>
            <rFont val="Tahoma"/>
            <family val="2"/>
          </rPr>
          <t>Solver converged in probability to a global solution.</t>
        </r>
      </text>
    </comment>
    <comment ref="Q9" authorId="0" shapeId="0" xr:uid="{D1EC5DAA-9634-468D-BCF6-25B87A0E89B4}">
      <text>
        <r>
          <rPr>
            <sz val="9"/>
            <color indexed="81"/>
            <rFont val="Tahoma"/>
            <family val="2"/>
          </rPr>
          <t>Solver converged in probability to a global solution.</t>
        </r>
      </text>
    </comment>
    <comment ref="R9" authorId="0" shapeId="0" xr:uid="{2E36B7E5-D7F1-49D8-B482-15B0226A0AD5}">
      <text>
        <r>
          <rPr>
            <sz val="9"/>
            <color indexed="81"/>
            <rFont val="Tahoma"/>
            <family val="2"/>
          </rPr>
          <t>Solver converged in probability to a global solution.</t>
        </r>
      </text>
    </comment>
    <comment ref="S9" authorId="0" shapeId="0" xr:uid="{FDBF678E-E7B1-4A60-A696-DDE2BA565282}">
      <text>
        <r>
          <rPr>
            <sz val="9"/>
            <color indexed="81"/>
            <rFont val="Tahoma"/>
            <family val="2"/>
          </rPr>
          <t>Solver converged in probability to a global solution.</t>
        </r>
      </text>
    </comment>
    <comment ref="T9" authorId="0" shapeId="0" xr:uid="{49639010-F10E-4423-A5C5-979D4C863185}">
      <text>
        <r>
          <rPr>
            <sz val="9"/>
            <color indexed="81"/>
            <rFont val="Tahoma"/>
            <family val="2"/>
          </rPr>
          <t>Solver converged in probability to a global solution.</t>
        </r>
      </text>
    </comment>
    <comment ref="U9" authorId="0" shapeId="0" xr:uid="{75CCDED0-944B-41BD-93AE-5E04A1C648FF}">
      <text>
        <r>
          <rPr>
            <sz val="9"/>
            <color indexed="81"/>
            <rFont val="Tahoma"/>
            <family val="2"/>
          </rPr>
          <t>Solver converged in probability to a global solution.</t>
        </r>
      </text>
    </comment>
    <comment ref="V9" authorId="0" shapeId="0" xr:uid="{29F5EBBA-E650-4155-AD74-378B0CDB6535}">
      <text>
        <r>
          <rPr>
            <sz val="9"/>
            <color indexed="81"/>
            <rFont val="Tahoma"/>
            <family val="2"/>
          </rPr>
          <t>Solver converged in probability to a global solution.</t>
        </r>
      </text>
    </comment>
    <comment ref="W9" authorId="0" shapeId="0" xr:uid="{88A42776-38F0-4F26-880E-D36E6A024C32}">
      <text>
        <r>
          <rPr>
            <sz val="9"/>
            <color indexed="81"/>
            <rFont val="Tahoma"/>
            <family val="2"/>
          </rPr>
          <t>Solver converged in probability to a global solution.</t>
        </r>
      </text>
    </comment>
    <comment ref="X9" authorId="0" shapeId="0" xr:uid="{550DE501-729B-409C-A507-CD134B85D4A7}">
      <text>
        <r>
          <rPr>
            <sz val="9"/>
            <color indexed="81"/>
            <rFont val="Tahoma"/>
            <family val="2"/>
          </rPr>
          <t>Solver converged in probability to a global solution.</t>
        </r>
      </text>
    </comment>
    <comment ref="Y9" authorId="0" shapeId="0" xr:uid="{FF78C64E-BE01-49D8-98A6-B0BF2EC64FB6}">
      <text>
        <r>
          <rPr>
            <sz val="9"/>
            <color indexed="81"/>
            <rFont val="Tahoma"/>
            <family val="2"/>
          </rPr>
          <t>Solver converged in probability to a global solution.</t>
        </r>
      </text>
    </comment>
    <comment ref="Z9" authorId="0" shapeId="0" xr:uid="{CA6F0921-0D6F-4726-AF0C-FD5A1403AAC7}">
      <text>
        <r>
          <rPr>
            <sz val="9"/>
            <color indexed="81"/>
            <rFont val="Tahoma"/>
            <family val="2"/>
          </rPr>
          <t>Solver converged in probability to a global solution.</t>
        </r>
      </text>
    </comment>
    <comment ref="AA9" authorId="0" shapeId="0" xr:uid="{88478515-F3E8-48D1-9E60-66BD9EE86624}">
      <text>
        <r>
          <rPr>
            <sz val="9"/>
            <color indexed="81"/>
            <rFont val="Tahoma"/>
            <family val="2"/>
          </rPr>
          <t>Solver converged in probability to a global solution.</t>
        </r>
      </text>
    </comment>
    <comment ref="B10" authorId="0" shapeId="0" xr:uid="{9F6F93FA-9EA8-4F94-A485-942993CC8BFC}">
      <text>
        <r>
          <rPr>
            <sz val="9"/>
            <color indexed="81"/>
            <rFont val="Tahoma"/>
            <family val="2"/>
          </rPr>
          <t>Solver could not find a feasible solution.</t>
        </r>
      </text>
    </comment>
    <comment ref="C10" authorId="0" shapeId="0" xr:uid="{40A74494-A440-4B4F-A08F-F11BF617C114}">
      <text>
        <r>
          <rPr>
            <sz val="9"/>
            <color indexed="81"/>
            <rFont val="Tahoma"/>
            <family val="2"/>
          </rPr>
          <t>Solver could not find a feasible solution.</t>
        </r>
      </text>
    </comment>
    <comment ref="D10" authorId="0" shapeId="0" xr:uid="{33B4CE8B-44E4-49A8-B516-8F96D58BAADF}">
      <text>
        <r>
          <rPr>
            <sz val="9"/>
            <color indexed="81"/>
            <rFont val="Tahoma"/>
            <family val="2"/>
          </rPr>
          <t>Solver could not find a feasible solution.</t>
        </r>
      </text>
    </comment>
    <comment ref="E10" authorId="0" shapeId="0" xr:uid="{EBF80884-BBA3-438E-BD23-EA4F475CB87F}">
      <text>
        <r>
          <rPr>
            <sz val="9"/>
            <color indexed="81"/>
            <rFont val="Tahoma"/>
            <family val="2"/>
          </rPr>
          <t>Solver could not find a feasible solution.</t>
        </r>
      </text>
    </comment>
    <comment ref="F10" authorId="0" shapeId="0" xr:uid="{F0863A07-91A4-401B-8D10-EBCC0019C328}">
      <text>
        <r>
          <rPr>
            <sz val="9"/>
            <color indexed="81"/>
            <rFont val="Tahoma"/>
            <family val="2"/>
          </rPr>
          <t>Solver could not find a feasible solution.</t>
        </r>
      </text>
    </comment>
    <comment ref="G10" authorId="0" shapeId="0" xr:uid="{085EF09B-AB4F-4173-9FCF-E30FF969689B}">
      <text>
        <r>
          <rPr>
            <sz val="9"/>
            <color indexed="81"/>
            <rFont val="Tahoma"/>
            <family val="2"/>
          </rPr>
          <t>Solver could not find a feasible solution.</t>
        </r>
      </text>
    </comment>
    <comment ref="H10" authorId="0" shapeId="0" xr:uid="{8022133A-647A-4668-96BA-C90249741B2C}">
      <text>
        <r>
          <rPr>
            <sz val="9"/>
            <color indexed="81"/>
            <rFont val="Tahoma"/>
            <family val="2"/>
          </rPr>
          <t>Solver could not find a feasible solution.</t>
        </r>
      </text>
    </comment>
    <comment ref="I10" authorId="0" shapeId="0" xr:uid="{4BAE3697-A644-4B75-B0EB-DEB49810F114}">
      <text>
        <r>
          <rPr>
            <sz val="9"/>
            <color indexed="81"/>
            <rFont val="Tahoma"/>
            <family val="2"/>
          </rPr>
          <t>Solver could not find a feasible solution.</t>
        </r>
      </text>
    </comment>
    <comment ref="J10" authorId="0" shapeId="0" xr:uid="{964C9E76-2496-450C-8055-C6E00B3D4546}">
      <text>
        <r>
          <rPr>
            <sz val="9"/>
            <color indexed="81"/>
            <rFont val="Tahoma"/>
            <family val="2"/>
          </rPr>
          <t>Solver could not find a feasible solution.</t>
        </r>
      </text>
    </comment>
    <comment ref="K10" authorId="0" shapeId="0" xr:uid="{B62D5A8D-6537-4B6F-9C23-6E6F1CA9CD79}">
      <text>
        <r>
          <rPr>
            <sz val="9"/>
            <color indexed="81"/>
            <rFont val="Tahoma"/>
            <family val="2"/>
          </rPr>
          <t>Solver could not find a feasible solution.</t>
        </r>
      </text>
    </comment>
    <comment ref="L10" authorId="0" shapeId="0" xr:uid="{7906EE2F-4EBC-4C07-9705-D5A9265AE5B5}">
      <text>
        <r>
          <rPr>
            <sz val="9"/>
            <color indexed="81"/>
            <rFont val="Tahoma"/>
            <family val="2"/>
          </rPr>
          <t>Solver could not find a feasible solution.</t>
        </r>
      </text>
    </comment>
    <comment ref="M10" authorId="0" shapeId="0" xr:uid="{4D520EB3-FECD-4ABD-BC94-3993EFAEE6F8}">
      <text>
        <r>
          <rPr>
            <sz val="9"/>
            <color indexed="81"/>
            <rFont val="Tahoma"/>
            <family val="2"/>
          </rPr>
          <t>Solver could not find a feasible solution.</t>
        </r>
      </text>
    </comment>
    <comment ref="N10" authorId="0" shapeId="0" xr:uid="{001EAF1F-35C9-4AE7-9DB5-06081E1D4EA3}">
      <text>
        <r>
          <rPr>
            <sz val="9"/>
            <color indexed="81"/>
            <rFont val="Tahoma"/>
            <family val="2"/>
          </rPr>
          <t>Solver could not find a feasible solution.</t>
        </r>
      </text>
    </comment>
    <comment ref="O10" authorId="0" shapeId="0" xr:uid="{56813048-5691-4FC1-BFA0-5E595AA77CC2}">
      <text>
        <r>
          <rPr>
            <sz val="9"/>
            <color indexed="81"/>
            <rFont val="Tahoma"/>
            <family val="2"/>
          </rPr>
          <t>Solver converged in probability to a global solution.</t>
        </r>
      </text>
    </comment>
    <comment ref="P10" authorId="0" shapeId="0" xr:uid="{DA21F065-E897-4702-B2EE-108826827202}">
      <text>
        <r>
          <rPr>
            <sz val="9"/>
            <color indexed="81"/>
            <rFont val="Tahoma"/>
            <family val="2"/>
          </rPr>
          <t>Solver converged in probability to a global solution.</t>
        </r>
      </text>
    </comment>
    <comment ref="Q10" authorId="0" shapeId="0" xr:uid="{87D63B74-7CFB-4583-8C44-EE6021E9F890}">
      <text>
        <r>
          <rPr>
            <sz val="9"/>
            <color indexed="81"/>
            <rFont val="Tahoma"/>
            <family val="2"/>
          </rPr>
          <t>Solver converged in probability to a global solution.</t>
        </r>
      </text>
    </comment>
    <comment ref="R10" authorId="0" shapeId="0" xr:uid="{45176401-E4E3-438F-AC6C-046488A92339}">
      <text>
        <r>
          <rPr>
            <sz val="9"/>
            <color indexed="81"/>
            <rFont val="Tahoma"/>
            <family val="2"/>
          </rPr>
          <t>Solver converged in probability to a global solution.</t>
        </r>
      </text>
    </comment>
    <comment ref="S10" authorId="0" shapeId="0" xr:uid="{76FE239D-AD93-4E23-AE59-4581A22BC310}">
      <text>
        <r>
          <rPr>
            <sz val="9"/>
            <color indexed="81"/>
            <rFont val="Tahoma"/>
            <family val="2"/>
          </rPr>
          <t>Solver converged in probability to a global solution.</t>
        </r>
      </text>
    </comment>
    <comment ref="T10" authorId="0" shapeId="0" xr:uid="{0A19FA9F-5DBC-4748-84DA-CE68543E0937}">
      <text>
        <r>
          <rPr>
            <sz val="9"/>
            <color indexed="81"/>
            <rFont val="Tahoma"/>
            <family val="2"/>
          </rPr>
          <t>Solver converged in probability to a global solution.</t>
        </r>
      </text>
    </comment>
    <comment ref="U10" authorId="0" shapeId="0" xr:uid="{8A2A77B8-DDC7-4708-9DD0-492B007675C5}">
      <text>
        <r>
          <rPr>
            <sz val="9"/>
            <color indexed="81"/>
            <rFont val="Tahoma"/>
            <family val="2"/>
          </rPr>
          <t>Solver converged in probability to a global solution.</t>
        </r>
      </text>
    </comment>
    <comment ref="V10" authorId="0" shapeId="0" xr:uid="{CE4E8CA1-94CC-435D-8E06-E58AD53CF310}">
      <text>
        <r>
          <rPr>
            <sz val="9"/>
            <color indexed="81"/>
            <rFont val="Tahoma"/>
            <family val="2"/>
          </rPr>
          <t>Solver converged in probability to a global solution.</t>
        </r>
      </text>
    </comment>
    <comment ref="W10" authorId="0" shapeId="0" xr:uid="{A8FC9812-176B-4A90-9B44-498B851E16CA}">
      <text>
        <r>
          <rPr>
            <sz val="9"/>
            <color indexed="81"/>
            <rFont val="Tahoma"/>
            <family val="2"/>
          </rPr>
          <t>Solver converged in probability to a global solution.</t>
        </r>
      </text>
    </comment>
    <comment ref="X10" authorId="0" shapeId="0" xr:uid="{4BFA7108-BD40-42A8-88A3-9A99789A7CBE}">
      <text>
        <r>
          <rPr>
            <sz val="9"/>
            <color indexed="81"/>
            <rFont val="Tahoma"/>
            <family val="2"/>
          </rPr>
          <t>Solver converged in probability to a global solution.</t>
        </r>
      </text>
    </comment>
    <comment ref="Y10" authorId="0" shapeId="0" xr:uid="{F346D46D-F16A-4C9C-8A80-F57312F9FA7A}">
      <text>
        <r>
          <rPr>
            <sz val="9"/>
            <color indexed="81"/>
            <rFont val="Tahoma"/>
            <family val="2"/>
          </rPr>
          <t>Solver converged in probability to a global solution.</t>
        </r>
      </text>
    </comment>
    <comment ref="Z10" authorId="0" shapeId="0" xr:uid="{EED97B92-C430-48A8-B060-44AFA866D873}">
      <text>
        <r>
          <rPr>
            <sz val="9"/>
            <color indexed="81"/>
            <rFont val="Tahoma"/>
            <family val="2"/>
          </rPr>
          <t>Solver converged in probability to a global solution.</t>
        </r>
      </text>
    </comment>
    <comment ref="AA10" authorId="0" shapeId="0" xr:uid="{67114064-944C-40E1-92F3-B3B6288BA78C}">
      <text>
        <r>
          <rPr>
            <sz val="9"/>
            <color indexed="81"/>
            <rFont val="Tahoma"/>
            <family val="2"/>
          </rPr>
          <t>Solver converged in probability to a global solution.</t>
        </r>
      </text>
    </comment>
    <comment ref="B11" authorId="0" shapeId="0" xr:uid="{504C61AB-7BD9-4217-BE91-72EA04617FF3}">
      <text>
        <r>
          <rPr>
            <sz val="9"/>
            <color indexed="81"/>
            <rFont val="Tahoma"/>
            <family val="2"/>
          </rPr>
          <t>Solver could not find a feasible solution.</t>
        </r>
      </text>
    </comment>
    <comment ref="C11" authorId="0" shapeId="0" xr:uid="{57B21411-C435-47E2-BCD2-0D113FBF9FDF}">
      <text>
        <r>
          <rPr>
            <sz val="9"/>
            <color indexed="81"/>
            <rFont val="Tahoma"/>
            <family val="2"/>
          </rPr>
          <t>Solver could not find a feasible solution.</t>
        </r>
      </text>
    </comment>
    <comment ref="D11" authorId="0" shapeId="0" xr:uid="{7AC6C281-E128-4373-B58B-711AAC6405C0}">
      <text>
        <r>
          <rPr>
            <sz val="9"/>
            <color indexed="81"/>
            <rFont val="Tahoma"/>
            <family val="2"/>
          </rPr>
          <t>Solver could not find a feasible solution.</t>
        </r>
      </text>
    </comment>
    <comment ref="E11" authorId="0" shapeId="0" xr:uid="{3CE9DF7B-7CCE-4AD2-9967-9CF374494FFE}">
      <text>
        <r>
          <rPr>
            <sz val="9"/>
            <color indexed="81"/>
            <rFont val="Tahoma"/>
            <family val="2"/>
          </rPr>
          <t>Solver could not find a feasible solution.</t>
        </r>
      </text>
    </comment>
    <comment ref="F11" authorId="0" shapeId="0" xr:uid="{615E64C4-CC76-4839-B1F0-062AC33AEAF3}">
      <text>
        <r>
          <rPr>
            <sz val="9"/>
            <color indexed="81"/>
            <rFont val="Tahoma"/>
            <family val="2"/>
          </rPr>
          <t>Solver could not find a feasible solution.</t>
        </r>
      </text>
    </comment>
    <comment ref="G11" authorId="0" shapeId="0" xr:uid="{C02EF5EC-DF99-4465-97C9-978CB5A84615}">
      <text>
        <r>
          <rPr>
            <sz val="9"/>
            <color indexed="81"/>
            <rFont val="Tahoma"/>
            <family val="2"/>
          </rPr>
          <t>Solver could not find a feasible solution.</t>
        </r>
      </text>
    </comment>
    <comment ref="H11" authorId="0" shapeId="0" xr:uid="{5E6EED2D-1C68-49C4-A862-01F0E7063954}">
      <text>
        <r>
          <rPr>
            <sz val="9"/>
            <color indexed="81"/>
            <rFont val="Tahoma"/>
            <family val="2"/>
          </rPr>
          <t>Solver could not find a feasible solution.</t>
        </r>
      </text>
    </comment>
    <comment ref="I11" authorId="0" shapeId="0" xr:uid="{C566CE8B-557A-4F12-B3F9-2660A206DA2F}">
      <text>
        <r>
          <rPr>
            <sz val="9"/>
            <color indexed="81"/>
            <rFont val="Tahoma"/>
            <family val="2"/>
          </rPr>
          <t>Solver could not find a feasible solution.</t>
        </r>
      </text>
    </comment>
    <comment ref="J11" authorId="0" shapeId="0" xr:uid="{EB38DCB1-73F8-450D-B073-001553FE8C1A}">
      <text>
        <r>
          <rPr>
            <sz val="9"/>
            <color indexed="81"/>
            <rFont val="Tahoma"/>
            <family val="2"/>
          </rPr>
          <t>Solver could not find a feasible solution.</t>
        </r>
      </text>
    </comment>
    <comment ref="K11" authorId="0" shapeId="0" xr:uid="{896AE13B-49D4-47D3-84D6-66C5208A7FB2}">
      <text>
        <r>
          <rPr>
            <sz val="9"/>
            <color indexed="81"/>
            <rFont val="Tahoma"/>
            <family val="2"/>
          </rPr>
          <t>Solver could not find a feasible solution.</t>
        </r>
      </text>
    </comment>
    <comment ref="L11" authorId="0" shapeId="0" xr:uid="{71EE7A46-208A-4038-AB72-6E0DC89545FF}">
      <text>
        <r>
          <rPr>
            <sz val="9"/>
            <color indexed="81"/>
            <rFont val="Tahoma"/>
            <family val="2"/>
          </rPr>
          <t>Solver could not find a feasible solution.</t>
        </r>
      </text>
    </comment>
    <comment ref="M11" authorId="0" shapeId="0" xr:uid="{72D6D5BA-2ABF-4927-8BE5-6BAFE503F96E}">
      <text>
        <r>
          <rPr>
            <sz val="9"/>
            <color indexed="81"/>
            <rFont val="Tahoma"/>
            <family val="2"/>
          </rPr>
          <t>Solver could not find a feasible solution.</t>
        </r>
      </text>
    </comment>
    <comment ref="N11" authorId="0" shapeId="0" xr:uid="{968345A4-8ED0-4374-A3A7-623226D28290}">
      <text>
        <r>
          <rPr>
            <sz val="9"/>
            <color indexed="81"/>
            <rFont val="Tahoma"/>
            <family val="2"/>
          </rPr>
          <t>Solver could not find a feasible solution.</t>
        </r>
      </text>
    </comment>
    <comment ref="O11" authorId="0" shapeId="0" xr:uid="{F1312C05-40F8-4395-BBD4-DCEA7E590816}">
      <text>
        <r>
          <rPr>
            <sz val="9"/>
            <color indexed="81"/>
            <rFont val="Tahoma"/>
            <family val="2"/>
          </rPr>
          <t>Solver converged in probability to a global solution.</t>
        </r>
      </text>
    </comment>
    <comment ref="P11" authorId="0" shapeId="0" xr:uid="{81FEDE23-007F-40DE-BBE5-016D52173988}">
      <text>
        <r>
          <rPr>
            <sz val="9"/>
            <color indexed="81"/>
            <rFont val="Tahoma"/>
            <family val="2"/>
          </rPr>
          <t>Solver converged in probability to a global solution.</t>
        </r>
      </text>
    </comment>
    <comment ref="Q11" authorId="0" shapeId="0" xr:uid="{C0A5A4F2-A458-4D28-98B9-F719E3EBFBED}">
      <text>
        <r>
          <rPr>
            <sz val="9"/>
            <color indexed="81"/>
            <rFont val="Tahoma"/>
            <family val="2"/>
          </rPr>
          <t>Solver converged in probability to a global solution.</t>
        </r>
      </text>
    </comment>
    <comment ref="R11" authorId="0" shapeId="0" xr:uid="{C92E19F8-79AD-4A87-830C-7CFB09E1559C}">
      <text>
        <r>
          <rPr>
            <sz val="9"/>
            <color indexed="81"/>
            <rFont val="Tahoma"/>
            <family val="2"/>
          </rPr>
          <t>Solver converged in probability to a global solution.</t>
        </r>
      </text>
    </comment>
    <comment ref="S11" authorId="0" shapeId="0" xr:uid="{12DEBBC3-B8F2-4E57-9FDE-4A42CF581C72}">
      <text>
        <r>
          <rPr>
            <sz val="9"/>
            <color indexed="81"/>
            <rFont val="Tahoma"/>
            <family val="2"/>
          </rPr>
          <t>Solver converged in probability to a global solution.</t>
        </r>
      </text>
    </comment>
    <comment ref="T11" authorId="0" shapeId="0" xr:uid="{20737DF2-0763-4543-A01E-512074F4E9EA}">
      <text>
        <r>
          <rPr>
            <sz val="9"/>
            <color indexed="81"/>
            <rFont val="Tahoma"/>
            <family val="2"/>
          </rPr>
          <t>Solver converged in probability to a global solution.</t>
        </r>
      </text>
    </comment>
    <comment ref="U11" authorId="0" shapeId="0" xr:uid="{563FFDE4-39CF-423B-8B82-58043D049095}">
      <text>
        <r>
          <rPr>
            <sz val="9"/>
            <color indexed="81"/>
            <rFont val="Tahoma"/>
            <family val="2"/>
          </rPr>
          <t>Solver converged in probability to a global solution.</t>
        </r>
      </text>
    </comment>
    <comment ref="V11" authorId="0" shapeId="0" xr:uid="{99F6D414-656B-40A3-97BE-C5F7A577DE8A}">
      <text>
        <r>
          <rPr>
            <sz val="9"/>
            <color indexed="81"/>
            <rFont val="Tahoma"/>
            <family val="2"/>
          </rPr>
          <t>Solver converged in probability to a global solution.</t>
        </r>
      </text>
    </comment>
    <comment ref="W11" authorId="0" shapeId="0" xr:uid="{67899A56-5580-49EB-B31E-E1C888887643}">
      <text>
        <r>
          <rPr>
            <sz val="9"/>
            <color indexed="81"/>
            <rFont val="Tahoma"/>
            <family val="2"/>
          </rPr>
          <t>Solver converged in probability to a global solution.</t>
        </r>
      </text>
    </comment>
    <comment ref="X11" authorId="0" shapeId="0" xr:uid="{40461467-30BF-4A83-940E-4E89B7DAE299}">
      <text>
        <r>
          <rPr>
            <sz val="9"/>
            <color indexed="81"/>
            <rFont val="Tahoma"/>
            <family val="2"/>
          </rPr>
          <t>Solver converged in probability to a global solution.</t>
        </r>
      </text>
    </comment>
    <comment ref="Y11" authorId="0" shapeId="0" xr:uid="{D583F297-A732-4B06-BCC6-63CC051A75BE}">
      <text>
        <r>
          <rPr>
            <sz val="9"/>
            <color indexed="81"/>
            <rFont val="Tahoma"/>
            <family val="2"/>
          </rPr>
          <t>Solver converged in probability to a global solution.</t>
        </r>
      </text>
    </comment>
    <comment ref="Z11" authorId="0" shapeId="0" xr:uid="{73C0261A-053C-44D1-AF80-FD02AD76C88D}">
      <text>
        <r>
          <rPr>
            <sz val="9"/>
            <color indexed="81"/>
            <rFont val="Tahoma"/>
            <family val="2"/>
          </rPr>
          <t>Solver converged in probability to a global solution.</t>
        </r>
      </text>
    </comment>
    <comment ref="AA11" authorId="0" shapeId="0" xr:uid="{290C3BC9-A805-4CF8-9D48-80E65D2E5FEE}">
      <text>
        <r>
          <rPr>
            <sz val="9"/>
            <color indexed="81"/>
            <rFont val="Tahoma"/>
            <family val="2"/>
          </rPr>
          <t>Solver converged in probability to a global solution.</t>
        </r>
      </text>
    </comment>
    <comment ref="B12" authorId="0" shapeId="0" xr:uid="{111DF14F-D60D-41D6-833F-9CBD31D6D7CA}">
      <text>
        <r>
          <rPr>
            <sz val="9"/>
            <color indexed="81"/>
            <rFont val="Tahoma"/>
            <family val="2"/>
          </rPr>
          <t>Solver could not find a feasible solution.</t>
        </r>
      </text>
    </comment>
    <comment ref="C12" authorId="0" shapeId="0" xr:uid="{2628C2DA-6450-409C-A283-2ECD3AAF6928}">
      <text>
        <r>
          <rPr>
            <sz val="9"/>
            <color indexed="81"/>
            <rFont val="Tahoma"/>
            <family val="2"/>
          </rPr>
          <t>Solver could not find a feasible solution.</t>
        </r>
      </text>
    </comment>
    <comment ref="D12" authorId="0" shapeId="0" xr:uid="{AB80B43E-37FB-4D78-A4AA-6593A28382DA}">
      <text>
        <r>
          <rPr>
            <sz val="9"/>
            <color indexed="81"/>
            <rFont val="Tahoma"/>
            <family val="2"/>
          </rPr>
          <t>Solver could not find a feasible solution.</t>
        </r>
      </text>
    </comment>
    <comment ref="E12" authorId="0" shapeId="0" xr:uid="{FF0B8AA5-63F6-4667-832A-09FA604A5E2A}">
      <text>
        <r>
          <rPr>
            <sz val="9"/>
            <color indexed="81"/>
            <rFont val="Tahoma"/>
            <family val="2"/>
          </rPr>
          <t>Solver could not find a feasible solution.</t>
        </r>
      </text>
    </comment>
    <comment ref="F12" authorId="0" shapeId="0" xr:uid="{AC919218-FCDC-4C90-871B-4F696A89C69F}">
      <text>
        <r>
          <rPr>
            <sz val="9"/>
            <color indexed="81"/>
            <rFont val="Tahoma"/>
            <family val="2"/>
          </rPr>
          <t>Solver could not find a feasible solution.</t>
        </r>
      </text>
    </comment>
    <comment ref="G12" authorId="0" shapeId="0" xr:uid="{32AA79C0-8D5E-403D-9EFA-629093592743}">
      <text>
        <r>
          <rPr>
            <sz val="9"/>
            <color indexed="81"/>
            <rFont val="Tahoma"/>
            <family val="2"/>
          </rPr>
          <t>Solver could not find a feasible solution.</t>
        </r>
      </text>
    </comment>
    <comment ref="H12" authorId="0" shapeId="0" xr:uid="{5BFF7E73-7246-4E86-A5E8-6F2C84743694}">
      <text>
        <r>
          <rPr>
            <sz val="9"/>
            <color indexed="81"/>
            <rFont val="Tahoma"/>
            <family val="2"/>
          </rPr>
          <t>Solver could not find a feasible solution.</t>
        </r>
      </text>
    </comment>
    <comment ref="I12" authorId="0" shapeId="0" xr:uid="{4E8BED7C-6F26-46EB-92A6-C47E9E13B152}">
      <text>
        <r>
          <rPr>
            <sz val="9"/>
            <color indexed="81"/>
            <rFont val="Tahoma"/>
            <family val="2"/>
          </rPr>
          <t>Solver could not find a feasible solution.</t>
        </r>
      </text>
    </comment>
    <comment ref="J12" authorId="0" shapeId="0" xr:uid="{57FCED00-91CE-44A7-A0EA-CFE614BACCE5}">
      <text>
        <r>
          <rPr>
            <sz val="9"/>
            <color indexed="81"/>
            <rFont val="Tahoma"/>
            <family val="2"/>
          </rPr>
          <t>Solver could not find a feasible solution.</t>
        </r>
      </text>
    </comment>
    <comment ref="K12" authorId="0" shapeId="0" xr:uid="{0FDCD9DB-0FF9-4B31-B7EC-F1187FFE4ECC}">
      <text>
        <r>
          <rPr>
            <sz val="9"/>
            <color indexed="81"/>
            <rFont val="Tahoma"/>
            <family val="2"/>
          </rPr>
          <t>Solver could not find a feasible solution.</t>
        </r>
      </text>
    </comment>
    <comment ref="L12" authorId="0" shapeId="0" xr:uid="{04A9B28E-F9DA-4F88-B4D6-ABC6FBADC030}">
      <text>
        <r>
          <rPr>
            <sz val="9"/>
            <color indexed="81"/>
            <rFont val="Tahoma"/>
            <family val="2"/>
          </rPr>
          <t>Solver could not find a feasible solution.</t>
        </r>
      </text>
    </comment>
    <comment ref="M12" authorId="0" shapeId="0" xr:uid="{E5D6E0FA-818B-4F0C-ADAD-547F94CE6EB8}">
      <text>
        <r>
          <rPr>
            <sz val="9"/>
            <color indexed="81"/>
            <rFont val="Tahoma"/>
            <family val="2"/>
          </rPr>
          <t>Solver could not find a feasible solution.</t>
        </r>
      </text>
    </comment>
    <comment ref="N12" authorId="0" shapeId="0" xr:uid="{30B9AEE6-8081-4A7B-B3CD-EC0B81F6A96A}">
      <text>
        <r>
          <rPr>
            <sz val="9"/>
            <color indexed="81"/>
            <rFont val="Tahoma"/>
            <family val="2"/>
          </rPr>
          <t>Solver could not find a feasible solution.</t>
        </r>
      </text>
    </comment>
    <comment ref="O12" authorId="0" shapeId="0" xr:uid="{96345CA8-5D92-44AC-92CB-E9792A415980}">
      <text>
        <r>
          <rPr>
            <sz val="9"/>
            <color indexed="81"/>
            <rFont val="Tahoma"/>
            <family val="2"/>
          </rPr>
          <t>Solver converged in probability to a global solution.</t>
        </r>
      </text>
    </comment>
    <comment ref="P12" authorId="0" shapeId="0" xr:uid="{8DFAE1F1-525C-4F87-BFF6-FB5EE1471478}">
      <text>
        <r>
          <rPr>
            <sz val="9"/>
            <color indexed="81"/>
            <rFont val="Tahoma"/>
            <family val="2"/>
          </rPr>
          <t>Solver converged in probability to a global solution.</t>
        </r>
      </text>
    </comment>
    <comment ref="Q12" authorId="0" shapeId="0" xr:uid="{8067C5A4-2C62-47D4-B560-76EDDEB2681A}">
      <text>
        <r>
          <rPr>
            <sz val="9"/>
            <color indexed="81"/>
            <rFont val="Tahoma"/>
            <family val="2"/>
          </rPr>
          <t>Solver converged in probability to a global solution.</t>
        </r>
      </text>
    </comment>
    <comment ref="R12" authorId="0" shapeId="0" xr:uid="{180D815E-2297-44F1-A74E-48224BAE8199}">
      <text>
        <r>
          <rPr>
            <sz val="9"/>
            <color indexed="81"/>
            <rFont val="Tahoma"/>
            <family val="2"/>
          </rPr>
          <t>Solver converged in probability to a global solution.</t>
        </r>
      </text>
    </comment>
    <comment ref="S12" authorId="0" shapeId="0" xr:uid="{3DF1A574-A73A-427D-9837-B475DFD22513}">
      <text>
        <r>
          <rPr>
            <sz val="9"/>
            <color indexed="81"/>
            <rFont val="Tahoma"/>
            <family val="2"/>
          </rPr>
          <t>Solver converged in probability to a global solution.</t>
        </r>
      </text>
    </comment>
    <comment ref="T12" authorId="0" shapeId="0" xr:uid="{B6659E5A-6605-4227-BF50-0D6B332150F4}">
      <text>
        <r>
          <rPr>
            <sz val="9"/>
            <color indexed="81"/>
            <rFont val="Tahoma"/>
            <family val="2"/>
          </rPr>
          <t>Solver converged in probability to a global solution.</t>
        </r>
      </text>
    </comment>
    <comment ref="U12" authorId="0" shapeId="0" xr:uid="{B5D8BA23-E61E-4D82-B790-48C5F44CA3FE}">
      <text>
        <r>
          <rPr>
            <sz val="9"/>
            <color indexed="81"/>
            <rFont val="Tahoma"/>
            <family val="2"/>
          </rPr>
          <t>Solver converged in probability to a global solution.</t>
        </r>
      </text>
    </comment>
    <comment ref="V12" authorId="0" shapeId="0" xr:uid="{BF7C5474-5D90-413F-B90B-E70667060B33}">
      <text>
        <r>
          <rPr>
            <sz val="9"/>
            <color indexed="81"/>
            <rFont val="Tahoma"/>
            <family val="2"/>
          </rPr>
          <t>Solver converged in probability to a global solution.</t>
        </r>
      </text>
    </comment>
    <comment ref="W12" authorId="0" shapeId="0" xr:uid="{E88E3337-D3F9-4785-B7F1-C342D80DC014}">
      <text>
        <r>
          <rPr>
            <sz val="9"/>
            <color indexed="81"/>
            <rFont val="Tahoma"/>
            <family val="2"/>
          </rPr>
          <t>Solver converged in probability to a global solution.</t>
        </r>
      </text>
    </comment>
    <comment ref="X12" authorId="0" shapeId="0" xr:uid="{B0375AB3-7027-4306-98C3-5E330109B53B}">
      <text>
        <r>
          <rPr>
            <sz val="9"/>
            <color indexed="81"/>
            <rFont val="Tahoma"/>
            <family val="2"/>
          </rPr>
          <t>Solver converged in probability to a global solution.</t>
        </r>
      </text>
    </comment>
    <comment ref="Y12" authorId="0" shapeId="0" xr:uid="{3B48D8C4-858F-4398-B29E-C9F4B9E54941}">
      <text>
        <r>
          <rPr>
            <sz val="9"/>
            <color indexed="81"/>
            <rFont val="Tahoma"/>
            <family val="2"/>
          </rPr>
          <t>Solver converged in probability to a global solution.</t>
        </r>
      </text>
    </comment>
    <comment ref="Z12" authorId="0" shapeId="0" xr:uid="{A3884B7B-B84D-4A35-8EF8-76CF038AF6BF}">
      <text>
        <r>
          <rPr>
            <sz val="9"/>
            <color indexed="81"/>
            <rFont val="Tahoma"/>
            <family val="2"/>
          </rPr>
          <t>Solver converged in probability to a global solution.</t>
        </r>
      </text>
    </comment>
    <comment ref="AA12" authorId="0" shapeId="0" xr:uid="{82428273-0CDD-41A7-910C-373CE3C6D898}">
      <text>
        <r>
          <rPr>
            <sz val="9"/>
            <color indexed="81"/>
            <rFont val="Tahoma"/>
            <family val="2"/>
          </rPr>
          <t>Solver converged in probability to a global solution.</t>
        </r>
      </text>
    </comment>
    <comment ref="B13" authorId="0" shapeId="0" xr:uid="{B54A1FA5-6D85-447F-9430-172990B4A34B}">
      <text>
        <r>
          <rPr>
            <sz val="9"/>
            <color indexed="81"/>
            <rFont val="Tahoma"/>
            <family val="2"/>
          </rPr>
          <t>Solver could not find a feasible solution.</t>
        </r>
      </text>
    </comment>
    <comment ref="C13" authorId="0" shapeId="0" xr:uid="{4D89A3B4-7A4D-4843-89BE-85DD2396F102}">
      <text>
        <r>
          <rPr>
            <sz val="9"/>
            <color indexed="81"/>
            <rFont val="Tahoma"/>
            <family val="2"/>
          </rPr>
          <t>Solver could not find a feasible solution.</t>
        </r>
      </text>
    </comment>
    <comment ref="D13" authorId="0" shapeId="0" xr:uid="{C80F362D-FF0E-4487-99DB-689266A4DDFE}">
      <text>
        <r>
          <rPr>
            <sz val="9"/>
            <color indexed="81"/>
            <rFont val="Tahoma"/>
            <family val="2"/>
          </rPr>
          <t>Solver could not find a feasible solution.</t>
        </r>
      </text>
    </comment>
    <comment ref="E13" authorId="0" shapeId="0" xr:uid="{96DCE28A-E6B6-4235-A4DD-7FFFD8FEB170}">
      <text>
        <r>
          <rPr>
            <sz val="9"/>
            <color indexed="81"/>
            <rFont val="Tahoma"/>
            <family val="2"/>
          </rPr>
          <t>Solver could not find a feasible solution.</t>
        </r>
      </text>
    </comment>
    <comment ref="F13" authorId="0" shapeId="0" xr:uid="{98ADA338-CCD3-41CC-B240-6CCB783C4EA5}">
      <text>
        <r>
          <rPr>
            <sz val="9"/>
            <color indexed="81"/>
            <rFont val="Tahoma"/>
            <family val="2"/>
          </rPr>
          <t>Solver could not find a feasible solution.</t>
        </r>
      </text>
    </comment>
    <comment ref="G13" authorId="0" shapeId="0" xr:uid="{36B3ECFA-0346-40DE-A043-AB185F9521AD}">
      <text>
        <r>
          <rPr>
            <sz val="9"/>
            <color indexed="81"/>
            <rFont val="Tahoma"/>
            <family val="2"/>
          </rPr>
          <t>Solver could not find a feasible solution.</t>
        </r>
      </text>
    </comment>
    <comment ref="H13" authorId="0" shapeId="0" xr:uid="{2D1C4FA7-4FFC-41A6-AEAB-E9B57D9F1373}">
      <text>
        <r>
          <rPr>
            <sz val="9"/>
            <color indexed="81"/>
            <rFont val="Tahoma"/>
            <family val="2"/>
          </rPr>
          <t>Solver could not find a feasible solution.</t>
        </r>
      </text>
    </comment>
    <comment ref="I13" authorId="0" shapeId="0" xr:uid="{783F1F89-9E1A-46A3-973A-59879EDD4CC1}">
      <text>
        <r>
          <rPr>
            <sz val="9"/>
            <color indexed="81"/>
            <rFont val="Tahoma"/>
            <family val="2"/>
          </rPr>
          <t>Solver could not find a feasible solution.</t>
        </r>
      </text>
    </comment>
    <comment ref="J13" authorId="0" shapeId="0" xr:uid="{4B81DC30-53C3-48D3-82A0-ACC96ADD2E19}">
      <text>
        <r>
          <rPr>
            <sz val="9"/>
            <color indexed="81"/>
            <rFont val="Tahoma"/>
            <family val="2"/>
          </rPr>
          <t>Solver could not find a feasible solution.</t>
        </r>
      </text>
    </comment>
    <comment ref="K13" authorId="0" shapeId="0" xr:uid="{32F2C805-EDD5-4B81-AB60-992A8923B990}">
      <text>
        <r>
          <rPr>
            <sz val="9"/>
            <color indexed="81"/>
            <rFont val="Tahoma"/>
            <family val="2"/>
          </rPr>
          <t>Solver could not find a feasible solution.</t>
        </r>
      </text>
    </comment>
    <comment ref="L13" authorId="0" shapeId="0" xr:uid="{9EC79E05-14B2-4D93-BDB0-7943E2804735}">
      <text>
        <r>
          <rPr>
            <sz val="9"/>
            <color indexed="81"/>
            <rFont val="Tahoma"/>
            <family val="2"/>
          </rPr>
          <t>Solver could not find a feasible solution.</t>
        </r>
      </text>
    </comment>
    <comment ref="M13" authorId="0" shapeId="0" xr:uid="{EA445F80-C643-4463-9061-32BD1DF1F69C}">
      <text>
        <r>
          <rPr>
            <sz val="9"/>
            <color indexed="81"/>
            <rFont val="Tahoma"/>
            <family val="2"/>
          </rPr>
          <t>Solver could not find a feasible solution.</t>
        </r>
      </text>
    </comment>
    <comment ref="N13" authorId="0" shapeId="0" xr:uid="{C945969F-84CE-4BD0-8965-6A079A4CBA52}">
      <text>
        <r>
          <rPr>
            <sz val="9"/>
            <color indexed="81"/>
            <rFont val="Tahoma"/>
            <family val="2"/>
          </rPr>
          <t>Solver could not find a feasible solution.</t>
        </r>
      </text>
    </comment>
    <comment ref="O13" authorId="0" shapeId="0" xr:uid="{BFF50137-7DE0-43F4-9DAE-4500A0C54085}">
      <text>
        <r>
          <rPr>
            <sz val="9"/>
            <color indexed="81"/>
            <rFont val="Tahoma"/>
            <family val="2"/>
          </rPr>
          <t>Solver converged in probability to a global solution.</t>
        </r>
      </text>
    </comment>
    <comment ref="P13" authorId="0" shapeId="0" xr:uid="{0A2B1F8E-4F0A-478D-B0D0-BCBE55E88CA5}">
      <text>
        <r>
          <rPr>
            <sz val="9"/>
            <color indexed="81"/>
            <rFont val="Tahoma"/>
            <family val="2"/>
          </rPr>
          <t>Solver converged in probability to a global solution.</t>
        </r>
      </text>
    </comment>
    <comment ref="Q13" authorId="0" shapeId="0" xr:uid="{8CD37714-D938-4E76-8E16-790D03A8797D}">
      <text>
        <r>
          <rPr>
            <sz val="9"/>
            <color indexed="81"/>
            <rFont val="Tahoma"/>
            <family val="2"/>
          </rPr>
          <t>Solver converged in probability to a global solution.</t>
        </r>
      </text>
    </comment>
    <comment ref="R13" authorId="0" shapeId="0" xr:uid="{E17264C0-C731-481A-B573-A3C0FD65D0A6}">
      <text>
        <r>
          <rPr>
            <sz val="9"/>
            <color indexed="81"/>
            <rFont val="Tahoma"/>
            <family val="2"/>
          </rPr>
          <t>Solver converged in probability to a global solution.</t>
        </r>
      </text>
    </comment>
    <comment ref="S13" authorId="0" shapeId="0" xr:uid="{ED32FD7D-F8E5-4142-8207-A27BDA64E1BC}">
      <text>
        <r>
          <rPr>
            <sz val="9"/>
            <color indexed="81"/>
            <rFont val="Tahoma"/>
            <family val="2"/>
          </rPr>
          <t>Solver converged in probability to a global solution.</t>
        </r>
      </text>
    </comment>
    <comment ref="T13" authorId="0" shapeId="0" xr:uid="{D3B5DBED-524E-4CA6-A7F1-D787A6061A2D}">
      <text>
        <r>
          <rPr>
            <sz val="9"/>
            <color indexed="81"/>
            <rFont val="Tahoma"/>
            <family val="2"/>
          </rPr>
          <t>Solver converged in probability to a global solution.</t>
        </r>
      </text>
    </comment>
    <comment ref="U13" authorId="0" shapeId="0" xr:uid="{8D8426B4-97D9-4D1B-A369-AA90A8FF37B4}">
      <text>
        <r>
          <rPr>
            <sz val="9"/>
            <color indexed="81"/>
            <rFont val="Tahoma"/>
            <family val="2"/>
          </rPr>
          <t>Solver converged in probability to a global solution.</t>
        </r>
      </text>
    </comment>
    <comment ref="V13" authorId="0" shapeId="0" xr:uid="{1789D938-B30A-4291-995E-FFF798E40601}">
      <text>
        <r>
          <rPr>
            <sz val="9"/>
            <color indexed="81"/>
            <rFont val="Tahoma"/>
            <family val="2"/>
          </rPr>
          <t>Solver converged in probability to a global solution.</t>
        </r>
      </text>
    </comment>
    <comment ref="W13" authorId="0" shapeId="0" xr:uid="{BD65DF90-6A91-4080-952B-6A4BAEB979F2}">
      <text>
        <r>
          <rPr>
            <sz val="9"/>
            <color indexed="81"/>
            <rFont val="Tahoma"/>
            <family val="2"/>
          </rPr>
          <t>Solver converged in probability to a global solution.</t>
        </r>
      </text>
    </comment>
    <comment ref="X13" authorId="0" shapeId="0" xr:uid="{CD5F217F-CCF9-4160-84CA-0014E51DB092}">
      <text>
        <r>
          <rPr>
            <sz val="9"/>
            <color indexed="81"/>
            <rFont val="Tahoma"/>
            <family val="2"/>
          </rPr>
          <t>Solver converged in probability to a global solution.</t>
        </r>
      </text>
    </comment>
    <comment ref="Y13" authorId="0" shapeId="0" xr:uid="{3CC652CD-BA2E-48F9-B9C4-C0AFDD246270}">
      <text>
        <r>
          <rPr>
            <sz val="9"/>
            <color indexed="81"/>
            <rFont val="Tahoma"/>
            <family val="2"/>
          </rPr>
          <t>Solver converged in probability to a global solution.</t>
        </r>
      </text>
    </comment>
    <comment ref="Z13" authorId="0" shapeId="0" xr:uid="{72644F26-F7F8-4178-B3F0-7C512BA431CB}">
      <text>
        <r>
          <rPr>
            <sz val="9"/>
            <color indexed="81"/>
            <rFont val="Tahoma"/>
            <family val="2"/>
          </rPr>
          <t>Solver converged in probability to a global solution.</t>
        </r>
      </text>
    </comment>
    <comment ref="AA13" authorId="0" shapeId="0" xr:uid="{E35CF8C4-2025-4CD0-9521-25464B0839F8}">
      <text>
        <r>
          <rPr>
            <sz val="9"/>
            <color indexed="81"/>
            <rFont val="Tahoma"/>
            <family val="2"/>
          </rPr>
          <t>Solver converged in probability to a global solution.</t>
        </r>
      </text>
    </comment>
    <comment ref="B14" authorId="0" shapeId="0" xr:uid="{8D974A01-5FAE-42A0-B249-7924354D672C}">
      <text>
        <r>
          <rPr>
            <sz val="9"/>
            <color indexed="81"/>
            <rFont val="Tahoma"/>
            <family val="2"/>
          </rPr>
          <t>Solver could not find a feasible solution.</t>
        </r>
      </text>
    </comment>
    <comment ref="C14" authorId="0" shapeId="0" xr:uid="{FA75CAB3-B74E-4507-B765-6B1F684FCAAA}">
      <text>
        <r>
          <rPr>
            <sz val="9"/>
            <color indexed="81"/>
            <rFont val="Tahoma"/>
            <family val="2"/>
          </rPr>
          <t>Solver could not find a feasible solution.</t>
        </r>
      </text>
    </comment>
    <comment ref="D14" authorId="0" shapeId="0" xr:uid="{1CDC0966-F083-45B4-AD18-B5DA7E994EDD}">
      <text>
        <r>
          <rPr>
            <sz val="9"/>
            <color indexed="81"/>
            <rFont val="Tahoma"/>
            <family val="2"/>
          </rPr>
          <t>Solver could not find a feasible solution.</t>
        </r>
      </text>
    </comment>
    <comment ref="E14" authorId="0" shapeId="0" xr:uid="{FEC15C6A-CD46-4C73-A96C-50C26C31B092}">
      <text>
        <r>
          <rPr>
            <sz val="9"/>
            <color indexed="81"/>
            <rFont val="Tahoma"/>
            <family val="2"/>
          </rPr>
          <t>Solver could not find a feasible solution.</t>
        </r>
      </text>
    </comment>
    <comment ref="F14" authorId="0" shapeId="0" xr:uid="{B117C9CF-2D10-4CD2-BA59-3E7E87E4184F}">
      <text>
        <r>
          <rPr>
            <sz val="9"/>
            <color indexed="81"/>
            <rFont val="Tahoma"/>
            <family val="2"/>
          </rPr>
          <t>Solver could not find a feasible solution.</t>
        </r>
      </text>
    </comment>
    <comment ref="G14" authorId="0" shapeId="0" xr:uid="{E9D18FB7-4DA3-40FC-82E8-6A4EE1659F9E}">
      <text>
        <r>
          <rPr>
            <sz val="9"/>
            <color indexed="81"/>
            <rFont val="Tahoma"/>
            <family val="2"/>
          </rPr>
          <t>Solver could not find a feasible solution.</t>
        </r>
      </text>
    </comment>
    <comment ref="H14" authorId="0" shapeId="0" xr:uid="{EC139394-CDD3-4BFB-AB22-012C4F5FE969}">
      <text>
        <r>
          <rPr>
            <sz val="9"/>
            <color indexed="81"/>
            <rFont val="Tahoma"/>
            <family val="2"/>
          </rPr>
          <t>Solver could not find a feasible solution.</t>
        </r>
      </text>
    </comment>
    <comment ref="I14" authorId="0" shapeId="0" xr:uid="{030D44D9-6B99-4860-A72E-14830F6F908A}">
      <text>
        <r>
          <rPr>
            <sz val="9"/>
            <color indexed="81"/>
            <rFont val="Tahoma"/>
            <family val="2"/>
          </rPr>
          <t>Solver could not find a feasible solution.</t>
        </r>
      </text>
    </comment>
    <comment ref="J14" authorId="0" shapeId="0" xr:uid="{5DE2732A-F93F-44A6-BD23-A487006BDD5D}">
      <text>
        <r>
          <rPr>
            <sz val="9"/>
            <color indexed="81"/>
            <rFont val="Tahoma"/>
            <family val="2"/>
          </rPr>
          <t>Solver could not find a feasible solution.</t>
        </r>
      </text>
    </comment>
    <comment ref="K14" authorId="0" shapeId="0" xr:uid="{CB79313E-9710-468C-A35F-0A90D1940F10}">
      <text>
        <r>
          <rPr>
            <sz val="9"/>
            <color indexed="81"/>
            <rFont val="Tahoma"/>
            <family val="2"/>
          </rPr>
          <t>Solver could not find a feasible solution.</t>
        </r>
      </text>
    </comment>
    <comment ref="L14" authorId="0" shapeId="0" xr:uid="{549F2E35-5F74-4B7D-AFFD-FC322982167B}">
      <text>
        <r>
          <rPr>
            <sz val="9"/>
            <color indexed="81"/>
            <rFont val="Tahoma"/>
            <family val="2"/>
          </rPr>
          <t>Solver could not find a feasible solution.</t>
        </r>
      </text>
    </comment>
    <comment ref="M14" authorId="0" shapeId="0" xr:uid="{47B9219E-4251-413B-93C6-CE08EC3468F4}">
      <text>
        <r>
          <rPr>
            <sz val="9"/>
            <color indexed="81"/>
            <rFont val="Tahoma"/>
            <family val="2"/>
          </rPr>
          <t>Solver could not find a feasible solution.</t>
        </r>
      </text>
    </comment>
    <comment ref="N14" authorId="0" shapeId="0" xr:uid="{6C6D8308-7FA1-436F-AADE-8F0136A528FC}">
      <text>
        <r>
          <rPr>
            <sz val="9"/>
            <color indexed="81"/>
            <rFont val="Tahoma"/>
            <family val="2"/>
          </rPr>
          <t>Solver could not find a feasible solution.</t>
        </r>
      </text>
    </comment>
    <comment ref="O14" authorId="0" shapeId="0" xr:uid="{BE966437-118D-4BCF-B610-0830F26DA0B4}">
      <text>
        <r>
          <rPr>
            <sz val="9"/>
            <color indexed="81"/>
            <rFont val="Tahoma"/>
            <family val="2"/>
          </rPr>
          <t>Solver converged in probability to a global solution.</t>
        </r>
      </text>
    </comment>
    <comment ref="P14" authorId="0" shapeId="0" xr:uid="{3EDF155B-A5EF-45BE-A89E-4027FE6A0E7B}">
      <text>
        <r>
          <rPr>
            <sz val="9"/>
            <color indexed="81"/>
            <rFont val="Tahoma"/>
            <family val="2"/>
          </rPr>
          <t>Solver converged in probability to a global solution.</t>
        </r>
      </text>
    </comment>
    <comment ref="Q14" authorId="0" shapeId="0" xr:uid="{C0E07A22-FBE2-4A3C-9CB3-30612525D3BC}">
      <text>
        <r>
          <rPr>
            <sz val="9"/>
            <color indexed="81"/>
            <rFont val="Tahoma"/>
            <family val="2"/>
          </rPr>
          <t>Solver converged in probability to a global solution.</t>
        </r>
      </text>
    </comment>
    <comment ref="R14" authorId="0" shapeId="0" xr:uid="{67E901AA-2F4C-4DC3-A509-9AB9AF3D15FE}">
      <text>
        <r>
          <rPr>
            <sz val="9"/>
            <color indexed="81"/>
            <rFont val="Tahoma"/>
            <family val="2"/>
          </rPr>
          <t>Solver converged in probability to a global solution.</t>
        </r>
      </text>
    </comment>
    <comment ref="S14" authorId="0" shapeId="0" xr:uid="{9572D8C0-820C-4464-BEC4-896DFA4D42EB}">
      <text>
        <r>
          <rPr>
            <sz val="9"/>
            <color indexed="81"/>
            <rFont val="Tahoma"/>
            <family val="2"/>
          </rPr>
          <t>Solver converged in probability to a global solution.</t>
        </r>
      </text>
    </comment>
    <comment ref="T14" authorId="0" shapeId="0" xr:uid="{993A6A43-C20B-46D7-B7A9-68154A101DDD}">
      <text>
        <r>
          <rPr>
            <sz val="9"/>
            <color indexed="81"/>
            <rFont val="Tahoma"/>
            <family val="2"/>
          </rPr>
          <t>Solver converged in probability to a global solution.</t>
        </r>
      </text>
    </comment>
    <comment ref="U14" authorId="0" shapeId="0" xr:uid="{80814924-0AC2-4D3F-9A79-1E1F746D66ED}">
      <text>
        <r>
          <rPr>
            <sz val="9"/>
            <color indexed="81"/>
            <rFont val="Tahoma"/>
            <family val="2"/>
          </rPr>
          <t>Solver converged in probability to a global solution.</t>
        </r>
      </text>
    </comment>
    <comment ref="V14" authorId="0" shapeId="0" xr:uid="{05715A29-5466-4C6A-A5D8-ABC0E7E2703D}">
      <text>
        <r>
          <rPr>
            <sz val="9"/>
            <color indexed="81"/>
            <rFont val="Tahoma"/>
            <family val="2"/>
          </rPr>
          <t>Solver converged in probability to a global solution.</t>
        </r>
      </text>
    </comment>
    <comment ref="W14" authorId="0" shapeId="0" xr:uid="{0B307D54-4128-41F6-8C8C-7B1B9705D5F4}">
      <text>
        <r>
          <rPr>
            <sz val="9"/>
            <color indexed="81"/>
            <rFont val="Tahoma"/>
            <family val="2"/>
          </rPr>
          <t>Solver converged in probability to a global solution.</t>
        </r>
      </text>
    </comment>
    <comment ref="X14" authorId="0" shapeId="0" xr:uid="{ACEF5BD8-8CAA-4540-94A0-A2C418E05F79}">
      <text>
        <r>
          <rPr>
            <sz val="9"/>
            <color indexed="81"/>
            <rFont val="Tahoma"/>
            <family val="2"/>
          </rPr>
          <t>Solver converged in probability to a global solution.</t>
        </r>
      </text>
    </comment>
    <comment ref="Y14" authorId="0" shapeId="0" xr:uid="{62E0A7B2-EBDB-4A5D-8EA3-BD62554D150F}">
      <text>
        <r>
          <rPr>
            <sz val="9"/>
            <color indexed="81"/>
            <rFont val="Tahoma"/>
            <family val="2"/>
          </rPr>
          <t>Solver converged in probability to a global solution.</t>
        </r>
      </text>
    </comment>
    <comment ref="Z14" authorId="0" shapeId="0" xr:uid="{AC19D6CF-9262-4E27-AD95-5CC90C4B9396}">
      <text>
        <r>
          <rPr>
            <sz val="9"/>
            <color indexed="81"/>
            <rFont val="Tahoma"/>
            <family val="2"/>
          </rPr>
          <t>Solver converged in probability to a global solution.</t>
        </r>
      </text>
    </comment>
    <comment ref="AA14" authorId="0" shapeId="0" xr:uid="{B47CD0B7-D561-4F01-8EBF-0BDA14604F09}">
      <text>
        <r>
          <rPr>
            <sz val="9"/>
            <color indexed="81"/>
            <rFont val="Tahoma"/>
            <family val="2"/>
          </rPr>
          <t>Solver converged in probability to a global solution.</t>
        </r>
      </text>
    </comment>
    <comment ref="B15" authorId="0" shapeId="0" xr:uid="{3D209856-7AA9-41BB-9FD8-43B0C2C2C2EC}">
      <text>
        <r>
          <rPr>
            <sz val="9"/>
            <color indexed="81"/>
            <rFont val="Tahoma"/>
            <family val="2"/>
          </rPr>
          <t>Solver could not find a feasible solution.</t>
        </r>
      </text>
    </comment>
    <comment ref="C15" authorId="0" shapeId="0" xr:uid="{4D0D8CBB-325B-4259-8292-D0B3A028DAA7}">
      <text>
        <r>
          <rPr>
            <sz val="9"/>
            <color indexed="81"/>
            <rFont val="Tahoma"/>
            <family val="2"/>
          </rPr>
          <t>Solver could not find a feasible solution.</t>
        </r>
      </text>
    </comment>
    <comment ref="D15" authorId="0" shapeId="0" xr:uid="{C3A3A364-C8BC-44C8-A5C4-AB121BDF86C8}">
      <text>
        <r>
          <rPr>
            <sz val="9"/>
            <color indexed="81"/>
            <rFont val="Tahoma"/>
            <family val="2"/>
          </rPr>
          <t>Solver could not find a feasible solution.</t>
        </r>
      </text>
    </comment>
    <comment ref="E15" authorId="0" shapeId="0" xr:uid="{15942E7E-44E8-4A60-9BFD-1EE75236D804}">
      <text>
        <r>
          <rPr>
            <sz val="9"/>
            <color indexed="81"/>
            <rFont val="Tahoma"/>
            <family val="2"/>
          </rPr>
          <t>Solver could not find a feasible solution.</t>
        </r>
      </text>
    </comment>
    <comment ref="F15" authorId="0" shapeId="0" xr:uid="{E8FBBF5D-ED0D-4633-95CE-A1AD24E71217}">
      <text>
        <r>
          <rPr>
            <sz val="9"/>
            <color indexed="81"/>
            <rFont val="Tahoma"/>
            <family val="2"/>
          </rPr>
          <t>Solver could not find a feasible solution.</t>
        </r>
      </text>
    </comment>
    <comment ref="G15" authorId="0" shapeId="0" xr:uid="{41576505-AB7B-40DA-A669-0C25D396CCB7}">
      <text>
        <r>
          <rPr>
            <sz val="9"/>
            <color indexed="81"/>
            <rFont val="Tahoma"/>
            <family val="2"/>
          </rPr>
          <t>Solver could not find a feasible solution.</t>
        </r>
      </text>
    </comment>
    <comment ref="H15" authorId="0" shapeId="0" xr:uid="{06C5A8AA-D129-4B16-920A-C04694374384}">
      <text>
        <r>
          <rPr>
            <sz val="9"/>
            <color indexed="81"/>
            <rFont val="Tahoma"/>
            <family val="2"/>
          </rPr>
          <t>Solver could not find a feasible solution.</t>
        </r>
      </text>
    </comment>
    <comment ref="I15" authorId="0" shapeId="0" xr:uid="{77F12F76-D92B-4102-BA10-772BC8DB9C63}">
      <text>
        <r>
          <rPr>
            <sz val="9"/>
            <color indexed="81"/>
            <rFont val="Tahoma"/>
            <family val="2"/>
          </rPr>
          <t>Solver could not find a feasible solution.</t>
        </r>
      </text>
    </comment>
    <comment ref="J15" authorId="0" shapeId="0" xr:uid="{3CF9575B-AF5C-4648-A641-E4DF6F5FBEFF}">
      <text>
        <r>
          <rPr>
            <sz val="9"/>
            <color indexed="81"/>
            <rFont val="Tahoma"/>
            <family val="2"/>
          </rPr>
          <t>Solver could not find a feasible solution.</t>
        </r>
      </text>
    </comment>
    <comment ref="K15" authorId="0" shapeId="0" xr:uid="{1D781883-289E-4E6C-9DDD-58A1699CDD16}">
      <text>
        <r>
          <rPr>
            <sz val="9"/>
            <color indexed="81"/>
            <rFont val="Tahoma"/>
            <family val="2"/>
          </rPr>
          <t>Solver could not find a feasible solution.</t>
        </r>
      </text>
    </comment>
    <comment ref="L15" authorId="0" shapeId="0" xr:uid="{82936B82-4DCE-4E8D-B0BC-0F5369CFE7B3}">
      <text>
        <r>
          <rPr>
            <sz val="9"/>
            <color indexed="81"/>
            <rFont val="Tahoma"/>
            <family val="2"/>
          </rPr>
          <t>Solver could not find a feasible solution.</t>
        </r>
      </text>
    </comment>
    <comment ref="M15" authorId="0" shapeId="0" xr:uid="{E9EFD608-7128-456B-8C47-8398E69B4AAA}">
      <text>
        <r>
          <rPr>
            <sz val="9"/>
            <color indexed="81"/>
            <rFont val="Tahoma"/>
            <family val="2"/>
          </rPr>
          <t>Solver could not find a feasible solution.</t>
        </r>
      </text>
    </comment>
    <comment ref="N15" authorId="0" shapeId="0" xr:uid="{F34BE7A8-38E0-4EC8-AD5D-450D2270C2AE}">
      <text>
        <r>
          <rPr>
            <sz val="9"/>
            <color indexed="81"/>
            <rFont val="Tahoma"/>
            <family val="2"/>
          </rPr>
          <t>Solver could not find a feasible solution.</t>
        </r>
      </text>
    </comment>
    <comment ref="O15" authorId="0" shapeId="0" xr:uid="{560B84AA-1FC8-4941-908A-93AAB5AF37AD}">
      <text>
        <r>
          <rPr>
            <sz val="9"/>
            <color indexed="81"/>
            <rFont val="Tahoma"/>
            <family val="2"/>
          </rPr>
          <t>Solver converged in probability to a global solution.</t>
        </r>
      </text>
    </comment>
    <comment ref="P15" authorId="0" shapeId="0" xr:uid="{814D2669-01AE-4B5A-B5DC-C49831A5F222}">
      <text>
        <r>
          <rPr>
            <sz val="9"/>
            <color indexed="81"/>
            <rFont val="Tahoma"/>
            <family val="2"/>
          </rPr>
          <t>Solver converged in probability to a global solution.</t>
        </r>
      </text>
    </comment>
    <comment ref="Q15" authorId="0" shapeId="0" xr:uid="{47BCED5C-C548-424C-8B32-EF064EDED6C7}">
      <text>
        <r>
          <rPr>
            <sz val="9"/>
            <color indexed="81"/>
            <rFont val="Tahoma"/>
            <family val="2"/>
          </rPr>
          <t>Solver converged in probability to a global solution.</t>
        </r>
      </text>
    </comment>
    <comment ref="R15" authorId="0" shapeId="0" xr:uid="{9E7C6766-9356-4110-9B1D-97C52D789529}">
      <text>
        <r>
          <rPr>
            <sz val="9"/>
            <color indexed="81"/>
            <rFont val="Tahoma"/>
            <family val="2"/>
          </rPr>
          <t>Solver converged in probability to a global solution.</t>
        </r>
      </text>
    </comment>
    <comment ref="S15" authorId="0" shapeId="0" xr:uid="{E6079AFF-9CB5-4171-B0F5-FD55C0E3A2E7}">
      <text>
        <r>
          <rPr>
            <sz val="9"/>
            <color indexed="81"/>
            <rFont val="Tahoma"/>
            <family val="2"/>
          </rPr>
          <t>Solver converged in probability to a global solution.</t>
        </r>
      </text>
    </comment>
    <comment ref="T15" authorId="0" shapeId="0" xr:uid="{BFAEFBDE-0023-4019-9F6F-33EFD120A78B}">
      <text>
        <r>
          <rPr>
            <sz val="9"/>
            <color indexed="81"/>
            <rFont val="Tahoma"/>
            <family val="2"/>
          </rPr>
          <t>Solver converged in probability to a global solution.</t>
        </r>
      </text>
    </comment>
    <comment ref="U15" authorId="0" shapeId="0" xr:uid="{1247CD2A-B7C4-4293-AF9A-E45B243AB45F}">
      <text>
        <r>
          <rPr>
            <sz val="9"/>
            <color indexed="81"/>
            <rFont val="Tahoma"/>
            <family val="2"/>
          </rPr>
          <t>Solver converged in probability to a global solution.</t>
        </r>
      </text>
    </comment>
    <comment ref="V15" authorId="0" shapeId="0" xr:uid="{DE9FA500-2959-48EC-B0D2-0F3191F2F5B5}">
      <text>
        <r>
          <rPr>
            <sz val="9"/>
            <color indexed="81"/>
            <rFont val="Tahoma"/>
            <family val="2"/>
          </rPr>
          <t>Solver converged in probability to a global solution.</t>
        </r>
      </text>
    </comment>
    <comment ref="W15" authorId="0" shapeId="0" xr:uid="{63D74F02-75FC-4EC2-8093-A4FD16F22AE0}">
      <text>
        <r>
          <rPr>
            <sz val="9"/>
            <color indexed="81"/>
            <rFont val="Tahoma"/>
            <family val="2"/>
          </rPr>
          <t>Solver converged in probability to a global solution.</t>
        </r>
      </text>
    </comment>
    <comment ref="X15" authorId="0" shapeId="0" xr:uid="{DDE0D291-548B-4603-A105-B283E4C94AD1}">
      <text>
        <r>
          <rPr>
            <sz val="9"/>
            <color indexed="81"/>
            <rFont val="Tahoma"/>
            <family val="2"/>
          </rPr>
          <t>Solver converged in probability to a global solution.</t>
        </r>
      </text>
    </comment>
    <comment ref="Y15" authorId="0" shapeId="0" xr:uid="{4D97CAA6-8658-486F-8721-05F5F65FEC5E}">
      <text>
        <r>
          <rPr>
            <sz val="9"/>
            <color indexed="81"/>
            <rFont val="Tahoma"/>
            <family val="2"/>
          </rPr>
          <t>Solver converged in probability to a global solution.</t>
        </r>
      </text>
    </comment>
    <comment ref="Z15" authorId="0" shapeId="0" xr:uid="{B34DDFAA-B5F8-44DC-87D7-F59A94E7958B}">
      <text>
        <r>
          <rPr>
            <sz val="9"/>
            <color indexed="81"/>
            <rFont val="Tahoma"/>
            <family val="2"/>
          </rPr>
          <t>Solver converged in probability to a global solution.</t>
        </r>
      </text>
    </comment>
    <comment ref="AA15" authorId="0" shapeId="0" xr:uid="{10789D26-71A8-48D6-8753-CB0B2E1EF1EE}">
      <text>
        <r>
          <rPr>
            <sz val="9"/>
            <color indexed="81"/>
            <rFont val="Tahoma"/>
            <family val="2"/>
          </rPr>
          <t>Solver converged in probability to a global solution.</t>
        </r>
      </text>
    </comment>
    <comment ref="B16" authorId="0" shapeId="0" xr:uid="{1506ABD6-6694-4DB5-9546-7F816C7A120F}">
      <text>
        <r>
          <rPr>
            <sz val="9"/>
            <color indexed="81"/>
            <rFont val="Tahoma"/>
            <family val="2"/>
          </rPr>
          <t>Solver could not find a feasible solution.</t>
        </r>
      </text>
    </comment>
    <comment ref="C16" authorId="0" shapeId="0" xr:uid="{F64E1DB7-6FA1-4221-A60E-0F4E8AA29FCC}">
      <text>
        <r>
          <rPr>
            <sz val="9"/>
            <color indexed="81"/>
            <rFont val="Tahoma"/>
            <family val="2"/>
          </rPr>
          <t>Solver could not find a feasible solution.</t>
        </r>
      </text>
    </comment>
    <comment ref="D16" authorId="0" shapeId="0" xr:uid="{E23DE332-4251-4D4A-AAE9-3EA4E2013FAD}">
      <text>
        <r>
          <rPr>
            <sz val="9"/>
            <color indexed="81"/>
            <rFont val="Tahoma"/>
            <family val="2"/>
          </rPr>
          <t>Solver could not find a feasible solution.</t>
        </r>
      </text>
    </comment>
    <comment ref="E16" authorId="0" shapeId="0" xr:uid="{42CB8247-9ACD-44CE-A48B-555EB5752E20}">
      <text>
        <r>
          <rPr>
            <sz val="9"/>
            <color indexed="81"/>
            <rFont val="Tahoma"/>
            <family val="2"/>
          </rPr>
          <t>Solver could not find a feasible solution.</t>
        </r>
      </text>
    </comment>
    <comment ref="F16" authorId="0" shapeId="0" xr:uid="{42BA235C-2BD4-4180-9F94-71F81CD6F49A}">
      <text>
        <r>
          <rPr>
            <sz val="9"/>
            <color indexed="81"/>
            <rFont val="Tahoma"/>
            <family val="2"/>
          </rPr>
          <t>Solver could not find a feasible solution.</t>
        </r>
      </text>
    </comment>
    <comment ref="G16" authorId="0" shapeId="0" xr:uid="{36DCE82C-1EF6-44F8-A7EF-14DAA446C755}">
      <text>
        <r>
          <rPr>
            <sz val="9"/>
            <color indexed="81"/>
            <rFont val="Tahoma"/>
            <family val="2"/>
          </rPr>
          <t>Solver could not find a feasible solution.</t>
        </r>
      </text>
    </comment>
    <comment ref="H16" authorId="0" shapeId="0" xr:uid="{C275D9E4-9E95-45AE-8F1E-89873AA87A8E}">
      <text>
        <r>
          <rPr>
            <sz val="9"/>
            <color indexed="81"/>
            <rFont val="Tahoma"/>
            <family val="2"/>
          </rPr>
          <t>Solver could not find a feasible solution.</t>
        </r>
      </text>
    </comment>
    <comment ref="I16" authorId="0" shapeId="0" xr:uid="{1B026C5C-41F7-48B0-A006-73EE4275A63E}">
      <text>
        <r>
          <rPr>
            <sz val="9"/>
            <color indexed="81"/>
            <rFont val="Tahoma"/>
            <family val="2"/>
          </rPr>
          <t>Solver could not find a feasible solution.</t>
        </r>
      </text>
    </comment>
    <comment ref="J16" authorId="0" shapeId="0" xr:uid="{9EEEB4C5-07F3-4441-8BED-AA95C96E18DB}">
      <text>
        <r>
          <rPr>
            <sz val="9"/>
            <color indexed="81"/>
            <rFont val="Tahoma"/>
            <family val="2"/>
          </rPr>
          <t>Solver could not find a feasible solution.</t>
        </r>
      </text>
    </comment>
    <comment ref="K16" authorId="0" shapeId="0" xr:uid="{5A513BE4-DAA3-4E0B-994C-A95515389D90}">
      <text>
        <r>
          <rPr>
            <sz val="9"/>
            <color indexed="81"/>
            <rFont val="Tahoma"/>
            <family val="2"/>
          </rPr>
          <t>Solver could not find a feasible solution.</t>
        </r>
      </text>
    </comment>
    <comment ref="L16" authorId="0" shapeId="0" xr:uid="{B7DB2FD6-5619-458D-A5C1-3BCC46C2A2E2}">
      <text>
        <r>
          <rPr>
            <sz val="9"/>
            <color indexed="81"/>
            <rFont val="Tahoma"/>
            <family val="2"/>
          </rPr>
          <t>Solver could not find a feasible solution.</t>
        </r>
      </text>
    </comment>
    <comment ref="M16" authorId="0" shapeId="0" xr:uid="{5432BDB2-4F59-4B9A-BCBA-25FDFA8DD554}">
      <text>
        <r>
          <rPr>
            <sz val="9"/>
            <color indexed="81"/>
            <rFont val="Tahoma"/>
            <family val="2"/>
          </rPr>
          <t>Solver could not find a feasible solution.</t>
        </r>
      </text>
    </comment>
    <comment ref="N16" authorId="0" shapeId="0" xr:uid="{455A3BBC-9347-40A4-87DD-C35DAFE87B00}">
      <text>
        <r>
          <rPr>
            <sz val="9"/>
            <color indexed="81"/>
            <rFont val="Tahoma"/>
            <family val="2"/>
          </rPr>
          <t>Solver could not find a feasible solution.</t>
        </r>
      </text>
    </comment>
    <comment ref="O16" authorId="0" shapeId="0" xr:uid="{4F81E334-8CC6-415A-902A-A4B44EB75C30}">
      <text>
        <r>
          <rPr>
            <sz val="9"/>
            <color indexed="81"/>
            <rFont val="Tahoma"/>
            <family val="2"/>
          </rPr>
          <t>Solver converged in probability to a global solution.</t>
        </r>
      </text>
    </comment>
    <comment ref="P16" authorId="0" shapeId="0" xr:uid="{8DCB65B2-50B8-4C93-A0DB-884580248170}">
      <text>
        <r>
          <rPr>
            <sz val="9"/>
            <color indexed="81"/>
            <rFont val="Tahoma"/>
            <family val="2"/>
          </rPr>
          <t>Solver converged in probability to a global solution.</t>
        </r>
      </text>
    </comment>
    <comment ref="Q16" authorId="0" shapeId="0" xr:uid="{01583CB0-7427-4EB5-BA25-5F182BEB886B}">
      <text>
        <r>
          <rPr>
            <sz val="9"/>
            <color indexed="81"/>
            <rFont val="Tahoma"/>
            <family val="2"/>
          </rPr>
          <t>Solver converged in probability to a global solution.</t>
        </r>
      </text>
    </comment>
    <comment ref="R16" authorId="0" shapeId="0" xr:uid="{4DCF54B1-EC08-460F-B835-0AF6F7FE819E}">
      <text>
        <r>
          <rPr>
            <sz val="9"/>
            <color indexed="81"/>
            <rFont val="Tahoma"/>
            <family val="2"/>
          </rPr>
          <t>Solver converged in probability to a global solution.</t>
        </r>
      </text>
    </comment>
    <comment ref="S16" authorId="0" shapeId="0" xr:uid="{E87D7C7F-9CF5-4549-8D40-AEC87DBF18FF}">
      <text>
        <r>
          <rPr>
            <sz val="9"/>
            <color indexed="81"/>
            <rFont val="Tahoma"/>
            <family val="2"/>
          </rPr>
          <t>Solver converged in probability to a global solution.</t>
        </r>
      </text>
    </comment>
    <comment ref="T16" authorId="0" shapeId="0" xr:uid="{3985228F-179C-4F21-B366-C17DD6E33DA3}">
      <text>
        <r>
          <rPr>
            <sz val="9"/>
            <color indexed="81"/>
            <rFont val="Tahoma"/>
            <family val="2"/>
          </rPr>
          <t>Solver converged in probability to a global solution.</t>
        </r>
      </text>
    </comment>
    <comment ref="U16" authorId="0" shapeId="0" xr:uid="{A2843C1B-952A-4AC6-9C23-FCAB141B11E5}">
      <text>
        <r>
          <rPr>
            <sz val="9"/>
            <color indexed="81"/>
            <rFont val="Tahoma"/>
            <family val="2"/>
          </rPr>
          <t>Solver converged in probability to a global solution.</t>
        </r>
      </text>
    </comment>
    <comment ref="V16" authorId="0" shapeId="0" xr:uid="{87CD5689-770B-458D-985D-5698E74C1C25}">
      <text>
        <r>
          <rPr>
            <sz val="9"/>
            <color indexed="81"/>
            <rFont val="Tahoma"/>
            <family val="2"/>
          </rPr>
          <t>Solver converged in probability to a global solution.</t>
        </r>
      </text>
    </comment>
    <comment ref="W16" authorId="0" shapeId="0" xr:uid="{0EF23EF0-3A41-4018-BB92-F193B4C667CC}">
      <text>
        <r>
          <rPr>
            <sz val="9"/>
            <color indexed="81"/>
            <rFont val="Tahoma"/>
            <family val="2"/>
          </rPr>
          <t>Solver converged in probability to a global solution.</t>
        </r>
      </text>
    </comment>
    <comment ref="X16" authorId="0" shapeId="0" xr:uid="{5E366C3E-8938-466F-88C0-93A598E19776}">
      <text>
        <r>
          <rPr>
            <sz val="9"/>
            <color indexed="81"/>
            <rFont val="Tahoma"/>
            <family val="2"/>
          </rPr>
          <t>Solver converged in probability to a global solution.</t>
        </r>
      </text>
    </comment>
    <comment ref="Y16" authorId="0" shapeId="0" xr:uid="{3E7D9ECC-FD20-4B00-AFC1-0A3F0521489B}">
      <text>
        <r>
          <rPr>
            <sz val="9"/>
            <color indexed="81"/>
            <rFont val="Tahoma"/>
            <family val="2"/>
          </rPr>
          <t>Solver converged in probability to a global solution.</t>
        </r>
      </text>
    </comment>
    <comment ref="Z16" authorId="0" shapeId="0" xr:uid="{A3713FA5-4BB5-40BB-8E59-333A1F7D33D1}">
      <text>
        <r>
          <rPr>
            <sz val="9"/>
            <color indexed="81"/>
            <rFont val="Tahoma"/>
            <family val="2"/>
          </rPr>
          <t>Solver converged in probability to a global solution.</t>
        </r>
      </text>
    </comment>
    <comment ref="AA16" authorId="0" shapeId="0" xr:uid="{11AC90F9-3928-4EDE-9C8A-92A981D7C338}">
      <text>
        <r>
          <rPr>
            <sz val="9"/>
            <color indexed="81"/>
            <rFont val="Tahoma"/>
            <family val="2"/>
          </rPr>
          <t>Solver converged in probability to a global solution.</t>
        </r>
      </text>
    </comment>
    <comment ref="B17" authorId="0" shapeId="0" xr:uid="{265FE1E3-477F-43DA-97C8-5BF23D87C1AA}">
      <text>
        <r>
          <rPr>
            <sz val="9"/>
            <color indexed="81"/>
            <rFont val="Tahoma"/>
            <family val="2"/>
          </rPr>
          <t>Solver could not find a feasible solution.</t>
        </r>
      </text>
    </comment>
    <comment ref="C17" authorId="0" shapeId="0" xr:uid="{0DF5601D-83D4-4578-8F3C-4153D9ABBBC0}">
      <text>
        <r>
          <rPr>
            <sz val="9"/>
            <color indexed="81"/>
            <rFont val="Tahoma"/>
            <family val="2"/>
          </rPr>
          <t>Solver could not find a feasible solution.</t>
        </r>
      </text>
    </comment>
    <comment ref="D17" authorId="0" shapeId="0" xr:uid="{ABC5BC54-A934-490F-8C90-11B4E58B06AF}">
      <text>
        <r>
          <rPr>
            <sz val="9"/>
            <color indexed="81"/>
            <rFont val="Tahoma"/>
            <family val="2"/>
          </rPr>
          <t>Solver could not find a feasible solution.</t>
        </r>
      </text>
    </comment>
    <comment ref="E17" authorId="0" shapeId="0" xr:uid="{779B119B-4F27-48AF-8892-7C57EE6B404B}">
      <text>
        <r>
          <rPr>
            <sz val="9"/>
            <color indexed="81"/>
            <rFont val="Tahoma"/>
            <family val="2"/>
          </rPr>
          <t>Solver could not find a feasible solution.</t>
        </r>
      </text>
    </comment>
    <comment ref="F17" authorId="0" shapeId="0" xr:uid="{FA4291BA-C761-4BBA-9365-195756730D81}">
      <text>
        <r>
          <rPr>
            <sz val="9"/>
            <color indexed="81"/>
            <rFont val="Tahoma"/>
            <family val="2"/>
          </rPr>
          <t>Solver could not find a feasible solution.</t>
        </r>
      </text>
    </comment>
    <comment ref="G17" authorId="0" shapeId="0" xr:uid="{12735C5C-3A4C-4CF1-9674-822AF9673C46}">
      <text>
        <r>
          <rPr>
            <sz val="9"/>
            <color indexed="81"/>
            <rFont val="Tahoma"/>
            <family val="2"/>
          </rPr>
          <t>Solver could not find a feasible solution.</t>
        </r>
      </text>
    </comment>
    <comment ref="H17" authorId="0" shapeId="0" xr:uid="{16ADAB26-5923-4008-8E5D-16ED5A49F910}">
      <text>
        <r>
          <rPr>
            <sz val="9"/>
            <color indexed="81"/>
            <rFont val="Tahoma"/>
            <family val="2"/>
          </rPr>
          <t>Solver could not find a feasible solution.</t>
        </r>
      </text>
    </comment>
    <comment ref="I17" authorId="0" shapeId="0" xr:uid="{CF35BB51-1A61-4D84-9E56-67E69014A3C6}">
      <text>
        <r>
          <rPr>
            <sz val="9"/>
            <color indexed="81"/>
            <rFont val="Tahoma"/>
            <family val="2"/>
          </rPr>
          <t>Solver could not find a feasible solution.</t>
        </r>
      </text>
    </comment>
    <comment ref="J17" authorId="0" shapeId="0" xr:uid="{E108E3C8-3939-4BC2-A942-211D657BEBCC}">
      <text>
        <r>
          <rPr>
            <sz val="9"/>
            <color indexed="81"/>
            <rFont val="Tahoma"/>
            <family val="2"/>
          </rPr>
          <t>Solver could not find a feasible solution.</t>
        </r>
      </text>
    </comment>
    <comment ref="K17" authorId="0" shapeId="0" xr:uid="{4488A83E-3AAA-457C-AC86-8046E09E42F4}">
      <text>
        <r>
          <rPr>
            <sz val="9"/>
            <color indexed="81"/>
            <rFont val="Tahoma"/>
            <family val="2"/>
          </rPr>
          <t>Solver could not find a feasible solution.</t>
        </r>
      </text>
    </comment>
    <comment ref="L17" authorId="0" shapeId="0" xr:uid="{A1A67CD1-52BE-4404-A625-EE5AE1AB70E8}">
      <text>
        <r>
          <rPr>
            <sz val="9"/>
            <color indexed="81"/>
            <rFont val="Tahoma"/>
            <family val="2"/>
          </rPr>
          <t>Solver could not find a feasible solution.</t>
        </r>
      </text>
    </comment>
    <comment ref="M17" authorId="0" shapeId="0" xr:uid="{12CD8706-51C6-4246-A322-F4E2D983AA04}">
      <text>
        <r>
          <rPr>
            <sz val="9"/>
            <color indexed="81"/>
            <rFont val="Tahoma"/>
            <family val="2"/>
          </rPr>
          <t>Solver could not find a feasible solution.</t>
        </r>
      </text>
    </comment>
    <comment ref="N17" authorId="0" shapeId="0" xr:uid="{4B4555EA-8B1B-4D58-8985-020BCC33FD9C}">
      <text>
        <r>
          <rPr>
            <sz val="9"/>
            <color indexed="81"/>
            <rFont val="Tahoma"/>
            <family val="2"/>
          </rPr>
          <t>Solver could not find a feasible solution.</t>
        </r>
      </text>
    </comment>
    <comment ref="O17" authorId="0" shapeId="0" xr:uid="{7E43DDB8-8BFA-4A81-9D46-476426B1BF29}">
      <text>
        <r>
          <rPr>
            <sz val="9"/>
            <color indexed="81"/>
            <rFont val="Tahoma"/>
            <family val="2"/>
          </rPr>
          <t>Solver converged in probability to a global solution.</t>
        </r>
      </text>
    </comment>
    <comment ref="P17" authorId="0" shapeId="0" xr:uid="{F6923250-373F-4495-B60C-9F9CC8B9247E}">
      <text>
        <r>
          <rPr>
            <sz val="9"/>
            <color indexed="81"/>
            <rFont val="Tahoma"/>
            <family val="2"/>
          </rPr>
          <t>Solver converged in probability to a global solution.</t>
        </r>
      </text>
    </comment>
    <comment ref="Q17" authorId="0" shapeId="0" xr:uid="{955257EB-2844-4358-ABE3-71061687A49A}">
      <text>
        <r>
          <rPr>
            <sz val="9"/>
            <color indexed="81"/>
            <rFont val="Tahoma"/>
            <family val="2"/>
          </rPr>
          <t>Solver converged in probability to a global solution.</t>
        </r>
      </text>
    </comment>
    <comment ref="R17" authorId="0" shapeId="0" xr:uid="{29B1E68E-CCCD-47B3-8D69-9507314AEB49}">
      <text>
        <r>
          <rPr>
            <sz val="9"/>
            <color indexed="81"/>
            <rFont val="Tahoma"/>
            <family val="2"/>
          </rPr>
          <t>Solver converged in probability to a global solution.</t>
        </r>
      </text>
    </comment>
    <comment ref="S17" authorId="0" shapeId="0" xr:uid="{5C7E9DF6-569C-4F1C-89ED-746DCD334FDD}">
      <text>
        <r>
          <rPr>
            <sz val="9"/>
            <color indexed="81"/>
            <rFont val="Tahoma"/>
            <family val="2"/>
          </rPr>
          <t>Solver converged in probability to a global solution.</t>
        </r>
      </text>
    </comment>
    <comment ref="T17" authorId="0" shapeId="0" xr:uid="{C113BB5E-8E45-4701-A9A8-020D6C0C253C}">
      <text>
        <r>
          <rPr>
            <sz val="9"/>
            <color indexed="81"/>
            <rFont val="Tahoma"/>
            <family val="2"/>
          </rPr>
          <t>Solver converged in probability to a global solution.</t>
        </r>
      </text>
    </comment>
    <comment ref="U17" authorId="0" shapeId="0" xr:uid="{64FBAE1B-2F6E-48DC-B883-48EB58137842}">
      <text>
        <r>
          <rPr>
            <sz val="9"/>
            <color indexed="81"/>
            <rFont val="Tahoma"/>
            <family val="2"/>
          </rPr>
          <t>Solver converged in probability to a global solution.</t>
        </r>
      </text>
    </comment>
    <comment ref="V17" authorId="0" shapeId="0" xr:uid="{AF48FBC5-E046-4450-A201-960558DE949D}">
      <text>
        <r>
          <rPr>
            <sz val="9"/>
            <color indexed="81"/>
            <rFont val="Tahoma"/>
            <family val="2"/>
          </rPr>
          <t>Solver converged in probability to a global solution.</t>
        </r>
      </text>
    </comment>
    <comment ref="W17" authorId="0" shapeId="0" xr:uid="{3B632FA7-65FB-483B-AD67-192C46624AAC}">
      <text>
        <r>
          <rPr>
            <sz val="9"/>
            <color indexed="81"/>
            <rFont val="Tahoma"/>
            <family val="2"/>
          </rPr>
          <t>Solver converged in probability to a global solution.</t>
        </r>
      </text>
    </comment>
    <comment ref="X17" authorId="0" shapeId="0" xr:uid="{B9C22295-0F47-4B8B-8494-9F79CC6A27DD}">
      <text>
        <r>
          <rPr>
            <sz val="9"/>
            <color indexed="81"/>
            <rFont val="Tahoma"/>
            <family val="2"/>
          </rPr>
          <t>Solver converged in probability to a global solution.</t>
        </r>
      </text>
    </comment>
    <comment ref="Y17" authorId="0" shapeId="0" xr:uid="{17C66CE1-639D-4187-85B4-1F17C72679C4}">
      <text>
        <r>
          <rPr>
            <sz val="9"/>
            <color indexed="81"/>
            <rFont val="Tahoma"/>
            <family val="2"/>
          </rPr>
          <t>Solver converged in probability to a global solution.</t>
        </r>
      </text>
    </comment>
    <comment ref="Z17" authorId="0" shapeId="0" xr:uid="{A3A746A1-4A8B-45D7-B0FE-828DF484C17A}">
      <text>
        <r>
          <rPr>
            <sz val="9"/>
            <color indexed="81"/>
            <rFont val="Tahoma"/>
            <family val="2"/>
          </rPr>
          <t>Solver converged in probability to a global solution.</t>
        </r>
      </text>
    </comment>
    <comment ref="AA17" authorId="0" shapeId="0" xr:uid="{EB468F36-9BAA-4C98-9A45-918E219EE18C}">
      <text>
        <r>
          <rPr>
            <sz val="9"/>
            <color indexed="81"/>
            <rFont val="Tahoma"/>
            <family val="2"/>
          </rPr>
          <t>Solver converged in probability to a global solution.</t>
        </r>
      </text>
    </comment>
    <comment ref="B18" authorId="0" shapeId="0" xr:uid="{8F040D73-FFC8-47FF-B239-39CB72DF84D7}">
      <text>
        <r>
          <rPr>
            <sz val="9"/>
            <color indexed="81"/>
            <rFont val="Tahoma"/>
            <family val="2"/>
          </rPr>
          <t>Solver could not find a feasible solution.</t>
        </r>
      </text>
    </comment>
    <comment ref="C18" authorId="0" shapeId="0" xr:uid="{7A3CC2BF-AA8C-4467-8474-15164EA2D7F3}">
      <text>
        <r>
          <rPr>
            <sz val="9"/>
            <color indexed="81"/>
            <rFont val="Tahoma"/>
            <family val="2"/>
          </rPr>
          <t>Solver could not find a feasible solution.</t>
        </r>
      </text>
    </comment>
    <comment ref="D18" authorId="0" shapeId="0" xr:uid="{31D7AB10-579C-49C9-8820-0BED9F3E9743}">
      <text>
        <r>
          <rPr>
            <sz val="9"/>
            <color indexed="81"/>
            <rFont val="Tahoma"/>
            <family val="2"/>
          </rPr>
          <t>Solver could not find a feasible solution.</t>
        </r>
      </text>
    </comment>
    <comment ref="E18" authorId="0" shapeId="0" xr:uid="{60AA657B-3CF8-4AED-A243-B949D14CF46B}">
      <text>
        <r>
          <rPr>
            <sz val="9"/>
            <color indexed="81"/>
            <rFont val="Tahoma"/>
            <family val="2"/>
          </rPr>
          <t>Solver could not find a feasible solution.</t>
        </r>
      </text>
    </comment>
    <comment ref="F18" authorId="0" shapeId="0" xr:uid="{56936D15-61A3-47E7-94C1-4A0CF8673D42}">
      <text>
        <r>
          <rPr>
            <sz val="9"/>
            <color indexed="81"/>
            <rFont val="Tahoma"/>
            <family val="2"/>
          </rPr>
          <t>Solver could not find a feasible solution.</t>
        </r>
      </text>
    </comment>
    <comment ref="G18" authorId="0" shapeId="0" xr:uid="{F30D6DD6-43F7-461F-952B-14D425CA20AD}">
      <text>
        <r>
          <rPr>
            <sz val="9"/>
            <color indexed="81"/>
            <rFont val="Tahoma"/>
            <family val="2"/>
          </rPr>
          <t>Solver could not find a feasible solution.</t>
        </r>
      </text>
    </comment>
    <comment ref="H18" authorId="0" shapeId="0" xr:uid="{4446DF70-AF93-4BAE-993B-BFE4848E366D}">
      <text>
        <r>
          <rPr>
            <sz val="9"/>
            <color indexed="81"/>
            <rFont val="Tahoma"/>
            <family val="2"/>
          </rPr>
          <t>Solver could not find a feasible solution.</t>
        </r>
      </text>
    </comment>
    <comment ref="I18" authorId="0" shapeId="0" xr:uid="{2038CA7B-3BB8-476D-92AD-BA6030889478}">
      <text>
        <r>
          <rPr>
            <sz val="9"/>
            <color indexed="81"/>
            <rFont val="Tahoma"/>
            <family val="2"/>
          </rPr>
          <t>Solver could not find a feasible solution.</t>
        </r>
      </text>
    </comment>
    <comment ref="J18" authorId="0" shapeId="0" xr:uid="{2B47B8E9-83DB-4240-8D0D-B43DAA2A5067}">
      <text>
        <r>
          <rPr>
            <sz val="9"/>
            <color indexed="81"/>
            <rFont val="Tahoma"/>
            <family val="2"/>
          </rPr>
          <t>Solver could not find a feasible solution.</t>
        </r>
      </text>
    </comment>
    <comment ref="K18" authorId="0" shapeId="0" xr:uid="{0D3205D0-B989-4181-BAD5-F94D42392E6E}">
      <text>
        <r>
          <rPr>
            <sz val="9"/>
            <color indexed="81"/>
            <rFont val="Tahoma"/>
            <family val="2"/>
          </rPr>
          <t>Solver could not find a feasible solution.</t>
        </r>
      </text>
    </comment>
    <comment ref="L18" authorId="0" shapeId="0" xr:uid="{485E19AC-3895-49A0-9625-B4610BC870ED}">
      <text>
        <r>
          <rPr>
            <sz val="9"/>
            <color indexed="81"/>
            <rFont val="Tahoma"/>
            <family val="2"/>
          </rPr>
          <t>Solver could not find a feasible solution.</t>
        </r>
      </text>
    </comment>
    <comment ref="M18" authorId="0" shapeId="0" xr:uid="{2170B90D-184C-4EA1-9AFB-535317B112DB}">
      <text>
        <r>
          <rPr>
            <sz val="9"/>
            <color indexed="81"/>
            <rFont val="Tahoma"/>
            <family val="2"/>
          </rPr>
          <t>Solver could not find a feasible solution.</t>
        </r>
      </text>
    </comment>
    <comment ref="N18" authorId="0" shapeId="0" xr:uid="{2A8F2465-9457-4388-A139-893E1B878617}">
      <text>
        <r>
          <rPr>
            <sz val="9"/>
            <color indexed="81"/>
            <rFont val="Tahoma"/>
            <family val="2"/>
          </rPr>
          <t>Solver could not find a feasible solution.</t>
        </r>
      </text>
    </comment>
    <comment ref="O18" authorId="0" shapeId="0" xr:uid="{0BD3B69F-9906-4B54-B2CE-CBCAD3C085DD}">
      <text>
        <r>
          <rPr>
            <sz val="9"/>
            <color indexed="81"/>
            <rFont val="Tahoma"/>
            <family val="2"/>
          </rPr>
          <t>Solver converged in probability to a global solution.</t>
        </r>
      </text>
    </comment>
    <comment ref="P18" authorId="0" shapeId="0" xr:uid="{37CD6F5E-A6C9-4895-98AA-A416DDAD64AA}">
      <text>
        <r>
          <rPr>
            <sz val="9"/>
            <color indexed="81"/>
            <rFont val="Tahoma"/>
            <family val="2"/>
          </rPr>
          <t>Solver converged in probability to a global solution.</t>
        </r>
      </text>
    </comment>
    <comment ref="Q18" authorId="0" shapeId="0" xr:uid="{0966E64F-0CBE-4CAD-A79C-7D6B6A37C9C1}">
      <text>
        <r>
          <rPr>
            <sz val="9"/>
            <color indexed="81"/>
            <rFont val="Tahoma"/>
            <family val="2"/>
          </rPr>
          <t>Solver converged in probability to a global solution.</t>
        </r>
      </text>
    </comment>
    <comment ref="R18" authorId="0" shapeId="0" xr:uid="{E09FA7E4-C3AF-4B79-B849-634FD72B5CCF}">
      <text>
        <r>
          <rPr>
            <sz val="9"/>
            <color indexed="81"/>
            <rFont val="Tahoma"/>
            <family val="2"/>
          </rPr>
          <t>Solver converged in probability to a global solution.</t>
        </r>
      </text>
    </comment>
    <comment ref="S18" authorId="0" shapeId="0" xr:uid="{93FE4C8C-0027-4717-BAE3-0FC561684209}">
      <text>
        <r>
          <rPr>
            <sz val="9"/>
            <color indexed="81"/>
            <rFont val="Tahoma"/>
            <family val="2"/>
          </rPr>
          <t>Solver converged in probability to a global solution.</t>
        </r>
      </text>
    </comment>
    <comment ref="T18" authorId="0" shapeId="0" xr:uid="{98E41F3A-1DAE-4419-B39E-9393870CF4F2}">
      <text>
        <r>
          <rPr>
            <sz val="9"/>
            <color indexed="81"/>
            <rFont val="Tahoma"/>
            <family val="2"/>
          </rPr>
          <t>Solver converged in probability to a global solution.</t>
        </r>
      </text>
    </comment>
    <comment ref="U18" authorId="0" shapeId="0" xr:uid="{F37FF2EE-9D1B-4EE5-8967-88AECA6217C1}">
      <text>
        <r>
          <rPr>
            <sz val="9"/>
            <color indexed="81"/>
            <rFont val="Tahoma"/>
            <family val="2"/>
          </rPr>
          <t>Solver converged in probability to a global solution.</t>
        </r>
      </text>
    </comment>
    <comment ref="V18" authorId="0" shapeId="0" xr:uid="{A9964194-E7B2-4DB3-A731-D5E176D0C1F6}">
      <text>
        <r>
          <rPr>
            <sz val="9"/>
            <color indexed="81"/>
            <rFont val="Tahoma"/>
            <family val="2"/>
          </rPr>
          <t>Solver converged in probability to a global solution.</t>
        </r>
      </text>
    </comment>
    <comment ref="W18" authorId="0" shapeId="0" xr:uid="{FF04E68F-21B2-41D6-AAD9-4CE5F5C4455D}">
      <text>
        <r>
          <rPr>
            <sz val="9"/>
            <color indexed="81"/>
            <rFont val="Tahoma"/>
            <family val="2"/>
          </rPr>
          <t>Solver converged in probability to a global solution.</t>
        </r>
      </text>
    </comment>
    <comment ref="X18" authorId="0" shapeId="0" xr:uid="{126BE796-FE9C-4910-AB4B-FC361E0EF6BE}">
      <text>
        <r>
          <rPr>
            <sz val="9"/>
            <color indexed="81"/>
            <rFont val="Tahoma"/>
            <family val="2"/>
          </rPr>
          <t>Solver converged in probability to a global solution.</t>
        </r>
      </text>
    </comment>
    <comment ref="Y18" authorId="0" shapeId="0" xr:uid="{DE87A03F-4BC4-4DE0-A17F-4058965D172F}">
      <text>
        <r>
          <rPr>
            <sz val="9"/>
            <color indexed="81"/>
            <rFont val="Tahoma"/>
            <family val="2"/>
          </rPr>
          <t>Solver converged in probability to a global solution.</t>
        </r>
      </text>
    </comment>
    <comment ref="Z18" authorId="0" shapeId="0" xr:uid="{3BB5945C-23FE-4555-A6D5-7AC2863AD115}">
      <text>
        <r>
          <rPr>
            <sz val="9"/>
            <color indexed="81"/>
            <rFont val="Tahoma"/>
            <family val="2"/>
          </rPr>
          <t>Solver converged in probability to a global solution.</t>
        </r>
      </text>
    </comment>
    <comment ref="AA18" authorId="0" shapeId="0" xr:uid="{00A24B09-2EAC-4EDB-8181-7DA4CAD4BB9E}">
      <text>
        <r>
          <rPr>
            <sz val="9"/>
            <color indexed="81"/>
            <rFont val="Tahoma"/>
            <family val="2"/>
          </rPr>
          <t>Solver converged in probability to a global solution.</t>
        </r>
      </text>
    </comment>
    <comment ref="B19" authorId="0" shapeId="0" xr:uid="{36C0396E-5CCB-4F99-98AB-A0E5FF87F520}">
      <text>
        <r>
          <rPr>
            <sz val="9"/>
            <color indexed="81"/>
            <rFont val="Tahoma"/>
            <family val="2"/>
          </rPr>
          <t>Solver could not find a feasible solution.</t>
        </r>
      </text>
    </comment>
    <comment ref="C19" authorId="0" shapeId="0" xr:uid="{000D900A-6477-4895-AB5D-E4D519327B77}">
      <text>
        <r>
          <rPr>
            <sz val="9"/>
            <color indexed="81"/>
            <rFont val="Tahoma"/>
            <family val="2"/>
          </rPr>
          <t>Solver could not find a feasible solution.</t>
        </r>
      </text>
    </comment>
    <comment ref="D19" authorId="0" shapeId="0" xr:uid="{EA555569-7E04-4FA9-9FE3-5BE92A10CA24}">
      <text>
        <r>
          <rPr>
            <sz val="9"/>
            <color indexed="81"/>
            <rFont val="Tahoma"/>
            <family val="2"/>
          </rPr>
          <t>Solver could not find a feasible solution.</t>
        </r>
      </text>
    </comment>
    <comment ref="E19" authorId="0" shapeId="0" xr:uid="{E43FD2B3-189A-496E-BEDE-38972896F62C}">
      <text>
        <r>
          <rPr>
            <sz val="9"/>
            <color indexed="81"/>
            <rFont val="Tahoma"/>
            <family val="2"/>
          </rPr>
          <t>Solver could not find a feasible solution.</t>
        </r>
      </text>
    </comment>
    <comment ref="F19" authorId="0" shapeId="0" xr:uid="{E7A452CA-415B-421B-825C-15155AED81AD}">
      <text>
        <r>
          <rPr>
            <sz val="9"/>
            <color indexed="81"/>
            <rFont val="Tahoma"/>
            <family val="2"/>
          </rPr>
          <t>Solver could not find a feasible solution.</t>
        </r>
      </text>
    </comment>
    <comment ref="G19" authorId="0" shapeId="0" xr:uid="{46D7A9E2-F6FC-4E68-8E35-C1B88040B001}">
      <text>
        <r>
          <rPr>
            <sz val="9"/>
            <color indexed="81"/>
            <rFont val="Tahoma"/>
            <family val="2"/>
          </rPr>
          <t>Solver could not find a feasible solution.</t>
        </r>
      </text>
    </comment>
    <comment ref="H19" authorId="0" shapeId="0" xr:uid="{7E5CE6D5-0E8E-4C88-9599-0C72F2457A80}">
      <text>
        <r>
          <rPr>
            <sz val="9"/>
            <color indexed="81"/>
            <rFont val="Tahoma"/>
            <family val="2"/>
          </rPr>
          <t>Solver could not find a feasible solution.</t>
        </r>
      </text>
    </comment>
    <comment ref="I19" authorId="0" shapeId="0" xr:uid="{E9B263C7-827A-4E3A-8352-136D6EFD0BD7}">
      <text>
        <r>
          <rPr>
            <sz val="9"/>
            <color indexed="81"/>
            <rFont val="Tahoma"/>
            <family val="2"/>
          </rPr>
          <t>Solver could not find a feasible solution.</t>
        </r>
      </text>
    </comment>
    <comment ref="J19" authorId="0" shapeId="0" xr:uid="{B058BFDF-21FA-4932-A804-630FD2B7E811}">
      <text>
        <r>
          <rPr>
            <sz val="9"/>
            <color indexed="81"/>
            <rFont val="Tahoma"/>
            <family val="2"/>
          </rPr>
          <t>Solver could not find a feasible solution.</t>
        </r>
      </text>
    </comment>
    <comment ref="K19" authorId="0" shapeId="0" xr:uid="{35CD538F-42E8-4621-9710-A5E9C4FC00E8}">
      <text>
        <r>
          <rPr>
            <sz val="9"/>
            <color indexed="81"/>
            <rFont val="Tahoma"/>
            <family val="2"/>
          </rPr>
          <t>Solver could not find a feasible solution.</t>
        </r>
      </text>
    </comment>
    <comment ref="L19" authorId="0" shapeId="0" xr:uid="{6D158502-39EF-4D2E-A91D-856A6E251F28}">
      <text>
        <r>
          <rPr>
            <sz val="9"/>
            <color indexed="81"/>
            <rFont val="Tahoma"/>
            <family val="2"/>
          </rPr>
          <t>Solver could not find a feasible solution.</t>
        </r>
      </text>
    </comment>
    <comment ref="M19" authorId="0" shapeId="0" xr:uid="{62981096-0E28-4647-8436-F790381ACA46}">
      <text>
        <r>
          <rPr>
            <sz val="9"/>
            <color indexed="81"/>
            <rFont val="Tahoma"/>
            <family val="2"/>
          </rPr>
          <t>Solver could not find a feasible solution.</t>
        </r>
      </text>
    </comment>
    <comment ref="N19" authorId="0" shapeId="0" xr:uid="{87A68F77-9644-4A0B-9721-606CFCBB8E86}">
      <text>
        <r>
          <rPr>
            <sz val="9"/>
            <color indexed="81"/>
            <rFont val="Tahoma"/>
            <family val="2"/>
          </rPr>
          <t>Solver could not find a feasible solution.</t>
        </r>
      </text>
    </comment>
    <comment ref="O19" authorId="0" shapeId="0" xr:uid="{81658558-7545-4A0F-8375-6DECC351F13A}">
      <text>
        <r>
          <rPr>
            <sz val="9"/>
            <color indexed="81"/>
            <rFont val="Tahoma"/>
            <family val="2"/>
          </rPr>
          <t>Solver converged in probability to a global solution.</t>
        </r>
      </text>
    </comment>
    <comment ref="P19" authorId="0" shapeId="0" xr:uid="{9EFDBEAC-3620-4028-BB3A-759822E1CE40}">
      <text>
        <r>
          <rPr>
            <sz val="9"/>
            <color indexed="81"/>
            <rFont val="Tahoma"/>
            <family val="2"/>
          </rPr>
          <t>Solver converged in probability to a global solution.</t>
        </r>
      </text>
    </comment>
    <comment ref="Q19" authorId="0" shapeId="0" xr:uid="{02D280AD-4BC9-458B-A769-6662CCAF3F69}">
      <text>
        <r>
          <rPr>
            <sz val="9"/>
            <color indexed="81"/>
            <rFont val="Tahoma"/>
            <family val="2"/>
          </rPr>
          <t>Solver converged in probability to a global solution.</t>
        </r>
      </text>
    </comment>
    <comment ref="R19" authorId="0" shapeId="0" xr:uid="{FF81474D-1D16-492F-889C-E6D20830D136}">
      <text>
        <r>
          <rPr>
            <sz val="9"/>
            <color indexed="81"/>
            <rFont val="Tahoma"/>
            <family val="2"/>
          </rPr>
          <t>Solver converged in probability to a global solution.</t>
        </r>
      </text>
    </comment>
    <comment ref="S19" authorId="0" shapeId="0" xr:uid="{18516C2F-4B0A-4ADA-85AD-FFAA3995BB80}">
      <text>
        <r>
          <rPr>
            <sz val="9"/>
            <color indexed="81"/>
            <rFont val="Tahoma"/>
            <family val="2"/>
          </rPr>
          <t>Solver converged in probability to a global solution.</t>
        </r>
      </text>
    </comment>
    <comment ref="T19" authorId="0" shapeId="0" xr:uid="{3CF3F390-6FBC-41CA-98DA-243F0AADFA6A}">
      <text>
        <r>
          <rPr>
            <sz val="9"/>
            <color indexed="81"/>
            <rFont val="Tahoma"/>
            <family val="2"/>
          </rPr>
          <t>Solver converged in probability to a global solution.</t>
        </r>
      </text>
    </comment>
    <comment ref="U19" authorId="0" shapeId="0" xr:uid="{F401DDD6-2B67-42B0-89E6-28EDDADA1456}">
      <text>
        <r>
          <rPr>
            <sz val="9"/>
            <color indexed="81"/>
            <rFont val="Tahoma"/>
            <family val="2"/>
          </rPr>
          <t>Solver converged in probability to a global solution.</t>
        </r>
      </text>
    </comment>
    <comment ref="V19" authorId="0" shapeId="0" xr:uid="{5F1D7B47-DE92-45A6-B1D9-86056E8D20AD}">
      <text>
        <r>
          <rPr>
            <sz val="9"/>
            <color indexed="81"/>
            <rFont val="Tahoma"/>
            <family val="2"/>
          </rPr>
          <t>Solver converged in probability to a global solution.</t>
        </r>
      </text>
    </comment>
    <comment ref="W19" authorId="0" shapeId="0" xr:uid="{659F2CD4-DEAB-4826-916F-83A399E37DC0}">
      <text>
        <r>
          <rPr>
            <sz val="9"/>
            <color indexed="81"/>
            <rFont val="Tahoma"/>
            <family val="2"/>
          </rPr>
          <t>Solver converged in probability to a global solution.</t>
        </r>
      </text>
    </comment>
    <comment ref="X19" authorId="0" shapeId="0" xr:uid="{5FF50901-6C34-48FE-9296-DF45C052E80C}">
      <text>
        <r>
          <rPr>
            <sz val="9"/>
            <color indexed="81"/>
            <rFont val="Tahoma"/>
            <family val="2"/>
          </rPr>
          <t>Solver converged in probability to a global solution.</t>
        </r>
      </text>
    </comment>
    <comment ref="Y19" authorId="0" shapeId="0" xr:uid="{0F7C2AF8-7D64-43B5-84A1-A8A042D7A7CD}">
      <text>
        <r>
          <rPr>
            <sz val="9"/>
            <color indexed="81"/>
            <rFont val="Tahoma"/>
            <family val="2"/>
          </rPr>
          <t>Solver converged in probability to a global solution.</t>
        </r>
      </text>
    </comment>
    <comment ref="Z19" authorId="0" shapeId="0" xr:uid="{5165C5E4-87ED-423F-B75E-E128F79BBE8C}">
      <text>
        <r>
          <rPr>
            <sz val="9"/>
            <color indexed="81"/>
            <rFont val="Tahoma"/>
            <family val="2"/>
          </rPr>
          <t>Solver converged in probability to a global solution.</t>
        </r>
      </text>
    </comment>
    <comment ref="AA19" authorId="0" shapeId="0" xr:uid="{9F9642AA-E5AD-4B50-BADF-A150D03FECCD}">
      <text>
        <r>
          <rPr>
            <sz val="9"/>
            <color indexed="81"/>
            <rFont val="Tahoma"/>
            <family val="2"/>
          </rPr>
          <t>Solver converged in probability to a global solution.</t>
        </r>
      </text>
    </comment>
    <comment ref="B20" authorId="0" shapeId="0" xr:uid="{E72A265A-F17C-4A02-A5A8-85E7EEBACC51}">
      <text>
        <r>
          <rPr>
            <sz val="9"/>
            <color indexed="81"/>
            <rFont val="Tahoma"/>
            <family val="2"/>
          </rPr>
          <t>Solver could not find a feasible solution.</t>
        </r>
      </text>
    </comment>
    <comment ref="C20" authorId="0" shapeId="0" xr:uid="{60C4A75F-38CB-4C30-BFD9-702AB86CFB85}">
      <text>
        <r>
          <rPr>
            <sz val="9"/>
            <color indexed="81"/>
            <rFont val="Tahoma"/>
            <family val="2"/>
          </rPr>
          <t>Solver could not find a feasible solution.</t>
        </r>
      </text>
    </comment>
    <comment ref="D20" authorId="0" shapeId="0" xr:uid="{F7ECA593-7E3D-46EF-9C76-14699CAF9A62}">
      <text>
        <r>
          <rPr>
            <sz val="9"/>
            <color indexed="81"/>
            <rFont val="Tahoma"/>
            <family val="2"/>
          </rPr>
          <t>Solver could not find a feasible solution.</t>
        </r>
      </text>
    </comment>
    <comment ref="E20" authorId="0" shapeId="0" xr:uid="{4E1165E7-A442-41A8-83AE-2D3CB0FE4689}">
      <text>
        <r>
          <rPr>
            <sz val="9"/>
            <color indexed="81"/>
            <rFont val="Tahoma"/>
            <family val="2"/>
          </rPr>
          <t>Solver could not find a feasible solution.</t>
        </r>
      </text>
    </comment>
    <comment ref="F20" authorId="0" shapeId="0" xr:uid="{10DBA6D8-3EAA-4E93-B3E5-F95FEBDCDEE8}">
      <text>
        <r>
          <rPr>
            <sz val="9"/>
            <color indexed="81"/>
            <rFont val="Tahoma"/>
            <family val="2"/>
          </rPr>
          <t>Solver could not find a feasible solution.</t>
        </r>
      </text>
    </comment>
    <comment ref="G20" authorId="0" shapeId="0" xr:uid="{BF4296D6-69C9-4C6E-89BE-108F82DC342D}">
      <text>
        <r>
          <rPr>
            <sz val="9"/>
            <color indexed="81"/>
            <rFont val="Tahoma"/>
            <family val="2"/>
          </rPr>
          <t>Solver could not find a feasible solution.</t>
        </r>
      </text>
    </comment>
    <comment ref="H20" authorId="0" shapeId="0" xr:uid="{74F69985-796D-4006-8EDE-DD35E516B715}">
      <text>
        <r>
          <rPr>
            <sz val="9"/>
            <color indexed="81"/>
            <rFont val="Tahoma"/>
            <family val="2"/>
          </rPr>
          <t>Solver could not find a feasible solution.</t>
        </r>
      </text>
    </comment>
    <comment ref="I20" authorId="0" shapeId="0" xr:uid="{E46911C0-ABAB-4E0F-B8D1-747B49146ECA}">
      <text>
        <r>
          <rPr>
            <sz val="9"/>
            <color indexed="81"/>
            <rFont val="Tahoma"/>
            <family val="2"/>
          </rPr>
          <t>Solver could not find a feasible solution.</t>
        </r>
      </text>
    </comment>
    <comment ref="J20" authorId="0" shapeId="0" xr:uid="{E684B3E4-1CE7-4920-AF3C-EF86B88EE6DE}">
      <text>
        <r>
          <rPr>
            <sz val="9"/>
            <color indexed="81"/>
            <rFont val="Tahoma"/>
            <family val="2"/>
          </rPr>
          <t>Solver could not find a feasible solution.</t>
        </r>
      </text>
    </comment>
    <comment ref="K20" authorId="0" shapeId="0" xr:uid="{0331E101-D229-4C97-B579-AC89EEA579E7}">
      <text>
        <r>
          <rPr>
            <sz val="9"/>
            <color indexed="81"/>
            <rFont val="Tahoma"/>
            <family val="2"/>
          </rPr>
          <t>Solver could not find a feasible solution.</t>
        </r>
      </text>
    </comment>
    <comment ref="L20" authorId="0" shapeId="0" xr:uid="{FA0B5D77-2736-41D0-9C1D-D3DCA55C817B}">
      <text>
        <r>
          <rPr>
            <sz val="9"/>
            <color indexed="81"/>
            <rFont val="Tahoma"/>
            <family val="2"/>
          </rPr>
          <t>Solver could not find a feasible solution.</t>
        </r>
      </text>
    </comment>
    <comment ref="M20" authorId="0" shapeId="0" xr:uid="{8F71769D-7232-48A4-91BA-140D82783D14}">
      <text>
        <r>
          <rPr>
            <sz val="9"/>
            <color indexed="81"/>
            <rFont val="Tahoma"/>
            <family val="2"/>
          </rPr>
          <t>Solver could not find a feasible solution.</t>
        </r>
      </text>
    </comment>
    <comment ref="N20" authorId="0" shapeId="0" xr:uid="{06433A4F-0603-4AC5-B1C3-58E4D984BC8B}">
      <text>
        <r>
          <rPr>
            <sz val="9"/>
            <color indexed="81"/>
            <rFont val="Tahoma"/>
            <family val="2"/>
          </rPr>
          <t>Solver could not find a feasible solution.</t>
        </r>
      </text>
    </comment>
    <comment ref="O20" authorId="0" shapeId="0" xr:uid="{463D52BC-8BA9-49D2-AB24-260294CD4A82}">
      <text>
        <r>
          <rPr>
            <sz val="9"/>
            <color indexed="81"/>
            <rFont val="Tahoma"/>
            <family val="2"/>
          </rPr>
          <t>Solver converged in probability to a global solution.</t>
        </r>
      </text>
    </comment>
    <comment ref="P20" authorId="0" shapeId="0" xr:uid="{C4DCAC26-9C7C-4B51-8444-677083025034}">
      <text>
        <r>
          <rPr>
            <sz val="9"/>
            <color indexed="81"/>
            <rFont val="Tahoma"/>
            <family val="2"/>
          </rPr>
          <t>Solver converged in probability to a global solution.</t>
        </r>
      </text>
    </comment>
    <comment ref="Q20" authorId="0" shapeId="0" xr:uid="{59F08950-22C5-4AFE-B1FE-671BC09AD3D4}">
      <text>
        <r>
          <rPr>
            <sz val="9"/>
            <color indexed="81"/>
            <rFont val="Tahoma"/>
            <family val="2"/>
          </rPr>
          <t>Solver converged in probability to a global solution.</t>
        </r>
      </text>
    </comment>
    <comment ref="R20" authorId="0" shapeId="0" xr:uid="{EB64B1D8-9C38-436E-AAF7-A26A88EADF99}">
      <text>
        <r>
          <rPr>
            <sz val="9"/>
            <color indexed="81"/>
            <rFont val="Tahoma"/>
            <family val="2"/>
          </rPr>
          <t>Solver converged in probability to a global solution.</t>
        </r>
      </text>
    </comment>
    <comment ref="S20" authorId="0" shapeId="0" xr:uid="{0AE9C1B4-9184-4895-9A9F-E4ABE42B91D1}">
      <text>
        <r>
          <rPr>
            <sz val="9"/>
            <color indexed="81"/>
            <rFont val="Tahoma"/>
            <family val="2"/>
          </rPr>
          <t>Solver converged in probability to a global solution.</t>
        </r>
      </text>
    </comment>
    <comment ref="T20" authorId="0" shapeId="0" xr:uid="{4FF7A189-D1E7-4D66-9BB3-9DA00717BFD4}">
      <text>
        <r>
          <rPr>
            <sz val="9"/>
            <color indexed="81"/>
            <rFont val="Tahoma"/>
            <family val="2"/>
          </rPr>
          <t>Solver converged in probability to a global solution.</t>
        </r>
      </text>
    </comment>
    <comment ref="U20" authorId="0" shapeId="0" xr:uid="{A1099033-CECB-4E73-891D-3B5B8D3A4E49}">
      <text>
        <r>
          <rPr>
            <sz val="9"/>
            <color indexed="81"/>
            <rFont val="Tahoma"/>
            <family val="2"/>
          </rPr>
          <t>Solver converged in probability to a global solution.</t>
        </r>
      </text>
    </comment>
    <comment ref="V20" authorId="0" shapeId="0" xr:uid="{FFF23041-EFFF-4A0A-8864-FBB249900942}">
      <text>
        <r>
          <rPr>
            <sz val="9"/>
            <color indexed="81"/>
            <rFont val="Tahoma"/>
            <family val="2"/>
          </rPr>
          <t>Solver converged in probability to a global solution.</t>
        </r>
      </text>
    </comment>
    <comment ref="W20" authorId="0" shapeId="0" xr:uid="{E7E0162A-E1B7-480C-85FD-C774DD36E69C}">
      <text>
        <r>
          <rPr>
            <sz val="9"/>
            <color indexed="81"/>
            <rFont val="Tahoma"/>
            <family val="2"/>
          </rPr>
          <t>Solver converged in probability to a global solution.</t>
        </r>
      </text>
    </comment>
    <comment ref="X20" authorId="0" shapeId="0" xr:uid="{40600B4F-9335-4DAF-AC5D-4088D5D16439}">
      <text>
        <r>
          <rPr>
            <sz val="9"/>
            <color indexed="81"/>
            <rFont val="Tahoma"/>
            <family val="2"/>
          </rPr>
          <t>Solver converged in probability to a global solution.</t>
        </r>
      </text>
    </comment>
    <comment ref="Y20" authorId="0" shapeId="0" xr:uid="{C7C5F7B0-6744-4E85-80E8-F7FA59929EF6}">
      <text>
        <r>
          <rPr>
            <sz val="9"/>
            <color indexed="81"/>
            <rFont val="Tahoma"/>
            <family val="2"/>
          </rPr>
          <t>Solver converged in probability to a global solution.</t>
        </r>
      </text>
    </comment>
    <comment ref="Z20" authorId="0" shapeId="0" xr:uid="{B31B8043-ECA4-4765-A0A6-7CA782A046BE}">
      <text>
        <r>
          <rPr>
            <sz val="9"/>
            <color indexed="81"/>
            <rFont val="Tahoma"/>
            <family val="2"/>
          </rPr>
          <t>Solver converged in probability to a global solution.</t>
        </r>
      </text>
    </comment>
    <comment ref="AA20" authorId="0" shapeId="0" xr:uid="{2C587276-1E0E-4F7E-B029-998DC354EDC7}">
      <text>
        <r>
          <rPr>
            <sz val="9"/>
            <color indexed="81"/>
            <rFont val="Tahoma"/>
            <family val="2"/>
          </rPr>
          <t>Solver converged in probability to a global solution.</t>
        </r>
      </text>
    </comment>
    <comment ref="B21" authorId="0" shapeId="0" xr:uid="{C61134AC-1008-4336-A197-F060AC14C23C}">
      <text>
        <r>
          <rPr>
            <sz val="9"/>
            <color indexed="81"/>
            <rFont val="Tahoma"/>
            <family val="2"/>
          </rPr>
          <t>Solver could not find a feasible solution.</t>
        </r>
      </text>
    </comment>
    <comment ref="C21" authorId="0" shapeId="0" xr:uid="{3C3B797D-F593-4950-AA7C-C1133944011C}">
      <text>
        <r>
          <rPr>
            <sz val="9"/>
            <color indexed="81"/>
            <rFont val="Tahoma"/>
            <family val="2"/>
          </rPr>
          <t>Solver could not find a feasible solution.</t>
        </r>
      </text>
    </comment>
    <comment ref="D21" authorId="0" shapeId="0" xr:uid="{050A8AB4-83F1-4766-BF35-FB581EED230A}">
      <text>
        <r>
          <rPr>
            <sz val="9"/>
            <color indexed="81"/>
            <rFont val="Tahoma"/>
            <family val="2"/>
          </rPr>
          <t>Solver could not find a feasible solution.</t>
        </r>
      </text>
    </comment>
    <comment ref="E21" authorId="0" shapeId="0" xr:uid="{8A65FD9D-7651-4DFD-BEE6-5C89DA42D386}">
      <text>
        <r>
          <rPr>
            <sz val="9"/>
            <color indexed="81"/>
            <rFont val="Tahoma"/>
            <family val="2"/>
          </rPr>
          <t>Solver could not find a feasible solution.</t>
        </r>
      </text>
    </comment>
    <comment ref="F21" authorId="0" shapeId="0" xr:uid="{A1BA39A5-C97D-4EBD-8B11-0E364C3F70EE}">
      <text>
        <r>
          <rPr>
            <sz val="9"/>
            <color indexed="81"/>
            <rFont val="Tahoma"/>
            <family val="2"/>
          </rPr>
          <t>Solver could not find a feasible solution.</t>
        </r>
      </text>
    </comment>
    <comment ref="G21" authorId="0" shapeId="0" xr:uid="{03C4960F-32E4-4C96-B1DC-22B8B9D3A2DD}">
      <text>
        <r>
          <rPr>
            <sz val="9"/>
            <color indexed="81"/>
            <rFont val="Tahoma"/>
            <family val="2"/>
          </rPr>
          <t>Solver could not find a feasible solution.</t>
        </r>
      </text>
    </comment>
    <comment ref="H21" authorId="0" shapeId="0" xr:uid="{37AA1EDD-8B3B-4783-9760-41932BAC3CFD}">
      <text>
        <r>
          <rPr>
            <sz val="9"/>
            <color indexed="81"/>
            <rFont val="Tahoma"/>
            <family val="2"/>
          </rPr>
          <t>Solver could not find a feasible solution.</t>
        </r>
      </text>
    </comment>
    <comment ref="I21" authorId="0" shapeId="0" xr:uid="{661501E1-3CC6-4CAB-9AFB-9911742CF332}">
      <text>
        <r>
          <rPr>
            <sz val="9"/>
            <color indexed="81"/>
            <rFont val="Tahoma"/>
            <family val="2"/>
          </rPr>
          <t>Solver could not find a feasible solution.</t>
        </r>
      </text>
    </comment>
    <comment ref="J21" authorId="0" shapeId="0" xr:uid="{AB8BB55D-0174-4F69-B07A-E5291886E8BC}">
      <text>
        <r>
          <rPr>
            <sz val="9"/>
            <color indexed="81"/>
            <rFont val="Tahoma"/>
            <family val="2"/>
          </rPr>
          <t>Solver could not find a feasible solution.</t>
        </r>
      </text>
    </comment>
    <comment ref="K21" authorId="0" shapeId="0" xr:uid="{91F4CEB5-3BB8-4E27-B58C-AEE3FE9E6C06}">
      <text>
        <r>
          <rPr>
            <sz val="9"/>
            <color indexed="81"/>
            <rFont val="Tahoma"/>
            <family val="2"/>
          </rPr>
          <t>Solver could not find a feasible solution.</t>
        </r>
      </text>
    </comment>
    <comment ref="L21" authorId="0" shapeId="0" xr:uid="{C95DE824-DF43-473B-9A42-18EB6E10C96A}">
      <text>
        <r>
          <rPr>
            <sz val="9"/>
            <color indexed="81"/>
            <rFont val="Tahoma"/>
            <family val="2"/>
          </rPr>
          <t>Solver could not find a feasible solution.</t>
        </r>
      </text>
    </comment>
    <comment ref="M21" authorId="0" shapeId="0" xr:uid="{86EFECFF-5C99-45F0-9DD3-63922BBE1FC7}">
      <text>
        <r>
          <rPr>
            <sz val="9"/>
            <color indexed="81"/>
            <rFont val="Tahoma"/>
            <family val="2"/>
          </rPr>
          <t>Solver could not find a feasible solution.</t>
        </r>
      </text>
    </comment>
    <comment ref="N21" authorId="0" shapeId="0" xr:uid="{65514CA8-92BF-492A-8325-17384FA1D286}">
      <text>
        <r>
          <rPr>
            <sz val="9"/>
            <color indexed="81"/>
            <rFont val="Tahoma"/>
            <family val="2"/>
          </rPr>
          <t>Solver could not find a feasible solution.</t>
        </r>
      </text>
    </comment>
    <comment ref="O21" authorId="0" shapeId="0" xr:uid="{D0942576-0FE9-44C9-92BE-C1CC87729DBA}">
      <text>
        <r>
          <rPr>
            <sz val="9"/>
            <color indexed="81"/>
            <rFont val="Tahoma"/>
            <family val="2"/>
          </rPr>
          <t>Solver converged in probability to a global solution.</t>
        </r>
      </text>
    </comment>
    <comment ref="P21" authorId="0" shapeId="0" xr:uid="{2BF5D988-60B8-49C1-A55E-3B8F5FEB284C}">
      <text>
        <r>
          <rPr>
            <sz val="9"/>
            <color indexed="81"/>
            <rFont val="Tahoma"/>
            <family val="2"/>
          </rPr>
          <t>Solver converged in probability to a global solution.</t>
        </r>
      </text>
    </comment>
    <comment ref="Q21" authorId="0" shapeId="0" xr:uid="{6C54B6B2-BBE7-4A6F-A877-E8BDAA4F9B29}">
      <text>
        <r>
          <rPr>
            <sz val="9"/>
            <color indexed="81"/>
            <rFont val="Tahoma"/>
            <family val="2"/>
          </rPr>
          <t>Solver converged in probability to a global solution.</t>
        </r>
      </text>
    </comment>
    <comment ref="R21" authorId="0" shapeId="0" xr:uid="{735E8ECC-AF5F-4E7E-90BB-1E1137156B1C}">
      <text>
        <r>
          <rPr>
            <sz val="9"/>
            <color indexed="81"/>
            <rFont val="Tahoma"/>
            <family val="2"/>
          </rPr>
          <t>Solver converged in probability to a global solution.</t>
        </r>
      </text>
    </comment>
    <comment ref="S21" authorId="0" shapeId="0" xr:uid="{E9277ED6-2A24-4BDE-98A7-895EDAAF6506}">
      <text>
        <r>
          <rPr>
            <sz val="9"/>
            <color indexed="81"/>
            <rFont val="Tahoma"/>
            <family val="2"/>
          </rPr>
          <t>Solver converged in probability to a global solution.</t>
        </r>
      </text>
    </comment>
    <comment ref="T21" authorId="0" shapeId="0" xr:uid="{5AEA0017-FA86-4C9B-8449-B3094AACAF4D}">
      <text>
        <r>
          <rPr>
            <sz val="9"/>
            <color indexed="81"/>
            <rFont val="Tahoma"/>
            <family val="2"/>
          </rPr>
          <t>Solver converged in probability to a global solution.</t>
        </r>
      </text>
    </comment>
    <comment ref="U21" authorId="0" shapeId="0" xr:uid="{43F52570-7420-4347-914E-0D243C482613}">
      <text>
        <r>
          <rPr>
            <sz val="9"/>
            <color indexed="81"/>
            <rFont val="Tahoma"/>
            <family val="2"/>
          </rPr>
          <t>Solver converged in probability to a global solution.</t>
        </r>
      </text>
    </comment>
    <comment ref="V21" authorId="0" shapeId="0" xr:uid="{A82BC36B-1CD5-425D-AC25-09BA6C517213}">
      <text>
        <r>
          <rPr>
            <sz val="9"/>
            <color indexed="81"/>
            <rFont val="Tahoma"/>
            <family val="2"/>
          </rPr>
          <t>Solver converged in probability to a global solution.</t>
        </r>
      </text>
    </comment>
    <comment ref="W21" authorId="0" shapeId="0" xr:uid="{A69518EE-0172-43BD-84F8-C56AA2E0EE96}">
      <text>
        <r>
          <rPr>
            <sz val="9"/>
            <color indexed="81"/>
            <rFont val="Tahoma"/>
            <family val="2"/>
          </rPr>
          <t>Solver converged in probability to a global solution.</t>
        </r>
      </text>
    </comment>
    <comment ref="X21" authorId="0" shapeId="0" xr:uid="{259CB078-264F-4231-8A1A-26BB7DCAC955}">
      <text>
        <r>
          <rPr>
            <sz val="9"/>
            <color indexed="81"/>
            <rFont val="Tahoma"/>
            <family val="2"/>
          </rPr>
          <t>Solver converged in probability to a global solution.</t>
        </r>
      </text>
    </comment>
    <comment ref="Y21" authorId="0" shapeId="0" xr:uid="{B6A00038-3A5B-4F79-A1BE-388AE89F464C}">
      <text>
        <r>
          <rPr>
            <sz val="9"/>
            <color indexed="81"/>
            <rFont val="Tahoma"/>
            <family val="2"/>
          </rPr>
          <t>Solver converged in probability to a global solution.</t>
        </r>
      </text>
    </comment>
    <comment ref="Z21" authorId="0" shapeId="0" xr:uid="{6AE58BE8-8F07-4000-8785-221C248E4749}">
      <text>
        <r>
          <rPr>
            <sz val="9"/>
            <color indexed="81"/>
            <rFont val="Tahoma"/>
            <family val="2"/>
          </rPr>
          <t>Solver converged in probability to a global solution.</t>
        </r>
      </text>
    </comment>
    <comment ref="AA21" authorId="0" shapeId="0" xr:uid="{DA7F2B38-68FB-4CFB-AD2F-2BE36CF9B030}">
      <text>
        <r>
          <rPr>
            <sz val="9"/>
            <color indexed="81"/>
            <rFont val="Tahoma"/>
            <family val="2"/>
          </rPr>
          <t>Solver converged in probability to a global solution.</t>
        </r>
      </text>
    </comment>
    <comment ref="B22" authorId="0" shapeId="0" xr:uid="{730818D7-756E-43CF-8072-F51C4A4CAD30}">
      <text>
        <r>
          <rPr>
            <sz val="9"/>
            <color indexed="81"/>
            <rFont val="Tahoma"/>
            <family val="2"/>
          </rPr>
          <t>Solver could not find a feasible solution.</t>
        </r>
      </text>
    </comment>
    <comment ref="C22" authorId="0" shapeId="0" xr:uid="{B4835723-8C82-49CA-B296-A8AEF207D0B2}">
      <text>
        <r>
          <rPr>
            <sz val="9"/>
            <color indexed="81"/>
            <rFont val="Tahoma"/>
            <family val="2"/>
          </rPr>
          <t>Solver could not find a feasible solution.</t>
        </r>
      </text>
    </comment>
    <comment ref="D22" authorId="0" shapeId="0" xr:uid="{0D970CC4-BA76-47C5-9395-369155114E16}">
      <text>
        <r>
          <rPr>
            <sz val="9"/>
            <color indexed="81"/>
            <rFont val="Tahoma"/>
            <family val="2"/>
          </rPr>
          <t>Solver could not find a feasible solution.</t>
        </r>
      </text>
    </comment>
    <comment ref="E22" authorId="0" shapeId="0" xr:uid="{EE2A6CCC-25E5-412F-9A2B-F3BC0B78687D}">
      <text>
        <r>
          <rPr>
            <sz val="9"/>
            <color indexed="81"/>
            <rFont val="Tahoma"/>
            <family val="2"/>
          </rPr>
          <t>Solver could not find a feasible solution.</t>
        </r>
      </text>
    </comment>
    <comment ref="F22" authorId="0" shapeId="0" xr:uid="{C10B3E69-7A80-48AC-8B95-432361855AE4}">
      <text>
        <r>
          <rPr>
            <sz val="9"/>
            <color indexed="81"/>
            <rFont val="Tahoma"/>
            <family val="2"/>
          </rPr>
          <t>Solver could not find a feasible solution.</t>
        </r>
      </text>
    </comment>
    <comment ref="G22" authorId="0" shapeId="0" xr:uid="{ED47F31E-FCD1-4344-B6E8-611CFF46E2A2}">
      <text>
        <r>
          <rPr>
            <sz val="9"/>
            <color indexed="81"/>
            <rFont val="Tahoma"/>
            <family val="2"/>
          </rPr>
          <t>Solver could not find a feasible solution.</t>
        </r>
      </text>
    </comment>
    <comment ref="H22" authorId="0" shapeId="0" xr:uid="{58FD8670-C8E1-4166-BB14-510F715FFD00}">
      <text>
        <r>
          <rPr>
            <sz val="9"/>
            <color indexed="81"/>
            <rFont val="Tahoma"/>
            <family val="2"/>
          </rPr>
          <t>Solver could not find a feasible solution.</t>
        </r>
      </text>
    </comment>
    <comment ref="I22" authorId="0" shapeId="0" xr:uid="{A8147D8E-ECA8-4994-B40D-49D047E95A56}">
      <text>
        <r>
          <rPr>
            <sz val="9"/>
            <color indexed="81"/>
            <rFont val="Tahoma"/>
            <family val="2"/>
          </rPr>
          <t>Solver could not find a feasible solution.</t>
        </r>
      </text>
    </comment>
    <comment ref="J22" authorId="0" shapeId="0" xr:uid="{6DAD27D1-F06F-4539-868C-DB776D288AF6}">
      <text>
        <r>
          <rPr>
            <sz val="9"/>
            <color indexed="81"/>
            <rFont val="Tahoma"/>
            <family val="2"/>
          </rPr>
          <t>Solver could not find a feasible solution.</t>
        </r>
      </text>
    </comment>
    <comment ref="K22" authorId="0" shapeId="0" xr:uid="{1495460E-B824-4ED4-AEDB-3DAE9B69FFD1}">
      <text>
        <r>
          <rPr>
            <sz val="9"/>
            <color indexed="81"/>
            <rFont val="Tahoma"/>
            <family val="2"/>
          </rPr>
          <t>Solver could not find a feasible solution.</t>
        </r>
      </text>
    </comment>
    <comment ref="L22" authorId="0" shapeId="0" xr:uid="{FF158265-D671-4B11-B832-0354AB30613D}">
      <text>
        <r>
          <rPr>
            <sz val="9"/>
            <color indexed="81"/>
            <rFont val="Tahoma"/>
            <family val="2"/>
          </rPr>
          <t>Solver could not find a feasible solution.</t>
        </r>
      </text>
    </comment>
    <comment ref="M22" authorId="0" shapeId="0" xr:uid="{715EF2A9-D6EE-4E24-A67B-DDB7444CB929}">
      <text>
        <r>
          <rPr>
            <sz val="9"/>
            <color indexed="81"/>
            <rFont val="Tahoma"/>
            <family val="2"/>
          </rPr>
          <t>Solver could not find a feasible solution.</t>
        </r>
      </text>
    </comment>
    <comment ref="N22" authorId="0" shapeId="0" xr:uid="{8204332E-31E8-482F-AB47-C24FC5C88666}">
      <text>
        <r>
          <rPr>
            <sz val="9"/>
            <color indexed="81"/>
            <rFont val="Tahoma"/>
            <family val="2"/>
          </rPr>
          <t>Solver could not find a feasible solution.</t>
        </r>
      </text>
    </comment>
    <comment ref="O22" authorId="0" shapeId="0" xr:uid="{6CE18C69-BCDB-42C0-AE3F-996217DA076D}">
      <text>
        <r>
          <rPr>
            <sz val="9"/>
            <color indexed="81"/>
            <rFont val="Tahoma"/>
            <family val="2"/>
          </rPr>
          <t>Solver could not find a feasible solution.</t>
        </r>
      </text>
    </comment>
    <comment ref="P22" authorId="0" shapeId="0" xr:uid="{804C805B-7437-4551-AE71-946508850704}">
      <text>
        <r>
          <rPr>
            <sz val="9"/>
            <color indexed="81"/>
            <rFont val="Tahoma"/>
            <family val="2"/>
          </rPr>
          <t>Solver converged in probability to a global solution.</t>
        </r>
      </text>
    </comment>
    <comment ref="Q22" authorId="0" shapeId="0" xr:uid="{533B2313-167D-4859-9A80-360F380E0073}">
      <text>
        <r>
          <rPr>
            <sz val="9"/>
            <color indexed="81"/>
            <rFont val="Tahoma"/>
            <family val="2"/>
          </rPr>
          <t>Solver converged in probability to a global solution.</t>
        </r>
      </text>
    </comment>
    <comment ref="R22" authorId="0" shapeId="0" xr:uid="{D25598AD-FB29-4EC3-8D8A-70E021A9B57C}">
      <text>
        <r>
          <rPr>
            <sz val="9"/>
            <color indexed="81"/>
            <rFont val="Tahoma"/>
            <family val="2"/>
          </rPr>
          <t>Solver converged in probability to a global solution.</t>
        </r>
      </text>
    </comment>
    <comment ref="S22" authorId="0" shapeId="0" xr:uid="{B3218DD5-B922-4FA5-8DAF-E9A25984ED62}">
      <text>
        <r>
          <rPr>
            <sz val="9"/>
            <color indexed="81"/>
            <rFont val="Tahoma"/>
            <family val="2"/>
          </rPr>
          <t>Solver converged in probability to a global solution.</t>
        </r>
      </text>
    </comment>
    <comment ref="T22" authorId="0" shapeId="0" xr:uid="{1EB16B98-BCBA-49E5-8618-CA8E89A888AD}">
      <text>
        <r>
          <rPr>
            <sz val="9"/>
            <color indexed="81"/>
            <rFont val="Tahoma"/>
            <family val="2"/>
          </rPr>
          <t>Solver converged in probability to a global solution.</t>
        </r>
      </text>
    </comment>
    <comment ref="U22" authorId="0" shapeId="0" xr:uid="{71AF4A72-1D77-4317-BF17-503F6A1393DF}">
      <text>
        <r>
          <rPr>
            <sz val="9"/>
            <color indexed="81"/>
            <rFont val="Tahoma"/>
            <family val="2"/>
          </rPr>
          <t>Solver converged in probability to a global solution.</t>
        </r>
      </text>
    </comment>
    <comment ref="V22" authorId="0" shapeId="0" xr:uid="{14451286-E2D4-46AD-81E5-739961786A36}">
      <text>
        <r>
          <rPr>
            <sz val="9"/>
            <color indexed="81"/>
            <rFont val="Tahoma"/>
            <family val="2"/>
          </rPr>
          <t>Solver converged in probability to a global solution.</t>
        </r>
      </text>
    </comment>
    <comment ref="W22" authorId="0" shapeId="0" xr:uid="{7CA2CD58-2ECF-4FA5-A8FA-74B84B69E4F1}">
      <text>
        <r>
          <rPr>
            <sz val="9"/>
            <color indexed="81"/>
            <rFont val="Tahoma"/>
            <family val="2"/>
          </rPr>
          <t>Solver converged in probability to a global solution.</t>
        </r>
      </text>
    </comment>
    <comment ref="X22" authorId="0" shapeId="0" xr:uid="{A3DDC29C-EF86-4D8D-9870-764D3D71B72F}">
      <text>
        <r>
          <rPr>
            <sz val="9"/>
            <color indexed="81"/>
            <rFont val="Tahoma"/>
            <family val="2"/>
          </rPr>
          <t>Solver converged in probability to a global solution.</t>
        </r>
      </text>
    </comment>
    <comment ref="Y22" authorId="0" shapeId="0" xr:uid="{E9EEF4F2-00DE-4A50-90B9-F81C5DC2CF50}">
      <text>
        <r>
          <rPr>
            <sz val="9"/>
            <color indexed="81"/>
            <rFont val="Tahoma"/>
            <family val="2"/>
          </rPr>
          <t>Solver converged in probability to a global solution.</t>
        </r>
      </text>
    </comment>
    <comment ref="Z22" authorId="0" shapeId="0" xr:uid="{CD93F11F-870C-4CD4-858E-A7B2EC9212D4}">
      <text>
        <r>
          <rPr>
            <sz val="9"/>
            <color indexed="81"/>
            <rFont val="Tahoma"/>
            <family val="2"/>
          </rPr>
          <t>Solver converged in probability to a global solution.</t>
        </r>
      </text>
    </comment>
    <comment ref="AA22" authorId="0" shapeId="0" xr:uid="{A12D8104-99E7-41DD-BF1D-C161E41D8979}">
      <text>
        <r>
          <rPr>
            <sz val="9"/>
            <color indexed="81"/>
            <rFont val="Tahoma"/>
            <family val="2"/>
          </rPr>
          <t>Solver converged in probability to a global solution.</t>
        </r>
      </text>
    </comment>
    <comment ref="B23" authorId="0" shapeId="0" xr:uid="{42E429E4-A7AD-4B32-85FE-790920F84DB8}">
      <text>
        <r>
          <rPr>
            <sz val="9"/>
            <color indexed="81"/>
            <rFont val="Tahoma"/>
            <family val="2"/>
          </rPr>
          <t>Solver could not find a feasible solution.</t>
        </r>
      </text>
    </comment>
    <comment ref="C23" authorId="0" shapeId="0" xr:uid="{4E67DF65-8A14-4BAA-8814-B60D7997D7B1}">
      <text>
        <r>
          <rPr>
            <sz val="9"/>
            <color indexed="81"/>
            <rFont val="Tahoma"/>
            <family val="2"/>
          </rPr>
          <t>Solver could not find a feasible solution.</t>
        </r>
      </text>
    </comment>
    <comment ref="D23" authorId="0" shapeId="0" xr:uid="{AC465DC8-BF5B-4594-8543-0CC8DAB27701}">
      <text>
        <r>
          <rPr>
            <sz val="9"/>
            <color indexed="81"/>
            <rFont val="Tahoma"/>
            <family val="2"/>
          </rPr>
          <t>Solver could not find a feasible solution.</t>
        </r>
      </text>
    </comment>
    <comment ref="E23" authorId="0" shapeId="0" xr:uid="{C21CB253-F646-4758-8C29-CD8026168231}">
      <text>
        <r>
          <rPr>
            <sz val="9"/>
            <color indexed="81"/>
            <rFont val="Tahoma"/>
            <family val="2"/>
          </rPr>
          <t>Solver could not find a feasible solution.</t>
        </r>
      </text>
    </comment>
    <comment ref="F23" authorId="0" shapeId="0" xr:uid="{C58E1A14-3C11-4892-B2EA-3ABF9A69D953}">
      <text>
        <r>
          <rPr>
            <sz val="9"/>
            <color indexed="81"/>
            <rFont val="Tahoma"/>
            <family val="2"/>
          </rPr>
          <t>Solver could not find a feasible solution.</t>
        </r>
      </text>
    </comment>
    <comment ref="G23" authorId="0" shapeId="0" xr:uid="{FE700430-82F7-4C97-82B6-E31645DE210A}">
      <text>
        <r>
          <rPr>
            <sz val="9"/>
            <color indexed="81"/>
            <rFont val="Tahoma"/>
            <family val="2"/>
          </rPr>
          <t>Solver could not find a feasible solution.</t>
        </r>
      </text>
    </comment>
    <comment ref="H23" authorId="0" shapeId="0" xr:uid="{266B403E-E476-4F44-946A-28F8DAA168CD}">
      <text>
        <r>
          <rPr>
            <sz val="9"/>
            <color indexed="81"/>
            <rFont val="Tahoma"/>
            <family val="2"/>
          </rPr>
          <t>Solver could not find a feasible solution.</t>
        </r>
      </text>
    </comment>
    <comment ref="I23" authorId="0" shapeId="0" xr:uid="{9BD43D70-5C1D-48F8-AD54-BD26DCF90A43}">
      <text>
        <r>
          <rPr>
            <sz val="9"/>
            <color indexed="81"/>
            <rFont val="Tahoma"/>
            <family val="2"/>
          </rPr>
          <t>Solver could not find a feasible solution.</t>
        </r>
      </text>
    </comment>
    <comment ref="J23" authorId="0" shapeId="0" xr:uid="{7D7A5E69-10C6-4B2C-8852-FA3E353C4089}">
      <text>
        <r>
          <rPr>
            <sz val="9"/>
            <color indexed="81"/>
            <rFont val="Tahoma"/>
            <family val="2"/>
          </rPr>
          <t>Solver could not find a feasible solution.</t>
        </r>
      </text>
    </comment>
    <comment ref="K23" authorId="0" shapeId="0" xr:uid="{86DFF19E-8CF7-4E64-8A68-85AA88ED41E2}">
      <text>
        <r>
          <rPr>
            <sz val="9"/>
            <color indexed="81"/>
            <rFont val="Tahoma"/>
            <family val="2"/>
          </rPr>
          <t>Solver could not find a feasible solution.</t>
        </r>
      </text>
    </comment>
    <comment ref="L23" authorId="0" shapeId="0" xr:uid="{B4F990C1-5FFD-457C-8B57-5FB8D31D16BD}">
      <text>
        <r>
          <rPr>
            <sz val="9"/>
            <color indexed="81"/>
            <rFont val="Tahoma"/>
            <family val="2"/>
          </rPr>
          <t>Solver could not find a feasible solution.</t>
        </r>
      </text>
    </comment>
    <comment ref="M23" authorId="0" shapeId="0" xr:uid="{C5B1B736-65E1-483A-B0AA-2A7652A19F06}">
      <text>
        <r>
          <rPr>
            <sz val="9"/>
            <color indexed="81"/>
            <rFont val="Tahoma"/>
            <family val="2"/>
          </rPr>
          <t>Solver could not find a feasible solution.</t>
        </r>
      </text>
    </comment>
    <comment ref="N23" authorId="0" shapeId="0" xr:uid="{8C12F448-6716-40D3-8238-8F2B812561A7}">
      <text>
        <r>
          <rPr>
            <sz val="9"/>
            <color indexed="81"/>
            <rFont val="Tahoma"/>
            <family val="2"/>
          </rPr>
          <t>Solver could not find a feasible solution.</t>
        </r>
      </text>
    </comment>
    <comment ref="O23" authorId="0" shapeId="0" xr:uid="{24B1159D-E711-46AD-B21B-EF3A1069C6B1}">
      <text>
        <r>
          <rPr>
            <sz val="9"/>
            <color indexed="81"/>
            <rFont val="Tahoma"/>
            <family val="2"/>
          </rPr>
          <t>Solver could not find a feasible solution.</t>
        </r>
      </text>
    </comment>
    <comment ref="P23" authorId="0" shapeId="0" xr:uid="{F2C676E0-D330-43B7-852E-0F42F4A9777F}">
      <text>
        <r>
          <rPr>
            <sz val="9"/>
            <color indexed="81"/>
            <rFont val="Tahoma"/>
            <family val="2"/>
          </rPr>
          <t>Solver converged in probability to a global solution.</t>
        </r>
      </text>
    </comment>
    <comment ref="Q23" authorId="0" shapeId="0" xr:uid="{EEF6FD12-5B0C-44F6-A106-62FBEBDAD09B}">
      <text>
        <r>
          <rPr>
            <sz val="9"/>
            <color indexed="81"/>
            <rFont val="Tahoma"/>
            <family val="2"/>
          </rPr>
          <t>Solver converged in probability to a global solution.</t>
        </r>
      </text>
    </comment>
    <comment ref="R23" authorId="0" shapeId="0" xr:uid="{AEBB99A7-6D3D-4951-8642-3DA527CF3BCB}">
      <text>
        <r>
          <rPr>
            <sz val="9"/>
            <color indexed="81"/>
            <rFont val="Tahoma"/>
            <family val="2"/>
          </rPr>
          <t>Solver converged in probability to a global solution.</t>
        </r>
      </text>
    </comment>
    <comment ref="S23" authorId="0" shapeId="0" xr:uid="{766B9828-4B67-415F-ACEF-9ACCBE87B720}">
      <text>
        <r>
          <rPr>
            <sz val="9"/>
            <color indexed="81"/>
            <rFont val="Tahoma"/>
            <family val="2"/>
          </rPr>
          <t>Solver converged in probability to a global solution.</t>
        </r>
      </text>
    </comment>
    <comment ref="T23" authorId="0" shapeId="0" xr:uid="{B86EB257-0A39-4A42-90DD-E7354DB1DBAA}">
      <text>
        <r>
          <rPr>
            <sz val="9"/>
            <color indexed="81"/>
            <rFont val="Tahoma"/>
            <family val="2"/>
          </rPr>
          <t>Solver converged in probability to a global solution.</t>
        </r>
      </text>
    </comment>
    <comment ref="U23" authorId="0" shapeId="0" xr:uid="{55AB5DA9-F15A-4A41-9301-E094ED2F65F8}">
      <text>
        <r>
          <rPr>
            <sz val="9"/>
            <color indexed="81"/>
            <rFont val="Tahoma"/>
            <family val="2"/>
          </rPr>
          <t>Solver converged in probability to a global solution.</t>
        </r>
      </text>
    </comment>
    <comment ref="V23" authorId="0" shapeId="0" xr:uid="{BAEE41DB-A7D7-464E-8A6E-8A7580D3B34D}">
      <text>
        <r>
          <rPr>
            <sz val="9"/>
            <color indexed="81"/>
            <rFont val="Tahoma"/>
            <family val="2"/>
          </rPr>
          <t>Solver converged in probability to a global solution.</t>
        </r>
      </text>
    </comment>
    <comment ref="W23" authorId="0" shapeId="0" xr:uid="{553BCD3B-7F90-474F-86D2-71CE48E5A2F0}">
      <text>
        <r>
          <rPr>
            <sz val="9"/>
            <color indexed="81"/>
            <rFont val="Tahoma"/>
            <family val="2"/>
          </rPr>
          <t>Solver converged in probability to a global solution.</t>
        </r>
      </text>
    </comment>
    <comment ref="X23" authorId="0" shapeId="0" xr:uid="{EC74D5C4-7CFD-41ED-8B25-F5D782536628}">
      <text>
        <r>
          <rPr>
            <sz val="9"/>
            <color indexed="81"/>
            <rFont val="Tahoma"/>
            <family val="2"/>
          </rPr>
          <t>Solver converged in probability to a global solution.</t>
        </r>
      </text>
    </comment>
    <comment ref="Y23" authorId="0" shapeId="0" xr:uid="{26CE763F-4D21-46A8-8666-100C8CC37EFE}">
      <text>
        <r>
          <rPr>
            <sz val="9"/>
            <color indexed="81"/>
            <rFont val="Tahoma"/>
            <family val="2"/>
          </rPr>
          <t>Solver converged in probability to a global solution.</t>
        </r>
      </text>
    </comment>
    <comment ref="Z23" authorId="0" shapeId="0" xr:uid="{B791688F-1638-4C42-88F6-B2F4774FE46B}">
      <text>
        <r>
          <rPr>
            <sz val="9"/>
            <color indexed="81"/>
            <rFont val="Tahoma"/>
            <family val="2"/>
          </rPr>
          <t>Solver converged in probability to a global solution.</t>
        </r>
      </text>
    </comment>
    <comment ref="AA23" authorId="0" shapeId="0" xr:uid="{47E44391-39C1-4EEE-B364-411974BD612C}">
      <text>
        <r>
          <rPr>
            <sz val="9"/>
            <color indexed="81"/>
            <rFont val="Tahoma"/>
            <family val="2"/>
          </rPr>
          <t>Solver converged in probability to a global solution.</t>
        </r>
      </text>
    </comment>
    <comment ref="B24" authorId="0" shapeId="0" xr:uid="{8A6D7D7E-20CB-4D4F-A696-684F994D071A}">
      <text>
        <r>
          <rPr>
            <sz val="9"/>
            <color indexed="81"/>
            <rFont val="Tahoma"/>
            <family val="2"/>
          </rPr>
          <t>Solver could not find a feasible solution.</t>
        </r>
      </text>
    </comment>
    <comment ref="C24" authorId="0" shapeId="0" xr:uid="{F1B8F3D8-5609-48ED-A903-90E578498450}">
      <text>
        <r>
          <rPr>
            <sz val="9"/>
            <color indexed="81"/>
            <rFont val="Tahoma"/>
            <family val="2"/>
          </rPr>
          <t>Solver could not find a feasible solution.</t>
        </r>
      </text>
    </comment>
    <comment ref="D24" authorId="0" shapeId="0" xr:uid="{218EBF76-9975-4011-BECC-D6710F94E1CF}">
      <text>
        <r>
          <rPr>
            <sz val="9"/>
            <color indexed="81"/>
            <rFont val="Tahoma"/>
            <family val="2"/>
          </rPr>
          <t>Solver could not find a feasible solution.</t>
        </r>
      </text>
    </comment>
    <comment ref="E24" authorId="0" shapeId="0" xr:uid="{33AEB87A-3E41-404E-8263-546215252411}">
      <text>
        <r>
          <rPr>
            <sz val="9"/>
            <color indexed="81"/>
            <rFont val="Tahoma"/>
            <family val="2"/>
          </rPr>
          <t>Solver could not find a feasible solution.</t>
        </r>
      </text>
    </comment>
    <comment ref="F24" authorId="0" shapeId="0" xr:uid="{8EEE2243-376D-41A7-A905-87122D6F4BAB}">
      <text>
        <r>
          <rPr>
            <sz val="9"/>
            <color indexed="81"/>
            <rFont val="Tahoma"/>
            <family val="2"/>
          </rPr>
          <t>Solver could not find a feasible solution.</t>
        </r>
      </text>
    </comment>
    <comment ref="G24" authorId="0" shapeId="0" xr:uid="{9B343296-C761-4389-B661-7F4B132E6D74}">
      <text>
        <r>
          <rPr>
            <sz val="9"/>
            <color indexed="81"/>
            <rFont val="Tahoma"/>
            <family val="2"/>
          </rPr>
          <t>Solver could not find a feasible solution.</t>
        </r>
      </text>
    </comment>
    <comment ref="H24" authorId="0" shapeId="0" xr:uid="{B34A2E1B-C10F-4171-9C92-AE5D9865A82B}">
      <text>
        <r>
          <rPr>
            <sz val="9"/>
            <color indexed="81"/>
            <rFont val="Tahoma"/>
            <family val="2"/>
          </rPr>
          <t>Solver could not find a feasible solution.</t>
        </r>
      </text>
    </comment>
    <comment ref="I24" authorId="0" shapeId="0" xr:uid="{9C3BA7CE-3B7A-4E1C-BB2A-876F486F7A6E}">
      <text>
        <r>
          <rPr>
            <sz val="9"/>
            <color indexed="81"/>
            <rFont val="Tahoma"/>
            <family val="2"/>
          </rPr>
          <t>Solver could not find a feasible solution.</t>
        </r>
      </text>
    </comment>
    <comment ref="J24" authorId="0" shapeId="0" xr:uid="{4FC0A9B7-2868-468F-90B4-F98E41A4DF25}">
      <text>
        <r>
          <rPr>
            <sz val="9"/>
            <color indexed="81"/>
            <rFont val="Tahoma"/>
            <family val="2"/>
          </rPr>
          <t>Solver could not find a feasible solution.</t>
        </r>
      </text>
    </comment>
    <comment ref="K24" authorId="0" shapeId="0" xr:uid="{30ACC9FF-8454-4B84-BCAC-B082DB7E813A}">
      <text>
        <r>
          <rPr>
            <sz val="9"/>
            <color indexed="81"/>
            <rFont val="Tahoma"/>
            <family val="2"/>
          </rPr>
          <t>Solver could not find a feasible solution.</t>
        </r>
      </text>
    </comment>
    <comment ref="L24" authorId="0" shapeId="0" xr:uid="{612E10BD-5937-44D1-A07E-7E529440C44D}">
      <text>
        <r>
          <rPr>
            <sz val="9"/>
            <color indexed="81"/>
            <rFont val="Tahoma"/>
            <family val="2"/>
          </rPr>
          <t>Solver could not find a feasible solution.</t>
        </r>
      </text>
    </comment>
    <comment ref="M24" authorId="0" shapeId="0" xr:uid="{6858827B-7D07-4672-A544-740BAE23DF2B}">
      <text>
        <r>
          <rPr>
            <sz val="9"/>
            <color indexed="81"/>
            <rFont val="Tahoma"/>
            <family val="2"/>
          </rPr>
          <t>Solver could not find a feasible solution.</t>
        </r>
      </text>
    </comment>
    <comment ref="N24" authorId="0" shapeId="0" xr:uid="{F5336ADD-7A4F-4C77-B0F5-456A03921A05}">
      <text>
        <r>
          <rPr>
            <sz val="9"/>
            <color indexed="81"/>
            <rFont val="Tahoma"/>
            <family val="2"/>
          </rPr>
          <t>Solver could not find a feasible solution.</t>
        </r>
      </text>
    </comment>
    <comment ref="O24" authorId="0" shapeId="0" xr:uid="{3BA8331C-A672-4FBD-A36C-4AEEE363AE69}">
      <text>
        <r>
          <rPr>
            <sz val="9"/>
            <color indexed="81"/>
            <rFont val="Tahoma"/>
            <family val="2"/>
          </rPr>
          <t>Solver could not find a feasible solution.</t>
        </r>
      </text>
    </comment>
    <comment ref="P24" authorId="0" shapeId="0" xr:uid="{BF187C72-3A4C-4221-A670-3F5CFBF26A06}">
      <text>
        <r>
          <rPr>
            <sz val="9"/>
            <color indexed="81"/>
            <rFont val="Tahoma"/>
            <family val="2"/>
          </rPr>
          <t>Solver could not find a feasible solution.</t>
        </r>
      </text>
    </comment>
    <comment ref="Q24" authorId="0" shapeId="0" xr:uid="{8F9FC599-B715-449B-94DA-9C91F48828C7}">
      <text>
        <r>
          <rPr>
            <sz val="9"/>
            <color indexed="81"/>
            <rFont val="Tahoma"/>
            <family val="2"/>
          </rPr>
          <t>Solver converged in probability to a global solution.</t>
        </r>
      </text>
    </comment>
    <comment ref="R24" authorId="0" shapeId="0" xr:uid="{2858EC06-ECFC-4F8D-932A-65565E9DE774}">
      <text>
        <r>
          <rPr>
            <sz val="9"/>
            <color indexed="81"/>
            <rFont val="Tahoma"/>
            <family val="2"/>
          </rPr>
          <t>Solver could not find a feasible solution.</t>
        </r>
      </text>
    </comment>
    <comment ref="S24" authorId="0" shapeId="0" xr:uid="{C088A30B-4E38-46C6-AC14-D3D4695CD4A4}">
      <text>
        <r>
          <rPr>
            <sz val="9"/>
            <color indexed="81"/>
            <rFont val="Tahoma"/>
            <family val="2"/>
          </rPr>
          <t>Solver could not find a feasible solution.</t>
        </r>
      </text>
    </comment>
    <comment ref="T24" authorId="0" shapeId="0" xr:uid="{7947217D-374D-4DCD-8A4F-446F6756BF9E}">
      <text>
        <r>
          <rPr>
            <sz val="9"/>
            <color indexed="81"/>
            <rFont val="Tahoma"/>
            <family val="2"/>
          </rPr>
          <t>Solver could not find a feasible solution.</t>
        </r>
      </text>
    </comment>
    <comment ref="U24" authorId="0" shapeId="0" xr:uid="{32902175-3D37-4EA5-85DF-B8496BA1514D}">
      <text>
        <r>
          <rPr>
            <sz val="9"/>
            <color indexed="81"/>
            <rFont val="Tahoma"/>
            <family val="2"/>
          </rPr>
          <t>Solver could not find a feasible solution.</t>
        </r>
      </text>
    </comment>
    <comment ref="V24" authorId="0" shapeId="0" xr:uid="{780D41B1-579E-4205-965E-AF2A87E6793E}">
      <text>
        <r>
          <rPr>
            <sz val="9"/>
            <color indexed="81"/>
            <rFont val="Tahoma"/>
            <family val="2"/>
          </rPr>
          <t>Solver could not find a feasible solution.</t>
        </r>
      </text>
    </comment>
    <comment ref="W24" authorId="0" shapeId="0" xr:uid="{D739FA56-9C34-40C5-9441-C5CAAC23CE40}">
      <text>
        <r>
          <rPr>
            <sz val="9"/>
            <color indexed="81"/>
            <rFont val="Tahoma"/>
            <family val="2"/>
          </rPr>
          <t>Solver could not find a feasible solution.</t>
        </r>
      </text>
    </comment>
    <comment ref="X24" authorId="0" shapeId="0" xr:uid="{2DFF8E71-2140-42A4-ACBE-187A5CBA8377}">
      <text>
        <r>
          <rPr>
            <sz val="9"/>
            <color indexed="81"/>
            <rFont val="Tahoma"/>
            <family val="2"/>
          </rPr>
          <t>Solver could not find a feasible solution.</t>
        </r>
      </text>
    </comment>
    <comment ref="Y24" authorId="0" shapeId="0" xr:uid="{7EBCE687-6413-4580-91D7-3E16922E1C98}">
      <text>
        <r>
          <rPr>
            <sz val="9"/>
            <color indexed="81"/>
            <rFont val="Tahoma"/>
            <family val="2"/>
          </rPr>
          <t>Solver could not find a feasible solution.</t>
        </r>
      </text>
    </comment>
    <comment ref="Z24" authorId="0" shapeId="0" xr:uid="{9FC93D32-971A-45C0-8428-21A1A50C931C}">
      <text>
        <r>
          <rPr>
            <sz val="9"/>
            <color indexed="81"/>
            <rFont val="Tahoma"/>
            <family val="2"/>
          </rPr>
          <t>Solver could not find a feasible solution.</t>
        </r>
      </text>
    </comment>
    <comment ref="AA24" authorId="0" shapeId="0" xr:uid="{B76F864D-5D6C-41E8-A129-3D9D23010D59}">
      <text>
        <r>
          <rPr>
            <sz val="9"/>
            <color indexed="81"/>
            <rFont val="Tahoma"/>
            <family val="2"/>
          </rPr>
          <t>Solver could not find a feasible solution.</t>
        </r>
      </text>
    </comment>
    <comment ref="B25" authorId="0" shapeId="0" xr:uid="{587CF674-47FF-418E-918D-094975397C35}">
      <text>
        <r>
          <rPr>
            <sz val="9"/>
            <color indexed="81"/>
            <rFont val="Tahoma"/>
            <family val="2"/>
          </rPr>
          <t>Solver could not find a feasible solution.</t>
        </r>
      </text>
    </comment>
    <comment ref="C25" authorId="0" shapeId="0" xr:uid="{76836442-8C21-4CEE-A686-CB72BCA03E88}">
      <text>
        <r>
          <rPr>
            <sz val="9"/>
            <color indexed="81"/>
            <rFont val="Tahoma"/>
            <family val="2"/>
          </rPr>
          <t>Solver could not find a feasible solution.</t>
        </r>
      </text>
    </comment>
    <comment ref="D25" authorId="0" shapeId="0" xr:uid="{B3A950A6-17BC-48C8-AEDB-2F231E453323}">
      <text>
        <r>
          <rPr>
            <sz val="9"/>
            <color indexed="81"/>
            <rFont val="Tahoma"/>
            <family val="2"/>
          </rPr>
          <t>Solver could not find a feasible solution.</t>
        </r>
      </text>
    </comment>
    <comment ref="E25" authorId="0" shapeId="0" xr:uid="{158ECF81-0E97-45C0-A69B-307BB4BCE008}">
      <text>
        <r>
          <rPr>
            <sz val="9"/>
            <color indexed="81"/>
            <rFont val="Tahoma"/>
            <family val="2"/>
          </rPr>
          <t>Solver could not find a feasible solution.</t>
        </r>
      </text>
    </comment>
    <comment ref="F25" authorId="0" shapeId="0" xr:uid="{FE50C0DE-9D7B-496C-BBE9-07DE3C97EC9D}">
      <text>
        <r>
          <rPr>
            <sz val="9"/>
            <color indexed="81"/>
            <rFont val="Tahoma"/>
            <family val="2"/>
          </rPr>
          <t>Solver could not find a feasible solution.</t>
        </r>
      </text>
    </comment>
    <comment ref="G25" authorId="0" shapeId="0" xr:uid="{4B78F08D-83B1-4A28-8C6A-E820641355B7}">
      <text>
        <r>
          <rPr>
            <sz val="9"/>
            <color indexed="81"/>
            <rFont val="Tahoma"/>
            <family val="2"/>
          </rPr>
          <t>Solver could not find a feasible solution.</t>
        </r>
      </text>
    </comment>
    <comment ref="H25" authorId="0" shapeId="0" xr:uid="{1735890B-38BE-4408-9B37-1E764ABF6320}">
      <text>
        <r>
          <rPr>
            <sz val="9"/>
            <color indexed="81"/>
            <rFont val="Tahoma"/>
            <family val="2"/>
          </rPr>
          <t>Solver could not find a feasible solution.</t>
        </r>
      </text>
    </comment>
    <comment ref="I25" authorId="0" shapeId="0" xr:uid="{27FBD075-9C49-413A-A2E8-3CCBA506EE36}">
      <text>
        <r>
          <rPr>
            <sz val="9"/>
            <color indexed="81"/>
            <rFont val="Tahoma"/>
            <family val="2"/>
          </rPr>
          <t>Solver could not find a feasible solution.</t>
        </r>
      </text>
    </comment>
    <comment ref="J25" authorId="0" shapeId="0" xr:uid="{C4ECDF49-8F86-4DC0-8337-928B263BEF4C}">
      <text>
        <r>
          <rPr>
            <sz val="9"/>
            <color indexed="81"/>
            <rFont val="Tahoma"/>
            <family val="2"/>
          </rPr>
          <t>Solver could not find a feasible solution.</t>
        </r>
      </text>
    </comment>
    <comment ref="K25" authorId="0" shapeId="0" xr:uid="{19690F3E-16BA-42A1-A6DD-E1A1CC9F96CC}">
      <text>
        <r>
          <rPr>
            <sz val="9"/>
            <color indexed="81"/>
            <rFont val="Tahoma"/>
            <family val="2"/>
          </rPr>
          <t>Solver could not find a feasible solution.</t>
        </r>
      </text>
    </comment>
    <comment ref="L25" authorId="0" shapeId="0" xr:uid="{EDAEA2E5-C36D-4C18-B564-8F39C14B83BB}">
      <text>
        <r>
          <rPr>
            <sz val="9"/>
            <color indexed="81"/>
            <rFont val="Tahoma"/>
            <family val="2"/>
          </rPr>
          <t>Solver could not find a feasible solution.</t>
        </r>
      </text>
    </comment>
    <comment ref="M25" authorId="0" shapeId="0" xr:uid="{D0582117-B8F6-488D-9D63-A4769D90A634}">
      <text>
        <r>
          <rPr>
            <sz val="9"/>
            <color indexed="81"/>
            <rFont val="Tahoma"/>
            <family val="2"/>
          </rPr>
          <t>Solver could not find a feasible solution.</t>
        </r>
      </text>
    </comment>
    <comment ref="N25" authorId="0" shapeId="0" xr:uid="{96A1C1FD-CA3B-4714-9E24-00367128D69D}">
      <text>
        <r>
          <rPr>
            <sz val="9"/>
            <color indexed="81"/>
            <rFont val="Tahoma"/>
            <family val="2"/>
          </rPr>
          <t>Solver could not find a feasible solution.</t>
        </r>
      </text>
    </comment>
    <comment ref="O25" authorId="0" shapeId="0" xr:uid="{9915A30B-3D0E-47DF-B73D-E41C0BE043E0}">
      <text>
        <r>
          <rPr>
            <sz val="9"/>
            <color indexed="81"/>
            <rFont val="Tahoma"/>
            <family val="2"/>
          </rPr>
          <t>Solver could not find a feasible solution.</t>
        </r>
      </text>
    </comment>
    <comment ref="P25" authorId="0" shapeId="0" xr:uid="{85493939-4A64-474F-999D-95CA371E352A}">
      <text>
        <r>
          <rPr>
            <sz val="9"/>
            <color indexed="81"/>
            <rFont val="Tahoma"/>
            <family val="2"/>
          </rPr>
          <t>Solver could not find a feasible solution.</t>
        </r>
      </text>
    </comment>
    <comment ref="Q25" authorId="0" shapeId="0" xr:uid="{B1189F58-AC73-4143-AE3C-E1CE4618CE75}">
      <text>
        <r>
          <rPr>
            <sz val="9"/>
            <color indexed="81"/>
            <rFont val="Tahoma"/>
            <family val="2"/>
          </rPr>
          <t>Solver converged in probability to a global solution.</t>
        </r>
      </text>
    </comment>
    <comment ref="R25" authorId="0" shapeId="0" xr:uid="{50DA66E9-28A1-4792-A36C-9FBBEF12210A}">
      <text>
        <r>
          <rPr>
            <sz val="9"/>
            <color indexed="81"/>
            <rFont val="Tahoma"/>
            <family val="2"/>
          </rPr>
          <t>Solver could not find a feasible solution.</t>
        </r>
      </text>
    </comment>
    <comment ref="S25" authorId="0" shapeId="0" xr:uid="{B2441300-A4E9-4724-8FEB-A02D48DE457D}">
      <text>
        <r>
          <rPr>
            <sz val="9"/>
            <color indexed="81"/>
            <rFont val="Tahoma"/>
            <family val="2"/>
          </rPr>
          <t>Solver converged in probability to a global solution.</t>
        </r>
      </text>
    </comment>
    <comment ref="T25" authorId="0" shapeId="0" xr:uid="{DF000F1D-454E-4FB3-A9E5-0DA5BE23E692}">
      <text>
        <r>
          <rPr>
            <sz val="9"/>
            <color indexed="81"/>
            <rFont val="Tahoma"/>
            <family val="2"/>
          </rPr>
          <t>Solver converged in probability to a global solution.</t>
        </r>
      </text>
    </comment>
    <comment ref="U25" authorId="0" shapeId="0" xr:uid="{6978C679-F3AC-4EE2-9454-5D7897E97117}">
      <text>
        <r>
          <rPr>
            <sz val="9"/>
            <color indexed="81"/>
            <rFont val="Tahoma"/>
            <family val="2"/>
          </rPr>
          <t>Solver converged in probability to a global solution.</t>
        </r>
      </text>
    </comment>
    <comment ref="V25" authorId="0" shapeId="0" xr:uid="{4B219570-E863-47EB-BEA5-C93E1A4E6C53}">
      <text>
        <r>
          <rPr>
            <sz val="9"/>
            <color indexed="81"/>
            <rFont val="Tahoma"/>
            <family val="2"/>
          </rPr>
          <t>Solver converged in probability to a global solution.</t>
        </r>
      </text>
    </comment>
    <comment ref="W25" authorId="0" shapeId="0" xr:uid="{BD2C1F33-062B-43E2-A6C8-42F151557A3D}">
      <text>
        <r>
          <rPr>
            <sz val="9"/>
            <color indexed="81"/>
            <rFont val="Tahoma"/>
            <family val="2"/>
          </rPr>
          <t>Solver converged in probability to a global solution.</t>
        </r>
      </text>
    </comment>
    <comment ref="X25" authorId="0" shapeId="0" xr:uid="{2853D372-7567-4181-A705-C062FBDFA95D}">
      <text>
        <r>
          <rPr>
            <sz val="9"/>
            <color indexed="81"/>
            <rFont val="Tahoma"/>
            <family val="2"/>
          </rPr>
          <t>Solver converged in probability to a global solution.</t>
        </r>
      </text>
    </comment>
    <comment ref="Y25" authorId="0" shapeId="0" xr:uid="{416A78CF-C7C8-44F5-8E5E-FB798D3CC3C4}">
      <text>
        <r>
          <rPr>
            <sz val="9"/>
            <color indexed="81"/>
            <rFont val="Tahoma"/>
            <family val="2"/>
          </rPr>
          <t>Solver converged in probability to a global solution.</t>
        </r>
      </text>
    </comment>
    <comment ref="Z25" authorId="0" shapeId="0" xr:uid="{4E9496A7-D941-472E-B315-75CE6A22DC4C}">
      <text>
        <r>
          <rPr>
            <sz val="9"/>
            <color indexed="81"/>
            <rFont val="Tahoma"/>
            <family val="2"/>
          </rPr>
          <t>Solver converged in probability to a global solution.</t>
        </r>
      </text>
    </comment>
    <comment ref="AA25" authorId="0" shapeId="0" xr:uid="{352EAB1D-0554-4E94-B303-E6D787F32A4B}">
      <text>
        <r>
          <rPr>
            <sz val="9"/>
            <color indexed="81"/>
            <rFont val="Tahoma"/>
            <family val="2"/>
          </rPr>
          <t>Solver converged in probability to a global solution.</t>
        </r>
      </text>
    </comment>
    <comment ref="B26" authorId="0" shapeId="0" xr:uid="{D17F752D-003B-4DFB-AA35-64BA0ADB5F6F}">
      <text>
        <r>
          <rPr>
            <sz val="9"/>
            <color indexed="81"/>
            <rFont val="Tahoma"/>
            <family val="2"/>
          </rPr>
          <t>Solver could not find a feasible solution.</t>
        </r>
      </text>
    </comment>
    <comment ref="C26" authorId="0" shapeId="0" xr:uid="{83AA087E-EC7A-4C9E-A3B9-3EB79759435C}">
      <text>
        <r>
          <rPr>
            <sz val="9"/>
            <color indexed="81"/>
            <rFont val="Tahoma"/>
            <family val="2"/>
          </rPr>
          <t>Solver could not find a feasible solution.</t>
        </r>
      </text>
    </comment>
    <comment ref="D26" authorId="0" shapeId="0" xr:uid="{F6EF1B12-A48E-439F-AD38-F95499C29376}">
      <text>
        <r>
          <rPr>
            <sz val="9"/>
            <color indexed="81"/>
            <rFont val="Tahoma"/>
            <family val="2"/>
          </rPr>
          <t>Solver could not find a feasible solution.</t>
        </r>
      </text>
    </comment>
    <comment ref="E26" authorId="0" shapeId="0" xr:uid="{13821CEC-80AB-476F-93C2-1F0E6D0D71D3}">
      <text>
        <r>
          <rPr>
            <sz val="9"/>
            <color indexed="81"/>
            <rFont val="Tahoma"/>
            <family val="2"/>
          </rPr>
          <t>Solver could not find a feasible solution.</t>
        </r>
      </text>
    </comment>
    <comment ref="F26" authorId="0" shapeId="0" xr:uid="{7F2764D4-8CBD-4FA2-A706-2610FDF26F50}">
      <text>
        <r>
          <rPr>
            <sz val="9"/>
            <color indexed="81"/>
            <rFont val="Tahoma"/>
            <family val="2"/>
          </rPr>
          <t>Solver could not find a feasible solution.</t>
        </r>
      </text>
    </comment>
    <comment ref="G26" authorId="0" shapeId="0" xr:uid="{BDDA229A-AA50-4A71-A5AD-17DB8950EE42}">
      <text>
        <r>
          <rPr>
            <sz val="9"/>
            <color indexed="81"/>
            <rFont val="Tahoma"/>
            <family val="2"/>
          </rPr>
          <t>Solver could not find a feasible solution.</t>
        </r>
      </text>
    </comment>
    <comment ref="H26" authorId="0" shapeId="0" xr:uid="{C63A0D61-4B95-4846-B632-5674606CE24A}">
      <text>
        <r>
          <rPr>
            <sz val="9"/>
            <color indexed="81"/>
            <rFont val="Tahoma"/>
            <family val="2"/>
          </rPr>
          <t>Solver could not find a feasible solution.</t>
        </r>
      </text>
    </comment>
    <comment ref="I26" authorId="0" shapeId="0" xr:uid="{119D226A-062B-48CF-A8FE-464C179B6296}">
      <text>
        <r>
          <rPr>
            <sz val="9"/>
            <color indexed="81"/>
            <rFont val="Tahoma"/>
            <family val="2"/>
          </rPr>
          <t>Solver could not find a feasible solution.</t>
        </r>
      </text>
    </comment>
    <comment ref="J26" authorId="0" shapeId="0" xr:uid="{FE86EB31-6B37-4D9F-834E-71CEF5C824FD}">
      <text>
        <r>
          <rPr>
            <sz val="9"/>
            <color indexed="81"/>
            <rFont val="Tahoma"/>
            <family val="2"/>
          </rPr>
          <t>Solver could not find a feasible solution.</t>
        </r>
      </text>
    </comment>
    <comment ref="K26" authorId="0" shapeId="0" xr:uid="{15E573B3-4798-4A2A-B1EE-9DA766F67D8D}">
      <text>
        <r>
          <rPr>
            <sz val="9"/>
            <color indexed="81"/>
            <rFont val="Tahoma"/>
            <family val="2"/>
          </rPr>
          <t>Solver could not find a feasible solution.</t>
        </r>
      </text>
    </comment>
    <comment ref="L26" authorId="0" shapeId="0" xr:uid="{4BADF2E6-EE99-4F86-91C4-EDF4BA01C196}">
      <text>
        <r>
          <rPr>
            <sz val="9"/>
            <color indexed="81"/>
            <rFont val="Tahoma"/>
            <family val="2"/>
          </rPr>
          <t>Solver could not find a feasible solution.</t>
        </r>
      </text>
    </comment>
    <comment ref="M26" authorId="0" shapeId="0" xr:uid="{91D616A8-293C-4455-89A8-7F31ECD5DF2C}">
      <text>
        <r>
          <rPr>
            <sz val="9"/>
            <color indexed="81"/>
            <rFont val="Tahoma"/>
            <family val="2"/>
          </rPr>
          <t>Solver could not find a feasible solution.</t>
        </r>
      </text>
    </comment>
    <comment ref="N26" authorId="0" shapeId="0" xr:uid="{B6BD1BC9-F341-4592-8200-A50F2DF2C628}">
      <text>
        <r>
          <rPr>
            <sz val="9"/>
            <color indexed="81"/>
            <rFont val="Tahoma"/>
            <family val="2"/>
          </rPr>
          <t>Solver could not find a feasible solution.</t>
        </r>
      </text>
    </comment>
    <comment ref="O26" authorId="0" shapeId="0" xr:uid="{A02A1B49-C657-4038-B2E6-ADC71846FDBA}">
      <text>
        <r>
          <rPr>
            <sz val="9"/>
            <color indexed="81"/>
            <rFont val="Tahoma"/>
            <family val="2"/>
          </rPr>
          <t>Solver could not find a feasible solution.</t>
        </r>
      </text>
    </comment>
    <comment ref="P26" authorId="0" shapeId="0" xr:uid="{72F5F630-B987-4874-98EA-BBF34B7A430F}">
      <text>
        <r>
          <rPr>
            <sz val="9"/>
            <color indexed="81"/>
            <rFont val="Tahoma"/>
            <family val="2"/>
          </rPr>
          <t>Solver could not find a feasible solution.</t>
        </r>
      </text>
    </comment>
    <comment ref="Q26" authorId="0" shapeId="0" xr:uid="{07E9B6F0-3862-406C-B0DA-E9B4E5D56049}">
      <text>
        <r>
          <rPr>
            <sz val="9"/>
            <color indexed="81"/>
            <rFont val="Tahoma"/>
            <family val="2"/>
          </rPr>
          <t>Solver could not find a feasible solution.</t>
        </r>
      </text>
    </comment>
    <comment ref="R26" authorId="0" shapeId="0" xr:uid="{60D63A55-355C-42CC-9329-9972669836D4}">
      <text>
        <r>
          <rPr>
            <sz val="9"/>
            <color indexed="81"/>
            <rFont val="Tahoma"/>
            <family val="2"/>
          </rPr>
          <t>Solver converged in probability to a global solution.</t>
        </r>
      </text>
    </comment>
    <comment ref="S26" authorId="0" shapeId="0" xr:uid="{221E8902-5FC6-4ADD-847F-56F640C59BE6}">
      <text>
        <r>
          <rPr>
            <sz val="9"/>
            <color indexed="81"/>
            <rFont val="Tahoma"/>
            <family val="2"/>
          </rPr>
          <t>Solver converged in probability to a global solution.</t>
        </r>
      </text>
    </comment>
    <comment ref="T26" authorId="0" shapeId="0" xr:uid="{C4951063-AF3D-4B95-A649-1D0818E30FA8}">
      <text>
        <r>
          <rPr>
            <sz val="9"/>
            <color indexed="81"/>
            <rFont val="Tahoma"/>
            <family val="2"/>
          </rPr>
          <t>Solver converged in probability to a global solution.</t>
        </r>
      </text>
    </comment>
    <comment ref="U26" authorId="0" shapeId="0" xr:uid="{BE43B0B1-790E-496B-BE31-C22229D0F72F}">
      <text>
        <r>
          <rPr>
            <sz val="9"/>
            <color indexed="81"/>
            <rFont val="Tahoma"/>
            <family val="2"/>
          </rPr>
          <t>Solver converged in probability to a global solution.</t>
        </r>
      </text>
    </comment>
    <comment ref="V26" authorId="0" shapeId="0" xr:uid="{2A79E345-1FF1-4696-B0CF-867C9637C436}">
      <text>
        <r>
          <rPr>
            <sz val="9"/>
            <color indexed="81"/>
            <rFont val="Tahoma"/>
            <family val="2"/>
          </rPr>
          <t>Solver converged in probability to a global solution.</t>
        </r>
      </text>
    </comment>
    <comment ref="W26" authorId="0" shapeId="0" xr:uid="{AC020116-491C-4123-936E-5793E11F06C5}">
      <text>
        <r>
          <rPr>
            <sz val="9"/>
            <color indexed="81"/>
            <rFont val="Tahoma"/>
            <family val="2"/>
          </rPr>
          <t>Solver converged in probability to a global solution.</t>
        </r>
      </text>
    </comment>
    <comment ref="X26" authorId="0" shapeId="0" xr:uid="{F103DE80-E342-4FE6-A64A-5708210A0660}">
      <text>
        <r>
          <rPr>
            <sz val="9"/>
            <color indexed="81"/>
            <rFont val="Tahoma"/>
            <family val="2"/>
          </rPr>
          <t>Solver converged in probability to a global solution.</t>
        </r>
      </text>
    </comment>
    <comment ref="Y26" authorId="0" shapeId="0" xr:uid="{59CC6121-42FB-4BD3-9C1E-B2FA0C7E1F9B}">
      <text>
        <r>
          <rPr>
            <sz val="9"/>
            <color indexed="81"/>
            <rFont val="Tahoma"/>
            <family val="2"/>
          </rPr>
          <t>Solver converged in probability to a global solution.</t>
        </r>
      </text>
    </comment>
    <comment ref="Z26" authorId="0" shapeId="0" xr:uid="{0130AF2D-0C2D-4E19-A1D2-DB753B6E95FC}">
      <text>
        <r>
          <rPr>
            <sz val="9"/>
            <color indexed="81"/>
            <rFont val="Tahoma"/>
            <family val="2"/>
          </rPr>
          <t>Solver converged in probability to a global solution.</t>
        </r>
      </text>
    </comment>
    <comment ref="AA26" authorId="0" shapeId="0" xr:uid="{13504626-9737-4983-8199-A6748003DE5D}">
      <text>
        <r>
          <rPr>
            <sz val="9"/>
            <color indexed="81"/>
            <rFont val="Tahoma"/>
            <family val="2"/>
          </rPr>
          <t>Solver converged in probability to a global solution.</t>
        </r>
      </text>
    </comment>
    <comment ref="B27" authorId="0" shapeId="0" xr:uid="{E3040D51-3812-4470-ACE1-0B6E7F34645A}">
      <text>
        <r>
          <rPr>
            <sz val="9"/>
            <color indexed="81"/>
            <rFont val="Tahoma"/>
            <family val="2"/>
          </rPr>
          <t>Solver could not find a feasible solution.</t>
        </r>
      </text>
    </comment>
    <comment ref="C27" authorId="0" shapeId="0" xr:uid="{FE9D0E99-D01E-42C1-906B-D6FD296CD798}">
      <text>
        <r>
          <rPr>
            <sz val="9"/>
            <color indexed="81"/>
            <rFont val="Tahoma"/>
            <family val="2"/>
          </rPr>
          <t>Solver could not find a feasible solution.</t>
        </r>
      </text>
    </comment>
    <comment ref="D27" authorId="0" shapeId="0" xr:uid="{8CBC268D-D6FF-42F1-BFE3-C1371C8DCCE4}">
      <text>
        <r>
          <rPr>
            <sz val="9"/>
            <color indexed="81"/>
            <rFont val="Tahoma"/>
            <family val="2"/>
          </rPr>
          <t>Solver could not find a feasible solution.</t>
        </r>
      </text>
    </comment>
    <comment ref="E27" authorId="0" shapeId="0" xr:uid="{A8741446-3DE2-4831-BAC1-8B9780FEBB48}">
      <text>
        <r>
          <rPr>
            <sz val="9"/>
            <color indexed="81"/>
            <rFont val="Tahoma"/>
            <family val="2"/>
          </rPr>
          <t>Solver could not find a feasible solution.</t>
        </r>
      </text>
    </comment>
    <comment ref="F27" authorId="0" shapeId="0" xr:uid="{D2A0F1D8-8836-4ECA-BEA4-5F81E894AF61}">
      <text>
        <r>
          <rPr>
            <sz val="9"/>
            <color indexed="81"/>
            <rFont val="Tahoma"/>
            <family val="2"/>
          </rPr>
          <t>Solver could not find a feasible solution.</t>
        </r>
      </text>
    </comment>
    <comment ref="G27" authorId="0" shapeId="0" xr:uid="{CE121A49-00D6-485F-864B-65A6E00FD8F5}">
      <text>
        <r>
          <rPr>
            <sz val="9"/>
            <color indexed="81"/>
            <rFont val="Tahoma"/>
            <family val="2"/>
          </rPr>
          <t>Solver could not find a feasible solution.</t>
        </r>
      </text>
    </comment>
    <comment ref="H27" authorId="0" shapeId="0" xr:uid="{A60F2B63-03D2-46BE-8BCA-ACFA3CF4464D}">
      <text>
        <r>
          <rPr>
            <sz val="9"/>
            <color indexed="81"/>
            <rFont val="Tahoma"/>
            <family val="2"/>
          </rPr>
          <t>Solver could not find a feasible solution.</t>
        </r>
      </text>
    </comment>
    <comment ref="I27" authorId="0" shapeId="0" xr:uid="{1C03B617-AFBA-4F60-86DD-5EBC688AC639}">
      <text>
        <r>
          <rPr>
            <sz val="9"/>
            <color indexed="81"/>
            <rFont val="Tahoma"/>
            <family val="2"/>
          </rPr>
          <t>Solver could not find a feasible solution.</t>
        </r>
      </text>
    </comment>
    <comment ref="J27" authorId="0" shapeId="0" xr:uid="{FDA8812F-AB59-40A8-BA50-1281F1A330AB}">
      <text>
        <r>
          <rPr>
            <sz val="9"/>
            <color indexed="81"/>
            <rFont val="Tahoma"/>
            <family val="2"/>
          </rPr>
          <t>Solver could not find a feasible solution.</t>
        </r>
      </text>
    </comment>
    <comment ref="K27" authorId="0" shapeId="0" xr:uid="{7CF30FA8-F696-4B54-B9AE-21E53405037E}">
      <text>
        <r>
          <rPr>
            <sz val="9"/>
            <color indexed="81"/>
            <rFont val="Tahoma"/>
            <family val="2"/>
          </rPr>
          <t>Solver could not find a feasible solution.</t>
        </r>
      </text>
    </comment>
    <comment ref="L27" authorId="0" shapeId="0" xr:uid="{4BBBF1B7-6135-4C30-8008-74FDB32B2EAA}">
      <text>
        <r>
          <rPr>
            <sz val="9"/>
            <color indexed="81"/>
            <rFont val="Tahoma"/>
            <family val="2"/>
          </rPr>
          <t>Solver could not find a feasible solution.</t>
        </r>
      </text>
    </comment>
    <comment ref="M27" authorId="0" shapeId="0" xr:uid="{4CBF6B72-8064-43C3-8F73-C4CAF04AA878}">
      <text>
        <r>
          <rPr>
            <sz val="9"/>
            <color indexed="81"/>
            <rFont val="Tahoma"/>
            <family val="2"/>
          </rPr>
          <t>Solver could not find a feasible solution.</t>
        </r>
      </text>
    </comment>
    <comment ref="N27" authorId="0" shapeId="0" xr:uid="{D864B141-CBF1-4F9D-AC55-33E3E4328140}">
      <text>
        <r>
          <rPr>
            <sz val="9"/>
            <color indexed="81"/>
            <rFont val="Tahoma"/>
            <family val="2"/>
          </rPr>
          <t>Solver could not find a feasible solution.</t>
        </r>
      </text>
    </comment>
    <comment ref="O27" authorId="0" shapeId="0" xr:uid="{19471EF4-6830-4A41-B927-159A2286631E}">
      <text>
        <r>
          <rPr>
            <sz val="9"/>
            <color indexed="81"/>
            <rFont val="Tahoma"/>
            <family val="2"/>
          </rPr>
          <t>Solver could not find a feasible solution.</t>
        </r>
      </text>
    </comment>
    <comment ref="P27" authorId="0" shapeId="0" xr:uid="{51EC6255-1667-4284-815B-63C020E9A1F8}">
      <text>
        <r>
          <rPr>
            <sz val="9"/>
            <color indexed="81"/>
            <rFont val="Tahoma"/>
            <family val="2"/>
          </rPr>
          <t>Solver could not find a feasible solution.</t>
        </r>
      </text>
    </comment>
    <comment ref="Q27" authorId="0" shapeId="0" xr:uid="{CB743D04-051A-40FB-BD75-3E63EC4B767D}">
      <text>
        <r>
          <rPr>
            <sz val="9"/>
            <color indexed="81"/>
            <rFont val="Tahoma"/>
            <family val="2"/>
          </rPr>
          <t>Solver could not find a feasible solution.</t>
        </r>
      </text>
    </comment>
    <comment ref="R27" authorId="0" shapeId="0" xr:uid="{1BE8E852-FBB6-4301-937E-A4E23C651AAE}">
      <text>
        <r>
          <rPr>
            <sz val="9"/>
            <color indexed="81"/>
            <rFont val="Tahoma"/>
            <family val="2"/>
          </rPr>
          <t>Solver converged in probability to a global solution.</t>
        </r>
      </text>
    </comment>
    <comment ref="S27" authorId="0" shapeId="0" xr:uid="{493A07B8-ADDA-4F17-9E26-5356C3437F66}">
      <text>
        <r>
          <rPr>
            <sz val="9"/>
            <color indexed="81"/>
            <rFont val="Tahoma"/>
            <family val="2"/>
          </rPr>
          <t>Solver converged in probability to a global solution.</t>
        </r>
      </text>
    </comment>
    <comment ref="T27" authorId="0" shapeId="0" xr:uid="{24EBC22D-4449-4444-9469-4371F542A410}">
      <text>
        <r>
          <rPr>
            <sz val="9"/>
            <color indexed="81"/>
            <rFont val="Tahoma"/>
            <family val="2"/>
          </rPr>
          <t>Solver converged in probability to a global solution.</t>
        </r>
      </text>
    </comment>
    <comment ref="U27" authorId="0" shapeId="0" xr:uid="{0B422971-6159-4B1E-A985-C193DF0C44C7}">
      <text>
        <r>
          <rPr>
            <sz val="9"/>
            <color indexed="81"/>
            <rFont val="Tahoma"/>
            <family val="2"/>
          </rPr>
          <t>Solver converged in probability to a global solution.</t>
        </r>
      </text>
    </comment>
    <comment ref="V27" authorId="0" shapeId="0" xr:uid="{0CEE5FEE-B729-44C7-B299-2F5F66F074A1}">
      <text>
        <r>
          <rPr>
            <sz val="9"/>
            <color indexed="81"/>
            <rFont val="Tahoma"/>
            <family val="2"/>
          </rPr>
          <t>Solver converged in probability to a global solution.</t>
        </r>
      </text>
    </comment>
    <comment ref="W27" authorId="0" shapeId="0" xr:uid="{B119EC7C-CC71-46EF-9CD2-9AB408F45C29}">
      <text>
        <r>
          <rPr>
            <sz val="9"/>
            <color indexed="81"/>
            <rFont val="Tahoma"/>
            <family val="2"/>
          </rPr>
          <t>Solver converged in probability to a global solution.</t>
        </r>
      </text>
    </comment>
    <comment ref="X27" authorId="0" shapeId="0" xr:uid="{CBB1AB4E-40A4-4123-A483-90D21D52A897}">
      <text>
        <r>
          <rPr>
            <sz val="9"/>
            <color indexed="81"/>
            <rFont val="Tahoma"/>
            <family val="2"/>
          </rPr>
          <t>Solver converged in probability to a global solution.</t>
        </r>
      </text>
    </comment>
    <comment ref="Y27" authorId="0" shapeId="0" xr:uid="{B08FE19D-EC1C-4073-B454-0FC4FC7319E9}">
      <text>
        <r>
          <rPr>
            <sz val="9"/>
            <color indexed="81"/>
            <rFont val="Tahoma"/>
            <family val="2"/>
          </rPr>
          <t>Solver converged in probability to a global solution.</t>
        </r>
      </text>
    </comment>
    <comment ref="Z27" authorId="0" shapeId="0" xr:uid="{8D39E561-0013-46A8-9B8E-BA3D489137DF}">
      <text>
        <r>
          <rPr>
            <sz val="9"/>
            <color indexed="81"/>
            <rFont val="Tahoma"/>
            <family val="2"/>
          </rPr>
          <t>Solver converged in probability to a global solution.</t>
        </r>
      </text>
    </comment>
    <comment ref="AA27" authorId="0" shapeId="0" xr:uid="{614DF098-2F01-4C0C-B601-1567BC8CA607}">
      <text>
        <r>
          <rPr>
            <sz val="9"/>
            <color indexed="81"/>
            <rFont val="Tahoma"/>
            <family val="2"/>
          </rPr>
          <t>Solver converged in probability to a global solution.</t>
        </r>
      </text>
    </comment>
    <comment ref="B28" authorId="0" shapeId="0" xr:uid="{FB0922C3-CF60-4B20-BA5F-B05C15870895}">
      <text>
        <r>
          <rPr>
            <sz val="9"/>
            <color indexed="81"/>
            <rFont val="Tahoma"/>
            <family val="2"/>
          </rPr>
          <t>Solver could not find a feasible solution.</t>
        </r>
      </text>
    </comment>
    <comment ref="C28" authorId="0" shapeId="0" xr:uid="{3C03FBA2-7058-475B-9151-54E0FB9194B1}">
      <text>
        <r>
          <rPr>
            <sz val="9"/>
            <color indexed="81"/>
            <rFont val="Tahoma"/>
            <family val="2"/>
          </rPr>
          <t>Solver could not find a feasible solution.</t>
        </r>
      </text>
    </comment>
    <comment ref="D28" authorId="0" shapeId="0" xr:uid="{23772555-3B8C-4ED7-B3DC-9C82639D9D23}">
      <text>
        <r>
          <rPr>
            <sz val="9"/>
            <color indexed="81"/>
            <rFont val="Tahoma"/>
            <family val="2"/>
          </rPr>
          <t>Solver could not find a feasible solution.</t>
        </r>
      </text>
    </comment>
    <comment ref="E28" authorId="0" shapeId="0" xr:uid="{93A3C2F8-B285-4CE1-9444-6FA8E30A937D}">
      <text>
        <r>
          <rPr>
            <sz val="9"/>
            <color indexed="81"/>
            <rFont val="Tahoma"/>
            <family val="2"/>
          </rPr>
          <t>Solver could not find a feasible solution.</t>
        </r>
      </text>
    </comment>
    <comment ref="F28" authorId="0" shapeId="0" xr:uid="{288F5ED7-8BEE-4157-AC4D-30A1C2CFEF42}">
      <text>
        <r>
          <rPr>
            <sz val="9"/>
            <color indexed="81"/>
            <rFont val="Tahoma"/>
            <family val="2"/>
          </rPr>
          <t>Solver could not find a feasible solution.</t>
        </r>
      </text>
    </comment>
    <comment ref="G28" authorId="0" shapeId="0" xr:uid="{60350C21-B586-4E5E-874D-1CA449AD7709}">
      <text>
        <r>
          <rPr>
            <sz val="9"/>
            <color indexed="81"/>
            <rFont val="Tahoma"/>
            <family val="2"/>
          </rPr>
          <t>Solver could not find a feasible solution.</t>
        </r>
      </text>
    </comment>
    <comment ref="H28" authorId="0" shapeId="0" xr:uid="{A5315C86-D7A5-4F96-BF9E-FB5DF5E42F67}">
      <text>
        <r>
          <rPr>
            <sz val="9"/>
            <color indexed="81"/>
            <rFont val="Tahoma"/>
            <family val="2"/>
          </rPr>
          <t>Solver could not find a feasible solution.</t>
        </r>
      </text>
    </comment>
    <comment ref="I28" authorId="0" shapeId="0" xr:uid="{58A4AB78-292D-4F9D-8816-D607FCCA0FFF}">
      <text>
        <r>
          <rPr>
            <sz val="9"/>
            <color indexed="81"/>
            <rFont val="Tahoma"/>
            <family val="2"/>
          </rPr>
          <t>Solver could not find a feasible solution.</t>
        </r>
      </text>
    </comment>
    <comment ref="J28" authorId="0" shapeId="0" xr:uid="{CA865BBE-1BA8-43D5-BD6E-C82A4B10703F}">
      <text>
        <r>
          <rPr>
            <sz val="9"/>
            <color indexed="81"/>
            <rFont val="Tahoma"/>
            <family val="2"/>
          </rPr>
          <t>Solver could not find a feasible solution.</t>
        </r>
      </text>
    </comment>
    <comment ref="K28" authorId="0" shapeId="0" xr:uid="{88C6FF93-3577-4E52-9601-31415FDDE5E9}">
      <text>
        <r>
          <rPr>
            <sz val="9"/>
            <color indexed="81"/>
            <rFont val="Tahoma"/>
            <family val="2"/>
          </rPr>
          <t>Solver could not find a feasible solution.</t>
        </r>
      </text>
    </comment>
    <comment ref="L28" authorId="0" shapeId="0" xr:uid="{65D61655-07D2-45B6-933E-D4077C8E6BE7}">
      <text>
        <r>
          <rPr>
            <sz val="9"/>
            <color indexed="81"/>
            <rFont val="Tahoma"/>
            <family val="2"/>
          </rPr>
          <t>Solver could not find a feasible solution.</t>
        </r>
      </text>
    </comment>
    <comment ref="M28" authorId="0" shapeId="0" xr:uid="{31886B80-5FDF-4833-B471-37BE266CD0C4}">
      <text>
        <r>
          <rPr>
            <sz val="9"/>
            <color indexed="81"/>
            <rFont val="Tahoma"/>
            <family val="2"/>
          </rPr>
          <t>Solver could not find a feasible solution.</t>
        </r>
      </text>
    </comment>
    <comment ref="N28" authorId="0" shapeId="0" xr:uid="{C161A1BB-EB4E-4AFC-8783-193D219AD872}">
      <text>
        <r>
          <rPr>
            <sz val="9"/>
            <color indexed="81"/>
            <rFont val="Tahoma"/>
            <family val="2"/>
          </rPr>
          <t>Solver could not find a feasible solution.</t>
        </r>
      </text>
    </comment>
    <comment ref="O28" authorId="0" shapeId="0" xr:uid="{A3FC4488-D924-4F42-8216-621DEE0F8718}">
      <text>
        <r>
          <rPr>
            <sz val="9"/>
            <color indexed="81"/>
            <rFont val="Tahoma"/>
            <family val="2"/>
          </rPr>
          <t>Solver could not find a feasible solution.</t>
        </r>
      </text>
    </comment>
    <comment ref="P28" authorId="0" shapeId="0" xr:uid="{9705DC77-3D68-4B86-895F-77BFA0779D66}">
      <text>
        <r>
          <rPr>
            <sz val="9"/>
            <color indexed="81"/>
            <rFont val="Tahoma"/>
            <family val="2"/>
          </rPr>
          <t>Solver could not find a feasible solution.</t>
        </r>
      </text>
    </comment>
    <comment ref="Q28" authorId="0" shapeId="0" xr:uid="{0BCBCC5C-8E00-4B2C-8E23-1F25A13F2EEB}">
      <text>
        <r>
          <rPr>
            <sz val="9"/>
            <color indexed="81"/>
            <rFont val="Tahoma"/>
            <family val="2"/>
          </rPr>
          <t>Solver could not find a feasible solution.</t>
        </r>
      </text>
    </comment>
    <comment ref="R28" authorId="0" shapeId="0" xr:uid="{D69D96C7-3CF5-4A60-991F-AA969499926B}">
      <text>
        <r>
          <rPr>
            <sz val="9"/>
            <color indexed="81"/>
            <rFont val="Tahoma"/>
            <family val="2"/>
          </rPr>
          <t>Solver could not find a feasible solution.</t>
        </r>
      </text>
    </comment>
    <comment ref="S28" authorId="0" shapeId="0" xr:uid="{C7F7CD61-03DF-4BE5-9A11-2537FD25914D}">
      <text>
        <r>
          <rPr>
            <sz val="9"/>
            <color indexed="81"/>
            <rFont val="Tahoma"/>
            <family val="2"/>
          </rPr>
          <t>Solver converged in probability to a global solution.</t>
        </r>
      </text>
    </comment>
    <comment ref="T28" authorId="0" shapeId="0" xr:uid="{C57D8838-CB12-454E-A19B-F95C1BD4F621}">
      <text>
        <r>
          <rPr>
            <sz val="9"/>
            <color indexed="81"/>
            <rFont val="Tahoma"/>
            <family val="2"/>
          </rPr>
          <t>Solver converged in probability to a global solution.</t>
        </r>
      </text>
    </comment>
    <comment ref="U28" authorId="0" shapeId="0" xr:uid="{48AED795-E0DE-40BB-90C7-0476B85EF47C}">
      <text>
        <r>
          <rPr>
            <sz val="9"/>
            <color indexed="81"/>
            <rFont val="Tahoma"/>
            <family val="2"/>
          </rPr>
          <t>Solver converged in probability to a global solution.</t>
        </r>
      </text>
    </comment>
    <comment ref="V28" authorId="0" shapeId="0" xr:uid="{76386BF6-45A1-47FD-A8E9-FD5866E89B2F}">
      <text>
        <r>
          <rPr>
            <sz val="9"/>
            <color indexed="81"/>
            <rFont val="Tahoma"/>
            <family val="2"/>
          </rPr>
          <t>Solver converged in probability to a global solution.</t>
        </r>
      </text>
    </comment>
    <comment ref="W28" authorId="0" shapeId="0" xr:uid="{F9968087-EAFA-468D-9389-10125277AB09}">
      <text>
        <r>
          <rPr>
            <sz val="9"/>
            <color indexed="81"/>
            <rFont val="Tahoma"/>
            <family val="2"/>
          </rPr>
          <t>Solver converged in probability to a global solution.</t>
        </r>
      </text>
    </comment>
    <comment ref="X28" authorId="0" shapeId="0" xr:uid="{193C413F-4858-44B2-8D1D-7B4C30D8673E}">
      <text>
        <r>
          <rPr>
            <sz val="9"/>
            <color indexed="81"/>
            <rFont val="Tahoma"/>
            <family val="2"/>
          </rPr>
          <t>Solver converged in probability to a global solution.</t>
        </r>
      </text>
    </comment>
    <comment ref="Y28" authorId="0" shapeId="0" xr:uid="{EE4FB548-1016-4436-8850-6D7F10560CF5}">
      <text>
        <r>
          <rPr>
            <sz val="9"/>
            <color indexed="81"/>
            <rFont val="Tahoma"/>
            <family val="2"/>
          </rPr>
          <t>Solver converged in probability to a global solution.</t>
        </r>
      </text>
    </comment>
    <comment ref="Z28" authorId="0" shapeId="0" xr:uid="{44CD22A2-BAC6-4486-ACE9-4976B6F720EA}">
      <text>
        <r>
          <rPr>
            <sz val="9"/>
            <color indexed="81"/>
            <rFont val="Tahoma"/>
            <family val="2"/>
          </rPr>
          <t>Solver converged in probability to a global solution.</t>
        </r>
      </text>
    </comment>
    <comment ref="AA28" authorId="0" shapeId="0" xr:uid="{D7CA907C-DD24-461D-8313-2B48F3423E23}">
      <text>
        <r>
          <rPr>
            <sz val="9"/>
            <color indexed="81"/>
            <rFont val="Tahoma"/>
            <family val="2"/>
          </rPr>
          <t>Solver converged in probability to a global solution.</t>
        </r>
      </text>
    </comment>
    <comment ref="B29" authorId="0" shapeId="0" xr:uid="{302D0308-7969-4473-83F3-09AF2134027C}">
      <text>
        <r>
          <rPr>
            <sz val="9"/>
            <color indexed="81"/>
            <rFont val="Tahoma"/>
            <family val="2"/>
          </rPr>
          <t>Solver could not find a feasible solution.</t>
        </r>
      </text>
    </comment>
    <comment ref="C29" authorId="0" shapeId="0" xr:uid="{5BFD8FE6-F4C0-42FF-BF5A-45B9AA63440C}">
      <text>
        <r>
          <rPr>
            <sz val="9"/>
            <color indexed="81"/>
            <rFont val="Tahoma"/>
            <family val="2"/>
          </rPr>
          <t>Solver could not find a feasible solution.</t>
        </r>
      </text>
    </comment>
    <comment ref="D29" authorId="0" shapeId="0" xr:uid="{E2547774-4BDB-408D-A050-DD5688C90EA9}">
      <text>
        <r>
          <rPr>
            <sz val="9"/>
            <color indexed="81"/>
            <rFont val="Tahoma"/>
            <family val="2"/>
          </rPr>
          <t>Solver could not find a feasible solution.</t>
        </r>
      </text>
    </comment>
    <comment ref="E29" authorId="0" shapeId="0" xr:uid="{5E038322-E09B-484A-BF87-4A948CAD21C4}">
      <text>
        <r>
          <rPr>
            <sz val="9"/>
            <color indexed="81"/>
            <rFont val="Tahoma"/>
            <family val="2"/>
          </rPr>
          <t>Solver could not find a feasible solution.</t>
        </r>
      </text>
    </comment>
    <comment ref="F29" authorId="0" shapeId="0" xr:uid="{9C5853B6-A2BD-4F8E-BF2D-D4029951BA3F}">
      <text>
        <r>
          <rPr>
            <sz val="9"/>
            <color indexed="81"/>
            <rFont val="Tahoma"/>
            <family val="2"/>
          </rPr>
          <t>Solver could not find a feasible solution.</t>
        </r>
      </text>
    </comment>
    <comment ref="G29" authorId="0" shapeId="0" xr:uid="{461AA541-B41A-46FC-A418-F1367B54C26E}">
      <text>
        <r>
          <rPr>
            <sz val="9"/>
            <color indexed="81"/>
            <rFont val="Tahoma"/>
            <family val="2"/>
          </rPr>
          <t>Solver could not find a feasible solution.</t>
        </r>
      </text>
    </comment>
    <comment ref="H29" authorId="0" shapeId="0" xr:uid="{A79CBD3A-8738-4F5C-B83A-3D42FAAD6B72}">
      <text>
        <r>
          <rPr>
            <sz val="9"/>
            <color indexed="81"/>
            <rFont val="Tahoma"/>
            <family val="2"/>
          </rPr>
          <t>Solver could not find a feasible solution.</t>
        </r>
      </text>
    </comment>
    <comment ref="I29" authorId="0" shapeId="0" xr:uid="{3C1E68AB-DCF0-4DD4-B01A-E6BC7E1FAD86}">
      <text>
        <r>
          <rPr>
            <sz val="9"/>
            <color indexed="81"/>
            <rFont val="Tahoma"/>
            <family val="2"/>
          </rPr>
          <t>Solver could not find a feasible solution.</t>
        </r>
      </text>
    </comment>
    <comment ref="J29" authorId="0" shapeId="0" xr:uid="{734B3424-E534-4F74-8BA0-9FED60F56F25}">
      <text>
        <r>
          <rPr>
            <sz val="9"/>
            <color indexed="81"/>
            <rFont val="Tahoma"/>
            <family val="2"/>
          </rPr>
          <t>Solver could not find a feasible solution.</t>
        </r>
      </text>
    </comment>
    <comment ref="K29" authorId="0" shapeId="0" xr:uid="{4916E7D0-1D9F-4D9A-84FC-0F71F168439D}">
      <text>
        <r>
          <rPr>
            <sz val="9"/>
            <color indexed="81"/>
            <rFont val="Tahoma"/>
            <family val="2"/>
          </rPr>
          <t>Solver could not find a feasible solution.</t>
        </r>
      </text>
    </comment>
    <comment ref="L29" authorId="0" shapeId="0" xr:uid="{9DF13BD0-E4BC-40FF-816E-3465E47EEAA4}">
      <text>
        <r>
          <rPr>
            <sz val="9"/>
            <color indexed="81"/>
            <rFont val="Tahoma"/>
            <family val="2"/>
          </rPr>
          <t>Solver could not find a feasible solution.</t>
        </r>
      </text>
    </comment>
    <comment ref="M29" authorId="0" shapeId="0" xr:uid="{285B5A7E-2106-44AD-B94F-EC43A0C1A237}">
      <text>
        <r>
          <rPr>
            <sz val="9"/>
            <color indexed="81"/>
            <rFont val="Tahoma"/>
            <family val="2"/>
          </rPr>
          <t>Solver could not find a feasible solution.</t>
        </r>
      </text>
    </comment>
    <comment ref="N29" authorId="0" shapeId="0" xr:uid="{9C508250-248F-437F-8939-2C3D7DCB5F97}">
      <text>
        <r>
          <rPr>
            <sz val="9"/>
            <color indexed="81"/>
            <rFont val="Tahoma"/>
            <family val="2"/>
          </rPr>
          <t>Solver could not find a feasible solution.</t>
        </r>
      </text>
    </comment>
    <comment ref="O29" authorId="0" shapeId="0" xr:uid="{C3B65319-663C-4885-A1B7-D49C9C4BCED6}">
      <text>
        <r>
          <rPr>
            <sz val="9"/>
            <color indexed="81"/>
            <rFont val="Tahoma"/>
            <family val="2"/>
          </rPr>
          <t>Solver could not find a feasible solution.</t>
        </r>
      </text>
    </comment>
    <comment ref="P29" authorId="0" shapeId="0" xr:uid="{EF812BC3-A6F4-418F-A118-E0E240AD8FE7}">
      <text>
        <r>
          <rPr>
            <sz val="9"/>
            <color indexed="81"/>
            <rFont val="Tahoma"/>
            <family val="2"/>
          </rPr>
          <t>Solver could not find a feasible solution.</t>
        </r>
      </text>
    </comment>
    <comment ref="Q29" authorId="0" shapeId="0" xr:uid="{E120F298-8F4A-470C-B9EB-D7F22CC98A99}">
      <text>
        <r>
          <rPr>
            <sz val="9"/>
            <color indexed="81"/>
            <rFont val="Tahoma"/>
            <family val="2"/>
          </rPr>
          <t>Solver could not find a feasible solution.</t>
        </r>
      </text>
    </comment>
    <comment ref="R29" authorId="0" shapeId="0" xr:uid="{C79E1A32-9082-4154-90C6-B628F48EE950}">
      <text>
        <r>
          <rPr>
            <sz val="9"/>
            <color indexed="81"/>
            <rFont val="Tahoma"/>
            <family val="2"/>
          </rPr>
          <t>Solver could not find a feasible solution.</t>
        </r>
      </text>
    </comment>
    <comment ref="S29" authorId="0" shapeId="0" xr:uid="{491716D9-C532-44FE-BB3F-4DC1E45989C9}">
      <text>
        <r>
          <rPr>
            <sz val="9"/>
            <color indexed="81"/>
            <rFont val="Tahoma"/>
            <family val="2"/>
          </rPr>
          <t>Solver could not find a feasible solution.</t>
        </r>
      </text>
    </comment>
    <comment ref="T29" authorId="0" shapeId="0" xr:uid="{898CC752-CD91-4F8C-8B59-CC618AEABCF0}">
      <text>
        <r>
          <rPr>
            <sz val="9"/>
            <color indexed="81"/>
            <rFont val="Tahoma"/>
            <family val="2"/>
          </rPr>
          <t>Solver converged in probability to a global solution.</t>
        </r>
      </text>
    </comment>
    <comment ref="U29" authorId="0" shapeId="0" xr:uid="{8EF882D2-D237-4295-A235-C89BCC364F14}">
      <text>
        <r>
          <rPr>
            <sz val="9"/>
            <color indexed="81"/>
            <rFont val="Tahoma"/>
            <family val="2"/>
          </rPr>
          <t>Solver converged in probability to a global solution.</t>
        </r>
      </text>
    </comment>
    <comment ref="V29" authorId="0" shapeId="0" xr:uid="{84EEDDB6-2501-403B-A7B9-DAAB24295495}">
      <text>
        <r>
          <rPr>
            <sz val="9"/>
            <color indexed="81"/>
            <rFont val="Tahoma"/>
            <family val="2"/>
          </rPr>
          <t>Solver converged in probability to a global solution.</t>
        </r>
      </text>
    </comment>
    <comment ref="W29" authorId="0" shapeId="0" xr:uid="{EB6CD009-7612-4308-A7FC-CAA5C25222B5}">
      <text>
        <r>
          <rPr>
            <sz val="9"/>
            <color indexed="81"/>
            <rFont val="Tahoma"/>
            <family val="2"/>
          </rPr>
          <t>Solver converged in probability to a global solution.</t>
        </r>
      </text>
    </comment>
    <comment ref="X29" authorId="0" shapeId="0" xr:uid="{B747665E-F1ED-4361-8A40-F4F341EA60D0}">
      <text>
        <r>
          <rPr>
            <sz val="9"/>
            <color indexed="81"/>
            <rFont val="Tahoma"/>
            <family val="2"/>
          </rPr>
          <t>Solver converged in probability to a global solution.</t>
        </r>
      </text>
    </comment>
    <comment ref="Y29" authorId="0" shapeId="0" xr:uid="{552FA142-95B3-44FC-B562-AB6D1DA71179}">
      <text>
        <r>
          <rPr>
            <sz val="9"/>
            <color indexed="81"/>
            <rFont val="Tahoma"/>
            <family val="2"/>
          </rPr>
          <t>Solver converged in probability to a global solution.</t>
        </r>
      </text>
    </comment>
    <comment ref="Z29" authorId="0" shapeId="0" xr:uid="{D7242609-265E-47E8-8594-3AB009B225B4}">
      <text>
        <r>
          <rPr>
            <sz val="9"/>
            <color indexed="81"/>
            <rFont val="Tahoma"/>
            <family val="2"/>
          </rPr>
          <t>Solver converged in probability to a global solution.</t>
        </r>
      </text>
    </comment>
    <comment ref="AA29" authorId="0" shapeId="0" xr:uid="{944FF31E-D36F-47C3-8626-8A4C14C1A03C}">
      <text>
        <r>
          <rPr>
            <sz val="9"/>
            <color indexed="81"/>
            <rFont val="Tahoma"/>
            <family val="2"/>
          </rPr>
          <t>Solver converged in probability to a global solution.</t>
        </r>
      </text>
    </comment>
    <comment ref="B30" authorId="0" shapeId="0" xr:uid="{459766B7-58AA-4207-85EE-D9D6C4544B73}">
      <text>
        <r>
          <rPr>
            <sz val="9"/>
            <color indexed="81"/>
            <rFont val="Tahoma"/>
            <family val="2"/>
          </rPr>
          <t>Solver could not find a feasible solution.</t>
        </r>
      </text>
    </comment>
    <comment ref="C30" authorId="0" shapeId="0" xr:uid="{EAAF3552-A8BE-44DF-9E22-64AE1673941F}">
      <text>
        <r>
          <rPr>
            <sz val="9"/>
            <color indexed="81"/>
            <rFont val="Tahoma"/>
            <family val="2"/>
          </rPr>
          <t>Solver could not find a feasible solution.</t>
        </r>
      </text>
    </comment>
    <comment ref="D30" authorId="0" shapeId="0" xr:uid="{85AC33E3-01F1-42FA-8C0A-BE3615F8D967}">
      <text>
        <r>
          <rPr>
            <sz val="9"/>
            <color indexed="81"/>
            <rFont val="Tahoma"/>
            <family val="2"/>
          </rPr>
          <t>Solver could not find a feasible solution.</t>
        </r>
      </text>
    </comment>
    <comment ref="E30" authorId="0" shapeId="0" xr:uid="{CCD043A9-D613-4562-9573-DCCF4A903BD1}">
      <text>
        <r>
          <rPr>
            <sz val="9"/>
            <color indexed="81"/>
            <rFont val="Tahoma"/>
            <family val="2"/>
          </rPr>
          <t>Solver could not find a feasible solution.</t>
        </r>
      </text>
    </comment>
    <comment ref="F30" authorId="0" shapeId="0" xr:uid="{4ECE5740-7D7B-4B49-BCD3-F668F3F4D3CC}">
      <text>
        <r>
          <rPr>
            <sz val="9"/>
            <color indexed="81"/>
            <rFont val="Tahoma"/>
            <family val="2"/>
          </rPr>
          <t>Solver could not find a feasible solution.</t>
        </r>
      </text>
    </comment>
    <comment ref="G30" authorId="0" shapeId="0" xr:uid="{0684A37A-66CE-4DD6-8133-0C13FD30019A}">
      <text>
        <r>
          <rPr>
            <sz val="9"/>
            <color indexed="81"/>
            <rFont val="Tahoma"/>
            <family val="2"/>
          </rPr>
          <t>Solver could not find a feasible solution.</t>
        </r>
      </text>
    </comment>
    <comment ref="H30" authorId="0" shapeId="0" xr:uid="{DFB3B6FC-25B6-4AF0-9856-11D8A048AD78}">
      <text>
        <r>
          <rPr>
            <sz val="9"/>
            <color indexed="81"/>
            <rFont val="Tahoma"/>
            <family val="2"/>
          </rPr>
          <t>Solver could not find a feasible solution.</t>
        </r>
      </text>
    </comment>
    <comment ref="I30" authorId="0" shapeId="0" xr:uid="{43E87311-1E0D-4B59-B907-B4D4F1B7985E}">
      <text>
        <r>
          <rPr>
            <sz val="9"/>
            <color indexed="81"/>
            <rFont val="Tahoma"/>
            <family val="2"/>
          </rPr>
          <t>Solver could not find a feasible solution.</t>
        </r>
      </text>
    </comment>
    <comment ref="J30" authorId="0" shapeId="0" xr:uid="{FC2D0665-78CE-4A13-B978-E84EFE0D0FBC}">
      <text>
        <r>
          <rPr>
            <sz val="9"/>
            <color indexed="81"/>
            <rFont val="Tahoma"/>
            <family val="2"/>
          </rPr>
          <t>Solver could not find a feasible solution.</t>
        </r>
      </text>
    </comment>
    <comment ref="K30" authorId="0" shapeId="0" xr:uid="{8A9EC277-3AF5-4B54-A1ED-1E85FC8DE2C1}">
      <text>
        <r>
          <rPr>
            <sz val="9"/>
            <color indexed="81"/>
            <rFont val="Tahoma"/>
            <family val="2"/>
          </rPr>
          <t>Solver could not find a feasible solution.</t>
        </r>
      </text>
    </comment>
    <comment ref="L30" authorId="0" shapeId="0" xr:uid="{34232489-FB35-41FC-BDB2-493810CA2725}">
      <text>
        <r>
          <rPr>
            <sz val="9"/>
            <color indexed="81"/>
            <rFont val="Tahoma"/>
            <family val="2"/>
          </rPr>
          <t>Solver could not find a feasible solution.</t>
        </r>
      </text>
    </comment>
    <comment ref="M30" authorId="0" shapeId="0" xr:uid="{BF2ECD79-0B3A-4854-BA33-C6A1A25316DC}">
      <text>
        <r>
          <rPr>
            <sz val="9"/>
            <color indexed="81"/>
            <rFont val="Tahoma"/>
            <family val="2"/>
          </rPr>
          <t>Solver could not find a feasible solution.</t>
        </r>
      </text>
    </comment>
    <comment ref="N30" authorId="0" shapeId="0" xr:uid="{4E4A852A-0823-4F82-987D-A2A7A3FEA18A}">
      <text>
        <r>
          <rPr>
            <sz val="9"/>
            <color indexed="81"/>
            <rFont val="Tahoma"/>
            <family val="2"/>
          </rPr>
          <t>Solver could not find a feasible solution.</t>
        </r>
      </text>
    </comment>
    <comment ref="O30" authorId="0" shapeId="0" xr:uid="{9D2B2597-A1B2-4C53-8B91-5D22A20AACAF}">
      <text>
        <r>
          <rPr>
            <sz val="9"/>
            <color indexed="81"/>
            <rFont val="Tahoma"/>
            <family val="2"/>
          </rPr>
          <t>Solver could not find a feasible solution.</t>
        </r>
      </text>
    </comment>
    <comment ref="P30" authorId="0" shapeId="0" xr:uid="{F45D29A2-10B8-48B2-8F4E-F2D62B743A3C}">
      <text>
        <r>
          <rPr>
            <sz val="9"/>
            <color indexed="81"/>
            <rFont val="Tahoma"/>
            <family val="2"/>
          </rPr>
          <t>Solver could not find a feasible solution.</t>
        </r>
      </text>
    </comment>
    <comment ref="Q30" authorId="0" shapeId="0" xr:uid="{1793E728-637C-42BC-B457-E343556B944D}">
      <text>
        <r>
          <rPr>
            <sz val="9"/>
            <color indexed="81"/>
            <rFont val="Tahoma"/>
            <family val="2"/>
          </rPr>
          <t>Solver could not find a feasible solution.</t>
        </r>
      </text>
    </comment>
    <comment ref="R30" authorId="0" shapeId="0" xr:uid="{C4B4766D-8B9F-4137-BB67-B49F9A6F0222}">
      <text>
        <r>
          <rPr>
            <sz val="9"/>
            <color indexed="81"/>
            <rFont val="Tahoma"/>
            <family val="2"/>
          </rPr>
          <t>Solver could not find a feasible solution.</t>
        </r>
      </text>
    </comment>
    <comment ref="S30" authorId="0" shapeId="0" xr:uid="{49A4DBBE-1190-465D-B817-CC08570CCF7B}">
      <text>
        <r>
          <rPr>
            <sz val="9"/>
            <color indexed="81"/>
            <rFont val="Tahoma"/>
            <family val="2"/>
          </rPr>
          <t>Solver could not find a feasible solution.</t>
        </r>
      </text>
    </comment>
    <comment ref="T30" authorId="0" shapeId="0" xr:uid="{FDF2CDAD-D1EE-45D3-89ED-3336FF54B4D5}">
      <text>
        <r>
          <rPr>
            <sz val="9"/>
            <color indexed="81"/>
            <rFont val="Tahoma"/>
            <family val="2"/>
          </rPr>
          <t>Solver converged in probability to a global solution.</t>
        </r>
      </text>
    </comment>
    <comment ref="U30" authorId="0" shapeId="0" xr:uid="{F09EDC18-2EBA-45A3-AEBB-BE2E9EDB9E6A}">
      <text>
        <r>
          <rPr>
            <sz val="9"/>
            <color indexed="81"/>
            <rFont val="Tahoma"/>
            <family val="2"/>
          </rPr>
          <t>Solver converged in probability to a global solution.</t>
        </r>
      </text>
    </comment>
    <comment ref="V30" authorId="0" shapeId="0" xr:uid="{9D605C17-13CE-4463-979D-F741124107AE}">
      <text>
        <r>
          <rPr>
            <sz val="9"/>
            <color indexed="81"/>
            <rFont val="Tahoma"/>
            <family val="2"/>
          </rPr>
          <t>Solver converged in probability to a global solution.</t>
        </r>
      </text>
    </comment>
    <comment ref="W30" authorId="0" shapeId="0" xr:uid="{6DDDA390-636F-4443-9E1C-9480D8141C92}">
      <text>
        <r>
          <rPr>
            <sz val="9"/>
            <color indexed="81"/>
            <rFont val="Tahoma"/>
            <family val="2"/>
          </rPr>
          <t>Solver converged in probability to a global solution.</t>
        </r>
      </text>
    </comment>
    <comment ref="X30" authorId="0" shapeId="0" xr:uid="{1F185458-E252-491B-8A0C-9DB67E4A2B3B}">
      <text>
        <r>
          <rPr>
            <sz val="9"/>
            <color indexed="81"/>
            <rFont val="Tahoma"/>
            <family val="2"/>
          </rPr>
          <t>Solver converged in probability to a global solution.</t>
        </r>
      </text>
    </comment>
    <comment ref="Y30" authorId="0" shapeId="0" xr:uid="{BD0E54E0-CB95-4F04-8E3C-C5174F7F2B99}">
      <text>
        <r>
          <rPr>
            <sz val="9"/>
            <color indexed="81"/>
            <rFont val="Tahoma"/>
            <family val="2"/>
          </rPr>
          <t>Solver converged in probability to a global solution.</t>
        </r>
      </text>
    </comment>
    <comment ref="Z30" authorId="0" shapeId="0" xr:uid="{816BF330-3258-464D-BD22-1881D61CF4DE}">
      <text>
        <r>
          <rPr>
            <sz val="9"/>
            <color indexed="81"/>
            <rFont val="Tahoma"/>
            <family val="2"/>
          </rPr>
          <t>Solver converged in probability to a global solution.</t>
        </r>
      </text>
    </comment>
    <comment ref="AA30" authorId="0" shapeId="0" xr:uid="{39C8DE5E-8182-46D1-9E64-C85E1336769C}">
      <text>
        <r>
          <rPr>
            <sz val="9"/>
            <color indexed="81"/>
            <rFont val="Tahoma"/>
            <family val="2"/>
          </rPr>
          <t>Solver converged in probability to a global solution.</t>
        </r>
      </text>
    </comment>
    <comment ref="B33" authorId="0" shapeId="0" xr:uid="{45AC02E1-6B93-47FC-9228-94F9E07B6F0D}">
      <text>
        <r>
          <rPr>
            <sz val="9"/>
            <color indexed="81"/>
            <rFont val="Tahoma"/>
            <family val="2"/>
          </rPr>
          <t>Solver could not find a feasible solution.</t>
        </r>
      </text>
    </comment>
    <comment ref="C33" authorId="0" shapeId="0" xr:uid="{7B766C48-AE46-44DE-B8E9-3F0F89D2FC1B}">
      <text>
        <r>
          <rPr>
            <sz val="9"/>
            <color indexed="81"/>
            <rFont val="Tahoma"/>
            <family val="2"/>
          </rPr>
          <t>Solver could not find a feasible solution.</t>
        </r>
      </text>
    </comment>
    <comment ref="D33" authorId="0" shapeId="0" xr:uid="{FA5B581C-23A9-4721-B1FB-9B44A6A3CB60}">
      <text>
        <r>
          <rPr>
            <sz val="9"/>
            <color indexed="81"/>
            <rFont val="Tahoma"/>
            <family val="2"/>
          </rPr>
          <t>Solver could not find a feasible solution.</t>
        </r>
      </text>
    </comment>
    <comment ref="E33" authorId="0" shapeId="0" xr:uid="{C48392BB-446F-43EE-86BD-92FEDA6AEC52}">
      <text>
        <r>
          <rPr>
            <sz val="9"/>
            <color indexed="81"/>
            <rFont val="Tahoma"/>
            <family val="2"/>
          </rPr>
          <t>Solver could not find a feasible solution.</t>
        </r>
      </text>
    </comment>
    <comment ref="F33" authorId="0" shapeId="0" xr:uid="{B75C2E49-7E10-4E96-B9EE-00BA6B8F5409}">
      <text>
        <r>
          <rPr>
            <sz val="9"/>
            <color indexed="81"/>
            <rFont val="Tahoma"/>
            <family val="2"/>
          </rPr>
          <t>Solver could not find a feasible solution.</t>
        </r>
      </text>
    </comment>
    <comment ref="G33" authorId="0" shapeId="0" xr:uid="{3E37739D-870A-46ED-BD77-754CDBCC9CC2}">
      <text>
        <r>
          <rPr>
            <sz val="9"/>
            <color indexed="81"/>
            <rFont val="Tahoma"/>
            <family val="2"/>
          </rPr>
          <t>Solver could not find a feasible solution.</t>
        </r>
      </text>
    </comment>
    <comment ref="H33" authorId="0" shapeId="0" xr:uid="{CA0AB916-F333-4467-BE8A-9FDC9A8D4E32}">
      <text>
        <r>
          <rPr>
            <sz val="9"/>
            <color indexed="81"/>
            <rFont val="Tahoma"/>
            <family val="2"/>
          </rPr>
          <t>Solver could not find a feasible solution.</t>
        </r>
      </text>
    </comment>
    <comment ref="I33" authorId="0" shapeId="0" xr:uid="{2E25F0E6-7263-4FB2-A9EE-6939F11ACFDB}">
      <text>
        <r>
          <rPr>
            <sz val="9"/>
            <color indexed="81"/>
            <rFont val="Tahoma"/>
            <family val="2"/>
          </rPr>
          <t>Solver could not find a feasible solution.</t>
        </r>
      </text>
    </comment>
    <comment ref="J33" authorId="0" shapeId="0" xr:uid="{9FD74635-4EA3-4603-814A-ED26824ECE4C}">
      <text>
        <r>
          <rPr>
            <sz val="9"/>
            <color indexed="81"/>
            <rFont val="Tahoma"/>
            <family val="2"/>
          </rPr>
          <t>Solver could not find a feasible solution.</t>
        </r>
      </text>
    </comment>
    <comment ref="K33" authorId="0" shapeId="0" xr:uid="{CBF97EF6-307D-4F5E-B25F-B923180C7005}">
      <text>
        <r>
          <rPr>
            <sz val="9"/>
            <color indexed="81"/>
            <rFont val="Tahoma"/>
            <family val="2"/>
          </rPr>
          <t>Solver could not find a feasible solution.</t>
        </r>
      </text>
    </comment>
    <comment ref="L33" authorId="0" shapeId="0" xr:uid="{51879487-2B4B-4A1F-BA1A-130DB05FFBE9}">
      <text>
        <r>
          <rPr>
            <sz val="9"/>
            <color indexed="81"/>
            <rFont val="Tahoma"/>
            <family val="2"/>
          </rPr>
          <t>Solver could not find a feasible solution.</t>
        </r>
      </text>
    </comment>
    <comment ref="M33" authorId="0" shapeId="0" xr:uid="{9A2E8A04-8B09-448F-AA40-627BA4150BBD}">
      <text>
        <r>
          <rPr>
            <sz val="9"/>
            <color indexed="81"/>
            <rFont val="Tahoma"/>
            <family val="2"/>
          </rPr>
          <t>Solver could not find a feasible solution.</t>
        </r>
      </text>
    </comment>
    <comment ref="N33" authorId="0" shapeId="0" xr:uid="{D3FEBFE1-0A35-4C31-BDB7-1DE969D8AF01}">
      <text>
        <r>
          <rPr>
            <sz val="9"/>
            <color indexed="81"/>
            <rFont val="Tahoma"/>
            <family val="2"/>
          </rPr>
          <t>Solver could not find a feasible solution.</t>
        </r>
      </text>
    </comment>
    <comment ref="O33" authorId="0" shapeId="0" xr:uid="{21BBEC06-9B46-4DF1-9038-1544076BF721}">
      <text>
        <r>
          <rPr>
            <sz val="9"/>
            <color indexed="81"/>
            <rFont val="Tahoma"/>
            <family val="2"/>
          </rPr>
          <t>Solver converged in probability to a global solution.</t>
        </r>
      </text>
    </comment>
    <comment ref="P33" authorId="0" shapeId="0" xr:uid="{AD75091A-7617-42AC-A58E-54736B0C2E59}">
      <text>
        <r>
          <rPr>
            <sz val="9"/>
            <color indexed="81"/>
            <rFont val="Tahoma"/>
            <family val="2"/>
          </rPr>
          <t>Solver converged in probability to a global solution.</t>
        </r>
      </text>
    </comment>
    <comment ref="Q33" authorId="0" shapeId="0" xr:uid="{B575CE59-67D3-49FB-AE3B-4A41958A05AA}">
      <text>
        <r>
          <rPr>
            <sz val="9"/>
            <color indexed="81"/>
            <rFont val="Tahoma"/>
            <family val="2"/>
          </rPr>
          <t>Solver converged in probability to a global solution.</t>
        </r>
      </text>
    </comment>
    <comment ref="R33" authorId="0" shapeId="0" xr:uid="{54384BEE-AD5F-4C09-805C-A6E545042430}">
      <text>
        <r>
          <rPr>
            <sz val="9"/>
            <color indexed="81"/>
            <rFont val="Tahoma"/>
            <family val="2"/>
          </rPr>
          <t>Solver converged in probability to a global solution.</t>
        </r>
      </text>
    </comment>
    <comment ref="S33" authorId="0" shapeId="0" xr:uid="{05050AC2-5562-4D77-8E34-2B7EEEBCC438}">
      <text>
        <r>
          <rPr>
            <sz val="9"/>
            <color indexed="81"/>
            <rFont val="Tahoma"/>
            <family val="2"/>
          </rPr>
          <t>Solver converged in probability to a global solution.</t>
        </r>
      </text>
    </comment>
    <comment ref="T33" authorId="0" shapeId="0" xr:uid="{30B3F097-3CD2-4DC2-84F6-B3EC1984CF02}">
      <text>
        <r>
          <rPr>
            <sz val="9"/>
            <color indexed="81"/>
            <rFont val="Tahoma"/>
            <family val="2"/>
          </rPr>
          <t>Solver converged in probability to a global solution.</t>
        </r>
      </text>
    </comment>
    <comment ref="U33" authorId="0" shapeId="0" xr:uid="{E0252ADB-0AE4-4648-9C4C-3E35CFFD3B8E}">
      <text>
        <r>
          <rPr>
            <sz val="9"/>
            <color indexed="81"/>
            <rFont val="Tahoma"/>
            <family val="2"/>
          </rPr>
          <t>Solver converged in probability to a global solution.</t>
        </r>
      </text>
    </comment>
    <comment ref="V33" authorId="0" shapeId="0" xr:uid="{912A60CA-514E-4850-B4BE-0B357528186F}">
      <text>
        <r>
          <rPr>
            <sz val="9"/>
            <color indexed="81"/>
            <rFont val="Tahoma"/>
            <family val="2"/>
          </rPr>
          <t>Solver converged in probability to a global solution.</t>
        </r>
      </text>
    </comment>
    <comment ref="W33" authorId="0" shapeId="0" xr:uid="{87558668-E96C-4077-9750-C99FB5DD25BA}">
      <text>
        <r>
          <rPr>
            <sz val="9"/>
            <color indexed="81"/>
            <rFont val="Tahoma"/>
            <family val="2"/>
          </rPr>
          <t>Solver converged in probability to a global solution.</t>
        </r>
      </text>
    </comment>
    <comment ref="X33" authorId="0" shapeId="0" xr:uid="{64C76E22-D4FF-4AD4-96EC-C6A86761D465}">
      <text>
        <r>
          <rPr>
            <sz val="9"/>
            <color indexed="81"/>
            <rFont val="Tahoma"/>
            <family val="2"/>
          </rPr>
          <t>Solver converged in probability to a global solution.</t>
        </r>
      </text>
    </comment>
    <comment ref="Y33" authorId="0" shapeId="0" xr:uid="{C3CE7E79-A5EC-48DF-930A-0FCCAE27ACEE}">
      <text>
        <r>
          <rPr>
            <sz val="9"/>
            <color indexed="81"/>
            <rFont val="Tahoma"/>
            <family val="2"/>
          </rPr>
          <t>Solver converged in probability to a global solution.</t>
        </r>
      </text>
    </comment>
    <comment ref="Z33" authorId="0" shapeId="0" xr:uid="{00AC33E5-F583-436A-B3CC-A03BAB28F4E0}">
      <text>
        <r>
          <rPr>
            <sz val="9"/>
            <color indexed="81"/>
            <rFont val="Tahoma"/>
            <family val="2"/>
          </rPr>
          <t>Solver converged in probability to a global solution.</t>
        </r>
      </text>
    </comment>
    <comment ref="AA33" authorId="0" shapeId="0" xr:uid="{DD35CC8C-3CD6-4C9E-8A9B-D7ABC3B74AE6}">
      <text>
        <r>
          <rPr>
            <sz val="9"/>
            <color indexed="81"/>
            <rFont val="Tahoma"/>
            <family val="2"/>
          </rPr>
          <t>Solver converged in probability to a global solution.</t>
        </r>
      </text>
    </comment>
    <comment ref="B34" authorId="0" shapeId="0" xr:uid="{4A9E85EF-5A17-475E-AF60-BCCA6F1B1AF6}">
      <text>
        <r>
          <rPr>
            <sz val="9"/>
            <color indexed="81"/>
            <rFont val="Tahoma"/>
            <family val="2"/>
          </rPr>
          <t>Solver could not find a feasible solution.</t>
        </r>
      </text>
    </comment>
    <comment ref="C34" authorId="0" shapeId="0" xr:uid="{7DC69310-6666-486D-9A91-A240F8A27C31}">
      <text>
        <r>
          <rPr>
            <sz val="9"/>
            <color indexed="81"/>
            <rFont val="Tahoma"/>
            <family val="2"/>
          </rPr>
          <t>Solver could not find a feasible solution.</t>
        </r>
      </text>
    </comment>
    <comment ref="D34" authorId="0" shapeId="0" xr:uid="{781BA9F4-1946-4F57-980A-FEBC35B1DBC0}">
      <text>
        <r>
          <rPr>
            <sz val="9"/>
            <color indexed="81"/>
            <rFont val="Tahoma"/>
            <family val="2"/>
          </rPr>
          <t>Solver could not find a feasible solution.</t>
        </r>
      </text>
    </comment>
    <comment ref="E34" authorId="0" shapeId="0" xr:uid="{D8F3531D-EB23-4759-928A-37161F48E394}">
      <text>
        <r>
          <rPr>
            <sz val="9"/>
            <color indexed="81"/>
            <rFont val="Tahoma"/>
            <family val="2"/>
          </rPr>
          <t>Solver could not find a feasible solution.</t>
        </r>
      </text>
    </comment>
    <comment ref="F34" authorId="0" shapeId="0" xr:uid="{BC5A77D9-8AC7-48B6-AE2E-C32023E1DF9E}">
      <text>
        <r>
          <rPr>
            <sz val="9"/>
            <color indexed="81"/>
            <rFont val="Tahoma"/>
            <family val="2"/>
          </rPr>
          <t>Solver could not find a feasible solution.</t>
        </r>
      </text>
    </comment>
    <comment ref="G34" authorId="0" shapeId="0" xr:uid="{E38BB5A0-B736-412A-A1D1-324DC1D84087}">
      <text>
        <r>
          <rPr>
            <sz val="9"/>
            <color indexed="81"/>
            <rFont val="Tahoma"/>
            <family val="2"/>
          </rPr>
          <t>Solver could not find a feasible solution.</t>
        </r>
      </text>
    </comment>
    <comment ref="H34" authorId="0" shapeId="0" xr:uid="{55F6A776-D343-4692-8ACC-642AA18D1A1A}">
      <text>
        <r>
          <rPr>
            <sz val="9"/>
            <color indexed="81"/>
            <rFont val="Tahoma"/>
            <family val="2"/>
          </rPr>
          <t>Solver could not find a feasible solution.</t>
        </r>
      </text>
    </comment>
    <comment ref="I34" authorId="0" shapeId="0" xr:uid="{60009308-B100-445A-B7FF-F65FE141BD99}">
      <text>
        <r>
          <rPr>
            <sz val="9"/>
            <color indexed="81"/>
            <rFont val="Tahoma"/>
            <family val="2"/>
          </rPr>
          <t>Solver could not find a feasible solution.</t>
        </r>
      </text>
    </comment>
    <comment ref="J34" authorId="0" shapeId="0" xr:uid="{507B1AA2-41C6-47E9-8B9A-86373CD536DE}">
      <text>
        <r>
          <rPr>
            <sz val="9"/>
            <color indexed="81"/>
            <rFont val="Tahoma"/>
            <family val="2"/>
          </rPr>
          <t>Solver could not find a feasible solution.</t>
        </r>
      </text>
    </comment>
    <comment ref="K34" authorId="0" shapeId="0" xr:uid="{EC37ABBE-DFB5-4007-9D21-D49EC564D51E}">
      <text>
        <r>
          <rPr>
            <sz val="9"/>
            <color indexed="81"/>
            <rFont val="Tahoma"/>
            <family val="2"/>
          </rPr>
          <t>Solver could not find a feasible solution.</t>
        </r>
      </text>
    </comment>
    <comment ref="L34" authorId="0" shapeId="0" xr:uid="{3A55DE9B-435D-4766-8F55-54E68CDC0EA1}">
      <text>
        <r>
          <rPr>
            <sz val="9"/>
            <color indexed="81"/>
            <rFont val="Tahoma"/>
            <family val="2"/>
          </rPr>
          <t>Solver could not find a feasible solution.</t>
        </r>
      </text>
    </comment>
    <comment ref="M34" authorId="0" shapeId="0" xr:uid="{E7E36296-454D-4094-87C5-3761D8FFC9D8}">
      <text>
        <r>
          <rPr>
            <sz val="9"/>
            <color indexed="81"/>
            <rFont val="Tahoma"/>
            <family val="2"/>
          </rPr>
          <t>Solver could not find a feasible solution.</t>
        </r>
      </text>
    </comment>
    <comment ref="N34" authorId="0" shapeId="0" xr:uid="{20EAC618-3D38-4BC5-9189-350A1BB0E538}">
      <text>
        <r>
          <rPr>
            <sz val="9"/>
            <color indexed="81"/>
            <rFont val="Tahoma"/>
            <family val="2"/>
          </rPr>
          <t>Solver could not find a feasible solution.</t>
        </r>
      </text>
    </comment>
    <comment ref="O34" authorId="0" shapeId="0" xr:uid="{2B85BE40-64F7-4307-ADF5-A3EA39949485}">
      <text>
        <r>
          <rPr>
            <sz val="9"/>
            <color indexed="81"/>
            <rFont val="Tahoma"/>
            <family val="2"/>
          </rPr>
          <t>Solver converged in probability to a global solution.</t>
        </r>
      </text>
    </comment>
    <comment ref="P34" authorId="0" shapeId="0" xr:uid="{95B1E7A0-DF70-4799-A8F2-7ADE0BA17575}">
      <text>
        <r>
          <rPr>
            <sz val="9"/>
            <color indexed="81"/>
            <rFont val="Tahoma"/>
            <family val="2"/>
          </rPr>
          <t>Solver converged in probability to a global solution.</t>
        </r>
      </text>
    </comment>
    <comment ref="Q34" authorId="0" shapeId="0" xr:uid="{13C6E83D-1420-48AD-9D07-06A5737A692B}">
      <text>
        <r>
          <rPr>
            <sz val="9"/>
            <color indexed="81"/>
            <rFont val="Tahoma"/>
            <family val="2"/>
          </rPr>
          <t>Solver converged in probability to a global solution.</t>
        </r>
      </text>
    </comment>
    <comment ref="R34" authorId="0" shapeId="0" xr:uid="{CC8184EB-2329-4003-A18D-362A0DA5297B}">
      <text>
        <r>
          <rPr>
            <sz val="9"/>
            <color indexed="81"/>
            <rFont val="Tahoma"/>
            <family val="2"/>
          </rPr>
          <t>Solver converged in probability to a global solution.</t>
        </r>
      </text>
    </comment>
    <comment ref="S34" authorId="0" shapeId="0" xr:uid="{DE045F20-B12D-4179-BE6B-AC38B87AF6BE}">
      <text>
        <r>
          <rPr>
            <sz val="9"/>
            <color indexed="81"/>
            <rFont val="Tahoma"/>
            <family val="2"/>
          </rPr>
          <t>Solver converged in probability to a global solution.</t>
        </r>
      </text>
    </comment>
    <comment ref="T34" authorId="0" shapeId="0" xr:uid="{E08EE741-FCBE-4C2A-A103-7F06A801DE55}">
      <text>
        <r>
          <rPr>
            <sz val="9"/>
            <color indexed="81"/>
            <rFont val="Tahoma"/>
            <family val="2"/>
          </rPr>
          <t>Solver converged in probability to a global solution.</t>
        </r>
      </text>
    </comment>
    <comment ref="U34" authorId="0" shapeId="0" xr:uid="{2D125791-F965-46F7-A515-3817E2672A83}">
      <text>
        <r>
          <rPr>
            <sz val="9"/>
            <color indexed="81"/>
            <rFont val="Tahoma"/>
            <family val="2"/>
          </rPr>
          <t>Solver converged in probability to a global solution.</t>
        </r>
      </text>
    </comment>
    <comment ref="V34" authorId="0" shapeId="0" xr:uid="{278E80C8-A4BD-4A82-A280-380604BD8669}">
      <text>
        <r>
          <rPr>
            <sz val="9"/>
            <color indexed="81"/>
            <rFont val="Tahoma"/>
            <family val="2"/>
          </rPr>
          <t>Solver converged in probability to a global solution.</t>
        </r>
      </text>
    </comment>
    <comment ref="W34" authorId="0" shapeId="0" xr:uid="{DAF324A0-76B5-40CC-9909-4DB8C05E83D9}">
      <text>
        <r>
          <rPr>
            <sz val="9"/>
            <color indexed="81"/>
            <rFont val="Tahoma"/>
            <family val="2"/>
          </rPr>
          <t>Solver converged in probability to a global solution.</t>
        </r>
      </text>
    </comment>
    <comment ref="X34" authorId="0" shapeId="0" xr:uid="{C11DD434-44E9-4711-AC80-A620E2FC5CC7}">
      <text>
        <r>
          <rPr>
            <sz val="9"/>
            <color indexed="81"/>
            <rFont val="Tahoma"/>
            <family val="2"/>
          </rPr>
          <t>Solver converged in probability to a global solution.</t>
        </r>
      </text>
    </comment>
    <comment ref="Y34" authorId="0" shapeId="0" xr:uid="{319392A2-7545-4B44-BEB4-D7AF2BDF161D}">
      <text>
        <r>
          <rPr>
            <sz val="9"/>
            <color indexed="81"/>
            <rFont val="Tahoma"/>
            <family val="2"/>
          </rPr>
          <t>Solver converged in probability to a global solution.</t>
        </r>
      </text>
    </comment>
    <comment ref="Z34" authorId="0" shapeId="0" xr:uid="{F999A25D-75F3-43B1-A00A-643C6FDA360D}">
      <text>
        <r>
          <rPr>
            <sz val="9"/>
            <color indexed="81"/>
            <rFont val="Tahoma"/>
            <family val="2"/>
          </rPr>
          <t>Solver converged in probability to a global solution.</t>
        </r>
      </text>
    </comment>
    <comment ref="AA34" authorId="0" shapeId="0" xr:uid="{0B501EEF-63CC-4AD3-985C-30FB3AEF9B5B}">
      <text>
        <r>
          <rPr>
            <sz val="9"/>
            <color indexed="81"/>
            <rFont val="Tahoma"/>
            <family val="2"/>
          </rPr>
          <t>Solver converged in probability to a global solution.</t>
        </r>
      </text>
    </comment>
    <comment ref="B35" authorId="0" shapeId="0" xr:uid="{E44ECB9C-139D-41EF-B770-867A1ED242BF}">
      <text>
        <r>
          <rPr>
            <sz val="9"/>
            <color indexed="81"/>
            <rFont val="Tahoma"/>
            <family val="2"/>
          </rPr>
          <t>Solver could not find a feasible solution.</t>
        </r>
      </text>
    </comment>
    <comment ref="C35" authorId="0" shapeId="0" xr:uid="{02A42274-12F2-4D7D-A6A0-929ADF5C5053}">
      <text>
        <r>
          <rPr>
            <sz val="9"/>
            <color indexed="81"/>
            <rFont val="Tahoma"/>
            <family val="2"/>
          </rPr>
          <t>Solver could not find a feasible solution.</t>
        </r>
      </text>
    </comment>
    <comment ref="D35" authorId="0" shapeId="0" xr:uid="{32DAA191-DB60-4793-9DB1-A8E9D7C5A650}">
      <text>
        <r>
          <rPr>
            <sz val="9"/>
            <color indexed="81"/>
            <rFont val="Tahoma"/>
            <family val="2"/>
          </rPr>
          <t>Solver could not find a feasible solution.</t>
        </r>
      </text>
    </comment>
    <comment ref="E35" authorId="0" shapeId="0" xr:uid="{F1C375A7-9295-4EC4-83FE-4F90060B040F}">
      <text>
        <r>
          <rPr>
            <sz val="9"/>
            <color indexed="81"/>
            <rFont val="Tahoma"/>
            <family val="2"/>
          </rPr>
          <t>Solver could not find a feasible solution.</t>
        </r>
      </text>
    </comment>
    <comment ref="F35" authorId="0" shapeId="0" xr:uid="{B8F19818-2F5F-44DC-951A-397A1D36136D}">
      <text>
        <r>
          <rPr>
            <sz val="9"/>
            <color indexed="81"/>
            <rFont val="Tahoma"/>
            <family val="2"/>
          </rPr>
          <t>Solver could not find a feasible solution.</t>
        </r>
      </text>
    </comment>
    <comment ref="G35" authorId="0" shapeId="0" xr:uid="{0BA17A0F-2EF6-4D3A-BAD7-7682509F388E}">
      <text>
        <r>
          <rPr>
            <sz val="9"/>
            <color indexed="81"/>
            <rFont val="Tahoma"/>
            <family val="2"/>
          </rPr>
          <t>Solver could not find a feasible solution.</t>
        </r>
      </text>
    </comment>
    <comment ref="H35" authorId="0" shapeId="0" xr:uid="{47CAEBE2-CEA8-4388-A8CC-A8BE9B7ED04A}">
      <text>
        <r>
          <rPr>
            <sz val="9"/>
            <color indexed="81"/>
            <rFont val="Tahoma"/>
            <family val="2"/>
          </rPr>
          <t>Solver could not find a feasible solution.</t>
        </r>
      </text>
    </comment>
    <comment ref="I35" authorId="0" shapeId="0" xr:uid="{722168A8-59FB-41B9-A12E-08B0FE62541A}">
      <text>
        <r>
          <rPr>
            <sz val="9"/>
            <color indexed="81"/>
            <rFont val="Tahoma"/>
            <family val="2"/>
          </rPr>
          <t>Solver could not find a feasible solution.</t>
        </r>
      </text>
    </comment>
    <comment ref="J35" authorId="0" shapeId="0" xr:uid="{E483EBDF-BA43-4AD2-A616-049AD9B5C6D9}">
      <text>
        <r>
          <rPr>
            <sz val="9"/>
            <color indexed="81"/>
            <rFont val="Tahoma"/>
            <family val="2"/>
          </rPr>
          <t>Solver could not find a feasible solution.</t>
        </r>
      </text>
    </comment>
    <comment ref="K35" authorId="0" shapeId="0" xr:uid="{153D745D-1451-46BE-BBA8-E6F51D1C5685}">
      <text>
        <r>
          <rPr>
            <sz val="9"/>
            <color indexed="81"/>
            <rFont val="Tahoma"/>
            <family val="2"/>
          </rPr>
          <t>Solver could not find a feasible solution.</t>
        </r>
      </text>
    </comment>
    <comment ref="L35" authorId="0" shapeId="0" xr:uid="{A9204280-4362-43FC-8BC7-55BC856838E7}">
      <text>
        <r>
          <rPr>
            <sz val="9"/>
            <color indexed="81"/>
            <rFont val="Tahoma"/>
            <family val="2"/>
          </rPr>
          <t>Solver could not find a feasible solution.</t>
        </r>
      </text>
    </comment>
    <comment ref="M35" authorId="0" shapeId="0" xr:uid="{8B8B96EB-FAFE-46BA-84D9-688582A0D32F}">
      <text>
        <r>
          <rPr>
            <sz val="9"/>
            <color indexed="81"/>
            <rFont val="Tahoma"/>
            <family val="2"/>
          </rPr>
          <t>Solver could not find a feasible solution.</t>
        </r>
      </text>
    </comment>
    <comment ref="N35" authorId="0" shapeId="0" xr:uid="{75408DA4-6440-47B1-9B5B-BAFE886C10B8}">
      <text>
        <r>
          <rPr>
            <sz val="9"/>
            <color indexed="81"/>
            <rFont val="Tahoma"/>
            <family val="2"/>
          </rPr>
          <t>Solver could not find a feasible solution.</t>
        </r>
      </text>
    </comment>
    <comment ref="O35" authorId="0" shapeId="0" xr:uid="{C7B5204D-5B84-4A86-9CD8-2401A1E106C6}">
      <text>
        <r>
          <rPr>
            <sz val="9"/>
            <color indexed="81"/>
            <rFont val="Tahoma"/>
            <family val="2"/>
          </rPr>
          <t>Solver converged in probability to a global solution.</t>
        </r>
      </text>
    </comment>
    <comment ref="P35" authorId="0" shapeId="0" xr:uid="{F403B196-3435-4B21-8B5B-BACDA52012A9}">
      <text>
        <r>
          <rPr>
            <sz val="9"/>
            <color indexed="81"/>
            <rFont val="Tahoma"/>
            <family val="2"/>
          </rPr>
          <t>Solver converged in probability to a global solution.</t>
        </r>
      </text>
    </comment>
    <comment ref="Q35" authorId="0" shapeId="0" xr:uid="{696DBC1F-C1ED-4405-808A-E40FEF9B519C}">
      <text>
        <r>
          <rPr>
            <sz val="9"/>
            <color indexed="81"/>
            <rFont val="Tahoma"/>
            <family val="2"/>
          </rPr>
          <t>Solver converged in probability to a global solution.</t>
        </r>
      </text>
    </comment>
    <comment ref="R35" authorId="0" shapeId="0" xr:uid="{659FBFD9-19EB-4762-A6B6-E73190AEE545}">
      <text>
        <r>
          <rPr>
            <sz val="9"/>
            <color indexed="81"/>
            <rFont val="Tahoma"/>
            <family val="2"/>
          </rPr>
          <t>Solver converged in probability to a global solution.</t>
        </r>
      </text>
    </comment>
    <comment ref="S35" authorId="0" shapeId="0" xr:uid="{B203FC1E-9CC9-40AE-9303-3DF1BB038B44}">
      <text>
        <r>
          <rPr>
            <sz val="9"/>
            <color indexed="81"/>
            <rFont val="Tahoma"/>
            <family val="2"/>
          </rPr>
          <t>Solver converged in probability to a global solution.</t>
        </r>
      </text>
    </comment>
    <comment ref="T35" authorId="0" shapeId="0" xr:uid="{8E83CC01-449E-4E31-9AB3-AED3ED85CA03}">
      <text>
        <r>
          <rPr>
            <sz val="9"/>
            <color indexed="81"/>
            <rFont val="Tahoma"/>
            <family val="2"/>
          </rPr>
          <t>Solver converged in probability to a global solution.</t>
        </r>
      </text>
    </comment>
    <comment ref="U35" authorId="0" shapeId="0" xr:uid="{4A508D79-694B-47A2-A090-EFFCCC0DE24A}">
      <text>
        <r>
          <rPr>
            <sz val="9"/>
            <color indexed="81"/>
            <rFont val="Tahoma"/>
            <family val="2"/>
          </rPr>
          <t>Solver converged in probability to a global solution.</t>
        </r>
      </text>
    </comment>
    <comment ref="V35" authorId="0" shapeId="0" xr:uid="{8B58E06D-5EE4-47D1-B77F-4C890C341A95}">
      <text>
        <r>
          <rPr>
            <sz val="9"/>
            <color indexed="81"/>
            <rFont val="Tahoma"/>
            <family val="2"/>
          </rPr>
          <t>Solver converged in probability to a global solution.</t>
        </r>
      </text>
    </comment>
    <comment ref="W35" authorId="0" shapeId="0" xr:uid="{0C57D66C-89B6-4CB2-AE80-F822F7F11D0F}">
      <text>
        <r>
          <rPr>
            <sz val="9"/>
            <color indexed="81"/>
            <rFont val="Tahoma"/>
            <family val="2"/>
          </rPr>
          <t>Solver converged in probability to a global solution.</t>
        </r>
      </text>
    </comment>
    <comment ref="X35" authorId="0" shapeId="0" xr:uid="{AFACC823-0600-4EAC-BEF4-0061EDFB90F8}">
      <text>
        <r>
          <rPr>
            <sz val="9"/>
            <color indexed="81"/>
            <rFont val="Tahoma"/>
            <family val="2"/>
          </rPr>
          <t>Solver converged in probability to a global solution.</t>
        </r>
      </text>
    </comment>
    <comment ref="Y35" authorId="0" shapeId="0" xr:uid="{660664DD-236A-4EEE-9EE2-2F69219ED8E8}">
      <text>
        <r>
          <rPr>
            <sz val="9"/>
            <color indexed="81"/>
            <rFont val="Tahoma"/>
            <family val="2"/>
          </rPr>
          <t>Solver converged in probability to a global solution.</t>
        </r>
      </text>
    </comment>
    <comment ref="Z35" authorId="0" shapeId="0" xr:uid="{99CD400F-7978-4CE6-A6AE-259E19FCD30F}">
      <text>
        <r>
          <rPr>
            <sz val="9"/>
            <color indexed="81"/>
            <rFont val="Tahoma"/>
            <family val="2"/>
          </rPr>
          <t>Solver converged in probability to a global solution.</t>
        </r>
      </text>
    </comment>
    <comment ref="AA35" authorId="0" shapeId="0" xr:uid="{5793C273-D332-491D-A84A-74BAE154E607}">
      <text>
        <r>
          <rPr>
            <sz val="9"/>
            <color indexed="81"/>
            <rFont val="Tahoma"/>
            <family val="2"/>
          </rPr>
          <t>Solver converged in probability to a global solution.</t>
        </r>
      </text>
    </comment>
    <comment ref="B36" authorId="0" shapeId="0" xr:uid="{391D7DBF-46C7-4ACC-AC22-33C355E3D6EB}">
      <text>
        <r>
          <rPr>
            <sz val="9"/>
            <color indexed="81"/>
            <rFont val="Tahoma"/>
            <family val="2"/>
          </rPr>
          <t>Solver could not find a feasible solution.</t>
        </r>
      </text>
    </comment>
    <comment ref="C36" authorId="0" shapeId="0" xr:uid="{BC5CE286-FD11-4637-9A1F-100462C3E392}">
      <text>
        <r>
          <rPr>
            <sz val="9"/>
            <color indexed="81"/>
            <rFont val="Tahoma"/>
            <family val="2"/>
          </rPr>
          <t>Solver could not find a feasible solution.</t>
        </r>
      </text>
    </comment>
    <comment ref="D36" authorId="0" shapeId="0" xr:uid="{61C4BEB8-38ED-40D4-ACB8-8578D4745F9D}">
      <text>
        <r>
          <rPr>
            <sz val="9"/>
            <color indexed="81"/>
            <rFont val="Tahoma"/>
            <family val="2"/>
          </rPr>
          <t>Solver could not find a feasible solution.</t>
        </r>
      </text>
    </comment>
    <comment ref="E36" authorId="0" shapeId="0" xr:uid="{F5B3FCBA-4429-4EA0-8917-D2524AE70760}">
      <text>
        <r>
          <rPr>
            <sz val="9"/>
            <color indexed="81"/>
            <rFont val="Tahoma"/>
            <family val="2"/>
          </rPr>
          <t>Solver could not find a feasible solution.</t>
        </r>
      </text>
    </comment>
    <comment ref="F36" authorId="0" shapeId="0" xr:uid="{D1F4AED9-445F-4B07-8EB2-65BA4E395183}">
      <text>
        <r>
          <rPr>
            <sz val="9"/>
            <color indexed="81"/>
            <rFont val="Tahoma"/>
            <family val="2"/>
          </rPr>
          <t>Solver could not find a feasible solution.</t>
        </r>
      </text>
    </comment>
    <comment ref="G36" authorId="0" shapeId="0" xr:uid="{64973703-09CC-4971-8D47-4A73F1608F59}">
      <text>
        <r>
          <rPr>
            <sz val="9"/>
            <color indexed="81"/>
            <rFont val="Tahoma"/>
            <family val="2"/>
          </rPr>
          <t>Solver could not find a feasible solution.</t>
        </r>
      </text>
    </comment>
    <comment ref="H36" authorId="0" shapeId="0" xr:uid="{2EDAF9A6-2F96-46A2-898F-E9EBEEC507E8}">
      <text>
        <r>
          <rPr>
            <sz val="9"/>
            <color indexed="81"/>
            <rFont val="Tahoma"/>
            <family val="2"/>
          </rPr>
          <t>Solver could not find a feasible solution.</t>
        </r>
      </text>
    </comment>
    <comment ref="I36" authorId="0" shapeId="0" xr:uid="{7FDED4BE-A508-4D15-960F-03A651A153AB}">
      <text>
        <r>
          <rPr>
            <sz val="9"/>
            <color indexed="81"/>
            <rFont val="Tahoma"/>
            <family val="2"/>
          </rPr>
          <t>Solver could not find a feasible solution.</t>
        </r>
      </text>
    </comment>
    <comment ref="J36" authorId="0" shapeId="0" xr:uid="{CC504AA0-B814-48B1-AEE4-52D717307890}">
      <text>
        <r>
          <rPr>
            <sz val="9"/>
            <color indexed="81"/>
            <rFont val="Tahoma"/>
            <family val="2"/>
          </rPr>
          <t>Solver could not find a feasible solution.</t>
        </r>
      </text>
    </comment>
    <comment ref="K36" authorId="0" shapeId="0" xr:uid="{9D2EE1A9-B42F-43D2-8D96-5922014B439A}">
      <text>
        <r>
          <rPr>
            <sz val="9"/>
            <color indexed="81"/>
            <rFont val="Tahoma"/>
            <family val="2"/>
          </rPr>
          <t>Solver could not find a feasible solution.</t>
        </r>
      </text>
    </comment>
    <comment ref="L36" authorId="0" shapeId="0" xr:uid="{6D41AEC2-ADD1-4E98-98D3-F97EB7DDD829}">
      <text>
        <r>
          <rPr>
            <sz val="9"/>
            <color indexed="81"/>
            <rFont val="Tahoma"/>
            <family val="2"/>
          </rPr>
          <t>Solver could not find a feasible solution.</t>
        </r>
      </text>
    </comment>
    <comment ref="M36" authorId="0" shapeId="0" xr:uid="{AE7751F6-6EC3-46AB-BBCE-55AE7675863D}">
      <text>
        <r>
          <rPr>
            <sz val="9"/>
            <color indexed="81"/>
            <rFont val="Tahoma"/>
            <family val="2"/>
          </rPr>
          <t>Solver could not find a feasible solution.</t>
        </r>
      </text>
    </comment>
    <comment ref="N36" authorId="0" shapeId="0" xr:uid="{A083219D-4FD6-4858-8E5D-B5BC260A020A}">
      <text>
        <r>
          <rPr>
            <sz val="9"/>
            <color indexed="81"/>
            <rFont val="Tahoma"/>
            <family val="2"/>
          </rPr>
          <t>Solver could not find a feasible solution.</t>
        </r>
      </text>
    </comment>
    <comment ref="O36" authorId="0" shapeId="0" xr:uid="{AF5C0556-B3A0-4C25-AB31-507E0760BD93}">
      <text>
        <r>
          <rPr>
            <sz val="9"/>
            <color indexed="81"/>
            <rFont val="Tahoma"/>
            <family val="2"/>
          </rPr>
          <t>Solver converged in probability to a global solution.</t>
        </r>
      </text>
    </comment>
    <comment ref="P36" authorId="0" shapeId="0" xr:uid="{5F809CD2-518B-43C6-893E-B65621CBCD09}">
      <text>
        <r>
          <rPr>
            <sz val="9"/>
            <color indexed="81"/>
            <rFont val="Tahoma"/>
            <family val="2"/>
          </rPr>
          <t>Solver converged in probability to a global solution.</t>
        </r>
      </text>
    </comment>
    <comment ref="Q36" authorId="0" shapeId="0" xr:uid="{61C4933D-FABD-401C-A77F-E2BA639723ED}">
      <text>
        <r>
          <rPr>
            <sz val="9"/>
            <color indexed="81"/>
            <rFont val="Tahoma"/>
            <family val="2"/>
          </rPr>
          <t>Solver converged in probability to a global solution.</t>
        </r>
      </text>
    </comment>
    <comment ref="R36" authorId="0" shapeId="0" xr:uid="{7ECE3E46-E295-4C77-8DB9-E763B8310D2F}">
      <text>
        <r>
          <rPr>
            <sz val="9"/>
            <color indexed="81"/>
            <rFont val="Tahoma"/>
            <family val="2"/>
          </rPr>
          <t>Solver converged in probability to a global solution.</t>
        </r>
      </text>
    </comment>
    <comment ref="S36" authorId="0" shapeId="0" xr:uid="{E6F8BCF8-A26E-4172-B734-A65E9B8170DC}">
      <text>
        <r>
          <rPr>
            <sz val="9"/>
            <color indexed="81"/>
            <rFont val="Tahoma"/>
            <family val="2"/>
          </rPr>
          <t>Solver converged in probability to a global solution.</t>
        </r>
      </text>
    </comment>
    <comment ref="T36" authorId="0" shapeId="0" xr:uid="{2DE2B3BE-C980-45C4-A32F-749A5B59BB21}">
      <text>
        <r>
          <rPr>
            <sz val="9"/>
            <color indexed="81"/>
            <rFont val="Tahoma"/>
            <family val="2"/>
          </rPr>
          <t>Solver converged in probability to a global solution.</t>
        </r>
      </text>
    </comment>
    <comment ref="U36" authorId="0" shapeId="0" xr:uid="{BEE64438-C7F8-4E10-AF08-0FDBAADC6C70}">
      <text>
        <r>
          <rPr>
            <sz val="9"/>
            <color indexed="81"/>
            <rFont val="Tahoma"/>
            <family val="2"/>
          </rPr>
          <t>Solver converged in probability to a global solution.</t>
        </r>
      </text>
    </comment>
    <comment ref="V36" authorId="0" shapeId="0" xr:uid="{AC818DB5-D346-44F8-84A4-DA4437EDF8F7}">
      <text>
        <r>
          <rPr>
            <sz val="9"/>
            <color indexed="81"/>
            <rFont val="Tahoma"/>
            <family val="2"/>
          </rPr>
          <t>Solver converged in probability to a global solution.</t>
        </r>
      </text>
    </comment>
    <comment ref="W36" authorId="0" shapeId="0" xr:uid="{F3A8E466-70B0-4D9B-A57B-E10BC4D499D0}">
      <text>
        <r>
          <rPr>
            <sz val="9"/>
            <color indexed="81"/>
            <rFont val="Tahoma"/>
            <family val="2"/>
          </rPr>
          <t>Solver converged in probability to a global solution.</t>
        </r>
      </text>
    </comment>
    <comment ref="X36" authorId="0" shapeId="0" xr:uid="{697193F1-727D-4122-9577-8E4199FADD67}">
      <text>
        <r>
          <rPr>
            <sz val="9"/>
            <color indexed="81"/>
            <rFont val="Tahoma"/>
            <family val="2"/>
          </rPr>
          <t>Solver converged in probability to a global solution.</t>
        </r>
      </text>
    </comment>
    <comment ref="Y36" authorId="0" shapeId="0" xr:uid="{B988DCDA-562D-4C48-9CC4-6E98C5D1407F}">
      <text>
        <r>
          <rPr>
            <sz val="9"/>
            <color indexed="81"/>
            <rFont val="Tahoma"/>
            <family val="2"/>
          </rPr>
          <t>Solver converged in probability to a global solution.</t>
        </r>
      </text>
    </comment>
    <comment ref="Z36" authorId="0" shapeId="0" xr:uid="{12923213-903E-46B8-8F93-82910422B878}">
      <text>
        <r>
          <rPr>
            <sz val="9"/>
            <color indexed="81"/>
            <rFont val="Tahoma"/>
            <family val="2"/>
          </rPr>
          <t>Solver converged in probability to a global solution.</t>
        </r>
      </text>
    </comment>
    <comment ref="AA36" authorId="0" shapeId="0" xr:uid="{D3BD51F5-DC70-4FCF-BBA7-DA05280E9487}">
      <text>
        <r>
          <rPr>
            <sz val="9"/>
            <color indexed="81"/>
            <rFont val="Tahoma"/>
            <family val="2"/>
          </rPr>
          <t>Solver converged in probability to a global solution.</t>
        </r>
      </text>
    </comment>
    <comment ref="B37" authorId="0" shapeId="0" xr:uid="{26341395-2D67-4E07-A4D3-B8555EF69D03}">
      <text>
        <r>
          <rPr>
            <sz val="9"/>
            <color indexed="81"/>
            <rFont val="Tahoma"/>
            <family val="2"/>
          </rPr>
          <t>Solver could not find a feasible solution.</t>
        </r>
      </text>
    </comment>
    <comment ref="C37" authorId="0" shapeId="0" xr:uid="{244FF08A-CD08-4E2D-BFA7-3496AB1E56F6}">
      <text>
        <r>
          <rPr>
            <sz val="9"/>
            <color indexed="81"/>
            <rFont val="Tahoma"/>
            <family val="2"/>
          </rPr>
          <t>Solver could not find a feasible solution.</t>
        </r>
      </text>
    </comment>
    <comment ref="D37" authorId="0" shapeId="0" xr:uid="{618F24C2-2ADF-4D29-8D72-CAE65C2B02AE}">
      <text>
        <r>
          <rPr>
            <sz val="9"/>
            <color indexed="81"/>
            <rFont val="Tahoma"/>
            <family val="2"/>
          </rPr>
          <t>Solver could not find a feasible solution.</t>
        </r>
      </text>
    </comment>
    <comment ref="E37" authorId="0" shapeId="0" xr:uid="{B75C8F70-2247-4EDD-8590-FE7568A81808}">
      <text>
        <r>
          <rPr>
            <sz val="9"/>
            <color indexed="81"/>
            <rFont val="Tahoma"/>
            <family val="2"/>
          </rPr>
          <t>Solver could not find a feasible solution.</t>
        </r>
      </text>
    </comment>
    <comment ref="F37" authorId="0" shapeId="0" xr:uid="{667CC02F-A7AA-4993-90EA-50F32414030C}">
      <text>
        <r>
          <rPr>
            <sz val="9"/>
            <color indexed="81"/>
            <rFont val="Tahoma"/>
            <family val="2"/>
          </rPr>
          <t>Solver could not find a feasible solution.</t>
        </r>
      </text>
    </comment>
    <comment ref="G37" authorId="0" shapeId="0" xr:uid="{BB6039ED-4481-4BF9-8A22-6921C1DEF9C4}">
      <text>
        <r>
          <rPr>
            <sz val="9"/>
            <color indexed="81"/>
            <rFont val="Tahoma"/>
            <family val="2"/>
          </rPr>
          <t>Solver could not find a feasible solution.</t>
        </r>
      </text>
    </comment>
    <comment ref="H37" authorId="0" shapeId="0" xr:uid="{E0093D9E-0CD6-40F4-B24B-2F9B227D2D4A}">
      <text>
        <r>
          <rPr>
            <sz val="9"/>
            <color indexed="81"/>
            <rFont val="Tahoma"/>
            <family val="2"/>
          </rPr>
          <t>Solver could not find a feasible solution.</t>
        </r>
      </text>
    </comment>
    <comment ref="I37" authorId="0" shapeId="0" xr:uid="{3E41274B-3E4B-4FD7-9F2D-C138A2458CE2}">
      <text>
        <r>
          <rPr>
            <sz val="9"/>
            <color indexed="81"/>
            <rFont val="Tahoma"/>
            <family val="2"/>
          </rPr>
          <t>Solver could not find a feasible solution.</t>
        </r>
      </text>
    </comment>
    <comment ref="J37" authorId="0" shapeId="0" xr:uid="{B15AA40A-0DB9-487F-9CC9-2F9EBE9A58C2}">
      <text>
        <r>
          <rPr>
            <sz val="9"/>
            <color indexed="81"/>
            <rFont val="Tahoma"/>
            <family val="2"/>
          </rPr>
          <t>Solver could not find a feasible solution.</t>
        </r>
      </text>
    </comment>
    <comment ref="K37" authorId="0" shapeId="0" xr:uid="{787818B3-A339-46C4-A80F-579342910908}">
      <text>
        <r>
          <rPr>
            <sz val="9"/>
            <color indexed="81"/>
            <rFont val="Tahoma"/>
            <family val="2"/>
          </rPr>
          <t>Solver could not find a feasible solution.</t>
        </r>
      </text>
    </comment>
    <comment ref="L37" authorId="0" shapeId="0" xr:uid="{ACB16A22-F219-468C-A42B-F4A9CA562880}">
      <text>
        <r>
          <rPr>
            <sz val="9"/>
            <color indexed="81"/>
            <rFont val="Tahoma"/>
            <family val="2"/>
          </rPr>
          <t>Solver could not find a feasible solution.</t>
        </r>
      </text>
    </comment>
    <comment ref="M37" authorId="0" shapeId="0" xr:uid="{09EA3EEB-DDCA-40CA-A20C-0960A71F7572}">
      <text>
        <r>
          <rPr>
            <sz val="9"/>
            <color indexed="81"/>
            <rFont val="Tahoma"/>
            <family val="2"/>
          </rPr>
          <t>Solver could not find a feasible solution.</t>
        </r>
      </text>
    </comment>
    <comment ref="N37" authorId="0" shapeId="0" xr:uid="{F605FA3F-D48A-4171-8E49-16CF60B05AD9}">
      <text>
        <r>
          <rPr>
            <sz val="9"/>
            <color indexed="81"/>
            <rFont val="Tahoma"/>
            <family val="2"/>
          </rPr>
          <t>Solver could not find a feasible solution.</t>
        </r>
      </text>
    </comment>
    <comment ref="O37" authorId="0" shapeId="0" xr:uid="{C6971AD1-0182-4F34-BDE8-635A8E657C94}">
      <text>
        <r>
          <rPr>
            <sz val="9"/>
            <color indexed="81"/>
            <rFont val="Tahoma"/>
            <family val="2"/>
          </rPr>
          <t>Solver converged in probability to a global solution.</t>
        </r>
      </text>
    </comment>
    <comment ref="P37" authorId="0" shapeId="0" xr:uid="{DD599725-3EEA-4DE0-A149-EDB3518C3092}">
      <text>
        <r>
          <rPr>
            <sz val="9"/>
            <color indexed="81"/>
            <rFont val="Tahoma"/>
            <family val="2"/>
          </rPr>
          <t>Solver converged in probability to a global solution.</t>
        </r>
      </text>
    </comment>
    <comment ref="Q37" authorId="0" shapeId="0" xr:uid="{BDCB1C27-3C6C-47BE-8DC8-A35189C171CE}">
      <text>
        <r>
          <rPr>
            <sz val="9"/>
            <color indexed="81"/>
            <rFont val="Tahoma"/>
            <family val="2"/>
          </rPr>
          <t>Solver converged in probability to a global solution.</t>
        </r>
      </text>
    </comment>
    <comment ref="R37" authorId="0" shapeId="0" xr:uid="{3E4B73E3-C867-4A6B-B6AC-D8447AECA073}">
      <text>
        <r>
          <rPr>
            <sz val="9"/>
            <color indexed="81"/>
            <rFont val="Tahoma"/>
            <family val="2"/>
          </rPr>
          <t>Solver converged in probability to a global solution.</t>
        </r>
      </text>
    </comment>
    <comment ref="S37" authorId="0" shapeId="0" xr:uid="{8BEEDB49-BF6C-4DB8-8549-86E051529643}">
      <text>
        <r>
          <rPr>
            <sz val="9"/>
            <color indexed="81"/>
            <rFont val="Tahoma"/>
            <family val="2"/>
          </rPr>
          <t>Solver converged in probability to a global solution.</t>
        </r>
      </text>
    </comment>
    <comment ref="T37" authorId="0" shapeId="0" xr:uid="{6902A0C5-5625-4A22-9906-3D0C9E41F4AA}">
      <text>
        <r>
          <rPr>
            <sz val="9"/>
            <color indexed="81"/>
            <rFont val="Tahoma"/>
            <family val="2"/>
          </rPr>
          <t>Solver converged in probability to a global solution.</t>
        </r>
      </text>
    </comment>
    <comment ref="U37" authorId="0" shapeId="0" xr:uid="{EB7ABBD5-F6A1-4C4F-ADCE-4B04756B7669}">
      <text>
        <r>
          <rPr>
            <sz val="9"/>
            <color indexed="81"/>
            <rFont val="Tahoma"/>
            <family val="2"/>
          </rPr>
          <t>Solver converged in probability to a global solution.</t>
        </r>
      </text>
    </comment>
    <comment ref="V37" authorId="0" shapeId="0" xr:uid="{0AD6A80D-A744-4E74-9B7C-DC20A4744754}">
      <text>
        <r>
          <rPr>
            <sz val="9"/>
            <color indexed="81"/>
            <rFont val="Tahoma"/>
            <family val="2"/>
          </rPr>
          <t>Solver converged in probability to a global solution.</t>
        </r>
      </text>
    </comment>
    <comment ref="W37" authorId="0" shapeId="0" xr:uid="{4509ACCF-BD0F-483B-A4C8-9D942F514624}">
      <text>
        <r>
          <rPr>
            <sz val="9"/>
            <color indexed="81"/>
            <rFont val="Tahoma"/>
            <family val="2"/>
          </rPr>
          <t>Solver converged in probability to a global solution.</t>
        </r>
      </text>
    </comment>
    <comment ref="X37" authorId="0" shapeId="0" xr:uid="{B2545AF5-0900-40BA-BAA8-2629EF5D79FC}">
      <text>
        <r>
          <rPr>
            <sz val="9"/>
            <color indexed="81"/>
            <rFont val="Tahoma"/>
            <family val="2"/>
          </rPr>
          <t>Solver converged in probability to a global solution.</t>
        </r>
      </text>
    </comment>
    <comment ref="Y37" authorId="0" shapeId="0" xr:uid="{83ECA98B-32EE-4F76-B871-7B00332BD62F}">
      <text>
        <r>
          <rPr>
            <sz val="9"/>
            <color indexed="81"/>
            <rFont val="Tahoma"/>
            <family val="2"/>
          </rPr>
          <t>Solver converged in probability to a global solution.</t>
        </r>
      </text>
    </comment>
    <comment ref="Z37" authorId="0" shapeId="0" xr:uid="{9CC681C8-47FA-44A8-B59B-1B7267312302}">
      <text>
        <r>
          <rPr>
            <sz val="9"/>
            <color indexed="81"/>
            <rFont val="Tahoma"/>
            <family val="2"/>
          </rPr>
          <t>Solver converged in probability to a global solution.</t>
        </r>
      </text>
    </comment>
    <comment ref="AA37" authorId="0" shapeId="0" xr:uid="{761932C7-2AC4-44D9-8A64-ECE1EB3D6443}">
      <text>
        <r>
          <rPr>
            <sz val="9"/>
            <color indexed="81"/>
            <rFont val="Tahoma"/>
            <family val="2"/>
          </rPr>
          <t>Solver converged in probability to a global solution.</t>
        </r>
      </text>
    </comment>
    <comment ref="B38" authorId="0" shapeId="0" xr:uid="{77C07A9F-4CC7-46B1-B315-B40DD6C8B07C}">
      <text>
        <r>
          <rPr>
            <sz val="9"/>
            <color indexed="81"/>
            <rFont val="Tahoma"/>
            <family val="2"/>
          </rPr>
          <t>Solver could not find a feasible solution.</t>
        </r>
      </text>
    </comment>
    <comment ref="C38" authorId="0" shapeId="0" xr:uid="{D5703D1B-2A25-4DC8-A434-D77CE9B53E0E}">
      <text>
        <r>
          <rPr>
            <sz val="9"/>
            <color indexed="81"/>
            <rFont val="Tahoma"/>
            <family val="2"/>
          </rPr>
          <t>Solver could not find a feasible solution.</t>
        </r>
      </text>
    </comment>
    <comment ref="D38" authorId="0" shapeId="0" xr:uid="{5F59064E-EFC9-40AB-9F8E-EE952616B787}">
      <text>
        <r>
          <rPr>
            <sz val="9"/>
            <color indexed="81"/>
            <rFont val="Tahoma"/>
            <family val="2"/>
          </rPr>
          <t>Solver could not find a feasible solution.</t>
        </r>
      </text>
    </comment>
    <comment ref="E38" authorId="0" shapeId="0" xr:uid="{DF66CE41-488B-4A16-8D1B-1C80935BB4B7}">
      <text>
        <r>
          <rPr>
            <sz val="9"/>
            <color indexed="81"/>
            <rFont val="Tahoma"/>
            <family val="2"/>
          </rPr>
          <t>Solver could not find a feasible solution.</t>
        </r>
      </text>
    </comment>
    <comment ref="F38" authorId="0" shapeId="0" xr:uid="{280EC8AC-0379-430D-BC2B-3C1E87F43146}">
      <text>
        <r>
          <rPr>
            <sz val="9"/>
            <color indexed="81"/>
            <rFont val="Tahoma"/>
            <family val="2"/>
          </rPr>
          <t>Solver could not find a feasible solution.</t>
        </r>
      </text>
    </comment>
    <comment ref="G38" authorId="0" shapeId="0" xr:uid="{1756DE80-A344-4484-BC12-0A5521EE454A}">
      <text>
        <r>
          <rPr>
            <sz val="9"/>
            <color indexed="81"/>
            <rFont val="Tahoma"/>
            <family val="2"/>
          </rPr>
          <t>Solver could not find a feasible solution.</t>
        </r>
      </text>
    </comment>
    <comment ref="H38" authorId="0" shapeId="0" xr:uid="{3560A69B-64F8-4233-9EB5-2055C7A56998}">
      <text>
        <r>
          <rPr>
            <sz val="9"/>
            <color indexed="81"/>
            <rFont val="Tahoma"/>
            <family val="2"/>
          </rPr>
          <t>Solver could not find a feasible solution.</t>
        </r>
      </text>
    </comment>
    <comment ref="I38" authorId="0" shapeId="0" xr:uid="{DAC5DCBD-5562-4130-A74A-ABE4C27FF796}">
      <text>
        <r>
          <rPr>
            <sz val="9"/>
            <color indexed="81"/>
            <rFont val="Tahoma"/>
            <family val="2"/>
          </rPr>
          <t>Solver could not find a feasible solution.</t>
        </r>
      </text>
    </comment>
    <comment ref="J38" authorId="0" shapeId="0" xr:uid="{ABC3C43C-CA48-4FF8-AD46-4780739AD233}">
      <text>
        <r>
          <rPr>
            <sz val="9"/>
            <color indexed="81"/>
            <rFont val="Tahoma"/>
            <family val="2"/>
          </rPr>
          <t>Solver could not find a feasible solution.</t>
        </r>
      </text>
    </comment>
    <comment ref="K38" authorId="0" shapeId="0" xr:uid="{E6B7EC7A-1157-4B97-90FF-DA7EF0437349}">
      <text>
        <r>
          <rPr>
            <sz val="9"/>
            <color indexed="81"/>
            <rFont val="Tahoma"/>
            <family val="2"/>
          </rPr>
          <t>Solver could not find a feasible solution.</t>
        </r>
      </text>
    </comment>
    <comment ref="L38" authorId="0" shapeId="0" xr:uid="{C9A32423-B167-430A-A010-8B05E595AB75}">
      <text>
        <r>
          <rPr>
            <sz val="9"/>
            <color indexed="81"/>
            <rFont val="Tahoma"/>
            <family val="2"/>
          </rPr>
          <t>Solver could not find a feasible solution.</t>
        </r>
      </text>
    </comment>
    <comment ref="M38" authorId="0" shapeId="0" xr:uid="{5C65E66D-8D7D-4E3D-A8FF-E3D10315933F}">
      <text>
        <r>
          <rPr>
            <sz val="9"/>
            <color indexed="81"/>
            <rFont val="Tahoma"/>
            <family val="2"/>
          </rPr>
          <t>Solver could not find a feasible solution.</t>
        </r>
      </text>
    </comment>
    <comment ref="N38" authorId="0" shapeId="0" xr:uid="{CB3561B5-E71D-43CB-B4CB-771587EF8E55}">
      <text>
        <r>
          <rPr>
            <sz val="9"/>
            <color indexed="81"/>
            <rFont val="Tahoma"/>
            <family val="2"/>
          </rPr>
          <t>Solver could not find a feasible solution.</t>
        </r>
      </text>
    </comment>
    <comment ref="O38" authorId="0" shapeId="0" xr:uid="{E8C22975-34B8-4A7F-8C4B-F98C70CAF0BF}">
      <text>
        <r>
          <rPr>
            <sz val="9"/>
            <color indexed="81"/>
            <rFont val="Tahoma"/>
            <family val="2"/>
          </rPr>
          <t>Solver converged in probability to a global solution.</t>
        </r>
      </text>
    </comment>
    <comment ref="P38" authorId="0" shapeId="0" xr:uid="{CFFA4B97-BD17-47D7-9550-B5672E2FF400}">
      <text>
        <r>
          <rPr>
            <sz val="9"/>
            <color indexed="81"/>
            <rFont val="Tahoma"/>
            <family val="2"/>
          </rPr>
          <t>Solver converged in probability to a global solution.</t>
        </r>
      </text>
    </comment>
    <comment ref="Q38" authorId="0" shapeId="0" xr:uid="{DFA178E9-6AF8-4D2B-9DE9-75A6A956F775}">
      <text>
        <r>
          <rPr>
            <sz val="9"/>
            <color indexed="81"/>
            <rFont val="Tahoma"/>
            <family val="2"/>
          </rPr>
          <t>Solver converged in probability to a global solution.</t>
        </r>
      </text>
    </comment>
    <comment ref="R38" authorId="0" shapeId="0" xr:uid="{D60536E6-1A76-4D8D-9E89-FEACB5DB156A}">
      <text>
        <r>
          <rPr>
            <sz val="9"/>
            <color indexed="81"/>
            <rFont val="Tahoma"/>
            <family val="2"/>
          </rPr>
          <t>Solver converged in probability to a global solution.</t>
        </r>
      </text>
    </comment>
    <comment ref="S38" authorId="0" shapeId="0" xr:uid="{F85D18AE-A065-422E-90F1-754C14044341}">
      <text>
        <r>
          <rPr>
            <sz val="9"/>
            <color indexed="81"/>
            <rFont val="Tahoma"/>
            <family val="2"/>
          </rPr>
          <t>Solver converged in probability to a global solution.</t>
        </r>
      </text>
    </comment>
    <comment ref="T38" authorId="0" shapeId="0" xr:uid="{20CF49A3-BC07-4015-BE2F-B0097C2E00B5}">
      <text>
        <r>
          <rPr>
            <sz val="9"/>
            <color indexed="81"/>
            <rFont val="Tahoma"/>
            <family val="2"/>
          </rPr>
          <t>Solver converged in probability to a global solution.</t>
        </r>
      </text>
    </comment>
    <comment ref="U38" authorId="0" shapeId="0" xr:uid="{AFE08F9A-EA4C-49B8-8D7D-D286FDC41CF6}">
      <text>
        <r>
          <rPr>
            <sz val="9"/>
            <color indexed="81"/>
            <rFont val="Tahoma"/>
            <family val="2"/>
          </rPr>
          <t>Solver converged in probability to a global solution.</t>
        </r>
      </text>
    </comment>
    <comment ref="V38" authorId="0" shapeId="0" xr:uid="{BCC7D89B-6F76-4F71-AF37-B1651C5DFBBC}">
      <text>
        <r>
          <rPr>
            <sz val="9"/>
            <color indexed="81"/>
            <rFont val="Tahoma"/>
            <family val="2"/>
          </rPr>
          <t>Solver converged in probability to a global solution.</t>
        </r>
      </text>
    </comment>
    <comment ref="W38" authorId="0" shapeId="0" xr:uid="{6018E37A-8F69-421B-AE6B-103CC22892C3}">
      <text>
        <r>
          <rPr>
            <sz val="9"/>
            <color indexed="81"/>
            <rFont val="Tahoma"/>
            <family val="2"/>
          </rPr>
          <t>Solver converged in probability to a global solution.</t>
        </r>
      </text>
    </comment>
    <comment ref="X38" authorId="0" shapeId="0" xr:uid="{836A19D1-818C-4D4B-B7BE-455F3DE8E71A}">
      <text>
        <r>
          <rPr>
            <sz val="9"/>
            <color indexed="81"/>
            <rFont val="Tahoma"/>
            <family val="2"/>
          </rPr>
          <t>Solver converged in probability to a global solution.</t>
        </r>
      </text>
    </comment>
    <comment ref="Y38" authorId="0" shapeId="0" xr:uid="{5AD714CC-8936-4C86-BE00-E9A2668BDF5A}">
      <text>
        <r>
          <rPr>
            <sz val="9"/>
            <color indexed="81"/>
            <rFont val="Tahoma"/>
            <family val="2"/>
          </rPr>
          <t>Solver converged in probability to a global solution.</t>
        </r>
      </text>
    </comment>
    <comment ref="Z38" authorId="0" shapeId="0" xr:uid="{0D845DFA-F515-4D07-8B2F-01C6AEFA9D83}">
      <text>
        <r>
          <rPr>
            <sz val="9"/>
            <color indexed="81"/>
            <rFont val="Tahoma"/>
            <family val="2"/>
          </rPr>
          <t>Solver converged in probability to a global solution.</t>
        </r>
      </text>
    </comment>
    <comment ref="AA38" authorId="0" shapeId="0" xr:uid="{CB1E8B26-CD31-4729-82DC-4748C8E1A5A1}">
      <text>
        <r>
          <rPr>
            <sz val="9"/>
            <color indexed="81"/>
            <rFont val="Tahoma"/>
            <family val="2"/>
          </rPr>
          <t>Solver converged in probability to a global solution.</t>
        </r>
      </text>
    </comment>
    <comment ref="B39" authorId="0" shapeId="0" xr:uid="{374357F7-E244-487E-8206-FF2A8DA84E36}">
      <text>
        <r>
          <rPr>
            <sz val="9"/>
            <color indexed="81"/>
            <rFont val="Tahoma"/>
            <family val="2"/>
          </rPr>
          <t>Solver could not find a feasible solution.</t>
        </r>
      </text>
    </comment>
    <comment ref="C39" authorId="0" shapeId="0" xr:uid="{E856AD98-3017-4BC3-AABE-E92FC4C38881}">
      <text>
        <r>
          <rPr>
            <sz val="9"/>
            <color indexed="81"/>
            <rFont val="Tahoma"/>
            <family val="2"/>
          </rPr>
          <t>Solver could not find a feasible solution.</t>
        </r>
      </text>
    </comment>
    <comment ref="D39" authorId="0" shapeId="0" xr:uid="{E87452C1-AF38-4C4A-A7B5-3D20F07BA7AA}">
      <text>
        <r>
          <rPr>
            <sz val="9"/>
            <color indexed="81"/>
            <rFont val="Tahoma"/>
            <family val="2"/>
          </rPr>
          <t>Solver could not find a feasible solution.</t>
        </r>
      </text>
    </comment>
    <comment ref="E39" authorId="0" shapeId="0" xr:uid="{6CBD3EAF-587C-426A-B2BD-D60AA12B9548}">
      <text>
        <r>
          <rPr>
            <sz val="9"/>
            <color indexed="81"/>
            <rFont val="Tahoma"/>
            <family val="2"/>
          </rPr>
          <t>Solver could not find a feasible solution.</t>
        </r>
      </text>
    </comment>
    <comment ref="F39" authorId="0" shapeId="0" xr:uid="{14A21306-968F-4CD7-8034-986FC0CE95C4}">
      <text>
        <r>
          <rPr>
            <sz val="9"/>
            <color indexed="81"/>
            <rFont val="Tahoma"/>
            <family val="2"/>
          </rPr>
          <t>Solver could not find a feasible solution.</t>
        </r>
      </text>
    </comment>
    <comment ref="G39" authorId="0" shapeId="0" xr:uid="{F130E103-DB1D-43CE-BEC3-27CD12619F06}">
      <text>
        <r>
          <rPr>
            <sz val="9"/>
            <color indexed="81"/>
            <rFont val="Tahoma"/>
            <family val="2"/>
          </rPr>
          <t>Solver could not find a feasible solution.</t>
        </r>
      </text>
    </comment>
    <comment ref="H39" authorId="0" shapeId="0" xr:uid="{8090C769-846E-4B4E-9066-6082377B5AF5}">
      <text>
        <r>
          <rPr>
            <sz val="9"/>
            <color indexed="81"/>
            <rFont val="Tahoma"/>
            <family val="2"/>
          </rPr>
          <t>Solver could not find a feasible solution.</t>
        </r>
      </text>
    </comment>
    <comment ref="I39" authorId="0" shapeId="0" xr:uid="{6E8B2432-F0F2-4E33-8880-86AF8F1902B3}">
      <text>
        <r>
          <rPr>
            <sz val="9"/>
            <color indexed="81"/>
            <rFont val="Tahoma"/>
            <family val="2"/>
          </rPr>
          <t>Solver could not find a feasible solution.</t>
        </r>
      </text>
    </comment>
    <comment ref="J39" authorId="0" shapeId="0" xr:uid="{D4098F63-7C2D-459E-93CD-8084007E0E01}">
      <text>
        <r>
          <rPr>
            <sz val="9"/>
            <color indexed="81"/>
            <rFont val="Tahoma"/>
            <family val="2"/>
          </rPr>
          <t>Solver could not find a feasible solution.</t>
        </r>
      </text>
    </comment>
    <comment ref="K39" authorId="0" shapeId="0" xr:uid="{6CF9E14C-F862-4A1E-9E18-802C0CBD895F}">
      <text>
        <r>
          <rPr>
            <sz val="9"/>
            <color indexed="81"/>
            <rFont val="Tahoma"/>
            <family val="2"/>
          </rPr>
          <t>Solver could not find a feasible solution.</t>
        </r>
      </text>
    </comment>
    <comment ref="L39" authorId="0" shapeId="0" xr:uid="{EE869183-060D-4647-9782-18D24798B126}">
      <text>
        <r>
          <rPr>
            <sz val="9"/>
            <color indexed="81"/>
            <rFont val="Tahoma"/>
            <family val="2"/>
          </rPr>
          <t>Solver could not find a feasible solution.</t>
        </r>
      </text>
    </comment>
    <comment ref="M39" authorId="0" shapeId="0" xr:uid="{C69ACEB9-8166-49E4-B0C2-4A94F82FE8F9}">
      <text>
        <r>
          <rPr>
            <sz val="9"/>
            <color indexed="81"/>
            <rFont val="Tahoma"/>
            <family val="2"/>
          </rPr>
          <t>Solver could not find a feasible solution.</t>
        </r>
      </text>
    </comment>
    <comment ref="N39" authorId="0" shapeId="0" xr:uid="{F348FE50-A9B5-46AC-BB6D-A2669C96CDBB}">
      <text>
        <r>
          <rPr>
            <sz val="9"/>
            <color indexed="81"/>
            <rFont val="Tahoma"/>
            <family val="2"/>
          </rPr>
          <t>Solver could not find a feasible solution.</t>
        </r>
      </text>
    </comment>
    <comment ref="O39" authorId="0" shapeId="0" xr:uid="{384E350B-0008-4C71-BB92-9CF1CD11BBB5}">
      <text>
        <r>
          <rPr>
            <sz val="9"/>
            <color indexed="81"/>
            <rFont val="Tahoma"/>
            <family val="2"/>
          </rPr>
          <t>Solver converged in probability to a global solution.</t>
        </r>
      </text>
    </comment>
    <comment ref="P39" authorId="0" shapeId="0" xr:uid="{5C29EB6C-AE1C-4B70-A4F5-3A1695C09EA6}">
      <text>
        <r>
          <rPr>
            <sz val="9"/>
            <color indexed="81"/>
            <rFont val="Tahoma"/>
            <family val="2"/>
          </rPr>
          <t>Solver converged in probability to a global solution.</t>
        </r>
      </text>
    </comment>
    <comment ref="Q39" authorId="0" shapeId="0" xr:uid="{4B615106-3EDD-4313-A5DC-9269A3FCA6B1}">
      <text>
        <r>
          <rPr>
            <sz val="9"/>
            <color indexed="81"/>
            <rFont val="Tahoma"/>
            <family val="2"/>
          </rPr>
          <t>Solver converged in probability to a global solution.</t>
        </r>
      </text>
    </comment>
    <comment ref="R39" authorId="0" shapeId="0" xr:uid="{272AB7B1-A670-4AFE-8941-4D9827EA2EC4}">
      <text>
        <r>
          <rPr>
            <sz val="9"/>
            <color indexed="81"/>
            <rFont val="Tahoma"/>
            <family val="2"/>
          </rPr>
          <t>Solver converged in probability to a global solution.</t>
        </r>
      </text>
    </comment>
    <comment ref="S39" authorId="0" shapeId="0" xr:uid="{75EBAAB6-CAF8-48E4-AB0D-14C6C13EE9EB}">
      <text>
        <r>
          <rPr>
            <sz val="9"/>
            <color indexed="81"/>
            <rFont val="Tahoma"/>
            <family val="2"/>
          </rPr>
          <t>Solver converged in probability to a global solution.</t>
        </r>
      </text>
    </comment>
    <comment ref="T39" authorId="0" shapeId="0" xr:uid="{D8A810A5-B8F8-4AA4-B5FB-7535FC112A5D}">
      <text>
        <r>
          <rPr>
            <sz val="9"/>
            <color indexed="81"/>
            <rFont val="Tahoma"/>
            <family val="2"/>
          </rPr>
          <t>Solver converged in probability to a global solution.</t>
        </r>
      </text>
    </comment>
    <comment ref="U39" authorId="0" shapeId="0" xr:uid="{9083DEB9-C5DB-47FC-81FA-8F3B1732F087}">
      <text>
        <r>
          <rPr>
            <sz val="9"/>
            <color indexed="81"/>
            <rFont val="Tahoma"/>
            <family val="2"/>
          </rPr>
          <t>Solver converged in probability to a global solution.</t>
        </r>
      </text>
    </comment>
    <comment ref="V39" authorId="0" shapeId="0" xr:uid="{508B1995-7056-431E-9730-58237C6109BA}">
      <text>
        <r>
          <rPr>
            <sz val="9"/>
            <color indexed="81"/>
            <rFont val="Tahoma"/>
            <family val="2"/>
          </rPr>
          <t>Solver converged in probability to a global solution.</t>
        </r>
      </text>
    </comment>
    <comment ref="W39" authorId="0" shapeId="0" xr:uid="{73552747-3947-4916-8287-E45562C465AF}">
      <text>
        <r>
          <rPr>
            <sz val="9"/>
            <color indexed="81"/>
            <rFont val="Tahoma"/>
            <family val="2"/>
          </rPr>
          <t>Solver converged in probability to a global solution.</t>
        </r>
      </text>
    </comment>
    <comment ref="X39" authorId="0" shapeId="0" xr:uid="{B48CAB0D-B1F0-4E90-86D7-09A242C9C82D}">
      <text>
        <r>
          <rPr>
            <sz val="9"/>
            <color indexed="81"/>
            <rFont val="Tahoma"/>
            <family val="2"/>
          </rPr>
          <t>Solver converged in probability to a global solution.</t>
        </r>
      </text>
    </comment>
    <comment ref="Y39" authorId="0" shapeId="0" xr:uid="{9CE96BC5-70EB-4A1C-A736-2CB07E1F5F6B}">
      <text>
        <r>
          <rPr>
            <sz val="9"/>
            <color indexed="81"/>
            <rFont val="Tahoma"/>
            <family val="2"/>
          </rPr>
          <t>Solver converged in probability to a global solution.</t>
        </r>
      </text>
    </comment>
    <comment ref="Z39" authorId="0" shapeId="0" xr:uid="{8C6DB73E-8FE1-45EF-9A51-A747381F8B70}">
      <text>
        <r>
          <rPr>
            <sz val="9"/>
            <color indexed="81"/>
            <rFont val="Tahoma"/>
            <family val="2"/>
          </rPr>
          <t>Solver converged in probability to a global solution.</t>
        </r>
      </text>
    </comment>
    <comment ref="AA39" authorId="0" shapeId="0" xr:uid="{48223302-DFF0-46DD-8925-D0A4131B7529}">
      <text>
        <r>
          <rPr>
            <sz val="9"/>
            <color indexed="81"/>
            <rFont val="Tahoma"/>
            <family val="2"/>
          </rPr>
          <t>Solver converged in probability to a global solution.</t>
        </r>
      </text>
    </comment>
    <comment ref="B40" authorId="0" shapeId="0" xr:uid="{46FDF537-1828-41C5-B4EB-D878573851A5}">
      <text>
        <r>
          <rPr>
            <sz val="9"/>
            <color indexed="81"/>
            <rFont val="Tahoma"/>
            <family val="2"/>
          </rPr>
          <t>Solver could not find a feasible solution.</t>
        </r>
      </text>
    </comment>
    <comment ref="C40" authorId="0" shapeId="0" xr:uid="{C366BCA2-9306-435B-BE13-A3EECF2C5DFC}">
      <text>
        <r>
          <rPr>
            <sz val="9"/>
            <color indexed="81"/>
            <rFont val="Tahoma"/>
            <family val="2"/>
          </rPr>
          <t>Solver could not find a feasible solution.</t>
        </r>
      </text>
    </comment>
    <comment ref="D40" authorId="0" shapeId="0" xr:uid="{AA930BF0-6DB0-4919-A386-ECB5D4638870}">
      <text>
        <r>
          <rPr>
            <sz val="9"/>
            <color indexed="81"/>
            <rFont val="Tahoma"/>
            <family val="2"/>
          </rPr>
          <t>Solver could not find a feasible solution.</t>
        </r>
      </text>
    </comment>
    <comment ref="E40" authorId="0" shapeId="0" xr:uid="{7D4E730C-8C41-40BE-BD0E-93CBBF1A9C90}">
      <text>
        <r>
          <rPr>
            <sz val="9"/>
            <color indexed="81"/>
            <rFont val="Tahoma"/>
            <family val="2"/>
          </rPr>
          <t>Solver could not find a feasible solution.</t>
        </r>
      </text>
    </comment>
    <comment ref="F40" authorId="0" shapeId="0" xr:uid="{8003EED2-B191-4ECA-8028-11432B8DEB4C}">
      <text>
        <r>
          <rPr>
            <sz val="9"/>
            <color indexed="81"/>
            <rFont val="Tahoma"/>
            <family val="2"/>
          </rPr>
          <t>Solver could not find a feasible solution.</t>
        </r>
      </text>
    </comment>
    <comment ref="G40" authorId="0" shapeId="0" xr:uid="{59094864-CDE6-4F32-9B58-AE62D0F1BEE3}">
      <text>
        <r>
          <rPr>
            <sz val="9"/>
            <color indexed="81"/>
            <rFont val="Tahoma"/>
            <family val="2"/>
          </rPr>
          <t>Solver could not find a feasible solution.</t>
        </r>
      </text>
    </comment>
    <comment ref="H40" authorId="0" shapeId="0" xr:uid="{01E5F204-AF8E-45C7-8C7D-E00A2A3D1DD0}">
      <text>
        <r>
          <rPr>
            <sz val="9"/>
            <color indexed="81"/>
            <rFont val="Tahoma"/>
            <family val="2"/>
          </rPr>
          <t>Solver could not find a feasible solution.</t>
        </r>
      </text>
    </comment>
    <comment ref="I40" authorId="0" shapeId="0" xr:uid="{7EEAC481-1E68-4301-AAFB-55F9634A5241}">
      <text>
        <r>
          <rPr>
            <sz val="9"/>
            <color indexed="81"/>
            <rFont val="Tahoma"/>
            <family val="2"/>
          </rPr>
          <t>Solver could not find a feasible solution.</t>
        </r>
      </text>
    </comment>
    <comment ref="J40" authorId="0" shapeId="0" xr:uid="{105B128B-BA93-4BE4-B0B3-83DDCB102880}">
      <text>
        <r>
          <rPr>
            <sz val="9"/>
            <color indexed="81"/>
            <rFont val="Tahoma"/>
            <family val="2"/>
          </rPr>
          <t>Solver could not find a feasible solution.</t>
        </r>
      </text>
    </comment>
    <comment ref="K40" authorId="0" shapeId="0" xr:uid="{70A307D2-6FF4-497C-BE54-A2E3B14C7BA9}">
      <text>
        <r>
          <rPr>
            <sz val="9"/>
            <color indexed="81"/>
            <rFont val="Tahoma"/>
            <family val="2"/>
          </rPr>
          <t>Solver could not find a feasible solution.</t>
        </r>
      </text>
    </comment>
    <comment ref="L40" authorId="0" shapeId="0" xr:uid="{98754B37-A1C5-4089-A8C5-50A406FD4EAC}">
      <text>
        <r>
          <rPr>
            <sz val="9"/>
            <color indexed="81"/>
            <rFont val="Tahoma"/>
            <family val="2"/>
          </rPr>
          <t>Solver could not find a feasible solution.</t>
        </r>
      </text>
    </comment>
    <comment ref="M40" authorId="0" shapeId="0" xr:uid="{CED71930-031F-4FB7-B1D0-D7BB8F80253F}">
      <text>
        <r>
          <rPr>
            <sz val="9"/>
            <color indexed="81"/>
            <rFont val="Tahoma"/>
            <family val="2"/>
          </rPr>
          <t>Solver could not find a feasible solution.</t>
        </r>
      </text>
    </comment>
    <comment ref="N40" authorId="0" shapeId="0" xr:uid="{62D0D835-FDB9-4E0B-A549-ADC4745EBA2E}">
      <text>
        <r>
          <rPr>
            <sz val="9"/>
            <color indexed="81"/>
            <rFont val="Tahoma"/>
            <family val="2"/>
          </rPr>
          <t>Solver could not find a feasible solution.</t>
        </r>
      </text>
    </comment>
    <comment ref="O40" authorId="0" shapeId="0" xr:uid="{64E76742-036B-4F4A-9EAB-477D252F3355}">
      <text>
        <r>
          <rPr>
            <sz val="9"/>
            <color indexed="81"/>
            <rFont val="Tahoma"/>
            <family val="2"/>
          </rPr>
          <t>Solver converged in probability to a global solution.</t>
        </r>
      </text>
    </comment>
    <comment ref="P40" authorId="0" shapeId="0" xr:uid="{E81B3EEA-F1A3-4429-86F0-5AD76B20D53D}">
      <text>
        <r>
          <rPr>
            <sz val="9"/>
            <color indexed="81"/>
            <rFont val="Tahoma"/>
            <family val="2"/>
          </rPr>
          <t>Solver converged in probability to a global solution.</t>
        </r>
      </text>
    </comment>
    <comment ref="Q40" authorId="0" shapeId="0" xr:uid="{86977F56-FF3D-4520-B51F-D3B02EBD9724}">
      <text>
        <r>
          <rPr>
            <sz val="9"/>
            <color indexed="81"/>
            <rFont val="Tahoma"/>
            <family val="2"/>
          </rPr>
          <t>Solver converged in probability to a global solution.</t>
        </r>
      </text>
    </comment>
    <comment ref="R40" authorId="0" shapeId="0" xr:uid="{E7F1B2BA-24DF-4926-A067-2EDDCA9624ED}">
      <text>
        <r>
          <rPr>
            <sz val="9"/>
            <color indexed="81"/>
            <rFont val="Tahoma"/>
            <family val="2"/>
          </rPr>
          <t>Solver converged in probability to a global solution.</t>
        </r>
      </text>
    </comment>
    <comment ref="S40" authorId="0" shapeId="0" xr:uid="{500C865B-3E5C-4424-8663-53DAFABACC1C}">
      <text>
        <r>
          <rPr>
            <sz val="9"/>
            <color indexed="81"/>
            <rFont val="Tahoma"/>
            <family val="2"/>
          </rPr>
          <t>Solver converged in probability to a global solution.</t>
        </r>
      </text>
    </comment>
    <comment ref="T40" authorId="0" shapeId="0" xr:uid="{B2C37B29-205A-4E2E-81C0-34A044CEACBD}">
      <text>
        <r>
          <rPr>
            <sz val="9"/>
            <color indexed="81"/>
            <rFont val="Tahoma"/>
            <family val="2"/>
          </rPr>
          <t>Solver converged in probability to a global solution.</t>
        </r>
      </text>
    </comment>
    <comment ref="U40" authorId="0" shapeId="0" xr:uid="{430543E2-4F94-4FE3-B5FD-C1B915F329CB}">
      <text>
        <r>
          <rPr>
            <sz val="9"/>
            <color indexed="81"/>
            <rFont val="Tahoma"/>
            <family val="2"/>
          </rPr>
          <t>Solver converged in probability to a global solution.</t>
        </r>
      </text>
    </comment>
    <comment ref="V40" authorId="0" shapeId="0" xr:uid="{A6A57211-2812-4FDD-9BED-1CA94A694E84}">
      <text>
        <r>
          <rPr>
            <sz val="9"/>
            <color indexed="81"/>
            <rFont val="Tahoma"/>
            <family val="2"/>
          </rPr>
          <t>Solver converged in probability to a global solution.</t>
        </r>
      </text>
    </comment>
    <comment ref="W40" authorId="0" shapeId="0" xr:uid="{F4CDC7FE-CEF9-46A9-9CAB-4B62178D49A6}">
      <text>
        <r>
          <rPr>
            <sz val="9"/>
            <color indexed="81"/>
            <rFont val="Tahoma"/>
            <family val="2"/>
          </rPr>
          <t>Solver converged in probability to a global solution.</t>
        </r>
      </text>
    </comment>
    <comment ref="X40" authorId="0" shapeId="0" xr:uid="{179460BD-0A2F-4C17-A629-D2E8B5754210}">
      <text>
        <r>
          <rPr>
            <sz val="9"/>
            <color indexed="81"/>
            <rFont val="Tahoma"/>
            <family val="2"/>
          </rPr>
          <t>Solver converged in probability to a global solution.</t>
        </r>
      </text>
    </comment>
    <comment ref="Y40" authorId="0" shapeId="0" xr:uid="{165575FB-2E0F-4403-B4B8-F1E5865DD818}">
      <text>
        <r>
          <rPr>
            <sz val="9"/>
            <color indexed="81"/>
            <rFont val="Tahoma"/>
            <family val="2"/>
          </rPr>
          <t>Solver converged in probability to a global solution.</t>
        </r>
      </text>
    </comment>
    <comment ref="Z40" authorId="0" shapeId="0" xr:uid="{860EEEDA-B1A6-40D5-A4E7-314DD5AD5B0F}">
      <text>
        <r>
          <rPr>
            <sz val="9"/>
            <color indexed="81"/>
            <rFont val="Tahoma"/>
            <family val="2"/>
          </rPr>
          <t>Solver converged in probability to a global solution.</t>
        </r>
      </text>
    </comment>
    <comment ref="AA40" authorId="0" shapeId="0" xr:uid="{FEC74E3C-3492-4B6E-96FD-0F249687EE87}">
      <text>
        <r>
          <rPr>
            <sz val="9"/>
            <color indexed="81"/>
            <rFont val="Tahoma"/>
            <family val="2"/>
          </rPr>
          <t>Solver converged in probability to a global solution.</t>
        </r>
      </text>
    </comment>
    <comment ref="B41" authorId="0" shapeId="0" xr:uid="{2F1C18C7-474E-4231-B0C1-FB145C5E87F8}">
      <text>
        <r>
          <rPr>
            <sz val="9"/>
            <color indexed="81"/>
            <rFont val="Tahoma"/>
            <family val="2"/>
          </rPr>
          <t>Solver could not find a feasible solution.</t>
        </r>
      </text>
    </comment>
    <comment ref="C41" authorId="0" shapeId="0" xr:uid="{318A2EE9-D3C9-4751-962F-B9842A0F4DD2}">
      <text>
        <r>
          <rPr>
            <sz val="9"/>
            <color indexed="81"/>
            <rFont val="Tahoma"/>
            <family val="2"/>
          </rPr>
          <t>Solver could not find a feasible solution.</t>
        </r>
      </text>
    </comment>
    <comment ref="D41" authorId="0" shapeId="0" xr:uid="{31D13B6B-41F7-4AF2-ADD9-3914DB9578E4}">
      <text>
        <r>
          <rPr>
            <sz val="9"/>
            <color indexed="81"/>
            <rFont val="Tahoma"/>
            <family val="2"/>
          </rPr>
          <t>Solver could not find a feasible solution.</t>
        </r>
      </text>
    </comment>
    <comment ref="E41" authorId="0" shapeId="0" xr:uid="{A03F6E74-93B3-45AB-ABF2-75DF940B2F08}">
      <text>
        <r>
          <rPr>
            <sz val="9"/>
            <color indexed="81"/>
            <rFont val="Tahoma"/>
            <family val="2"/>
          </rPr>
          <t>Solver could not find a feasible solution.</t>
        </r>
      </text>
    </comment>
    <comment ref="F41" authorId="0" shapeId="0" xr:uid="{E26958CF-77D6-483F-83F8-1656361E9B5F}">
      <text>
        <r>
          <rPr>
            <sz val="9"/>
            <color indexed="81"/>
            <rFont val="Tahoma"/>
            <family val="2"/>
          </rPr>
          <t>Solver could not find a feasible solution.</t>
        </r>
      </text>
    </comment>
    <comment ref="G41" authorId="0" shapeId="0" xr:uid="{F86D142E-9C1B-4BD7-9680-20FE38CA902C}">
      <text>
        <r>
          <rPr>
            <sz val="9"/>
            <color indexed="81"/>
            <rFont val="Tahoma"/>
            <family val="2"/>
          </rPr>
          <t>Solver could not find a feasible solution.</t>
        </r>
      </text>
    </comment>
    <comment ref="H41" authorId="0" shapeId="0" xr:uid="{5B6742D0-C4FA-40CA-BA2D-B4F099466B49}">
      <text>
        <r>
          <rPr>
            <sz val="9"/>
            <color indexed="81"/>
            <rFont val="Tahoma"/>
            <family val="2"/>
          </rPr>
          <t>Solver could not find a feasible solution.</t>
        </r>
      </text>
    </comment>
    <comment ref="I41" authorId="0" shapeId="0" xr:uid="{C0CEA619-19B6-498A-82A6-B7B6ABE1B0DC}">
      <text>
        <r>
          <rPr>
            <sz val="9"/>
            <color indexed="81"/>
            <rFont val="Tahoma"/>
            <family val="2"/>
          </rPr>
          <t>Solver could not find a feasible solution.</t>
        </r>
      </text>
    </comment>
    <comment ref="J41" authorId="0" shapeId="0" xr:uid="{B10BB95D-3916-4E9C-980B-A4B02CD9CBD2}">
      <text>
        <r>
          <rPr>
            <sz val="9"/>
            <color indexed="81"/>
            <rFont val="Tahoma"/>
            <family val="2"/>
          </rPr>
          <t>Solver could not find a feasible solution.</t>
        </r>
      </text>
    </comment>
    <comment ref="K41" authorId="0" shapeId="0" xr:uid="{1E43D43F-39A7-4CD0-9949-2FB3E7EDFDF0}">
      <text>
        <r>
          <rPr>
            <sz val="9"/>
            <color indexed="81"/>
            <rFont val="Tahoma"/>
            <family val="2"/>
          </rPr>
          <t>Solver could not find a feasible solution.</t>
        </r>
      </text>
    </comment>
    <comment ref="L41" authorId="0" shapeId="0" xr:uid="{39392099-C159-48A4-A0FC-D341D35FDB80}">
      <text>
        <r>
          <rPr>
            <sz val="9"/>
            <color indexed="81"/>
            <rFont val="Tahoma"/>
            <family val="2"/>
          </rPr>
          <t>Solver could not find a feasible solution.</t>
        </r>
      </text>
    </comment>
    <comment ref="M41" authorId="0" shapeId="0" xr:uid="{FBF1333B-EBC0-474D-90DC-E709293679C9}">
      <text>
        <r>
          <rPr>
            <sz val="9"/>
            <color indexed="81"/>
            <rFont val="Tahoma"/>
            <family val="2"/>
          </rPr>
          <t>Solver could not find a feasible solution.</t>
        </r>
      </text>
    </comment>
    <comment ref="N41" authorId="0" shapeId="0" xr:uid="{E72A427C-18D9-46D8-A475-53DA897258D6}">
      <text>
        <r>
          <rPr>
            <sz val="9"/>
            <color indexed="81"/>
            <rFont val="Tahoma"/>
            <family val="2"/>
          </rPr>
          <t>Solver could not find a feasible solution.</t>
        </r>
      </text>
    </comment>
    <comment ref="O41" authorId="0" shapeId="0" xr:uid="{23E35BCB-1620-43AD-8B86-DC8D5449B9C8}">
      <text>
        <r>
          <rPr>
            <sz val="9"/>
            <color indexed="81"/>
            <rFont val="Tahoma"/>
            <family val="2"/>
          </rPr>
          <t>Solver converged in probability to a global solution.</t>
        </r>
      </text>
    </comment>
    <comment ref="P41" authorId="0" shapeId="0" xr:uid="{022D1A7D-6DB4-4F13-8978-703469E97CAA}">
      <text>
        <r>
          <rPr>
            <sz val="9"/>
            <color indexed="81"/>
            <rFont val="Tahoma"/>
            <family val="2"/>
          </rPr>
          <t>Solver converged in probability to a global solution.</t>
        </r>
      </text>
    </comment>
    <comment ref="Q41" authorId="0" shapeId="0" xr:uid="{A4D83557-BDFB-4686-92B9-770E40DFF1B6}">
      <text>
        <r>
          <rPr>
            <sz val="9"/>
            <color indexed="81"/>
            <rFont val="Tahoma"/>
            <family val="2"/>
          </rPr>
          <t>Solver converged in probability to a global solution.</t>
        </r>
      </text>
    </comment>
    <comment ref="R41" authorId="0" shapeId="0" xr:uid="{1A4E644A-9B3C-48DA-B825-9B35BB772DC7}">
      <text>
        <r>
          <rPr>
            <sz val="9"/>
            <color indexed="81"/>
            <rFont val="Tahoma"/>
            <family val="2"/>
          </rPr>
          <t>Solver converged in probability to a global solution.</t>
        </r>
      </text>
    </comment>
    <comment ref="S41" authorId="0" shapeId="0" xr:uid="{1FC04CC4-0DDE-4890-9D7F-A5461BB2DD1C}">
      <text>
        <r>
          <rPr>
            <sz val="9"/>
            <color indexed="81"/>
            <rFont val="Tahoma"/>
            <family val="2"/>
          </rPr>
          <t>Solver converged in probability to a global solution.</t>
        </r>
      </text>
    </comment>
    <comment ref="T41" authorId="0" shapeId="0" xr:uid="{8556F7A5-67FA-4ADF-8139-69577C90BECF}">
      <text>
        <r>
          <rPr>
            <sz val="9"/>
            <color indexed="81"/>
            <rFont val="Tahoma"/>
            <family val="2"/>
          </rPr>
          <t>Solver converged in probability to a global solution.</t>
        </r>
      </text>
    </comment>
    <comment ref="U41" authorId="0" shapeId="0" xr:uid="{5D3FC86E-0E38-4E0F-A96D-AEF885E9AE35}">
      <text>
        <r>
          <rPr>
            <sz val="9"/>
            <color indexed="81"/>
            <rFont val="Tahoma"/>
            <family val="2"/>
          </rPr>
          <t>Solver converged in probability to a global solution.</t>
        </r>
      </text>
    </comment>
    <comment ref="V41" authorId="0" shapeId="0" xr:uid="{80319890-BF1A-4BE2-9D30-E0526288C7B9}">
      <text>
        <r>
          <rPr>
            <sz val="9"/>
            <color indexed="81"/>
            <rFont val="Tahoma"/>
            <family val="2"/>
          </rPr>
          <t>Solver converged in probability to a global solution.</t>
        </r>
      </text>
    </comment>
    <comment ref="W41" authorId="0" shapeId="0" xr:uid="{F9A84B18-ADDA-4318-B5BA-35678042FAA7}">
      <text>
        <r>
          <rPr>
            <sz val="9"/>
            <color indexed="81"/>
            <rFont val="Tahoma"/>
            <family val="2"/>
          </rPr>
          <t>Solver converged in probability to a global solution.</t>
        </r>
      </text>
    </comment>
    <comment ref="X41" authorId="0" shapeId="0" xr:uid="{D5FC87E2-7BA5-4937-95B6-EB70E6CB0F41}">
      <text>
        <r>
          <rPr>
            <sz val="9"/>
            <color indexed="81"/>
            <rFont val="Tahoma"/>
            <family val="2"/>
          </rPr>
          <t>Solver converged in probability to a global solution.</t>
        </r>
      </text>
    </comment>
    <comment ref="Y41" authorId="0" shapeId="0" xr:uid="{C7EE3187-47D7-494A-A663-A877AC20CABB}">
      <text>
        <r>
          <rPr>
            <sz val="9"/>
            <color indexed="81"/>
            <rFont val="Tahoma"/>
            <family val="2"/>
          </rPr>
          <t>Solver converged in probability to a global solution.</t>
        </r>
      </text>
    </comment>
    <comment ref="Z41" authorId="0" shapeId="0" xr:uid="{3D0ACDE1-F7F4-44A9-ABAF-95C26B480E8B}">
      <text>
        <r>
          <rPr>
            <sz val="9"/>
            <color indexed="81"/>
            <rFont val="Tahoma"/>
            <family val="2"/>
          </rPr>
          <t>Solver converged in probability to a global solution.</t>
        </r>
      </text>
    </comment>
    <comment ref="AA41" authorId="0" shapeId="0" xr:uid="{ADDBE6CB-BEEF-42D2-8AA5-1BEC8A6CA0F8}">
      <text>
        <r>
          <rPr>
            <sz val="9"/>
            <color indexed="81"/>
            <rFont val="Tahoma"/>
            <family val="2"/>
          </rPr>
          <t>Solver converged in probability to a global solution.</t>
        </r>
      </text>
    </comment>
    <comment ref="B42" authorId="0" shapeId="0" xr:uid="{153C48E4-88DB-430A-B68C-F92F50E52E0C}">
      <text>
        <r>
          <rPr>
            <sz val="9"/>
            <color indexed="81"/>
            <rFont val="Tahoma"/>
            <family val="2"/>
          </rPr>
          <t>Solver could not find a feasible solution.</t>
        </r>
      </text>
    </comment>
    <comment ref="C42" authorId="0" shapeId="0" xr:uid="{77AB7B29-895F-48C8-98A1-25C5CC5854FF}">
      <text>
        <r>
          <rPr>
            <sz val="9"/>
            <color indexed="81"/>
            <rFont val="Tahoma"/>
            <family val="2"/>
          </rPr>
          <t>Solver could not find a feasible solution.</t>
        </r>
      </text>
    </comment>
    <comment ref="D42" authorId="0" shapeId="0" xr:uid="{3C54B67E-D932-425F-9184-DAFE74A84297}">
      <text>
        <r>
          <rPr>
            <sz val="9"/>
            <color indexed="81"/>
            <rFont val="Tahoma"/>
            <family val="2"/>
          </rPr>
          <t>Solver could not find a feasible solution.</t>
        </r>
      </text>
    </comment>
    <comment ref="E42" authorId="0" shapeId="0" xr:uid="{B2633BC9-9F8B-43EE-93C8-92D6B686808F}">
      <text>
        <r>
          <rPr>
            <sz val="9"/>
            <color indexed="81"/>
            <rFont val="Tahoma"/>
            <family val="2"/>
          </rPr>
          <t>Solver could not find a feasible solution.</t>
        </r>
      </text>
    </comment>
    <comment ref="F42" authorId="0" shapeId="0" xr:uid="{1529009F-9CAC-41B0-8557-347F6658DD9E}">
      <text>
        <r>
          <rPr>
            <sz val="9"/>
            <color indexed="81"/>
            <rFont val="Tahoma"/>
            <family val="2"/>
          </rPr>
          <t>Solver could not find a feasible solution.</t>
        </r>
      </text>
    </comment>
    <comment ref="G42" authorId="0" shapeId="0" xr:uid="{3BA20665-4949-4A5A-8F36-99FA137132CF}">
      <text>
        <r>
          <rPr>
            <sz val="9"/>
            <color indexed="81"/>
            <rFont val="Tahoma"/>
            <family val="2"/>
          </rPr>
          <t>Solver could not find a feasible solution.</t>
        </r>
      </text>
    </comment>
    <comment ref="H42" authorId="0" shapeId="0" xr:uid="{6212D5F5-FB30-4A48-BB9B-57ACCDC8DA92}">
      <text>
        <r>
          <rPr>
            <sz val="9"/>
            <color indexed="81"/>
            <rFont val="Tahoma"/>
            <family val="2"/>
          </rPr>
          <t>Solver could not find a feasible solution.</t>
        </r>
      </text>
    </comment>
    <comment ref="I42" authorId="0" shapeId="0" xr:uid="{9F4F4129-E9C4-4431-AD4E-568DCA5EF527}">
      <text>
        <r>
          <rPr>
            <sz val="9"/>
            <color indexed="81"/>
            <rFont val="Tahoma"/>
            <family val="2"/>
          </rPr>
          <t>Solver could not find a feasible solution.</t>
        </r>
      </text>
    </comment>
    <comment ref="J42" authorId="0" shapeId="0" xr:uid="{AD9F1891-CF62-4F4C-A461-B78AB0996C46}">
      <text>
        <r>
          <rPr>
            <sz val="9"/>
            <color indexed="81"/>
            <rFont val="Tahoma"/>
            <family val="2"/>
          </rPr>
          <t>Solver could not find a feasible solution.</t>
        </r>
      </text>
    </comment>
    <comment ref="K42" authorId="0" shapeId="0" xr:uid="{C64A7866-EDED-4CA8-A06D-AE0AD634FCB8}">
      <text>
        <r>
          <rPr>
            <sz val="9"/>
            <color indexed="81"/>
            <rFont val="Tahoma"/>
            <family val="2"/>
          </rPr>
          <t>Solver could not find a feasible solution.</t>
        </r>
      </text>
    </comment>
    <comment ref="L42" authorId="0" shapeId="0" xr:uid="{B9E399D1-81B2-4A5A-9459-73339E691D9D}">
      <text>
        <r>
          <rPr>
            <sz val="9"/>
            <color indexed="81"/>
            <rFont val="Tahoma"/>
            <family val="2"/>
          </rPr>
          <t>Solver could not find a feasible solution.</t>
        </r>
      </text>
    </comment>
    <comment ref="M42" authorId="0" shapeId="0" xr:uid="{AFAA03FE-72C0-4327-A031-50DA3ACBBEE5}">
      <text>
        <r>
          <rPr>
            <sz val="9"/>
            <color indexed="81"/>
            <rFont val="Tahoma"/>
            <family val="2"/>
          </rPr>
          <t>Solver could not find a feasible solution.</t>
        </r>
      </text>
    </comment>
    <comment ref="N42" authorId="0" shapeId="0" xr:uid="{5E21C0F6-88B4-47F3-8524-5833E643A42E}">
      <text>
        <r>
          <rPr>
            <sz val="9"/>
            <color indexed="81"/>
            <rFont val="Tahoma"/>
            <family val="2"/>
          </rPr>
          <t>Solver could not find a feasible solution.</t>
        </r>
      </text>
    </comment>
    <comment ref="O42" authorId="0" shapeId="0" xr:uid="{2D0A035B-C9C4-47B7-B68E-AA8EB9B26E65}">
      <text>
        <r>
          <rPr>
            <sz val="9"/>
            <color indexed="81"/>
            <rFont val="Tahoma"/>
            <family val="2"/>
          </rPr>
          <t>Solver converged in probability to a global solution.</t>
        </r>
      </text>
    </comment>
    <comment ref="P42" authorId="0" shapeId="0" xr:uid="{CFDCE3C7-7379-4336-A10A-B1AD7CE35889}">
      <text>
        <r>
          <rPr>
            <sz val="9"/>
            <color indexed="81"/>
            <rFont val="Tahoma"/>
            <family val="2"/>
          </rPr>
          <t>Solver converged in probability to a global solution.</t>
        </r>
      </text>
    </comment>
    <comment ref="Q42" authorId="0" shapeId="0" xr:uid="{24AD2B01-B377-4C2A-9AE8-7729D7AC5C21}">
      <text>
        <r>
          <rPr>
            <sz val="9"/>
            <color indexed="81"/>
            <rFont val="Tahoma"/>
            <family val="2"/>
          </rPr>
          <t>Solver converged in probability to a global solution.</t>
        </r>
      </text>
    </comment>
    <comment ref="R42" authorId="0" shapeId="0" xr:uid="{512B35F0-AE0E-4331-A2D0-9BEE15AFDF54}">
      <text>
        <r>
          <rPr>
            <sz val="9"/>
            <color indexed="81"/>
            <rFont val="Tahoma"/>
            <family val="2"/>
          </rPr>
          <t>Solver converged in probability to a global solution.</t>
        </r>
      </text>
    </comment>
    <comment ref="S42" authorId="0" shapeId="0" xr:uid="{71C09B51-186A-4B51-AD91-E9773AFC018D}">
      <text>
        <r>
          <rPr>
            <sz val="9"/>
            <color indexed="81"/>
            <rFont val="Tahoma"/>
            <family val="2"/>
          </rPr>
          <t>Solver converged in probability to a global solution.</t>
        </r>
      </text>
    </comment>
    <comment ref="T42" authorId="0" shapeId="0" xr:uid="{18DFCEC2-A2FE-4E44-BF07-F6C73286BB79}">
      <text>
        <r>
          <rPr>
            <sz val="9"/>
            <color indexed="81"/>
            <rFont val="Tahoma"/>
            <family val="2"/>
          </rPr>
          <t>Solver converged in probability to a global solution.</t>
        </r>
      </text>
    </comment>
    <comment ref="U42" authorId="0" shapeId="0" xr:uid="{D6CE6256-BCC0-405C-82BA-C9FE96B0E26B}">
      <text>
        <r>
          <rPr>
            <sz val="9"/>
            <color indexed="81"/>
            <rFont val="Tahoma"/>
            <family val="2"/>
          </rPr>
          <t>Solver converged in probability to a global solution.</t>
        </r>
      </text>
    </comment>
    <comment ref="V42" authorId="0" shapeId="0" xr:uid="{07D8578F-139F-43D7-A08E-EC9A71EDF69B}">
      <text>
        <r>
          <rPr>
            <sz val="9"/>
            <color indexed="81"/>
            <rFont val="Tahoma"/>
            <family val="2"/>
          </rPr>
          <t>Solver converged in probability to a global solution.</t>
        </r>
      </text>
    </comment>
    <comment ref="W42" authorId="0" shapeId="0" xr:uid="{34ABA574-1CF1-4155-B624-44224A80BA28}">
      <text>
        <r>
          <rPr>
            <sz val="9"/>
            <color indexed="81"/>
            <rFont val="Tahoma"/>
            <family val="2"/>
          </rPr>
          <t>Solver converged in probability to a global solution.</t>
        </r>
      </text>
    </comment>
    <comment ref="X42" authorId="0" shapeId="0" xr:uid="{6A1EF6AA-0462-406E-8610-E068BCD5CC9E}">
      <text>
        <r>
          <rPr>
            <sz val="9"/>
            <color indexed="81"/>
            <rFont val="Tahoma"/>
            <family val="2"/>
          </rPr>
          <t>Solver converged in probability to a global solution.</t>
        </r>
      </text>
    </comment>
    <comment ref="Y42" authorId="0" shapeId="0" xr:uid="{B5278453-5366-4E0B-91E9-BB372394CF99}">
      <text>
        <r>
          <rPr>
            <sz val="9"/>
            <color indexed="81"/>
            <rFont val="Tahoma"/>
            <family val="2"/>
          </rPr>
          <t>Solver converged in probability to a global solution.</t>
        </r>
      </text>
    </comment>
    <comment ref="Z42" authorId="0" shapeId="0" xr:uid="{48B355FE-13F5-4790-8BC1-F5781615DD70}">
      <text>
        <r>
          <rPr>
            <sz val="9"/>
            <color indexed="81"/>
            <rFont val="Tahoma"/>
            <family val="2"/>
          </rPr>
          <t>Solver converged in probability to a global solution.</t>
        </r>
      </text>
    </comment>
    <comment ref="AA42" authorId="0" shapeId="0" xr:uid="{B49BBC3F-67AE-4467-A0E9-29BD18BEFF2D}">
      <text>
        <r>
          <rPr>
            <sz val="9"/>
            <color indexed="81"/>
            <rFont val="Tahoma"/>
            <family val="2"/>
          </rPr>
          <t>Solver converged in probability to a global solution.</t>
        </r>
      </text>
    </comment>
    <comment ref="B43" authorId="0" shapeId="0" xr:uid="{8270C4A8-9399-4CF7-AD1D-343172D6587C}">
      <text>
        <r>
          <rPr>
            <sz val="9"/>
            <color indexed="81"/>
            <rFont val="Tahoma"/>
            <family val="2"/>
          </rPr>
          <t>Solver could not find a feasible solution.</t>
        </r>
      </text>
    </comment>
    <comment ref="C43" authorId="0" shapeId="0" xr:uid="{EC67F2F9-97CD-4CF8-ADFA-BF34EF73434D}">
      <text>
        <r>
          <rPr>
            <sz val="9"/>
            <color indexed="81"/>
            <rFont val="Tahoma"/>
            <family val="2"/>
          </rPr>
          <t>Solver could not find a feasible solution.</t>
        </r>
      </text>
    </comment>
    <comment ref="D43" authorId="0" shapeId="0" xr:uid="{5CB7E262-45EB-47FF-912B-82FE7D506587}">
      <text>
        <r>
          <rPr>
            <sz val="9"/>
            <color indexed="81"/>
            <rFont val="Tahoma"/>
            <family val="2"/>
          </rPr>
          <t>Solver could not find a feasible solution.</t>
        </r>
      </text>
    </comment>
    <comment ref="E43" authorId="0" shapeId="0" xr:uid="{38D33498-DC48-4167-B137-F56184E34D6C}">
      <text>
        <r>
          <rPr>
            <sz val="9"/>
            <color indexed="81"/>
            <rFont val="Tahoma"/>
            <family val="2"/>
          </rPr>
          <t>Solver could not find a feasible solution.</t>
        </r>
      </text>
    </comment>
    <comment ref="F43" authorId="0" shapeId="0" xr:uid="{9CC6B224-4813-489D-A8EE-83D31B7DB706}">
      <text>
        <r>
          <rPr>
            <sz val="9"/>
            <color indexed="81"/>
            <rFont val="Tahoma"/>
            <family val="2"/>
          </rPr>
          <t>Solver could not find a feasible solution.</t>
        </r>
      </text>
    </comment>
    <comment ref="G43" authorId="0" shapeId="0" xr:uid="{F62CFCFE-5926-417B-8CC8-B1B330A6C0AB}">
      <text>
        <r>
          <rPr>
            <sz val="9"/>
            <color indexed="81"/>
            <rFont val="Tahoma"/>
            <family val="2"/>
          </rPr>
          <t>Solver could not find a feasible solution.</t>
        </r>
      </text>
    </comment>
    <comment ref="H43" authorId="0" shapeId="0" xr:uid="{C14F9874-BF98-4CD1-B6F5-7953A72D4BCB}">
      <text>
        <r>
          <rPr>
            <sz val="9"/>
            <color indexed="81"/>
            <rFont val="Tahoma"/>
            <family val="2"/>
          </rPr>
          <t>Solver could not find a feasible solution.</t>
        </r>
      </text>
    </comment>
    <comment ref="I43" authorId="0" shapeId="0" xr:uid="{B74BE766-DB2D-4DE8-B401-6F84DAB81983}">
      <text>
        <r>
          <rPr>
            <sz val="9"/>
            <color indexed="81"/>
            <rFont val="Tahoma"/>
            <family val="2"/>
          </rPr>
          <t>Solver could not find a feasible solution.</t>
        </r>
      </text>
    </comment>
    <comment ref="J43" authorId="0" shapeId="0" xr:uid="{B9A52534-330F-4C09-BD77-F249DF5205CA}">
      <text>
        <r>
          <rPr>
            <sz val="9"/>
            <color indexed="81"/>
            <rFont val="Tahoma"/>
            <family val="2"/>
          </rPr>
          <t>Solver could not find a feasible solution.</t>
        </r>
      </text>
    </comment>
    <comment ref="K43" authorId="0" shapeId="0" xr:uid="{105B4512-4A1B-440E-8CBD-0D705255B859}">
      <text>
        <r>
          <rPr>
            <sz val="9"/>
            <color indexed="81"/>
            <rFont val="Tahoma"/>
            <family val="2"/>
          </rPr>
          <t>Solver could not find a feasible solution.</t>
        </r>
      </text>
    </comment>
    <comment ref="L43" authorId="0" shapeId="0" xr:uid="{61C55F78-ECE0-477B-8F8C-F000533E17C0}">
      <text>
        <r>
          <rPr>
            <sz val="9"/>
            <color indexed="81"/>
            <rFont val="Tahoma"/>
            <family val="2"/>
          </rPr>
          <t>Solver could not find a feasible solution.</t>
        </r>
      </text>
    </comment>
    <comment ref="M43" authorId="0" shapeId="0" xr:uid="{01E6F346-ED09-442E-8B6A-D0F737E71DDA}">
      <text>
        <r>
          <rPr>
            <sz val="9"/>
            <color indexed="81"/>
            <rFont val="Tahoma"/>
            <family val="2"/>
          </rPr>
          <t>Solver could not find a feasible solution.</t>
        </r>
      </text>
    </comment>
    <comment ref="N43" authorId="0" shapeId="0" xr:uid="{25899DA3-66E0-423C-BD83-54EB8D24A5C7}">
      <text>
        <r>
          <rPr>
            <sz val="9"/>
            <color indexed="81"/>
            <rFont val="Tahoma"/>
            <family val="2"/>
          </rPr>
          <t>Solver could not find a feasible solution.</t>
        </r>
      </text>
    </comment>
    <comment ref="O43" authorId="0" shapeId="0" xr:uid="{BA157C76-1E81-4343-ACE2-8363E04C0AEC}">
      <text>
        <r>
          <rPr>
            <sz val="9"/>
            <color indexed="81"/>
            <rFont val="Tahoma"/>
            <family val="2"/>
          </rPr>
          <t>Solver converged in probability to a global solution.</t>
        </r>
      </text>
    </comment>
    <comment ref="P43" authorId="0" shapeId="0" xr:uid="{AB8C5EFD-2791-4057-B203-2946A98BA13F}">
      <text>
        <r>
          <rPr>
            <sz val="9"/>
            <color indexed="81"/>
            <rFont val="Tahoma"/>
            <family val="2"/>
          </rPr>
          <t>Solver converged in probability to a global solution.</t>
        </r>
      </text>
    </comment>
    <comment ref="Q43" authorId="0" shapeId="0" xr:uid="{C48AF5F7-CAEB-4E2B-ADA2-41C1BA35E883}">
      <text>
        <r>
          <rPr>
            <sz val="9"/>
            <color indexed="81"/>
            <rFont val="Tahoma"/>
            <family val="2"/>
          </rPr>
          <t>Solver converged in probability to a global solution.</t>
        </r>
      </text>
    </comment>
    <comment ref="R43" authorId="0" shapeId="0" xr:uid="{DECF8A9E-4466-4EB2-B6A5-9382BF031A13}">
      <text>
        <r>
          <rPr>
            <sz val="9"/>
            <color indexed="81"/>
            <rFont val="Tahoma"/>
            <family val="2"/>
          </rPr>
          <t>Solver converged in probability to a global solution.</t>
        </r>
      </text>
    </comment>
    <comment ref="S43" authorId="0" shapeId="0" xr:uid="{5963D779-06B2-4F2F-9F2A-20D1E35A4F71}">
      <text>
        <r>
          <rPr>
            <sz val="9"/>
            <color indexed="81"/>
            <rFont val="Tahoma"/>
            <family val="2"/>
          </rPr>
          <t>Solver converged in probability to a global solution.</t>
        </r>
      </text>
    </comment>
    <comment ref="T43" authorId="0" shapeId="0" xr:uid="{E15479E4-B06F-47F1-A2D2-51A5C1E01E29}">
      <text>
        <r>
          <rPr>
            <sz val="9"/>
            <color indexed="81"/>
            <rFont val="Tahoma"/>
            <family val="2"/>
          </rPr>
          <t>Solver converged in probability to a global solution.</t>
        </r>
      </text>
    </comment>
    <comment ref="U43" authorId="0" shapeId="0" xr:uid="{194D12C3-AE92-49CA-AACE-A089FF1E0510}">
      <text>
        <r>
          <rPr>
            <sz val="9"/>
            <color indexed="81"/>
            <rFont val="Tahoma"/>
            <family val="2"/>
          </rPr>
          <t>Solver converged in probability to a global solution.</t>
        </r>
      </text>
    </comment>
    <comment ref="V43" authorId="0" shapeId="0" xr:uid="{8591AF37-10F9-4FF2-A2F1-1E7B321ABBDA}">
      <text>
        <r>
          <rPr>
            <sz val="9"/>
            <color indexed="81"/>
            <rFont val="Tahoma"/>
            <family val="2"/>
          </rPr>
          <t>Solver converged in probability to a global solution.</t>
        </r>
      </text>
    </comment>
    <comment ref="W43" authorId="0" shapeId="0" xr:uid="{225171C6-6B97-4712-BF4E-F09DAA229050}">
      <text>
        <r>
          <rPr>
            <sz val="9"/>
            <color indexed="81"/>
            <rFont val="Tahoma"/>
            <family val="2"/>
          </rPr>
          <t>Solver converged in probability to a global solution.</t>
        </r>
      </text>
    </comment>
    <comment ref="X43" authorId="0" shapeId="0" xr:uid="{00B3D549-8C6F-4B42-8377-C4F234346DF9}">
      <text>
        <r>
          <rPr>
            <sz val="9"/>
            <color indexed="81"/>
            <rFont val="Tahoma"/>
            <family val="2"/>
          </rPr>
          <t>Solver converged in probability to a global solution.</t>
        </r>
      </text>
    </comment>
    <comment ref="Y43" authorId="0" shapeId="0" xr:uid="{9A7A981A-B6DB-4384-992F-4735FA91C1D7}">
      <text>
        <r>
          <rPr>
            <sz val="9"/>
            <color indexed="81"/>
            <rFont val="Tahoma"/>
            <family val="2"/>
          </rPr>
          <t>Solver converged in probability to a global solution.</t>
        </r>
      </text>
    </comment>
    <comment ref="Z43" authorId="0" shapeId="0" xr:uid="{825ABB77-84FA-4726-BC0C-5FCF3715D18B}">
      <text>
        <r>
          <rPr>
            <sz val="9"/>
            <color indexed="81"/>
            <rFont val="Tahoma"/>
            <family val="2"/>
          </rPr>
          <t>Solver converged in probability to a global solution.</t>
        </r>
      </text>
    </comment>
    <comment ref="AA43" authorId="0" shapeId="0" xr:uid="{3B6A4725-83FE-49FA-95B0-8EB3A74B1DCB}">
      <text>
        <r>
          <rPr>
            <sz val="9"/>
            <color indexed="81"/>
            <rFont val="Tahoma"/>
            <family val="2"/>
          </rPr>
          <t>Solver converged in probability to a global solution.</t>
        </r>
      </text>
    </comment>
    <comment ref="B44" authorId="0" shapeId="0" xr:uid="{A2A50AD6-968A-4AEB-B609-03468497199F}">
      <text>
        <r>
          <rPr>
            <sz val="9"/>
            <color indexed="81"/>
            <rFont val="Tahoma"/>
            <family val="2"/>
          </rPr>
          <t>Solver could not find a feasible solution.</t>
        </r>
      </text>
    </comment>
    <comment ref="C44" authorId="0" shapeId="0" xr:uid="{3FA1BB20-8135-4D5F-BAD4-4759024E6370}">
      <text>
        <r>
          <rPr>
            <sz val="9"/>
            <color indexed="81"/>
            <rFont val="Tahoma"/>
            <family val="2"/>
          </rPr>
          <t>Solver could not find a feasible solution.</t>
        </r>
      </text>
    </comment>
    <comment ref="D44" authorId="0" shapeId="0" xr:uid="{0AD3E5E3-7863-415A-A065-41309FF6F89C}">
      <text>
        <r>
          <rPr>
            <sz val="9"/>
            <color indexed="81"/>
            <rFont val="Tahoma"/>
            <family val="2"/>
          </rPr>
          <t>Solver could not find a feasible solution.</t>
        </r>
      </text>
    </comment>
    <comment ref="E44" authorId="0" shapeId="0" xr:uid="{AB674111-C8F4-4CA1-BABC-40782A217CA3}">
      <text>
        <r>
          <rPr>
            <sz val="9"/>
            <color indexed="81"/>
            <rFont val="Tahoma"/>
            <family val="2"/>
          </rPr>
          <t>Solver could not find a feasible solution.</t>
        </r>
      </text>
    </comment>
    <comment ref="F44" authorId="0" shapeId="0" xr:uid="{B6D18517-9C42-4371-871F-C71C34A56828}">
      <text>
        <r>
          <rPr>
            <sz val="9"/>
            <color indexed="81"/>
            <rFont val="Tahoma"/>
            <family val="2"/>
          </rPr>
          <t>Solver could not find a feasible solution.</t>
        </r>
      </text>
    </comment>
    <comment ref="G44" authorId="0" shapeId="0" xr:uid="{BE246300-A33A-47F1-B5CE-1129B490749A}">
      <text>
        <r>
          <rPr>
            <sz val="9"/>
            <color indexed="81"/>
            <rFont val="Tahoma"/>
            <family val="2"/>
          </rPr>
          <t>Solver could not find a feasible solution.</t>
        </r>
      </text>
    </comment>
    <comment ref="H44" authorId="0" shapeId="0" xr:uid="{AB58A3DE-C11C-4459-9CF3-2743A59CEE4D}">
      <text>
        <r>
          <rPr>
            <sz val="9"/>
            <color indexed="81"/>
            <rFont val="Tahoma"/>
            <family val="2"/>
          </rPr>
          <t>Solver could not find a feasible solution.</t>
        </r>
      </text>
    </comment>
    <comment ref="I44" authorId="0" shapeId="0" xr:uid="{0C6E66E0-38F4-4FAD-BFC7-E776149CF7E0}">
      <text>
        <r>
          <rPr>
            <sz val="9"/>
            <color indexed="81"/>
            <rFont val="Tahoma"/>
            <family val="2"/>
          </rPr>
          <t>Solver could not find a feasible solution.</t>
        </r>
      </text>
    </comment>
    <comment ref="J44" authorId="0" shapeId="0" xr:uid="{CFF83EB0-61CE-4A07-90F0-276B1F552D17}">
      <text>
        <r>
          <rPr>
            <sz val="9"/>
            <color indexed="81"/>
            <rFont val="Tahoma"/>
            <family val="2"/>
          </rPr>
          <t>Solver could not find a feasible solution.</t>
        </r>
      </text>
    </comment>
    <comment ref="K44" authorId="0" shapeId="0" xr:uid="{D211E799-5BE1-454C-8BB3-C3DE6C3CA89E}">
      <text>
        <r>
          <rPr>
            <sz val="9"/>
            <color indexed="81"/>
            <rFont val="Tahoma"/>
            <family val="2"/>
          </rPr>
          <t>Solver could not find a feasible solution.</t>
        </r>
      </text>
    </comment>
    <comment ref="L44" authorId="0" shapeId="0" xr:uid="{D2C7FAB2-5CD1-4720-98D0-76789714CDCB}">
      <text>
        <r>
          <rPr>
            <sz val="9"/>
            <color indexed="81"/>
            <rFont val="Tahoma"/>
            <family val="2"/>
          </rPr>
          <t>Solver could not find a feasible solution.</t>
        </r>
      </text>
    </comment>
    <comment ref="M44" authorId="0" shapeId="0" xr:uid="{B86AE6DE-40A8-4465-B7E6-138F6D48C8D3}">
      <text>
        <r>
          <rPr>
            <sz val="9"/>
            <color indexed="81"/>
            <rFont val="Tahoma"/>
            <family val="2"/>
          </rPr>
          <t>Solver could not find a feasible solution.</t>
        </r>
      </text>
    </comment>
    <comment ref="N44" authorId="0" shapeId="0" xr:uid="{9CB62B3D-505E-4378-8570-0204BFB81DCE}">
      <text>
        <r>
          <rPr>
            <sz val="9"/>
            <color indexed="81"/>
            <rFont val="Tahoma"/>
            <family val="2"/>
          </rPr>
          <t>Solver could not find a feasible solution.</t>
        </r>
      </text>
    </comment>
    <comment ref="O44" authorId="0" shapeId="0" xr:uid="{FD3F7F1C-0B26-4F4C-89D8-ED05FC932CDE}">
      <text>
        <r>
          <rPr>
            <sz val="9"/>
            <color indexed="81"/>
            <rFont val="Tahoma"/>
            <family val="2"/>
          </rPr>
          <t>Solver converged in probability to a global solution.</t>
        </r>
      </text>
    </comment>
    <comment ref="P44" authorId="0" shapeId="0" xr:uid="{1DFF1A95-D425-4D82-9F57-74E8226CC927}">
      <text>
        <r>
          <rPr>
            <sz val="9"/>
            <color indexed="81"/>
            <rFont val="Tahoma"/>
            <family val="2"/>
          </rPr>
          <t>Solver converged in probability to a global solution.</t>
        </r>
      </text>
    </comment>
    <comment ref="Q44" authorId="0" shapeId="0" xr:uid="{33F1F393-A135-4526-BBBD-96951192D32A}">
      <text>
        <r>
          <rPr>
            <sz val="9"/>
            <color indexed="81"/>
            <rFont val="Tahoma"/>
            <family val="2"/>
          </rPr>
          <t>Solver converged in probability to a global solution.</t>
        </r>
      </text>
    </comment>
    <comment ref="R44" authorId="0" shapeId="0" xr:uid="{3A626400-934B-4EAA-86DB-31543237AE34}">
      <text>
        <r>
          <rPr>
            <sz val="9"/>
            <color indexed="81"/>
            <rFont val="Tahoma"/>
            <family val="2"/>
          </rPr>
          <t>Solver converged in probability to a global solution.</t>
        </r>
      </text>
    </comment>
    <comment ref="S44" authorId="0" shapeId="0" xr:uid="{E2AB1C04-26A9-4C8C-BB9D-765046DAFC9D}">
      <text>
        <r>
          <rPr>
            <sz val="9"/>
            <color indexed="81"/>
            <rFont val="Tahoma"/>
            <family val="2"/>
          </rPr>
          <t>Solver converged in probability to a global solution.</t>
        </r>
      </text>
    </comment>
    <comment ref="T44" authorId="0" shapeId="0" xr:uid="{A5BBCE1E-BBF1-4817-B409-3C6BF8542EBB}">
      <text>
        <r>
          <rPr>
            <sz val="9"/>
            <color indexed="81"/>
            <rFont val="Tahoma"/>
            <family val="2"/>
          </rPr>
          <t>Solver converged in probability to a global solution.</t>
        </r>
      </text>
    </comment>
    <comment ref="U44" authorId="0" shapeId="0" xr:uid="{73196461-822F-4E76-B521-DC5C693AA927}">
      <text>
        <r>
          <rPr>
            <sz val="9"/>
            <color indexed="81"/>
            <rFont val="Tahoma"/>
            <family val="2"/>
          </rPr>
          <t>Solver converged in probability to a global solution.</t>
        </r>
      </text>
    </comment>
    <comment ref="V44" authorId="0" shapeId="0" xr:uid="{291B3302-9F98-4264-9A66-4B8A29435A70}">
      <text>
        <r>
          <rPr>
            <sz val="9"/>
            <color indexed="81"/>
            <rFont val="Tahoma"/>
            <family val="2"/>
          </rPr>
          <t>Solver converged in probability to a global solution.</t>
        </r>
      </text>
    </comment>
    <comment ref="W44" authorId="0" shapeId="0" xr:uid="{1832FDE2-BB42-4320-B17D-2186D79F1058}">
      <text>
        <r>
          <rPr>
            <sz val="9"/>
            <color indexed="81"/>
            <rFont val="Tahoma"/>
            <family val="2"/>
          </rPr>
          <t>Solver converged in probability to a global solution.</t>
        </r>
      </text>
    </comment>
    <comment ref="X44" authorId="0" shapeId="0" xr:uid="{5F3E94D1-77F0-4560-BFEE-3ADA0707E990}">
      <text>
        <r>
          <rPr>
            <sz val="9"/>
            <color indexed="81"/>
            <rFont val="Tahoma"/>
            <family val="2"/>
          </rPr>
          <t>Solver converged in probability to a global solution.</t>
        </r>
      </text>
    </comment>
    <comment ref="Y44" authorId="0" shapeId="0" xr:uid="{79976BB1-AE59-4696-92EF-509BA135F056}">
      <text>
        <r>
          <rPr>
            <sz val="9"/>
            <color indexed="81"/>
            <rFont val="Tahoma"/>
            <family val="2"/>
          </rPr>
          <t>Solver converged in probability to a global solution.</t>
        </r>
      </text>
    </comment>
    <comment ref="Z44" authorId="0" shapeId="0" xr:uid="{80D5E71A-4CDE-4740-9795-322874DF0C7C}">
      <text>
        <r>
          <rPr>
            <sz val="9"/>
            <color indexed="81"/>
            <rFont val="Tahoma"/>
            <family val="2"/>
          </rPr>
          <t>Solver converged in probability to a global solution.</t>
        </r>
      </text>
    </comment>
    <comment ref="AA44" authorId="0" shapeId="0" xr:uid="{B7871C86-28CB-4E70-AAC0-3A5220573169}">
      <text>
        <r>
          <rPr>
            <sz val="9"/>
            <color indexed="81"/>
            <rFont val="Tahoma"/>
            <family val="2"/>
          </rPr>
          <t>Solver converged in probability to a global solution.</t>
        </r>
      </text>
    </comment>
    <comment ref="B45" authorId="0" shapeId="0" xr:uid="{3C99E5FF-5B51-4C9F-82E4-8DC9298F770D}">
      <text>
        <r>
          <rPr>
            <sz val="9"/>
            <color indexed="81"/>
            <rFont val="Tahoma"/>
            <family val="2"/>
          </rPr>
          <t>Solver could not find a feasible solution.</t>
        </r>
      </text>
    </comment>
    <comment ref="C45" authorId="0" shapeId="0" xr:uid="{49113B77-A49A-4580-AF34-C2B7ED57270D}">
      <text>
        <r>
          <rPr>
            <sz val="9"/>
            <color indexed="81"/>
            <rFont val="Tahoma"/>
            <family val="2"/>
          </rPr>
          <t>Solver could not find a feasible solution.</t>
        </r>
      </text>
    </comment>
    <comment ref="D45" authorId="0" shapeId="0" xr:uid="{EEB69BA8-80BA-4D14-99C0-EEEE323E325D}">
      <text>
        <r>
          <rPr>
            <sz val="9"/>
            <color indexed="81"/>
            <rFont val="Tahoma"/>
            <family val="2"/>
          </rPr>
          <t>Solver could not find a feasible solution.</t>
        </r>
      </text>
    </comment>
    <comment ref="E45" authorId="0" shapeId="0" xr:uid="{A9DE5E83-0EEA-424D-956A-9DCCC1411E10}">
      <text>
        <r>
          <rPr>
            <sz val="9"/>
            <color indexed="81"/>
            <rFont val="Tahoma"/>
            <family val="2"/>
          </rPr>
          <t>Solver could not find a feasible solution.</t>
        </r>
      </text>
    </comment>
    <comment ref="F45" authorId="0" shapeId="0" xr:uid="{7703BC0E-24BB-4237-A8EF-7C6891F7544B}">
      <text>
        <r>
          <rPr>
            <sz val="9"/>
            <color indexed="81"/>
            <rFont val="Tahoma"/>
            <family val="2"/>
          </rPr>
          <t>Solver could not find a feasible solution.</t>
        </r>
      </text>
    </comment>
    <comment ref="G45" authorId="0" shapeId="0" xr:uid="{337EC3BE-F549-4935-872C-1F6E525D452F}">
      <text>
        <r>
          <rPr>
            <sz val="9"/>
            <color indexed="81"/>
            <rFont val="Tahoma"/>
            <family val="2"/>
          </rPr>
          <t>Solver could not find a feasible solution.</t>
        </r>
      </text>
    </comment>
    <comment ref="H45" authorId="0" shapeId="0" xr:uid="{23B4ADD8-4A33-49B1-B046-F55B8EB401BC}">
      <text>
        <r>
          <rPr>
            <sz val="9"/>
            <color indexed="81"/>
            <rFont val="Tahoma"/>
            <family val="2"/>
          </rPr>
          <t>Solver could not find a feasible solution.</t>
        </r>
      </text>
    </comment>
    <comment ref="I45" authorId="0" shapeId="0" xr:uid="{D282C6CA-04B7-43AC-9F8E-FF4FA895E0CE}">
      <text>
        <r>
          <rPr>
            <sz val="9"/>
            <color indexed="81"/>
            <rFont val="Tahoma"/>
            <family val="2"/>
          </rPr>
          <t>Solver could not find a feasible solution.</t>
        </r>
      </text>
    </comment>
    <comment ref="J45" authorId="0" shapeId="0" xr:uid="{C1495FFB-3608-4CF1-9F17-E0C73B7A5A99}">
      <text>
        <r>
          <rPr>
            <sz val="9"/>
            <color indexed="81"/>
            <rFont val="Tahoma"/>
            <family val="2"/>
          </rPr>
          <t>Solver could not find a feasible solution.</t>
        </r>
      </text>
    </comment>
    <comment ref="K45" authorId="0" shapeId="0" xr:uid="{E0C23A2D-8703-44D3-813E-9D68A8DA8A11}">
      <text>
        <r>
          <rPr>
            <sz val="9"/>
            <color indexed="81"/>
            <rFont val="Tahoma"/>
            <family val="2"/>
          </rPr>
          <t>Solver could not find a feasible solution.</t>
        </r>
      </text>
    </comment>
    <comment ref="L45" authorId="0" shapeId="0" xr:uid="{0EF76F26-03C1-424C-A665-652E72431AC1}">
      <text>
        <r>
          <rPr>
            <sz val="9"/>
            <color indexed="81"/>
            <rFont val="Tahoma"/>
            <family val="2"/>
          </rPr>
          <t>Solver could not find a feasible solution.</t>
        </r>
      </text>
    </comment>
    <comment ref="M45" authorId="0" shapeId="0" xr:uid="{C8A459B9-D06C-4F3F-8711-0B501903263E}">
      <text>
        <r>
          <rPr>
            <sz val="9"/>
            <color indexed="81"/>
            <rFont val="Tahoma"/>
            <family val="2"/>
          </rPr>
          <t>Solver could not find a feasible solution.</t>
        </r>
      </text>
    </comment>
    <comment ref="N45" authorId="0" shapeId="0" xr:uid="{6DFABB64-436F-416E-AF4A-4A3DB3E5B9BD}">
      <text>
        <r>
          <rPr>
            <sz val="9"/>
            <color indexed="81"/>
            <rFont val="Tahoma"/>
            <family val="2"/>
          </rPr>
          <t>Solver could not find a feasible solution.</t>
        </r>
      </text>
    </comment>
    <comment ref="O45" authorId="0" shapeId="0" xr:uid="{D74D0CB3-EF17-4B06-B37E-A9F14C4E988E}">
      <text>
        <r>
          <rPr>
            <sz val="9"/>
            <color indexed="81"/>
            <rFont val="Tahoma"/>
            <family val="2"/>
          </rPr>
          <t>Solver converged in probability to a global solution.</t>
        </r>
      </text>
    </comment>
    <comment ref="P45" authorId="0" shapeId="0" xr:uid="{03093E2D-8E45-4801-BF0F-10AAF9B1DFD9}">
      <text>
        <r>
          <rPr>
            <sz val="9"/>
            <color indexed="81"/>
            <rFont val="Tahoma"/>
            <family val="2"/>
          </rPr>
          <t>Solver converged in probability to a global solution.</t>
        </r>
      </text>
    </comment>
    <comment ref="Q45" authorId="0" shapeId="0" xr:uid="{8C31804C-4D1C-446C-9F91-86806F9F38C1}">
      <text>
        <r>
          <rPr>
            <sz val="9"/>
            <color indexed="81"/>
            <rFont val="Tahoma"/>
            <family val="2"/>
          </rPr>
          <t>Solver converged in probability to a global solution.</t>
        </r>
      </text>
    </comment>
    <comment ref="R45" authorId="0" shapeId="0" xr:uid="{DD9D1162-3F38-442C-AC68-610EBBD0C02B}">
      <text>
        <r>
          <rPr>
            <sz val="9"/>
            <color indexed="81"/>
            <rFont val="Tahoma"/>
            <family val="2"/>
          </rPr>
          <t>Solver converged in probability to a global solution.</t>
        </r>
      </text>
    </comment>
    <comment ref="S45" authorId="0" shapeId="0" xr:uid="{742B10D3-1F01-480E-B585-11296A17FE42}">
      <text>
        <r>
          <rPr>
            <sz val="9"/>
            <color indexed="81"/>
            <rFont val="Tahoma"/>
            <family val="2"/>
          </rPr>
          <t>Solver converged in probability to a global solution.</t>
        </r>
      </text>
    </comment>
    <comment ref="T45" authorId="0" shapeId="0" xr:uid="{966A7477-1C78-4D0A-BC83-8609FC7B193D}">
      <text>
        <r>
          <rPr>
            <sz val="9"/>
            <color indexed="81"/>
            <rFont val="Tahoma"/>
            <family val="2"/>
          </rPr>
          <t>Solver converged in probability to a global solution.</t>
        </r>
      </text>
    </comment>
    <comment ref="U45" authorId="0" shapeId="0" xr:uid="{8834EB68-DBBD-4D1F-8D4E-A3C53B0AEAB6}">
      <text>
        <r>
          <rPr>
            <sz val="9"/>
            <color indexed="81"/>
            <rFont val="Tahoma"/>
            <family val="2"/>
          </rPr>
          <t>Solver converged in probability to a global solution.</t>
        </r>
      </text>
    </comment>
    <comment ref="V45" authorId="0" shapeId="0" xr:uid="{1BE38DDF-4600-46C3-9A0B-BBA7C3F7D509}">
      <text>
        <r>
          <rPr>
            <sz val="9"/>
            <color indexed="81"/>
            <rFont val="Tahoma"/>
            <family val="2"/>
          </rPr>
          <t>Solver converged in probability to a global solution.</t>
        </r>
      </text>
    </comment>
    <comment ref="W45" authorId="0" shapeId="0" xr:uid="{ECD22A56-BA59-4BC2-A87A-51504A6E490B}">
      <text>
        <r>
          <rPr>
            <sz val="9"/>
            <color indexed="81"/>
            <rFont val="Tahoma"/>
            <family val="2"/>
          </rPr>
          <t>Solver converged in probability to a global solution.</t>
        </r>
      </text>
    </comment>
    <comment ref="X45" authorId="0" shapeId="0" xr:uid="{802D4B35-D473-438B-83CD-F221A60AA689}">
      <text>
        <r>
          <rPr>
            <sz val="9"/>
            <color indexed="81"/>
            <rFont val="Tahoma"/>
            <family val="2"/>
          </rPr>
          <t>Solver converged in probability to a global solution.</t>
        </r>
      </text>
    </comment>
    <comment ref="Y45" authorId="0" shapeId="0" xr:uid="{15EAED72-56B4-4471-9F65-3E6F3949FE19}">
      <text>
        <r>
          <rPr>
            <sz val="9"/>
            <color indexed="81"/>
            <rFont val="Tahoma"/>
            <family val="2"/>
          </rPr>
          <t>Solver converged in probability to a global solution.</t>
        </r>
      </text>
    </comment>
    <comment ref="Z45" authorId="0" shapeId="0" xr:uid="{CDC3E197-CFC0-43DF-919C-57B4F9B0543C}">
      <text>
        <r>
          <rPr>
            <sz val="9"/>
            <color indexed="81"/>
            <rFont val="Tahoma"/>
            <family val="2"/>
          </rPr>
          <t>Solver converged in probability to a global solution.</t>
        </r>
      </text>
    </comment>
    <comment ref="AA45" authorId="0" shapeId="0" xr:uid="{84D8A783-FAA0-48DD-A360-B1F097FE92A8}">
      <text>
        <r>
          <rPr>
            <sz val="9"/>
            <color indexed="81"/>
            <rFont val="Tahoma"/>
            <family val="2"/>
          </rPr>
          <t>Solver converged in probability to a global solution.</t>
        </r>
      </text>
    </comment>
    <comment ref="B46" authorId="0" shapeId="0" xr:uid="{78955C01-8189-4944-8156-4A195B09D56D}">
      <text>
        <r>
          <rPr>
            <sz val="9"/>
            <color indexed="81"/>
            <rFont val="Tahoma"/>
            <family val="2"/>
          </rPr>
          <t>Solver could not find a feasible solution.</t>
        </r>
      </text>
    </comment>
    <comment ref="C46" authorId="0" shapeId="0" xr:uid="{6854BB6B-8CFE-40E3-AEEC-820BE87C3A0E}">
      <text>
        <r>
          <rPr>
            <sz val="9"/>
            <color indexed="81"/>
            <rFont val="Tahoma"/>
            <family val="2"/>
          </rPr>
          <t>Solver could not find a feasible solution.</t>
        </r>
      </text>
    </comment>
    <comment ref="D46" authorId="0" shapeId="0" xr:uid="{20A49C6A-CA12-400B-8DB4-F183D0316B63}">
      <text>
        <r>
          <rPr>
            <sz val="9"/>
            <color indexed="81"/>
            <rFont val="Tahoma"/>
            <family val="2"/>
          </rPr>
          <t>Solver could not find a feasible solution.</t>
        </r>
      </text>
    </comment>
    <comment ref="E46" authorId="0" shapeId="0" xr:uid="{21050440-FB90-4EF6-90C3-E6CAE71FECE3}">
      <text>
        <r>
          <rPr>
            <sz val="9"/>
            <color indexed="81"/>
            <rFont val="Tahoma"/>
            <family val="2"/>
          </rPr>
          <t>Solver could not find a feasible solution.</t>
        </r>
      </text>
    </comment>
    <comment ref="F46" authorId="0" shapeId="0" xr:uid="{F8981F2C-92C8-4C68-99C6-BB66E6B24AA8}">
      <text>
        <r>
          <rPr>
            <sz val="9"/>
            <color indexed="81"/>
            <rFont val="Tahoma"/>
            <family val="2"/>
          </rPr>
          <t>Solver could not find a feasible solution.</t>
        </r>
      </text>
    </comment>
    <comment ref="G46" authorId="0" shapeId="0" xr:uid="{FC37292B-ACCC-44EC-8DEE-8E8373CD0B05}">
      <text>
        <r>
          <rPr>
            <sz val="9"/>
            <color indexed="81"/>
            <rFont val="Tahoma"/>
            <family val="2"/>
          </rPr>
          <t>Solver could not find a feasible solution.</t>
        </r>
      </text>
    </comment>
    <comment ref="H46" authorId="0" shapeId="0" xr:uid="{25EA2453-5024-4E65-848A-2A263FD5D82A}">
      <text>
        <r>
          <rPr>
            <sz val="9"/>
            <color indexed="81"/>
            <rFont val="Tahoma"/>
            <family val="2"/>
          </rPr>
          <t>Solver could not find a feasible solution.</t>
        </r>
      </text>
    </comment>
    <comment ref="I46" authorId="0" shapeId="0" xr:uid="{B2B61C6B-9ACB-4210-A6E7-8C873DB408D3}">
      <text>
        <r>
          <rPr>
            <sz val="9"/>
            <color indexed="81"/>
            <rFont val="Tahoma"/>
            <family val="2"/>
          </rPr>
          <t>Solver could not find a feasible solution.</t>
        </r>
      </text>
    </comment>
    <comment ref="J46" authorId="0" shapeId="0" xr:uid="{47712AFF-19BD-4557-8E47-A858741EDB4B}">
      <text>
        <r>
          <rPr>
            <sz val="9"/>
            <color indexed="81"/>
            <rFont val="Tahoma"/>
            <family val="2"/>
          </rPr>
          <t>Solver could not find a feasible solution.</t>
        </r>
      </text>
    </comment>
    <comment ref="K46" authorId="0" shapeId="0" xr:uid="{5DF7FD43-30D6-4A10-A49D-274EDFDFF896}">
      <text>
        <r>
          <rPr>
            <sz val="9"/>
            <color indexed="81"/>
            <rFont val="Tahoma"/>
            <family val="2"/>
          </rPr>
          <t>Solver could not find a feasible solution.</t>
        </r>
      </text>
    </comment>
    <comment ref="L46" authorId="0" shapeId="0" xr:uid="{2594392F-35BB-41AA-9D39-0A8B82793569}">
      <text>
        <r>
          <rPr>
            <sz val="9"/>
            <color indexed="81"/>
            <rFont val="Tahoma"/>
            <family val="2"/>
          </rPr>
          <t>Solver could not find a feasible solution.</t>
        </r>
      </text>
    </comment>
    <comment ref="M46" authorId="0" shapeId="0" xr:uid="{18147A11-3D40-4DD4-ACF9-72DC6C68668B}">
      <text>
        <r>
          <rPr>
            <sz val="9"/>
            <color indexed="81"/>
            <rFont val="Tahoma"/>
            <family val="2"/>
          </rPr>
          <t>Solver could not find a feasible solution.</t>
        </r>
      </text>
    </comment>
    <comment ref="N46" authorId="0" shapeId="0" xr:uid="{5D2CA0DB-250D-4A16-BB56-147C01890CA4}">
      <text>
        <r>
          <rPr>
            <sz val="9"/>
            <color indexed="81"/>
            <rFont val="Tahoma"/>
            <family val="2"/>
          </rPr>
          <t>Solver could not find a feasible solution.</t>
        </r>
      </text>
    </comment>
    <comment ref="O46" authorId="0" shapeId="0" xr:uid="{50C92C47-BAA6-4E54-A786-72B0C5C09088}">
      <text>
        <r>
          <rPr>
            <sz val="9"/>
            <color indexed="81"/>
            <rFont val="Tahoma"/>
            <family val="2"/>
          </rPr>
          <t>Solver converged in probability to a global solution.</t>
        </r>
      </text>
    </comment>
    <comment ref="P46" authorId="0" shapeId="0" xr:uid="{70AC6886-3A46-4417-8031-29EA1E851E64}">
      <text>
        <r>
          <rPr>
            <sz val="9"/>
            <color indexed="81"/>
            <rFont val="Tahoma"/>
            <family val="2"/>
          </rPr>
          <t>Solver converged in probability to a global solution.</t>
        </r>
      </text>
    </comment>
    <comment ref="Q46" authorId="0" shapeId="0" xr:uid="{9ABE773E-ADAA-4A7E-9760-140EC30ED484}">
      <text>
        <r>
          <rPr>
            <sz val="9"/>
            <color indexed="81"/>
            <rFont val="Tahoma"/>
            <family val="2"/>
          </rPr>
          <t>Solver converged in probability to a global solution.</t>
        </r>
      </text>
    </comment>
    <comment ref="R46" authorId="0" shapeId="0" xr:uid="{D94420B3-B8EB-4126-8558-67B37E0935E9}">
      <text>
        <r>
          <rPr>
            <sz val="9"/>
            <color indexed="81"/>
            <rFont val="Tahoma"/>
            <family val="2"/>
          </rPr>
          <t>Solver converged in probability to a global solution.</t>
        </r>
      </text>
    </comment>
    <comment ref="S46" authorId="0" shapeId="0" xr:uid="{8E211406-26D7-4B8D-8AFF-183C75DE1793}">
      <text>
        <r>
          <rPr>
            <sz val="9"/>
            <color indexed="81"/>
            <rFont val="Tahoma"/>
            <family val="2"/>
          </rPr>
          <t>Solver converged in probability to a global solution.</t>
        </r>
      </text>
    </comment>
    <comment ref="T46" authorId="0" shapeId="0" xr:uid="{816B3AF2-96D3-4DA0-B7E6-E64C5E2192AB}">
      <text>
        <r>
          <rPr>
            <sz val="9"/>
            <color indexed="81"/>
            <rFont val="Tahoma"/>
            <family val="2"/>
          </rPr>
          <t>Solver converged in probability to a global solution.</t>
        </r>
      </text>
    </comment>
    <comment ref="U46" authorId="0" shapeId="0" xr:uid="{19EB245F-66C7-441E-A04A-BF9CDF15DFA2}">
      <text>
        <r>
          <rPr>
            <sz val="9"/>
            <color indexed="81"/>
            <rFont val="Tahoma"/>
            <family val="2"/>
          </rPr>
          <t>Solver converged in probability to a global solution.</t>
        </r>
      </text>
    </comment>
    <comment ref="V46" authorId="0" shapeId="0" xr:uid="{0DA25652-7FB9-499E-9FA0-EAB10C69FF33}">
      <text>
        <r>
          <rPr>
            <sz val="9"/>
            <color indexed="81"/>
            <rFont val="Tahoma"/>
            <family val="2"/>
          </rPr>
          <t>Solver converged in probability to a global solution.</t>
        </r>
      </text>
    </comment>
    <comment ref="W46" authorId="0" shapeId="0" xr:uid="{0481729B-98EC-472B-867E-154DA0A7B361}">
      <text>
        <r>
          <rPr>
            <sz val="9"/>
            <color indexed="81"/>
            <rFont val="Tahoma"/>
            <family val="2"/>
          </rPr>
          <t>Solver converged in probability to a global solution.</t>
        </r>
      </text>
    </comment>
    <comment ref="X46" authorId="0" shapeId="0" xr:uid="{8EE297BE-A29F-47CF-B954-41AD38F44105}">
      <text>
        <r>
          <rPr>
            <sz val="9"/>
            <color indexed="81"/>
            <rFont val="Tahoma"/>
            <family val="2"/>
          </rPr>
          <t>Solver converged in probability to a global solution.</t>
        </r>
      </text>
    </comment>
    <comment ref="Y46" authorId="0" shapeId="0" xr:uid="{1FCA2C68-F1B9-455C-8545-E2659585D966}">
      <text>
        <r>
          <rPr>
            <sz val="9"/>
            <color indexed="81"/>
            <rFont val="Tahoma"/>
            <family val="2"/>
          </rPr>
          <t>Solver converged in probability to a global solution.</t>
        </r>
      </text>
    </comment>
    <comment ref="Z46" authorId="0" shapeId="0" xr:uid="{1415D40D-D66C-4736-9CF3-5AD59FE99F1A}">
      <text>
        <r>
          <rPr>
            <sz val="9"/>
            <color indexed="81"/>
            <rFont val="Tahoma"/>
            <family val="2"/>
          </rPr>
          <t>Solver converged in probability to a global solution.</t>
        </r>
      </text>
    </comment>
    <comment ref="AA46" authorId="0" shapeId="0" xr:uid="{608DF023-860E-4E4C-8505-C907FA83CC54}">
      <text>
        <r>
          <rPr>
            <sz val="9"/>
            <color indexed="81"/>
            <rFont val="Tahoma"/>
            <family val="2"/>
          </rPr>
          <t>Solver converged in probability to a global solution.</t>
        </r>
      </text>
    </comment>
    <comment ref="B47" authorId="0" shapeId="0" xr:uid="{76128C91-89DC-4C92-AAD5-95DB831EB25E}">
      <text>
        <r>
          <rPr>
            <sz val="9"/>
            <color indexed="81"/>
            <rFont val="Tahoma"/>
            <family val="2"/>
          </rPr>
          <t>Solver could not find a feasible solution.</t>
        </r>
      </text>
    </comment>
    <comment ref="C47" authorId="0" shapeId="0" xr:uid="{FC64F173-85EF-478D-BC1B-687C7C31864B}">
      <text>
        <r>
          <rPr>
            <sz val="9"/>
            <color indexed="81"/>
            <rFont val="Tahoma"/>
            <family val="2"/>
          </rPr>
          <t>Solver could not find a feasible solution.</t>
        </r>
      </text>
    </comment>
    <comment ref="D47" authorId="0" shapeId="0" xr:uid="{9A5D23D0-822B-40D2-B93C-9D1CA2254244}">
      <text>
        <r>
          <rPr>
            <sz val="9"/>
            <color indexed="81"/>
            <rFont val="Tahoma"/>
            <family val="2"/>
          </rPr>
          <t>Solver could not find a feasible solution.</t>
        </r>
      </text>
    </comment>
    <comment ref="E47" authorId="0" shapeId="0" xr:uid="{9CFF1822-73F5-4A9C-B97A-A45552AA74C0}">
      <text>
        <r>
          <rPr>
            <sz val="9"/>
            <color indexed="81"/>
            <rFont val="Tahoma"/>
            <family val="2"/>
          </rPr>
          <t>Solver could not find a feasible solution.</t>
        </r>
      </text>
    </comment>
    <comment ref="F47" authorId="0" shapeId="0" xr:uid="{81B183E6-1818-48E6-9002-3F9E092A1B04}">
      <text>
        <r>
          <rPr>
            <sz val="9"/>
            <color indexed="81"/>
            <rFont val="Tahoma"/>
            <family val="2"/>
          </rPr>
          <t>Solver could not find a feasible solution.</t>
        </r>
      </text>
    </comment>
    <comment ref="G47" authorId="0" shapeId="0" xr:uid="{F65C838B-A015-4076-9BCD-245F4BCEEB6E}">
      <text>
        <r>
          <rPr>
            <sz val="9"/>
            <color indexed="81"/>
            <rFont val="Tahoma"/>
            <family val="2"/>
          </rPr>
          <t>Solver could not find a feasible solution.</t>
        </r>
      </text>
    </comment>
    <comment ref="H47" authorId="0" shapeId="0" xr:uid="{029EB175-8C0C-4AA1-B944-3A8C0885A29F}">
      <text>
        <r>
          <rPr>
            <sz val="9"/>
            <color indexed="81"/>
            <rFont val="Tahoma"/>
            <family val="2"/>
          </rPr>
          <t>Solver could not find a feasible solution.</t>
        </r>
      </text>
    </comment>
    <comment ref="I47" authorId="0" shapeId="0" xr:uid="{CABF273D-9A78-4E88-A58D-7E8CE60AFEDB}">
      <text>
        <r>
          <rPr>
            <sz val="9"/>
            <color indexed="81"/>
            <rFont val="Tahoma"/>
            <family val="2"/>
          </rPr>
          <t>Solver could not find a feasible solution.</t>
        </r>
      </text>
    </comment>
    <comment ref="J47" authorId="0" shapeId="0" xr:uid="{DBF66E56-BD3C-4399-815C-764A3651B62A}">
      <text>
        <r>
          <rPr>
            <sz val="9"/>
            <color indexed="81"/>
            <rFont val="Tahoma"/>
            <family val="2"/>
          </rPr>
          <t>Solver could not find a feasible solution.</t>
        </r>
      </text>
    </comment>
    <comment ref="K47" authorId="0" shapeId="0" xr:uid="{3A75FB37-93C7-4070-9FD4-878B09AD3A57}">
      <text>
        <r>
          <rPr>
            <sz val="9"/>
            <color indexed="81"/>
            <rFont val="Tahoma"/>
            <family val="2"/>
          </rPr>
          <t>Solver could not find a feasible solution.</t>
        </r>
      </text>
    </comment>
    <comment ref="L47" authorId="0" shapeId="0" xr:uid="{5CC1879E-24EC-464C-B234-4A0A77AF5C5E}">
      <text>
        <r>
          <rPr>
            <sz val="9"/>
            <color indexed="81"/>
            <rFont val="Tahoma"/>
            <family val="2"/>
          </rPr>
          <t>Solver could not find a feasible solution.</t>
        </r>
      </text>
    </comment>
    <comment ref="M47" authorId="0" shapeId="0" xr:uid="{FB3E1E90-6565-4293-84F6-E0A75EFB1428}">
      <text>
        <r>
          <rPr>
            <sz val="9"/>
            <color indexed="81"/>
            <rFont val="Tahoma"/>
            <family val="2"/>
          </rPr>
          <t>Solver could not find a feasible solution.</t>
        </r>
      </text>
    </comment>
    <comment ref="N47" authorId="0" shapeId="0" xr:uid="{5779328D-1145-4F09-A4A8-3C06F8153F58}">
      <text>
        <r>
          <rPr>
            <sz val="9"/>
            <color indexed="81"/>
            <rFont val="Tahoma"/>
            <family val="2"/>
          </rPr>
          <t>Solver could not find a feasible solution.</t>
        </r>
      </text>
    </comment>
    <comment ref="O47" authorId="0" shapeId="0" xr:uid="{1A5A494C-8EBE-4357-B0CA-5CFA995A992F}">
      <text>
        <r>
          <rPr>
            <sz val="9"/>
            <color indexed="81"/>
            <rFont val="Tahoma"/>
            <family val="2"/>
          </rPr>
          <t>Solver converged in probability to a global solution.</t>
        </r>
      </text>
    </comment>
    <comment ref="P47" authorId="0" shapeId="0" xr:uid="{C4D9768B-1A31-4A34-83DB-DA5F3428A8EE}">
      <text>
        <r>
          <rPr>
            <sz val="9"/>
            <color indexed="81"/>
            <rFont val="Tahoma"/>
            <family val="2"/>
          </rPr>
          <t>Solver converged in probability to a global solution.</t>
        </r>
      </text>
    </comment>
    <comment ref="Q47" authorId="0" shapeId="0" xr:uid="{6A030A83-52AD-42E2-A72B-A98AC8128D21}">
      <text>
        <r>
          <rPr>
            <sz val="9"/>
            <color indexed="81"/>
            <rFont val="Tahoma"/>
            <family val="2"/>
          </rPr>
          <t>Solver converged in probability to a global solution.</t>
        </r>
      </text>
    </comment>
    <comment ref="R47" authorId="0" shapeId="0" xr:uid="{D9B7458A-7903-4701-AB1C-4E896022B4A5}">
      <text>
        <r>
          <rPr>
            <sz val="9"/>
            <color indexed="81"/>
            <rFont val="Tahoma"/>
            <family val="2"/>
          </rPr>
          <t>Solver converged in probability to a global solution.</t>
        </r>
      </text>
    </comment>
    <comment ref="S47" authorId="0" shapeId="0" xr:uid="{048B2697-74F2-4DE4-AD2E-1BA5F0B327A2}">
      <text>
        <r>
          <rPr>
            <sz val="9"/>
            <color indexed="81"/>
            <rFont val="Tahoma"/>
            <family val="2"/>
          </rPr>
          <t>Solver converged in probability to a global solution.</t>
        </r>
      </text>
    </comment>
    <comment ref="T47" authorId="0" shapeId="0" xr:uid="{45FFA31A-2547-4A82-8279-FC84D2559F83}">
      <text>
        <r>
          <rPr>
            <sz val="9"/>
            <color indexed="81"/>
            <rFont val="Tahoma"/>
            <family val="2"/>
          </rPr>
          <t>Solver converged in probability to a global solution.</t>
        </r>
      </text>
    </comment>
    <comment ref="U47" authorId="0" shapeId="0" xr:uid="{1693B165-3DB2-45E2-983B-B9C9DBE62C2E}">
      <text>
        <r>
          <rPr>
            <sz val="9"/>
            <color indexed="81"/>
            <rFont val="Tahoma"/>
            <family val="2"/>
          </rPr>
          <t>Solver converged in probability to a global solution.</t>
        </r>
      </text>
    </comment>
    <comment ref="V47" authorId="0" shapeId="0" xr:uid="{DE5E3AED-FCD2-4E63-8425-077312207E2B}">
      <text>
        <r>
          <rPr>
            <sz val="9"/>
            <color indexed="81"/>
            <rFont val="Tahoma"/>
            <family val="2"/>
          </rPr>
          <t>Solver converged in probability to a global solution.</t>
        </r>
      </text>
    </comment>
    <comment ref="W47" authorId="0" shapeId="0" xr:uid="{3209EC61-7C19-4B09-B13E-1FFD35C146A3}">
      <text>
        <r>
          <rPr>
            <sz val="9"/>
            <color indexed="81"/>
            <rFont val="Tahoma"/>
            <family val="2"/>
          </rPr>
          <t>Solver converged in probability to a global solution.</t>
        </r>
      </text>
    </comment>
    <comment ref="X47" authorId="0" shapeId="0" xr:uid="{C3086D51-BBDD-41F0-9EEA-6F7CBFF8590A}">
      <text>
        <r>
          <rPr>
            <sz val="9"/>
            <color indexed="81"/>
            <rFont val="Tahoma"/>
            <family val="2"/>
          </rPr>
          <t>Solver converged in probability to a global solution.</t>
        </r>
      </text>
    </comment>
    <comment ref="Y47" authorId="0" shapeId="0" xr:uid="{927CA1DB-CD1A-4FC0-86E8-935819F52D5D}">
      <text>
        <r>
          <rPr>
            <sz val="9"/>
            <color indexed="81"/>
            <rFont val="Tahoma"/>
            <family val="2"/>
          </rPr>
          <t>Solver converged in probability to a global solution.</t>
        </r>
      </text>
    </comment>
    <comment ref="Z47" authorId="0" shapeId="0" xr:uid="{CF32BA71-FC59-4723-A07F-A9A75F28602C}">
      <text>
        <r>
          <rPr>
            <sz val="9"/>
            <color indexed="81"/>
            <rFont val="Tahoma"/>
            <family val="2"/>
          </rPr>
          <t>Solver converged in probability to a global solution.</t>
        </r>
      </text>
    </comment>
    <comment ref="AA47" authorId="0" shapeId="0" xr:uid="{11B7F90D-80F1-4B35-9F8A-64D9A7730859}">
      <text>
        <r>
          <rPr>
            <sz val="9"/>
            <color indexed="81"/>
            <rFont val="Tahoma"/>
            <family val="2"/>
          </rPr>
          <t>Solver converged in probability to a global solution.</t>
        </r>
      </text>
    </comment>
    <comment ref="B48" authorId="0" shapeId="0" xr:uid="{57B8107E-76A7-4A10-B026-87A636AC8B62}">
      <text>
        <r>
          <rPr>
            <sz val="9"/>
            <color indexed="81"/>
            <rFont val="Tahoma"/>
            <family val="2"/>
          </rPr>
          <t>Solver could not find a feasible solution.</t>
        </r>
      </text>
    </comment>
    <comment ref="C48" authorId="0" shapeId="0" xr:uid="{10115C7D-7585-490D-8225-57A13C69F47F}">
      <text>
        <r>
          <rPr>
            <sz val="9"/>
            <color indexed="81"/>
            <rFont val="Tahoma"/>
            <family val="2"/>
          </rPr>
          <t>Solver could not find a feasible solution.</t>
        </r>
      </text>
    </comment>
    <comment ref="D48" authorId="0" shapeId="0" xr:uid="{42B81E6F-E599-491F-B9DB-5EB06E5C03DB}">
      <text>
        <r>
          <rPr>
            <sz val="9"/>
            <color indexed="81"/>
            <rFont val="Tahoma"/>
            <family val="2"/>
          </rPr>
          <t>Solver could not find a feasible solution.</t>
        </r>
      </text>
    </comment>
    <comment ref="E48" authorId="0" shapeId="0" xr:uid="{61E9BAE2-6B5A-4524-8FE9-A7B59F368A6E}">
      <text>
        <r>
          <rPr>
            <sz val="9"/>
            <color indexed="81"/>
            <rFont val="Tahoma"/>
            <family val="2"/>
          </rPr>
          <t>Solver could not find a feasible solution.</t>
        </r>
      </text>
    </comment>
    <comment ref="F48" authorId="0" shapeId="0" xr:uid="{92DD89D1-BBD6-4143-ABF4-8385AC922BD6}">
      <text>
        <r>
          <rPr>
            <sz val="9"/>
            <color indexed="81"/>
            <rFont val="Tahoma"/>
            <family val="2"/>
          </rPr>
          <t>Solver could not find a feasible solution.</t>
        </r>
      </text>
    </comment>
    <comment ref="G48" authorId="0" shapeId="0" xr:uid="{5E1F56A9-938C-45F0-868B-070BFAA850B0}">
      <text>
        <r>
          <rPr>
            <sz val="9"/>
            <color indexed="81"/>
            <rFont val="Tahoma"/>
            <family val="2"/>
          </rPr>
          <t>Solver could not find a feasible solution.</t>
        </r>
      </text>
    </comment>
    <comment ref="H48" authorId="0" shapeId="0" xr:uid="{1E62EEA0-FCE6-45DC-936C-AA42DFB28380}">
      <text>
        <r>
          <rPr>
            <sz val="9"/>
            <color indexed="81"/>
            <rFont val="Tahoma"/>
            <family val="2"/>
          </rPr>
          <t>Solver could not find a feasible solution.</t>
        </r>
      </text>
    </comment>
    <comment ref="I48" authorId="0" shapeId="0" xr:uid="{45F99BFE-E816-4A6A-B988-760DC2DA4382}">
      <text>
        <r>
          <rPr>
            <sz val="9"/>
            <color indexed="81"/>
            <rFont val="Tahoma"/>
            <family val="2"/>
          </rPr>
          <t>Solver could not find a feasible solution.</t>
        </r>
      </text>
    </comment>
    <comment ref="J48" authorId="0" shapeId="0" xr:uid="{E96E18D6-1CED-4017-A6A7-99F23C6E1EB2}">
      <text>
        <r>
          <rPr>
            <sz val="9"/>
            <color indexed="81"/>
            <rFont val="Tahoma"/>
            <family val="2"/>
          </rPr>
          <t>Solver could not find a feasible solution.</t>
        </r>
      </text>
    </comment>
    <comment ref="K48" authorId="0" shapeId="0" xr:uid="{920C4264-F378-47D8-8780-5D94291F979B}">
      <text>
        <r>
          <rPr>
            <sz val="9"/>
            <color indexed="81"/>
            <rFont val="Tahoma"/>
            <family val="2"/>
          </rPr>
          <t>Solver could not find a feasible solution.</t>
        </r>
      </text>
    </comment>
    <comment ref="L48" authorId="0" shapeId="0" xr:uid="{63816415-255E-44D6-B118-793348ECFDC0}">
      <text>
        <r>
          <rPr>
            <sz val="9"/>
            <color indexed="81"/>
            <rFont val="Tahoma"/>
            <family val="2"/>
          </rPr>
          <t>Solver could not find a feasible solution.</t>
        </r>
      </text>
    </comment>
    <comment ref="M48" authorId="0" shapeId="0" xr:uid="{F074876C-69F6-4005-93FA-EA9F567BAC6F}">
      <text>
        <r>
          <rPr>
            <sz val="9"/>
            <color indexed="81"/>
            <rFont val="Tahoma"/>
            <family val="2"/>
          </rPr>
          <t>Solver could not find a feasible solution.</t>
        </r>
      </text>
    </comment>
    <comment ref="N48" authorId="0" shapeId="0" xr:uid="{42CA0DD3-02AE-44AF-8ED7-203DA410E4F9}">
      <text>
        <r>
          <rPr>
            <sz val="9"/>
            <color indexed="81"/>
            <rFont val="Tahoma"/>
            <family val="2"/>
          </rPr>
          <t>Solver could not find a feasible solution.</t>
        </r>
      </text>
    </comment>
    <comment ref="O48" authorId="0" shapeId="0" xr:uid="{315262B4-23A8-46DB-BB92-DB92BEBE9BB5}">
      <text>
        <r>
          <rPr>
            <sz val="9"/>
            <color indexed="81"/>
            <rFont val="Tahoma"/>
            <family val="2"/>
          </rPr>
          <t>Solver converged in probability to a global solution.</t>
        </r>
      </text>
    </comment>
    <comment ref="P48" authorId="0" shapeId="0" xr:uid="{32C42E48-7047-41BA-A2EE-BCD966F43090}">
      <text>
        <r>
          <rPr>
            <sz val="9"/>
            <color indexed="81"/>
            <rFont val="Tahoma"/>
            <family val="2"/>
          </rPr>
          <t>Solver converged in probability to a global solution.</t>
        </r>
      </text>
    </comment>
    <comment ref="Q48" authorId="0" shapeId="0" xr:uid="{283A2480-509A-4125-B154-ED96E5F4FD76}">
      <text>
        <r>
          <rPr>
            <sz val="9"/>
            <color indexed="81"/>
            <rFont val="Tahoma"/>
            <family val="2"/>
          </rPr>
          <t>Solver converged in probability to a global solution.</t>
        </r>
      </text>
    </comment>
    <comment ref="R48" authorId="0" shapeId="0" xr:uid="{B8B50850-7072-45D9-85B2-7418AB74B9D4}">
      <text>
        <r>
          <rPr>
            <sz val="9"/>
            <color indexed="81"/>
            <rFont val="Tahoma"/>
            <family val="2"/>
          </rPr>
          <t>Solver converged in probability to a global solution.</t>
        </r>
      </text>
    </comment>
    <comment ref="S48" authorId="0" shapeId="0" xr:uid="{1C5995D2-8C85-4864-8900-422F724B7C26}">
      <text>
        <r>
          <rPr>
            <sz val="9"/>
            <color indexed="81"/>
            <rFont val="Tahoma"/>
            <family val="2"/>
          </rPr>
          <t>Solver converged in probability to a global solution.</t>
        </r>
      </text>
    </comment>
    <comment ref="T48" authorId="0" shapeId="0" xr:uid="{D63F629F-58CC-4787-B3DA-D9B469CF8BD8}">
      <text>
        <r>
          <rPr>
            <sz val="9"/>
            <color indexed="81"/>
            <rFont val="Tahoma"/>
            <family val="2"/>
          </rPr>
          <t>Solver converged in probability to a global solution.</t>
        </r>
      </text>
    </comment>
    <comment ref="U48" authorId="0" shapeId="0" xr:uid="{C3361E27-DC91-45BE-BF04-548265EA452C}">
      <text>
        <r>
          <rPr>
            <sz val="9"/>
            <color indexed="81"/>
            <rFont val="Tahoma"/>
            <family val="2"/>
          </rPr>
          <t>Solver converged in probability to a global solution.</t>
        </r>
      </text>
    </comment>
    <comment ref="V48" authorId="0" shapeId="0" xr:uid="{F321125E-60DD-48D5-A98B-3749CF8AFF5E}">
      <text>
        <r>
          <rPr>
            <sz val="9"/>
            <color indexed="81"/>
            <rFont val="Tahoma"/>
            <family val="2"/>
          </rPr>
          <t>Solver converged in probability to a global solution.</t>
        </r>
      </text>
    </comment>
    <comment ref="W48" authorId="0" shapeId="0" xr:uid="{E13D42CD-8DB9-479E-81D7-6F4F4DDF6A2F}">
      <text>
        <r>
          <rPr>
            <sz val="9"/>
            <color indexed="81"/>
            <rFont val="Tahoma"/>
            <family val="2"/>
          </rPr>
          <t>Solver converged in probability to a global solution.</t>
        </r>
      </text>
    </comment>
    <comment ref="X48" authorId="0" shapeId="0" xr:uid="{97ADC9E6-BD13-427F-BF72-F499961D7134}">
      <text>
        <r>
          <rPr>
            <sz val="9"/>
            <color indexed="81"/>
            <rFont val="Tahoma"/>
            <family val="2"/>
          </rPr>
          <t>Solver converged in probability to a global solution.</t>
        </r>
      </text>
    </comment>
    <comment ref="Y48" authorId="0" shapeId="0" xr:uid="{59764D4B-44ED-43E6-86A5-E291BF5497D4}">
      <text>
        <r>
          <rPr>
            <sz val="9"/>
            <color indexed="81"/>
            <rFont val="Tahoma"/>
            <family val="2"/>
          </rPr>
          <t>Solver converged in probability to a global solution.</t>
        </r>
      </text>
    </comment>
    <comment ref="Z48" authorId="0" shapeId="0" xr:uid="{88002695-F3C8-4901-AD45-6D90C0762F6D}">
      <text>
        <r>
          <rPr>
            <sz val="9"/>
            <color indexed="81"/>
            <rFont val="Tahoma"/>
            <family val="2"/>
          </rPr>
          <t>Solver converged in probability to a global solution.</t>
        </r>
      </text>
    </comment>
    <comment ref="AA48" authorId="0" shapeId="0" xr:uid="{9BEA9DE4-3F7F-402B-9665-6F8A0445179A}">
      <text>
        <r>
          <rPr>
            <sz val="9"/>
            <color indexed="81"/>
            <rFont val="Tahoma"/>
            <family val="2"/>
          </rPr>
          <t>Solver converged in probability to a global solution.</t>
        </r>
      </text>
    </comment>
    <comment ref="B49" authorId="0" shapeId="0" xr:uid="{46033BE1-F469-4043-80A6-1E684987D317}">
      <text>
        <r>
          <rPr>
            <sz val="9"/>
            <color indexed="81"/>
            <rFont val="Tahoma"/>
            <family val="2"/>
          </rPr>
          <t>Solver could not find a feasible solution.</t>
        </r>
      </text>
    </comment>
    <comment ref="C49" authorId="0" shapeId="0" xr:uid="{1917DCAB-C08E-4782-86CD-2F66417855CC}">
      <text>
        <r>
          <rPr>
            <sz val="9"/>
            <color indexed="81"/>
            <rFont val="Tahoma"/>
            <family val="2"/>
          </rPr>
          <t>Solver could not find a feasible solution.</t>
        </r>
      </text>
    </comment>
    <comment ref="D49" authorId="0" shapeId="0" xr:uid="{BE590603-132A-4CCA-8527-8A8FF67DED38}">
      <text>
        <r>
          <rPr>
            <sz val="9"/>
            <color indexed="81"/>
            <rFont val="Tahoma"/>
            <family val="2"/>
          </rPr>
          <t>Solver could not find a feasible solution.</t>
        </r>
      </text>
    </comment>
    <comment ref="E49" authorId="0" shapeId="0" xr:uid="{A943B012-12FA-4B0A-A618-CF5CBAAA4E78}">
      <text>
        <r>
          <rPr>
            <sz val="9"/>
            <color indexed="81"/>
            <rFont val="Tahoma"/>
            <family val="2"/>
          </rPr>
          <t>Solver could not find a feasible solution.</t>
        </r>
      </text>
    </comment>
    <comment ref="F49" authorId="0" shapeId="0" xr:uid="{BED2E950-D032-4890-B971-67A4DE1103C5}">
      <text>
        <r>
          <rPr>
            <sz val="9"/>
            <color indexed="81"/>
            <rFont val="Tahoma"/>
            <family val="2"/>
          </rPr>
          <t>Solver could not find a feasible solution.</t>
        </r>
      </text>
    </comment>
    <comment ref="G49" authorId="0" shapeId="0" xr:uid="{40D75F38-3933-4FFE-8825-549BD65865DE}">
      <text>
        <r>
          <rPr>
            <sz val="9"/>
            <color indexed="81"/>
            <rFont val="Tahoma"/>
            <family val="2"/>
          </rPr>
          <t>Solver could not find a feasible solution.</t>
        </r>
      </text>
    </comment>
    <comment ref="H49" authorId="0" shapeId="0" xr:uid="{368691DC-EE99-4948-8D4F-8C4ACBCF2C51}">
      <text>
        <r>
          <rPr>
            <sz val="9"/>
            <color indexed="81"/>
            <rFont val="Tahoma"/>
            <family val="2"/>
          </rPr>
          <t>Solver could not find a feasible solution.</t>
        </r>
      </text>
    </comment>
    <comment ref="I49" authorId="0" shapeId="0" xr:uid="{AD498555-329B-456E-AAC1-2F51155DE09B}">
      <text>
        <r>
          <rPr>
            <sz val="9"/>
            <color indexed="81"/>
            <rFont val="Tahoma"/>
            <family val="2"/>
          </rPr>
          <t>Solver could not find a feasible solution.</t>
        </r>
      </text>
    </comment>
    <comment ref="J49" authorId="0" shapeId="0" xr:uid="{7F1E109C-FA82-4BBA-A0E5-C26735864E15}">
      <text>
        <r>
          <rPr>
            <sz val="9"/>
            <color indexed="81"/>
            <rFont val="Tahoma"/>
            <family val="2"/>
          </rPr>
          <t>Solver could not find a feasible solution.</t>
        </r>
      </text>
    </comment>
    <comment ref="K49" authorId="0" shapeId="0" xr:uid="{9D77CFB0-930F-4A6A-BD99-C58309926DD3}">
      <text>
        <r>
          <rPr>
            <sz val="9"/>
            <color indexed="81"/>
            <rFont val="Tahoma"/>
            <family val="2"/>
          </rPr>
          <t>Solver could not find a feasible solution.</t>
        </r>
      </text>
    </comment>
    <comment ref="L49" authorId="0" shapeId="0" xr:uid="{ACF41817-5A07-4654-95BC-3DB7C7F08D85}">
      <text>
        <r>
          <rPr>
            <sz val="9"/>
            <color indexed="81"/>
            <rFont val="Tahoma"/>
            <family val="2"/>
          </rPr>
          <t>Solver could not find a feasible solution.</t>
        </r>
      </text>
    </comment>
    <comment ref="M49" authorId="0" shapeId="0" xr:uid="{A5D8692B-CDF4-4691-9EC1-8C2FD7846865}">
      <text>
        <r>
          <rPr>
            <sz val="9"/>
            <color indexed="81"/>
            <rFont val="Tahoma"/>
            <family val="2"/>
          </rPr>
          <t>Solver could not find a feasible solution.</t>
        </r>
      </text>
    </comment>
    <comment ref="N49" authorId="0" shapeId="0" xr:uid="{97DB155D-086C-46F3-9982-D90916E65AA4}">
      <text>
        <r>
          <rPr>
            <sz val="9"/>
            <color indexed="81"/>
            <rFont val="Tahoma"/>
            <family val="2"/>
          </rPr>
          <t>Solver could not find a feasible solution.</t>
        </r>
      </text>
    </comment>
    <comment ref="O49" authorId="0" shapeId="0" xr:uid="{7B2C32C7-FD21-4934-89A3-7908426BDEDD}">
      <text>
        <r>
          <rPr>
            <sz val="9"/>
            <color indexed="81"/>
            <rFont val="Tahoma"/>
            <family val="2"/>
          </rPr>
          <t>Solver converged in probability to a global solution.</t>
        </r>
      </text>
    </comment>
    <comment ref="P49" authorId="0" shapeId="0" xr:uid="{E57D878C-117E-46DA-A46A-E76823CD511B}">
      <text>
        <r>
          <rPr>
            <sz val="9"/>
            <color indexed="81"/>
            <rFont val="Tahoma"/>
            <family val="2"/>
          </rPr>
          <t>Solver converged in probability to a global solution.</t>
        </r>
      </text>
    </comment>
    <comment ref="Q49" authorId="0" shapeId="0" xr:uid="{2C4AA795-C923-4798-932C-5777F6DB9723}">
      <text>
        <r>
          <rPr>
            <sz val="9"/>
            <color indexed="81"/>
            <rFont val="Tahoma"/>
            <family val="2"/>
          </rPr>
          <t>Solver converged in probability to a global solution.</t>
        </r>
      </text>
    </comment>
    <comment ref="R49" authorId="0" shapeId="0" xr:uid="{38BA4E4F-9874-4C74-924E-056E461E34DD}">
      <text>
        <r>
          <rPr>
            <sz val="9"/>
            <color indexed="81"/>
            <rFont val="Tahoma"/>
            <family val="2"/>
          </rPr>
          <t>Solver converged in probability to a global solution.</t>
        </r>
      </text>
    </comment>
    <comment ref="S49" authorId="0" shapeId="0" xr:uid="{A180B9F1-B473-414D-BEA9-D1723B3C735B}">
      <text>
        <r>
          <rPr>
            <sz val="9"/>
            <color indexed="81"/>
            <rFont val="Tahoma"/>
            <family val="2"/>
          </rPr>
          <t>Solver converged in probability to a global solution.</t>
        </r>
      </text>
    </comment>
    <comment ref="T49" authorId="0" shapeId="0" xr:uid="{190E735F-3F93-4B23-9F6C-0A30FF6A8C2D}">
      <text>
        <r>
          <rPr>
            <sz val="9"/>
            <color indexed="81"/>
            <rFont val="Tahoma"/>
            <family val="2"/>
          </rPr>
          <t>Solver converged in probability to a global solution.</t>
        </r>
      </text>
    </comment>
    <comment ref="U49" authorId="0" shapeId="0" xr:uid="{D654EFD9-1E4D-4569-A99B-6FCCAB3C003D}">
      <text>
        <r>
          <rPr>
            <sz val="9"/>
            <color indexed="81"/>
            <rFont val="Tahoma"/>
            <family val="2"/>
          </rPr>
          <t>Solver converged in probability to a global solution.</t>
        </r>
      </text>
    </comment>
    <comment ref="V49" authorId="0" shapeId="0" xr:uid="{2F5CEDF4-5FF1-431D-9753-B9943135BD37}">
      <text>
        <r>
          <rPr>
            <sz val="9"/>
            <color indexed="81"/>
            <rFont val="Tahoma"/>
            <family val="2"/>
          </rPr>
          <t>Solver converged in probability to a global solution.</t>
        </r>
      </text>
    </comment>
    <comment ref="W49" authorId="0" shapeId="0" xr:uid="{B192F487-C543-4047-8861-8FB97D15FB6F}">
      <text>
        <r>
          <rPr>
            <sz val="9"/>
            <color indexed="81"/>
            <rFont val="Tahoma"/>
            <family val="2"/>
          </rPr>
          <t>Solver converged in probability to a global solution.</t>
        </r>
      </text>
    </comment>
    <comment ref="X49" authorId="0" shapeId="0" xr:uid="{6659A675-3EBF-403B-A4F5-FD6B87DFE0FC}">
      <text>
        <r>
          <rPr>
            <sz val="9"/>
            <color indexed="81"/>
            <rFont val="Tahoma"/>
            <family val="2"/>
          </rPr>
          <t>Solver converged in probability to a global solution.</t>
        </r>
      </text>
    </comment>
    <comment ref="Y49" authorId="0" shapeId="0" xr:uid="{49AE1164-3CE0-4E0D-B94F-ABB05073B15D}">
      <text>
        <r>
          <rPr>
            <sz val="9"/>
            <color indexed="81"/>
            <rFont val="Tahoma"/>
            <family val="2"/>
          </rPr>
          <t>Solver converged in probability to a global solution.</t>
        </r>
      </text>
    </comment>
    <comment ref="Z49" authorId="0" shapeId="0" xr:uid="{DE8072DA-3AF9-4928-818C-2BDC63EF7CCA}">
      <text>
        <r>
          <rPr>
            <sz val="9"/>
            <color indexed="81"/>
            <rFont val="Tahoma"/>
            <family val="2"/>
          </rPr>
          <t>Solver converged in probability to a global solution.</t>
        </r>
      </text>
    </comment>
    <comment ref="AA49" authorId="0" shapeId="0" xr:uid="{53671D33-1185-4F57-8D19-AF0AA7C2C6FE}">
      <text>
        <r>
          <rPr>
            <sz val="9"/>
            <color indexed="81"/>
            <rFont val="Tahoma"/>
            <family val="2"/>
          </rPr>
          <t>Solver converged in probability to a global solution.</t>
        </r>
      </text>
    </comment>
    <comment ref="B50" authorId="0" shapeId="0" xr:uid="{835A21C3-16E5-4BE0-BBE5-7FD17C029C8C}">
      <text>
        <r>
          <rPr>
            <sz val="9"/>
            <color indexed="81"/>
            <rFont val="Tahoma"/>
            <family val="2"/>
          </rPr>
          <t>Solver could not find a feasible solution.</t>
        </r>
      </text>
    </comment>
    <comment ref="C50" authorId="0" shapeId="0" xr:uid="{8A111C75-CC9F-4221-AF2A-B1FE566AFC28}">
      <text>
        <r>
          <rPr>
            <sz val="9"/>
            <color indexed="81"/>
            <rFont val="Tahoma"/>
            <family val="2"/>
          </rPr>
          <t>Solver could not find a feasible solution.</t>
        </r>
      </text>
    </comment>
    <comment ref="D50" authorId="0" shapeId="0" xr:uid="{A21FB528-39E0-4E78-A0A5-B215BEFE86C8}">
      <text>
        <r>
          <rPr>
            <sz val="9"/>
            <color indexed="81"/>
            <rFont val="Tahoma"/>
            <family val="2"/>
          </rPr>
          <t>Solver could not find a feasible solution.</t>
        </r>
      </text>
    </comment>
    <comment ref="E50" authorId="0" shapeId="0" xr:uid="{8A8CCF7D-2B2F-4875-A004-2DDD43C9D7C2}">
      <text>
        <r>
          <rPr>
            <sz val="9"/>
            <color indexed="81"/>
            <rFont val="Tahoma"/>
            <family val="2"/>
          </rPr>
          <t>Solver could not find a feasible solution.</t>
        </r>
      </text>
    </comment>
    <comment ref="F50" authorId="0" shapeId="0" xr:uid="{E329D4B2-D3CE-4890-AE05-E3487E52EE47}">
      <text>
        <r>
          <rPr>
            <sz val="9"/>
            <color indexed="81"/>
            <rFont val="Tahoma"/>
            <family val="2"/>
          </rPr>
          <t>Solver could not find a feasible solution.</t>
        </r>
      </text>
    </comment>
    <comment ref="G50" authorId="0" shapeId="0" xr:uid="{64794661-E355-4F39-B0F5-48BED4FB9CE5}">
      <text>
        <r>
          <rPr>
            <sz val="9"/>
            <color indexed="81"/>
            <rFont val="Tahoma"/>
            <family val="2"/>
          </rPr>
          <t>Solver could not find a feasible solution.</t>
        </r>
      </text>
    </comment>
    <comment ref="H50" authorId="0" shapeId="0" xr:uid="{96253EF5-F4E8-465F-ADA5-EA0A9CCEEED5}">
      <text>
        <r>
          <rPr>
            <sz val="9"/>
            <color indexed="81"/>
            <rFont val="Tahoma"/>
            <family val="2"/>
          </rPr>
          <t>Solver could not find a feasible solution.</t>
        </r>
      </text>
    </comment>
    <comment ref="I50" authorId="0" shapeId="0" xr:uid="{E0EC49B9-242D-4B13-876E-14DFBA48F020}">
      <text>
        <r>
          <rPr>
            <sz val="9"/>
            <color indexed="81"/>
            <rFont val="Tahoma"/>
            <family val="2"/>
          </rPr>
          <t>Solver could not find a feasible solution.</t>
        </r>
      </text>
    </comment>
    <comment ref="J50" authorId="0" shapeId="0" xr:uid="{059C4135-1531-441F-B221-0C67D09B56DB}">
      <text>
        <r>
          <rPr>
            <sz val="9"/>
            <color indexed="81"/>
            <rFont val="Tahoma"/>
            <family val="2"/>
          </rPr>
          <t>Solver could not find a feasible solution.</t>
        </r>
      </text>
    </comment>
    <comment ref="K50" authorId="0" shapeId="0" xr:uid="{FE7D3380-C299-40FB-AE7A-355A130CACFF}">
      <text>
        <r>
          <rPr>
            <sz val="9"/>
            <color indexed="81"/>
            <rFont val="Tahoma"/>
            <family val="2"/>
          </rPr>
          <t>Solver could not find a feasible solution.</t>
        </r>
      </text>
    </comment>
    <comment ref="L50" authorId="0" shapeId="0" xr:uid="{4EFD2581-0DB3-47D8-A509-0179112C2877}">
      <text>
        <r>
          <rPr>
            <sz val="9"/>
            <color indexed="81"/>
            <rFont val="Tahoma"/>
            <family val="2"/>
          </rPr>
          <t>Solver could not find a feasible solution.</t>
        </r>
      </text>
    </comment>
    <comment ref="M50" authorId="0" shapeId="0" xr:uid="{BC21519B-41F8-4769-BCBD-91D4A0F5A9CC}">
      <text>
        <r>
          <rPr>
            <sz val="9"/>
            <color indexed="81"/>
            <rFont val="Tahoma"/>
            <family val="2"/>
          </rPr>
          <t>Solver could not find a feasible solution.</t>
        </r>
      </text>
    </comment>
    <comment ref="N50" authorId="0" shapeId="0" xr:uid="{759C29FA-40D5-4E06-989B-BE2DBCB12C34}">
      <text>
        <r>
          <rPr>
            <sz val="9"/>
            <color indexed="81"/>
            <rFont val="Tahoma"/>
            <family val="2"/>
          </rPr>
          <t>Solver could not find a feasible solution.</t>
        </r>
      </text>
    </comment>
    <comment ref="O50" authorId="0" shapeId="0" xr:uid="{A6299DD1-DA0F-4B66-A5A9-6C22E22ABCF0}">
      <text>
        <r>
          <rPr>
            <sz val="9"/>
            <color indexed="81"/>
            <rFont val="Tahoma"/>
            <family val="2"/>
          </rPr>
          <t>Solver could not find a feasible solution.</t>
        </r>
      </text>
    </comment>
    <comment ref="P50" authorId="0" shapeId="0" xr:uid="{B6DD5F9F-10F2-425E-AB1F-2D97FB4CF596}">
      <text>
        <r>
          <rPr>
            <sz val="9"/>
            <color indexed="81"/>
            <rFont val="Tahoma"/>
            <family val="2"/>
          </rPr>
          <t>Solver converged in probability to a global solution.</t>
        </r>
      </text>
    </comment>
    <comment ref="Q50" authorId="0" shapeId="0" xr:uid="{DE32DFD3-1540-4118-B9FA-6C5378B3FFCC}">
      <text>
        <r>
          <rPr>
            <sz val="9"/>
            <color indexed="81"/>
            <rFont val="Tahoma"/>
            <family val="2"/>
          </rPr>
          <t>Solver converged in probability to a global solution.</t>
        </r>
      </text>
    </comment>
    <comment ref="R50" authorId="0" shapeId="0" xr:uid="{59602DBF-9241-4CF0-A111-669560E0E81B}">
      <text>
        <r>
          <rPr>
            <sz val="9"/>
            <color indexed="81"/>
            <rFont val="Tahoma"/>
            <family val="2"/>
          </rPr>
          <t>Solver converged in probability to a global solution.</t>
        </r>
      </text>
    </comment>
    <comment ref="S50" authorId="0" shapeId="0" xr:uid="{524F5DE0-53BB-4731-A6AB-3D5FF43D62A1}">
      <text>
        <r>
          <rPr>
            <sz val="9"/>
            <color indexed="81"/>
            <rFont val="Tahoma"/>
            <family val="2"/>
          </rPr>
          <t>Solver converged in probability to a global solution.</t>
        </r>
      </text>
    </comment>
    <comment ref="T50" authorId="0" shapeId="0" xr:uid="{6C0505AD-3989-4602-9AA8-CDFD28806F82}">
      <text>
        <r>
          <rPr>
            <sz val="9"/>
            <color indexed="81"/>
            <rFont val="Tahoma"/>
            <family val="2"/>
          </rPr>
          <t>Solver converged in probability to a global solution.</t>
        </r>
      </text>
    </comment>
    <comment ref="U50" authorId="0" shapeId="0" xr:uid="{BC21F60F-9275-4AD8-802B-0A5DD36C655E}">
      <text>
        <r>
          <rPr>
            <sz val="9"/>
            <color indexed="81"/>
            <rFont val="Tahoma"/>
            <family val="2"/>
          </rPr>
          <t>Solver converged in probability to a global solution.</t>
        </r>
      </text>
    </comment>
    <comment ref="V50" authorId="0" shapeId="0" xr:uid="{18412589-DBDE-4FD1-BF78-8741261F4704}">
      <text>
        <r>
          <rPr>
            <sz val="9"/>
            <color indexed="81"/>
            <rFont val="Tahoma"/>
            <family val="2"/>
          </rPr>
          <t>Solver converged in probability to a global solution.</t>
        </r>
      </text>
    </comment>
    <comment ref="W50" authorId="0" shapeId="0" xr:uid="{68588A7C-C3F1-4FDE-82F8-C0430782E0A5}">
      <text>
        <r>
          <rPr>
            <sz val="9"/>
            <color indexed="81"/>
            <rFont val="Tahoma"/>
            <family val="2"/>
          </rPr>
          <t>Solver converged in probability to a global solution.</t>
        </r>
      </text>
    </comment>
    <comment ref="X50" authorId="0" shapeId="0" xr:uid="{489203CA-3667-41A3-93AE-809D5999E997}">
      <text>
        <r>
          <rPr>
            <sz val="9"/>
            <color indexed="81"/>
            <rFont val="Tahoma"/>
            <family val="2"/>
          </rPr>
          <t>Solver converged in probability to a global solution.</t>
        </r>
      </text>
    </comment>
    <comment ref="Y50" authorId="0" shapeId="0" xr:uid="{A0F32A09-F31D-49FC-AABD-A9A6434A2905}">
      <text>
        <r>
          <rPr>
            <sz val="9"/>
            <color indexed="81"/>
            <rFont val="Tahoma"/>
            <family val="2"/>
          </rPr>
          <t>Solver converged in probability to a global solution.</t>
        </r>
      </text>
    </comment>
    <comment ref="Z50" authorId="0" shapeId="0" xr:uid="{53742C9A-087B-42E6-B9DA-34D03BD4EF79}">
      <text>
        <r>
          <rPr>
            <sz val="9"/>
            <color indexed="81"/>
            <rFont val="Tahoma"/>
            <family val="2"/>
          </rPr>
          <t>Solver converged in probability to a global solution.</t>
        </r>
      </text>
    </comment>
    <comment ref="AA50" authorId="0" shapeId="0" xr:uid="{7DF6FA3D-B46A-42EB-A67A-BD6B067CA637}">
      <text>
        <r>
          <rPr>
            <sz val="9"/>
            <color indexed="81"/>
            <rFont val="Tahoma"/>
            <family val="2"/>
          </rPr>
          <t>Solver converged in probability to a global solution.</t>
        </r>
      </text>
    </comment>
    <comment ref="B51" authorId="0" shapeId="0" xr:uid="{56EF7F73-AB38-4140-B4E3-7E11024B589F}">
      <text>
        <r>
          <rPr>
            <sz val="9"/>
            <color indexed="81"/>
            <rFont val="Tahoma"/>
            <family val="2"/>
          </rPr>
          <t>Solver could not find a feasible solution.</t>
        </r>
      </text>
    </comment>
    <comment ref="C51" authorId="0" shapeId="0" xr:uid="{FDDAB638-9AB4-4745-91B1-59855D1CFE27}">
      <text>
        <r>
          <rPr>
            <sz val="9"/>
            <color indexed="81"/>
            <rFont val="Tahoma"/>
            <family val="2"/>
          </rPr>
          <t>Solver could not find a feasible solution.</t>
        </r>
      </text>
    </comment>
    <comment ref="D51" authorId="0" shapeId="0" xr:uid="{989AF17E-94DE-4717-ACF4-4095653437B5}">
      <text>
        <r>
          <rPr>
            <sz val="9"/>
            <color indexed="81"/>
            <rFont val="Tahoma"/>
            <family val="2"/>
          </rPr>
          <t>Solver could not find a feasible solution.</t>
        </r>
      </text>
    </comment>
    <comment ref="E51" authorId="0" shapeId="0" xr:uid="{63C6885B-AB13-482B-BA17-8FF53A268F17}">
      <text>
        <r>
          <rPr>
            <sz val="9"/>
            <color indexed="81"/>
            <rFont val="Tahoma"/>
            <family val="2"/>
          </rPr>
          <t>Solver could not find a feasible solution.</t>
        </r>
      </text>
    </comment>
    <comment ref="F51" authorId="0" shapeId="0" xr:uid="{AF87A30F-15C7-4DA4-B92E-8EA03028198C}">
      <text>
        <r>
          <rPr>
            <sz val="9"/>
            <color indexed="81"/>
            <rFont val="Tahoma"/>
            <family val="2"/>
          </rPr>
          <t>Solver could not find a feasible solution.</t>
        </r>
      </text>
    </comment>
    <comment ref="G51" authorId="0" shapeId="0" xr:uid="{B45E30F7-EA80-4111-8E50-2E35B9CD2A0D}">
      <text>
        <r>
          <rPr>
            <sz val="9"/>
            <color indexed="81"/>
            <rFont val="Tahoma"/>
            <family val="2"/>
          </rPr>
          <t>Solver could not find a feasible solution.</t>
        </r>
      </text>
    </comment>
    <comment ref="H51" authorId="0" shapeId="0" xr:uid="{F4373C5E-E907-44B1-9C07-B7EB6980E8AE}">
      <text>
        <r>
          <rPr>
            <sz val="9"/>
            <color indexed="81"/>
            <rFont val="Tahoma"/>
            <family val="2"/>
          </rPr>
          <t>Solver could not find a feasible solution.</t>
        </r>
      </text>
    </comment>
    <comment ref="I51" authorId="0" shapeId="0" xr:uid="{977294B8-33BD-451E-A5AA-5EF88564708C}">
      <text>
        <r>
          <rPr>
            <sz val="9"/>
            <color indexed="81"/>
            <rFont val="Tahoma"/>
            <family val="2"/>
          </rPr>
          <t>Solver could not find a feasible solution.</t>
        </r>
      </text>
    </comment>
    <comment ref="J51" authorId="0" shapeId="0" xr:uid="{A7A29C49-747A-4E73-8C41-00953A3F2914}">
      <text>
        <r>
          <rPr>
            <sz val="9"/>
            <color indexed="81"/>
            <rFont val="Tahoma"/>
            <family val="2"/>
          </rPr>
          <t>Solver could not find a feasible solution.</t>
        </r>
      </text>
    </comment>
    <comment ref="K51" authorId="0" shapeId="0" xr:uid="{860E16D0-E335-4578-93BA-8CC9F52768AC}">
      <text>
        <r>
          <rPr>
            <sz val="9"/>
            <color indexed="81"/>
            <rFont val="Tahoma"/>
            <family val="2"/>
          </rPr>
          <t>Solver could not find a feasible solution.</t>
        </r>
      </text>
    </comment>
    <comment ref="L51" authorId="0" shapeId="0" xr:uid="{B700C903-DE38-4949-BEE4-242337BFE884}">
      <text>
        <r>
          <rPr>
            <sz val="9"/>
            <color indexed="81"/>
            <rFont val="Tahoma"/>
            <family val="2"/>
          </rPr>
          <t>Solver could not find a feasible solution.</t>
        </r>
      </text>
    </comment>
    <comment ref="M51" authorId="0" shapeId="0" xr:uid="{3AFFB903-BAE5-4F49-B82C-E945B32FEEC0}">
      <text>
        <r>
          <rPr>
            <sz val="9"/>
            <color indexed="81"/>
            <rFont val="Tahoma"/>
            <family val="2"/>
          </rPr>
          <t>Solver could not find a feasible solution.</t>
        </r>
      </text>
    </comment>
    <comment ref="N51" authorId="0" shapeId="0" xr:uid="{78695958-E7C2-4D26-823D-2A7EEEB57607}">
      <text>
        <r>
          <rPr>
            <sz val="9"/>
            <color indexed="81"/>
            <rFont val="Tahoma"/>
            <family val="2"/>
          </rPr>
          <t>Solver could not find a feasible solution.</t>
        </r>
      </text>
    </comment>
    <comment ref="O51" authorId="0" shapeId="0" xr:uid="{996407AA-21D7-4387-BD81-C6CCDBF4B47B}">
      <text>
        <r>
          <rPr>
            <sz val="9"/>
            <color indexed="81"/>
            <rFont val="Tahoma"/>
            <family val="2"/>
          </rPr>
          <t>Solver could not find a feasible solution.</t>
        </r>
      </text>
    </comment>
    <comment ref="P51" authorId="0" shapeId="0" xr:uid="{3DFFC2E8-78D4-435B-BE09-54A7746C6857}">
      <text>
        <r>
          <rPr>
            <sz val="9"/>
            <color indexed="81"/>
            <rFont val="Tahoma"/>
            <family val="2"/>
          </rPr>
          <t>Solver converged in probability to a global solution.</t>
        </r>
      </text>
    </comment>
    <comment ref="Q51" authorId="0" shapeId="0" xr:uid="{94012FE3-7335-45FB-ADA3-54AB1DC668D1}">
      <text>
        <r>
          <rPr>
            <sz val="9"/>
            <color indexed="81"/>
            <rFont val="Tahoma"/>
            <family val="2"/>
          </rPr>
          <t>Solver converged in probability to a global solution.</t>
        </r>
      </text>
    </comment>
    <comment ref="R51" authorId="0" shapeId="0" xr:uid="{DC176188-B489-4F01-999B-26403CAEE904}">
      <text>
        <r>
          <rPr>
            <sz val="9"/>
            <color indexed="81"/>
            <rFont val="Tahoma"/>
            <family val="2"/>
          </rPr>
          <t>Solver converged in probability to a global solution.</t>
        </r>
      </text>
    </comment>
    <comment ref="S51" authorId="0" shapeId="0" xr:uid="{870B0423-D68A-4C57-B39C-22A503B8D67B}">
      <text>
        <r>
          <rPr>
            <sz val="9"/>
            <color indexed="81"/>
            <rFont val="Tahoma"/>
            <family val="2"/>
          </rPr>
          <t>Solver converged in probability to a global solution.</t>
        </r>
      </text>
    </comment>
    <comment ref="T51" authorId="0" shapeId="0" xr:uid="{B494A7BC-BA38-4D17-B5C3-9B53F4D5701E}">
      <text>
        <r>
          <rPr>
            <sz val="9"/>
            <color indexed="81"/>
            <rFont val="Tahoma"/>
            <family val="2"/>
          </rPr>
          <t>Solver converged in probability to a global solution.</t>
        </r>
      </text>
    </comment>
    <comment ref="U51" authorId="0" shapeId="0" xr:uid="{A9C9324B-1143-43EF-9744-6F9F268F6F45}">
      <text>
        <r>
          <rPr>
            <sz val="9"/>
            <color indexed="81"/>
            <rFont val="Tahoma"/>
            <family val="2"/>
          </rPr>
          <t>Solver converged in probability to a global solution.</t>
        </r>
      </text>
    </comment>
    <comment ref="V51" authorId="0" shapeId="0" xr:uid="{A081E9D8-E496-4C79-B7B5-E9053CA76989}">
      <text>
        <r>
          <rPr>
            <sz val="9"/>
            <color indexed="81"/>
            <rFont val="Tahoma"/>
            <family val="2"/>
          </rPr>
          <t>Solver converged in probability to a global solution.</t>
        </r>
      </text>
    </comment>
    <comment ref="W51" authorId="0" shapeId="0" xr:uid="{C8595A92-E766-480A-9567-9EBB9F3A1ACC}">
      <text>
        <r>
          <rPr>
            <sz val="9"/>
            <color indexed="81"/>
            <rFont val="Tahoma"/>
            <family val="2"/>
          </rPr>
          <t>Solver converged in probability to a global solution.</t>
        </r>
      </text>
    </comment>
    <comment ref="X51" authorId="0" shapeId="0" xr:uid="{F4F5024E-5E3A-4395-A47A-19DFF7C9C399}">
      <text>
        <r>
          <rPr>
            <sz val="9"/>
            <color indexed="81"/>
            <rFont val="Tahoma"/>
            <family val="2"/>
          </rPr>
          <t>Solver converged in probability to a global solution.</t>
        </r>
      </text>
    </comment>
    <comment ref="Y51" authorId="0" shapeId="0" xr:uid="{450B0AF3-DE37-4C3B-B861-8268AF80864F}">
      <text>
        <r>
          <rPr>
            <sz val="9"/>
            <color indexed="81"/>
            <rFont val="Tahoma"/>
            <family val="2"/>
          </rPr>
          <t>Solver converged in probability to a global solution.</t>
        </r>
      </text>
    </comment>
    <comment ref="Z51" authorId="0" shapeId="0" xr:uid="{E0FD5B11-22ED-46AE-BB44-93FA31D74AD2}">
      <text>
        <r>
          <rPr>
            <sz val="9"/>
            <color indexed="81"/>
            <rFont val="Tahoma"/>
            <family val="2"/>
          </rPr>
          <t>Solver converged in probability to a global solution.</t>
        </r>
      </text>
    </comment>
    <comment ref="AA51" authorId="0" shapeId="0" xr:uid="{0936A002-9BA6-4B2A-96FA-BC7D5B2C687E}">
      <text>
        <r>
          <rPr>
            <sz val="9"/>
            <color indexed="81"/>
            <rFont val="Tahoma"/>
            <family val="2"/>
          </rPr>
          <t>Solver converged in probability to a global solution.</t>
        </r>
      </text>
    </comment>
    <comment ref="B52" authorId="0" shapeId="0" xr:uid="{E7C142C6-5FBF-4FCD-85EA-9EA233E34B43}">
      <text>
        <r>
          <rPr>
            <sz val="9"/>
            <color indexed="81"/>
            <rFont val="Tahoma"/>
            <family val="2"/>
          </rPr>
          <t>Solver could not find a feasible solution.</t>
        </r>
      </text>
    </comment>
    <comment ref="C52" authorId="0" shapeId="0" xr:uid="{D8E718E3-C6DA-45E3-8EFB-BB7A53D9EF1F}">
      <text>
        <r>
          <rPr>
            <sz val="9"/>
            <color indexed="81"/>
            <rFont val="Tahoma"/>
            <family val="2"/>
          </rPr>
          <t>Solver could not find a feasible solution.</t>
        </r>
      </text>
    </comment>
    <comment ref="D52" authorId="0" shapeId="0" xr:uid="{DD7A1C78-F55D-4CFF-93F7-D8FFF74AB068}">
      <text>
        <r>
          <rPr>
            <sz val="9"/>
            <color indexed="81"/>
            <rFont val="Tahoma"/>
            <family val="2"/>
          </rPr>
          <t>Solver could not find a feasible solution.</t>
        </r>
      </text>
    </comment>
    <comment ref="E52" authorId="0" shapeId="0" xr:uid="{185B2085-1B1A-4823-94A8-0B1A20F9A7B5}">
      <text>
        <r>
          <rPr>
            <sz val="9"/>
            <color indexed="81"/>
            <rFont val="Tahoma"/>
            <family val="2"/>
          </rPr>
          <t>Solver could not find a feasible solution.</t>
        </r>
      </text>
    </comment>
    <comment ref="F52" authorId="0" shapeId="0" xr:uid="{79D0DD64-E283-49DA-807F-BB5943E866A5}">
      <text>
        <r>
          <rPr>
            <sz val="9"/>
            <color indexed="81"/>
            <rFont val="Tahoma"/>
            <family val="2"/>
          </rPr>
          <t>Solver could not find a feasible solution.</t>
        </r>
      </text>
    </comment>
    <comment ref="G52" authorId="0" shapeId="0" xr:uid="{3DCB159C-8534-4C19-ABB9-C9CF1B9E865E}">
      <text>
        <r>
          <rPr>
            <sz val="9"/>
            <color indexed="81"/>
            <rFont val="Tahoma"/>
            <family val="2"/>
          </rPr>
          <t>Solver could not find a feasible solution.</t>
        </r>
      </text>
    </comment>
    <comment ref="H52" authorId="0" shapeId="0" xr:uid="{71C055B0-1FEE-4CCB-9B2E-70710E6D1F9C}">
      <text>
        <r>
          <rPr>
            <sz val="9"/>
            <color indexed="81"/>
            <rFont val="Tahoma"/>
            <family val="2"/>
          </rPr>
          <t>Solver could not find a feasible solution.</t>
        </r>
      </text>
    </comment>
    <comment ref="I52" authorId="0" shapeId="0" xr:uid="{67130E84-B216-4DEA-A213-0465764AB2EE}">
      <text>
        <r>
          <rPr>
            <sz val="9"/>
            <color indexed="81"/>
            <rFont val="Tahoma"/>
            <family val="2"/>
          </rPr>
          <t>Solver could not find a feasible solution.</t>
        </r>
      </text>
    </comment>
    <comment ref="J52" authorId="0" shapeId="0" xr:uid="{2C40E643-AD28-4B26-9316-6C985F575194}">
      <text>
        <r>
          <rPr>
            <sz val="9"/>
            <color indexed="81"/>
            <rFont val="Tahoma"/>
            <family val="2"/>
          </rPr>
          <t>Solver could not find a feasible solution.</t>
        </r>
      </text>
    </comment>
    <comment ref="K52" authorId="0" shapeId="0" xr:uid="{C2F72F2C-2444-4B5D-95B7-9AB6E8E1BFAF}">
      <text>
        <r>
          <rPr>
            <sz val="9"/>
            <color indexed="81"/>
            <rFont val="Tahoma"/>
            <family val="2"/>
          </rPr>
          <t>Solver could not find a feasible solution.</t>
        </r>
      </text>
    </comment>
    <comment ref="L52" authorId="0" shapeId="0" xr:uid="{9208BB1C-DA12-4D5C-A68C-75FC538BD49D}">
      <text>
        <r>
          <rPr>
            <sz val="9"/>
            <color indexed="81"/>
            <rFont val="Tahoma"/>
            <family val="2"/>
          </rPr>
          <t>Solver could not find a feasible solution.</t>
        </r>
      </text>
    </comment>
    <comment ref="M52" authorId="0" shapeId="0" xr:uid="{F4DCD2C6-AF37-4609-B747-9429507B3BDF}">
      <text>
        <r>
          <rPr>
            <sz val="9"/>
            <color indexed="81"/>
            <rFont val="Tahoma"/>
            <family val="2"/>
          </rPr>
          <t>Solver could not find a feasible solution.</t>
        </r>
      </text>
    </comment>
    <comment ref="N52" authorId="0" shapeId="0" xr:uid="{505C6439-00E4-4825-A861-AC1884205034}">
      <text>
        <r>
          <rPr>
            <sz val="9"/>
            <color indexed="81"/>
            <rFont val="Tahoma"/>
            <family val="2"/>
          </rPr>
          <t>Solver could not find a feasible solution.</t>
        </r>
      </text>
    </comment>
    <comment ref="O52" authorId="0" shapeId="0" xr:uid="{BD3E639E-2ABE-4651-8FD3-1BECDAFDC1C2}">
      <text>
        <r>
          <rPr>
            <sz val="9"/>
            <color indexed="81"/>
            <rFont val="Tahoma"/>
            <family val="2"/>
          </rPr>
          <t>Solver could not find a feasible solution.</t>
        </r>
      </text>
    </comment>
    <comment ref="P52" authorId="0" shapeId="0" xr:uid="{A414AF6B-5B9B-4694-84ED-3BAC918D0741}">
      <text>
        <r>
          <rPr>
            <sz val="9"/>
            <color indexed="81"/>
            <rFont val="Tahoma"/>
            <family val="2"/>
          </rPr>
          <t>Solver could not find a feasible solution.</t>
        </r>
      </text>
    </comment>
    <comment ref="Q52" authorId="0" shapeId="0" xr:uid="{D828C1F5-F8E6-41FA-BB29-FD36AA299FC2}">
      <text>
        <r>
          <rPr>
            <sz val="9"/>
            <color indexed="81"/>
            <rFont val="Tahoma"/>
            <family val="2"/>
          </rPr>
          <t>Solver converged in probability to a global solution.</t>
        </r>
      </text>
    </comment>
    <comment ref="R52" authorId="0" shapeId="0" xr:uid="{EB9FAD49-A14D-470F-8F27-595302B1F1CF}">
      <text>
        <r>
          <rPr>
            <sz val="9"/>
            <color indexed="81"/>
            <rFont val="Tahoma"/>
            <family val="2"/>
          </rPr>
          <t>Solver could not find a feasible solution.</t>
        </r>
      </text>
    </comment>
    <comment ref="S52" authorId="0" shapeId="0" xr:uid="{B2EACFAD-D30F-4B6E-B666-5F24ADCA5B77}">
      <text>
        <r>
          <rPr>
            <sz val="9"/>
            <color indexed="81"/>
            <rFont val="Tahoma"/>
            <family val="2"/>
          </rPr>
          <t>Solver could not find a feasible solution.</t>
        </r>
      </text>
    </comment>
    <comment ref="T52" authorId="0" shapeId="0" xr:uid="{CF6F1EC5-84B9-40F8-9A12-8C39A801A658}">
      <text>
        <r>
          <rPr>
            <sz val="9"/>
            <color indexed="81"/>
            <rFont val="Tahoma"/>
            <family val="2"/>
          </rPr>
          <t>Solver could not find a feasible solution.</t>
        </r>
      </text>
    </comment>
    <comment ref="U52" authorId="0" shapeId="0" xr:uid="{677BE8C1-4591-4D8D-A1A6-CA0819F2C1AB}">
      <text>
        <r>
          <rPr>
            <sz val="9"/>
            <color indexed="81"/>
            <rFont val="Tahoma"/>
            <family val="2"/>
          </rPr>
          <t>Solver could not find a feasible solution.</t>
        </r>
      </text>
    </comment>
    <comment ref="V52" authorId="0" shapeId="0" xr:uid="{76D7158C-7BDA-4739-B702-9624FB9062BE}">
      <text>
        <r>
          <rPr>
            <sz val="9"/>
            <color indexed="81"/>
            <rFont val="Tahoma"/>
            <family val="2"/>
          </rPr>
          <t>Solver could not find a feasible solution.</t>
        </r>
      </text>
    </comment>
    <comment ref="W52" authorId="0" shapeId="0" xr:uid="{47AB3847-F7F4-4528-B7CF-58B13275F981}">
      <text>
        <r>
          <rPr>
            <sz val="9"/>
            <color indexed="81"/>
            <rFont val="Tahoma"/>
            <family val="2"/>
          </rPr>
          <t>Solver could not find a feasible solution.</t>
        </r>
      </text>
    </comment>
    <comment ref="X52" authorId="0" shapeId="0" xr:uid="{3A7F01FD-AFEC-410D-8BFC-3A7C78C80944}">
      <text>
        <r>
          <rPr>
            <sz val="9"/>
            <color indexed="81"/>
            <rFont val="Tahoma"/>
            <family val="2"/>
          </rPr>
          <t>Solver could not find a feasible solution.</t>
        </r>
      </text>
    </comment>
    <comment ref="Y52" authorId="0" shapeId="0" xr:uid="{D5E96B69-5367-4C8F-98DB-3406EDDC2468}">
      <text>
        <r>
          <rPr>
            <sz val="9"/>
            <color indexed="81"/>
            <rFont val="Tahoma"/>
            <family val="2"/>
          </rPr>
          <t>Solver could not find a feasible solution.</t>
        </r>
      </text>
    </comment>
    <comment ref="Z52" authorId="0" shapeId="0" xr:uid="{49EAB23A-27B0-4054-9C8A-FCA72B611796}">
      <text>
        <r>
          <rPr>
            <sz val="9"/>
            <color indexed="81"/>
            <rFont val="Tahoma"/>
            <family val="2"/>
          </rPr>
          <t>Solver could not find a feasible solution.</t>
        </r>
      </text>
    </comment>
    <comment ref="AA52" authorId="0" shapeId="0" xr:uid="{8CFF7408-C68E-4A49-AF94-4FA660AF05E5}">
      <text>
        <r>
          <rPr>
            <sz val="9"/>
            <color indexed="81"/>
            <rFont val="Tahoma"/>
            <family val="2"/>
          </rPr>
          <t>Solver could not find a feasible solution.</t>
        </r>
      </text>
    </comment>
    <comment ref="B53" authorId="0" shapeId="0" xr:uid="{4C4130A4-A4A3-49F7-8E14-8603B9D0EB56}">
      <text>
        <r>
          <rPr>
            <sz val="9"/>
            <color indexed="81"/>
            <rFont val="Tahoma"/>
            <family val="2"/>
          </rPr>
          <t>Solver could not find a feasible solution.</t>
        </r>
      </text>
    </comment>
    <comment ref="C53" authorId="0" shapeId="0" xr:uid="{F61EA403-A459-4303-A7BE-54EEF46F58AB}">
      <text>
        <r>
          <rPr>
            <sz val="9"/>
            <color indexed="81"/>
            <rFont val="Tahoma"/>
            <family val="2"/>
          </rPr>
          <t>Solver could not find a feasible solution.</t>
        </r>
      </text>
    </comment>
    <comment ref="D53" authorId="0" shapeId="0" xr:uid="{BF6939AD-CED0-4F7B-95A5-99D2E2D04858}">
      <text>
        <r>
          <rPr>
            <sz val="9"/>
            <color indexed="81"/>
            <rFont val="Tahoma"/>
            <family val="2"/>
          </rPr>
          <t>Solver could not find a feasible solution.</t>
        </r>
      </text>
    </comment>
    <comment ref="E53" authorId="0" shapeId="0" xr:uid="{118E9CF5-8695-4690-905A-D3472C749846}">
      <text>
        <r>
          <rPr>
            <sz val="9"/>
            <color indexed="81"/>
            <rFont val="Tahoma"/>
            <family val="2"/>
          </rPr>
          <t>Solver could not find a feasible solution.</t>
        </r>
      </text>
    </comment>
    <comment ref="F53" authorId="0" shapeId="0" xr:uid="{E5101E94-8900-4AE4-8FC5-DF30218EB425}">
      <text>
        <r>
          <rPr>
            <sz val="9"/>
            <color indexed="81"/>
            <rFont val="Tahoma"/>
            <family val="2"/>
          </rPr>
          <t>Solver could not find a feasible solution.</t>
        </r>
      </text>
    </comment>
    <comment ref="G53" authorId="0" shapeId="0" xr:uid="{0EC1F2DB-16C3-49DB-8644-635F6B4B1F68}">
      <text>
        <r>
          <rPr>
            <sz val="9"/>
            <color indexed="81"/>
            <rFont val="Tahoma"/>
            <family val="2"/>
          </rPr>
          <t>Solver could not find a feasible solution.</t>
        </r>
      </text>
    </comment>
    <comment ref="H53" authorId="0" shapeId="0" xr:uid="{26BB7A03-3B4F-4616-97CD-95FF61059D91}">
      <text>
        <r>
          <rPr>
            <sz val="9"/>
            <color indexed="81"/>
            <rFont val="Tahoma"/>
            <family val="2"/>
          </rPr>
          <t>Solver could not find a feasible solution.</t>
        </r>
      </text>
    </comment>
    <comment ref="I53" authorId="0" shapeId="0" xr:uid="{D1A79E72-4766-4595-B54F-E0FB5322FE01}">
      <text>
        <r>
          <rPr>
            <sz val="9"/>
            <color indexed="81"/>
            <rFont val="Tahoma"/>
            <family val="2"/>
          </rPr>
          <t>Solver could not find a feasible solution.</t>
        </r>
      </text>
    </comment>
    <comment ref="J53" authorId="0" shapeId="0" xr:uid="{A9A8CEB0-ED76-451E-9449-349B23456387}">
      <text>
        <r>
          <rPr>
            <sz val="9"/>
            <color indexed="81"/>
            <rFont val="Tahoma"/>
            <family val="2"/>
          </rPr>
          <t>Solver could not find a feasible solution.</t>
        </r>
      </text>
    </comment>
    <comment ref="K53" authorId="0" shapeId="0" xr:uid="{2AEC9F4E-E0B9-49FF-A094-3C291BA6FB24}">
      <text>
        <r>
          <rPr>
            <sz val="9"/>
            <color indexed="81"/>
            <rFont val="Tahoma"/>
            <family val="2"/>
          </rPr>
          <t>Solver could not find a feasible solution.</t>
        </r>
      </text>
    </comment>
    <comment ref="L53" authorId="0" shapeId="0" xr:uid="{42E26369-4CB8-43FB-AF40-5BA86C292989}">
      <text>
        <r>
          <rPr>
            <sz val="9"/>
            <color indexed="81"/>
            <rFont val="Tahoma"/>
            <family val="2"/>
          </rPr>
          <t>Solver could not find a feasible solution.</t>
        </r>
      </text>
    </comment>
    <comment ref="M53" authorId="0" shapeId="0" xr:uid="{3DE9C477-1A31-4B35-8C88-28A2B5DEAEA1}">
      <text>
        <r>
          <rPr>
            <sz val="9"/>
            <color indexed="81"/>
            <rFont val="Tahoma"/>
            <family val="2"/>
          </rPr>
          <t>Solver could not find a feasible solution.</t>
        </r>
      </text>
    </comment>
    <comment ref="N53" authorId="0" shapeId="0" xr:uid="{47B769EC-B51B-4148-9F6C-897E5E08863A}">
      <text>
        <r>
          <rPr>
            <sz val="9"/>
            <color indexed="81"/>
            <rFont val="Tahoma"/>
            <family val="2"/>
          </rPr>
          <t>Solver could not find a feasible solution.</t>
        </r>
      </text>
    </comment>
    <comment ref="O53" authorId="0" shapeId="0" xr:uid="{29156072-3D67-4159-B1A0-9881B8BF38C9}">
      <text>
        <r>
          <rPr>
            <sz val="9"/>
            <color indexed="81"/>
            <rFont val="Tahoma"/>
            <family val="2"/>
          </rPr>
          <t>Solver could not find a feasible solution.</t>
        </r>
      </text>
    </comment>
    <comment ref="P53" authorId="0" shapeId="0" xr:uid="{E16314E9-1891-4CC5-BCA1-4C3EE9761F0C}">
      <text>
        <r>
          <rPr>
            <sz val="9"/>
            <color indexed="81"/>
            <rFont val="Tahoma"/>
            <family val="2"/>
          </rPr>
          <t>Solver could not find a feasible solution.</t>
        </r>
      </text>
    </comment>
    <comment ref="Q53" authorId="0" shapeId="0" xr:uid="{FC4D1A90-5F6E-4515-AED6-A1EA13195FE3}">
      <text>
        <r>
          <rPr>
            <sz val="9"/>
            <color indexed="81"/>
            <rFont val="Tahoma"/>
            <family val="2"/>
          </rPr>
          <t>Solver converged in probability to a global solution.</t>
        </r>
      </text>
    </comment>
    <comment ref="R53" authorId="0" shapeId="0" xr:uid="{1A73111B-A3FF-47B9-9933-CAA1AB744066}">
      <text>
        <r>
          <rPr>
            <sz val="9"/>
            <color indexed="81"/>
            <rFont val="Tahoma"/>
            <family val="2"/>
          </rPr>
          <t>Solver could not find a feasible solution.</t>
        </r>
      </text>
    </comment>
    <comment ref="S53" authorId="0" shapeId="0" xr:uid="{6E67381D-1DC2-4CC7-ACE2-0054722C578B}">
      <text>
        <r>
          <rPr>
            <sz val="9"/>
            <color indexed="81"/>
            <rFont val="Tahoma"/>
            <family val="2"/>
          </rPr>
          <t>Solver converged in probability to a global solution.</t>
        </r>
      </text>
    </comment>
    <comment ref="T53" authorId="0" shapeId="0" xr:uid="{88E9F520-90C0-4C1B-8B1A-FA77C721F8B1}">
      <text>
        <r>
          <rPr>
            <sz val="9"/>
            <color indexed="81"/>
            <rFont val="Tahoma"/>
            <family val="2"/>
          </rPr>
          <t>Solver converged in probability to a global solution.</t>
        </r>
      </text>
    </comment>
    <comment ref="U53" authorId="0" shapeId="0" xr:uid="{4CB86E47-A6CC-4289-B6B1-8642FA20005F}">
      <text>
        <r>
          <rPr>
            <sz val="9"/>
            <color indexed="81"/>
            <rFont val="Tahoma"/>
            <family val="2"/>
          </rPr>
          <t>Solver converged in probability to a global solution.</t>
        </r>
      </text>
    </comment>
    <comment ref="V53" authorId="0" shapeId="0" xr:uid="{FC66E35D-E132-490E-B4BC-75C55A1FDDA0}">
      <text>
        <r>
          <rPr>
            <sz val="9"/>
            <color indexed="81"/>
            <rFont val="Tahoma"/>
            <family val="2"/>
          </rPr>
          <t>Solver converged in probability to a global solution.</t>
        </r>
      </text>
    </comment>
    <comment ref="W53" authorId="0" shapeId="0" xr:uid="{2529A4F1-A29E-4E12-98DE-AC96AC6F3FF2}">
      <text>
        <r>
          <rPr>
            <sz val="9"/>
            <color indexed="81"/>
            <rFont val="Tahoma"/>
            <family val="2"/>
          </rPr>
          <t>Solver converged in probability to a global solution.</t>
        </r>
      </text>
    </comment>
    <comment ref="X53" authorId="0" shapeId="0" xr:uid="{67DF8001-EF06-4A7A-9D21-69BF8DC9E326}">
      <text>
        <r>
          <rPr>
            <sz val="9"/>
            <color indexed="81"/>
            <rFont val="Tahoma"/>
            <family val="2"/>
          </rPr>
          <t>Solver converged in probability to a global solution.</t>
        </r>
      </text>
    </comment>
    <comment ref="Y53" authorId="0" shapeId="0" xr:uid="{419C8898-EC40-40CE-A665-8788D69CA58E}">
      <text>
        <r>
          <rPr>
            <sz val="9"/>
            <color indexed="81"/>
            <rFont val="Tahoma"/>
            <family val="2"/>
          </rPr>
          <t>Solver converged in probability to a global solution.</t>
        </r>
      </text>
    </comment>
    <comment ref="Z53" authorId="0" shapeId="0" xr:uid="{AB926F9F-A167-4589-AF9F-F1A1DD06840D}">
      <text>
        <r>
          <rPr>
            <sz val="9"/>
            <color indexed="81"/>
            <rFont val="Tahoma"/>
            <family val="2"/>
          </rPr>
          <t>Solver converged in probability to a global solution.</t>
        </r>
      </text>
    </comment>
    <comment ref="AA53" authorId="0" shapeId="0" xr:uid="{EC23FD1E-6069-4561-B257-0211DF2C2DC7}">
      <text>
        <r>
          <rPr>
            <sz val="9"/>
            <color indexed="81"/>
            <rFont val="Tahoma"/>
            <family val="2"/>
          </rPr>
          <t>Solver converged in probability to a global solution.</t>
        </r>
      </text>
    </comment>
    <comment ref="B54" authorId="0" shapeId="0" xr:uid="{A8DE8886-BB1A-4D02-A0C8-875DDBC45FB4}">
      <text>
        <r>
          <rPr>
            <sz val="9"/>
            <color indexed="81"/>
            <rFont val="Tahoma"/>
            <family val="2"/>
          </rPr>
          <t>Solver could not find a feasible solution.</t>
        </r>
      </text>
    </comment>
    <comment ref="C54" authorId="0" shapeId="0" xr:uid="{CB976EF4-1B47-476A-BAED-24EB97FA097A}">
      <text>
        <r>
          <rPr>
            <sz val="9"/>
            <color indexed="81"/>
            <rFont val="Tahoma"/>
            <family val="2"/>
          </rPr>
          <t>Solver could not find a feasible solution.</t>
        </r>
      </text>
    </comment>
    <comment ref="D54" authorId="0" shapeId="0" xr:uid="{9837447B-F588-4DBC-BCDC-04B752F6BCEB}">
      <text>
        <r>
          <rPr>
            <sz val="9"/>
            <color indexed="81"/>
            <rFont val="Tahoma"/>
            <family val="2"/>
          </rPr>
          <t>Solver could not find a feasible solution.</t>
        </r>
      </text>
    </comment>
    <comment ref="E54" authorId="0" shapeId="0" xr:uid="{600FBFFB-C8D6-4B68-9356-959B2110ADA0}">
      <text>
        <r>
          <rPr>
            <sz val="9"/>
            <color indexed="81"/>
            <rFont val="Tahoma"/>
            <family val="2"/>
          </rPr>
          <t>Solver could not find a feasible solution.</t>
        </r>
      </text>
    </comment>
    <comment ref="F54" authorId="0" shapeId="0" xr:uid="{A15913ED-935C-4BB8-8586-58AE4890E26F}">
      <text>
        <r>
          <rPr>
            <sz val="9"/>
            <color indexed="81"/>
            <rFont val="Tahoma"/>
            <family val="2"/>
          </rPr>
          <t>Solver could not find a feasible solution.</t>
        </r>
      </text>
    </comment>
    <comment ref="G54" authorId="0" shapeId="0" xr:uid="{23F5A8E1-931A-44A9-9CC6-D0DEABDB3227}">
      <text>
        <r>
          <rPr>
            <sz val="9"/>
            <color indexed="81"/>
            <rFont val="Tahoma"/>
            <family val="2"/>
          </rPr>
          <t>Solver could not find a feasible solution.</t>
        </r>
      </text>
    </comment>
    <comment ref="H54" authorId="0" shapeId="0" xr:uid="{F42E3A28-1B99-44AF-AD71-760185A8518F}">
      <text>
        <r>
          <rPr>
            <sz val="9"/>
            <color indexed="81"/>
            <rFont val="Tahoma"/>
            <family val="2"/>
          </rPr>
          <t>Solver could not find a feasible solution.</t>
        </r>
      </text>
    </comment>
    <comment ref="I54" authorId="0" shapeId="0" xr:uid="{E9328A8B-5A72-444B-9D02-8CE7B83395DD}">
      <text>
        <r>
          <rPr>
            <sz val="9"/>
            <color indexed="81"/>
            <rFont val="Tahoma"/>
            <family val="2"/>
          </rPr>
          <t>Solver could not find a feasible solution.</t>
        </r>
      </text>
    </comment>
    <comment ref="J54" authorId="0" shapeId="0" xr:uid="{80F4693D-D516-4041-A4AB-0DD1BA791A47}">
      <text>
        <r>
          <rPr>
            <sz val="9"/>
            <color indexed="81"/>
            <rFont val="Tahoma"/>
            <family val="2"/>
          </rPr>
          <t>Solver could not find a feasible solution.</t>
        </r>
      </text>
    </comment>
    <comment ref="K54" authorId="0" shapeId="0" xr:uid="{E58E708D-6AF5-459B-8F9B-4D46213907A7}">
      <text>
        <r>
          <rPr>
            <sz val="9"/>
            <color indexed="81"/>
            <rFont val="Tahoma"/>
            <family val="2"/>
          </rPr>
          <t>Solver could not find a feasible solution.</t>
        </r>
      </text>
    </comment>
    <comment ref="L54" authorId="0" shapeId="0" xr:uid="{D8465AA2-3012-4E31-AAAB-169830687664}">
      <text>
        <r>
          <rPr>
            <sz val="9"/>
            <color indexed="81"/>
            <rFont val="Tahoma"/>
            <family val="2"/>
          </rPr>
          <t>Solver could not find a feasible solution.</t>
        </r>
      </text>
    </comment>
    <comment ref="M54" authorId="0" shapeId="0" xr:uid="{6C828908-07E6-4A0A-93AB-FE31F9D53E78}">
      <text>
        <r>
          <rPr>
            <sz val="9"/>
            <color indexed="81"/>
            <rFont val="Tahoma"/>
            <family val="2"/>
          </rPr>
          <t>Solver could not find a feasible solution.</t>
        </r>
      </text>
    </comment>
    <comment ref="N54" authorId="0" shapeId="0" xr:uid="{07064503-756A-4EFE-ABC2-E64531A2155D}">
      <text>
        <r>
          <rPr>
            <sz val="9"/>
            <color indexed="81"/>
            <rFont val="Tahoma"/>
            <family val="2"/>
          </rPr>
          <t>Solver could not find a feasible solution.</t>
        </r>
      </text>
    </comment>
    <comment ref="O54" authorId="0" shapeId="0" xr:uid="{4711CF36-3B7E-43FE-8C6D-A2ECB8692455}">
      <text>
        <r>
          <rPr>
            <sz val="9"/>
            <color indexed="81"/>
            <rFont val="Tahoma"/>
            <family val="2"/>
          </rPr>
          <t>Solver could not find a feasible solution.</t>
        </r>
      </text>
    </comment>
    <comment ref="P54" authorId="0" shapeId="0" xr:uid="{0F7DC23E-2C16-4DB0-9A2B-F7293F2B201F}">
      <text>
        <r>
          <rPr>
            <sz val="9"/>
            <color indexed="81"/>
            <rFont val="Tahoma"/>
            <family val="2"/>
          </rPr>
          <t>Solver could not find a feasible solution.</t>
        </r>
      </text>
    </comment>
    <comment ref="Q54" authorId="0" shapeId="0" xr:uid="{2C4D550D-41BE-4691-B197-E5A14D567D89}">
      <text>
        <r>
          <rPr>
            <sz val="9"/>
            <color indexed="81"/>
            <rFont val="Tahoma"/>
            <family val="2"/>
          </rPr>
          <t>Solver could not find a feasible solution.</t>
        </r>
      </text>
    </comment>
    <comment ref="R54" authorId="0" shapeId="0" xr:uid="{6618F233-57B8-438E-85EF-AEA8716182F9}">
      <text>
        <r>
          <rPr>
            <sz val="9"/>
            <color indexed="81"/>
            <rFont val="Tahoma"/>
            <family val="2"/>
          </rPr>
          <t>Solver converged in probability to a global solution.</t>
        </r>
      </text>
    </comment>
    <comment ref="S54" authorId="0" shapeId="0" xr:uid="{65AA731B-3D33-4E2A-AD2B-68CBF1507FBA}">
      <text>
        <r>
          <rPr>
            <sz val="9"/>
            <color indexed="81"/>
            <rFont val="Tahoma"/>
            <family val="2"/>
          </rPr>
          <t>Solver converged in probability to a global solution.</t>
        </r>
      </text>
    </comment>
    <comment ref="T54" authorId="0" shapeId="0" xr:uid="{84D3355D-6672-4659-A941-DA14D2CC75D9}">
      <text>
        <r>
          <rPr>
            <sz val="9"/>
            <color indexed="81"/>
            <rFont val="Tahoma"/>
            <family val="2"/>
          </rPr>
          <t>Solver converged in probability to a global solution.</t>
        </r>
      </text>
    </comment>
    <comment ref="U54" authorId="0" shapeId="0" xr:uid="{6BB4BC03-97C8-41E7-9F80-A7EDA21401C3}">
      <text>
        <r>
          <rPr>
            <sz val="9"/>
            <color indexed="81"/>
            <rFont val="Tahoma"/>
            <family val="2"/>
          </rPr>
          <t>Solver converged in probability to a global solution.</t>
        </r>
      </text>
    </comment>
    <comment ref="V54" authorId="0" shapeId="0" xr:uid="{CB257134-18AD-494D-8494-55DAA9EE4C84}">
      <text>
        <r>
          <rPr>
            <sz val="9"/>
            <color indexed="81"/>
            <rFont val="Tahoma"/>
            <family val="2"/>
          </rPr>
          <t>Solver converged in probability to a global solution.</t>
        </r>
      </text>
    </comment>
    <comment ref="W54" authorId="0" shapeId="0" xr:uid="{466BA6A4-DE3A-4D01-9F92-3ED047723D59}">
      <text>
        <r>
          <rPr>
            <sz val="9"/>
            <color indexed="81"/>
            <rFont val="Tahoma"/>
            <family val="2"/>
          </rPr>
          <t>Solver converged in probability to a global solution.</t>
        </r>
      </text>
    </comment>
    <comment ref="X54" authorId="0" shapeId="0" xr:uid="{7628A174-1AB3-4383-BDE2-3C346F44B1E5}">
      <text>
        <r>
          <rPr>
            <sz val="9"/>
            <color indexed="81"/>
            <rFont val="Tahoma"/>
            <family val="2"/>
          </rPr>
          <t>Solver converged in probability to a global solution.</t>
        </r>
      </text>
    </comment>
    <comment ref="Y54" authorId="0" shapeId="0" xr:uid="{CB9001C3-AEFE-4F14-BC61-F03DA0076669}">
      <text>
        <r>
          <rPr>
            <sz val="9"/>
            <color indexed="81"/>
            <rFont val="Tahoma"/>
            <family val="2"/>
          </rPr>
          <t>Solver converged in probability to a global solution.</t>
        </r>
      </text>
    </comment>
    <comment ref="Z54" authorId="0" shapeId="0" xr:uid="{4D8311C9-1259-43A5-80A4-4538E97E407B}">
      <text>
        <r>
          <rPr>
            <sz val="9"/>
            <color indexed="81"/>
            <rFont val="Tahoma"/>
            <family val="2"/>
          </rPr>
          <t>Solver converged in probability to a global solution.</t>
        </r>
      </text>
    </comment>
    <comment ref="AA54" authorId="0" shapeId="0" xr:uid="{1766227F-DAB0-41FF-91BE-7306DE2E2F31}">
      <text>
        <r>
          <rPr>
            <sz val="9"/>
            <color indexed="81"/>
            <rFont val="Tahoma"/>
            <family val="2"/>
          </rPr>
          <t>Solver converged in probability to a global solution.</t>
        </r>
      </text>
    </comment>
    <comment ref="B55" authorId="0" shapeId="0" xr:uid="{A0CC7840-A60D-48BC-AC7D-23DF0D8D50EE}">
      <text>
        <r>
          <rPr>
            <sz val="9"/>
            <color indexed="81"/>
            <rFont val="Tahoma"/>
            <family val="2"/>
          </rPr>
          <t>Solver could not find a feasible solution.</t>
        </r>
      </text>
    </comment>
    <comment ref="C55" authorId="0" shapeId="0" xr:uid="{FA379FC1-6D2D-477E-A5D2-8397D4300BBF}">
      <text>
        <r>
          <rPr>
            <sz val="9"/>
            <color indexed="81"/>
            <rFont val="Tahoma"/>
            <family val="2"/>
          </rPr>
          <t>Solver could not find a feasible solution.</t>
        </r>
      </text>
    </comment>
    <comment ref="D55" authorId="0" shapeId="0" xr:uid="{BB95A307-BC18-44AA-9225-F20E355D4DCF}">
      <text>
        <r>
          <rPr>
            <sz val="9"/>
            <color indexed="81"/>
            <rFont val="Tahoma"/>
            <family val="2"/>
          </rPr>
          <t>Solver could not find a feasible solution.</t>
        </r>
      </text>
    </comment>
    <comment ref="E55" authorId="0" shapeId="0" xr:uid="{1105AA49-E5AE-4E57-8727-81499285BA65}">
      <text>
        <r>
          <rPr>
            <sz val="9"/>
            <color indexed="81"/>
            <rFont val="Tahoma"/>
            <family val="2"/>
          </rPr>
          <t>Solver could not find a feasible solution.</t>
        </r>
      </text>
    </comment>
    <comment ref="F55" authorId="0" shapeId="0" xr:uid="{2A803B80-9BD3-4567-B994-929020233F71}">
      <text>
        <r>
          <rPr>
            <sz val="9"/>
            <color indexed="81"/>
            <rFont val="Tahoma"/>
            <family val="2"/>
          </rPr>
          <t>Solver could not find a feasible solution.</t>
        </r>
      </text>
    </comment>
    <comment ref="G55" authorId="0" shapeId="0" xr:uid="{CA18AF63-8F9B-492E-AD4B-9E23AA5D6686}">
      <text>
        <r>
          <rPr>
            <sz val="9"/>
            <color indexed="81"/>
            <rFont val="Tahoma"/>
            <family val="2"/>
          </rPr>
          <t>Solver could not find a feasible solution.</t>
        </r>
      </text>
    </comment>
    <comment ref="H55" authorId="0" shapeId="0" xr:uid="{AF54B152-A463-4C13-A038-0ADDDE899CFF}">
      <text>
        <r>
          <rPr>
            <sz val="9"/>
            <color indexed="81"/>
            <rFont val="Tahoma"/>
            <family val="2"/>
          </rPr>
          <t>Solver could not find a feasible solution.</t>
        </r>
      </text>
    </comment>
    <comment ref="I55" authorId="0" shapeId="0" xr:uid="{C48A6794-6160-4E87-AC79-0309953315D5}">
      <text>
        <r>
          <rPr>
            <sz val="9"/>
            <color indexed="81"/>
            <rFont val="Tahoma"/>
            <family val="2"/>
          </rPr>
          <t>Solver could not find a feasible solution.</t>
        </r>
      </text>
    </comment>
    <comment ref="J55" authorId="0" shapeId="0" xr:uid="{8A3D99A1-176D-46A2-ACBE-E4A6F180D634}">
      <text>
        <r>
          <rPr>
            <sz val="9"/>
            <color indexed="81"/>
            <rFont val="Tahoma"/>
            <family val="2"/>
          </rPr>
          <t>Solver could not find a feasible solution.</t>
        </r>
      </text>
    </comment>
    <comment ref="K55" authorId="0" shapeId="0" xr:uid="{1565E5E8-CBDC-4186-A4FA-4CE68E922873}">
      <text>
        <r>
          <rPr>
            <sz val="9"/>
            <color indexed="81"/>
            <rFont val="Tahoma"/>
            <family val="2"/>
          </rPr>
          <t>Solver could not find a feasible solution.</t>
        </r>
      </text>
    </comment>
    <comment ref="L55" authorId="0" shapeId="0" xr:uid="{EB0132A6-2BC9-4D55-A32B-44B8CFBFEC2C}">
      <text>
        <r>
          <rPr>
            <sz val="9"/>
            <color indexed="81"/>
            <rFont val="Tahoma"/>
            <family val="2"/>
          </rPr>
          <t>Solver could not find a feasible solution.</t>
        </r>
      </text>
    </comment>
    <comment ref="M55" authorId="0" shapeId="0" xr:uid="{CA4ED499-53EB-4E34-9EA5-A4ACA82B0123}">
      <text>
        <r>
          <rPr>
            <sz val="9"/>
            <color indexed="81"/>
            <rFont val="Tahoma"/>
            <family val="2"/>
          </rPr>
          <t>Solver could not find a feasible solution.</t>
        </r>
      </text>
    </comment>
    <comment ref="N55" authorId="0" shapeId="0" xr:uid="{643C4583-1756-4B2C-88E9-6D20823A3FE1}">
      <text>
        <r>
          <rPr>
            <sz val="9"/>
            <color indexed="81"/>
            <rFont val="Tahoma"/>
            <family val="2"/>
          </rPr>
          <t>Solver could not find a feasible solution.</t>
        </r>
      </text>
    </comment>
    <comment ref="O55" authorId="0" shapeId="0" xr:uid="{7C664C55-CA51-4633-9F9A-1EF1EC65B8C1}">
      <text>
        <r>
          <rPr>
            <sz val="9"/>
            <color indexed="81"/>
            <rFont val="Tahoma"/>
            <family val="2"/>
          </rPr>
          <t>Solver could not find a feasible solution.</t>
        </r>
      </text>
    </comment>
    <comment ref="P55" authorId="0" shapeId="0" xr:uid="{FD85EAB0-5042-43F1-B73A-B25F0BB46D3C}">
      <text>
        <r>
          <rPr>
            <sz val="9"/>
            <color indexed="81"/>
            <rFont val="Tahoma"/>
            <family val="2"/>
          </rPr>
          <t>Solver could not find a feasible solution.</t>
        </r>
      </text>
    </comment>
    <comment ref="Q55" authorId="0" shapeId="0" xr:uid="{774E20B8-D0D7-466C-9EC8-18258899F37C}">
      <text>
        <r>
          <rPr>
            <sz val="9"/>
            <color indexed="81"/>
            <rFont val="Tahoma"/>
            <family val="2"/>
          </rPr>
          <t>Solver could not find a feasible solution.</t>
        </r>
      </text>
    </comment>
    <comment ref="R55" authorId="0" shapeId="0" xr:uid="{64B0C361-1848-4AF7-9044-AE60EE456532}">
      <text>
        <r>
          <rPr>
            <sz val="9"/>
            <color indexed="81"/>
            <rFont val="Tahoma"/>
            <family val="2"/>
          </rPr>
          <t>Solver converged in probability to a global solution.</t>
        </r>
      </text>
    </comment>
    <comment ref="S55" authorId="0" shapeId="0" xr:uid="{93ADF50F-6B06-4726-83C2-C1C32E1D6795}">
      <text>
        <r>
          <rPr>
            <sz val="9"/>
            <color indexed="81"/>
            <rFont val="Tahoma"/>
            <family val="2"/>
          </rPr>
          <t>Solver converged in probability to a global solution.</t>
        </r>
      </text>
    </comment>
    <comment ref="T55" authorId="0" shapeId="0" xr:uid="{CC605E39-FA06-4536-8762-6D5D344E1AFD}">
      <text>
        <r>
          <rPr>
            <sz val="9"/>
            <color indexed="81"/>
            <rFont val="Tahoma"/>
            <family val="2"/>
          </rPr>
          <t>Solver converged in probability to a global solution.</t>
        </r>
      </text>
    </comment>
    <comment ref="U55" authorId="0" shapeId="0" xr:uid="{BB7C4263-C7F5-4E8B-A9F4-C0E5C2F5E938}">
      <text>
        <r>
          <rPr>
            <sz val="9"/>
            <color indexed="81"/>
            <rFont val="Tahoma"/>
            <family val="2"/>
          </rPr>
          <t>Solver converged in probability to a global solution.</t>
        </r>
      </text>
    </comment>
    <comment ref="V55" authorId="0" shapeId="0" xr:uid="{1E3E050A-D82C-49C9-B3EE-DD639B85B4D1}">
      <text>
        <r>
          <rPr>
            <sz val="9"/>
            <color indexed="81"/>
            <rFont val="Tahoma"/>
            <family val="2"/>
          </rPr>
          <t>Solver converged in probability to a global solution.</t>
        </r>
      </text>
    </comment>
    <comment ref="W55" authorId="0" shapeId="0" xr:uid="{43EF12C3-C630-4715-8B60-E4B191AD85B1}">
      <text>
        <r>
          <rPr>
            <sz val="9"/>
            <color indexed="81"/>
            <rFont val="Tahoma"/>
            <family val="2"/>
          </rPr>
          <t>Solver converged in probability to a global solution.</t>
        </r>
      </text>
    </comment>
    <comment ref="X55" authorId="0" shapeId="0" xr:uid="{79900F39-2874-4727-93AE-BA690DB389A8}">
      <text>
        <r>
          <rPr>
            <sz val="9"/>
            <color indexed="81"/>
            <rFont val="Tahoma"/>
            <family val="2"/>
          </rPr>
          <t>Solver converged in probability to a global solution.</t>
        </r>
      </text>
    </comment>
    <comment ref="Y55" authorId="0" shapeId="0" xr:uid="{08BC120A-5BE9-4DC0-9C37-3CB3A76C6FA0}">
      <text>
        <r>
          <rPr>
            <sz val="9"/>
            <color indexed="81"/>
            <rFont val="Tahoma"/>
            <family val="2"/>
          </rPr>
          <t>Solver converged in probability to a global solution.</t>
        </r>
      </text>
    </comment>
    <comment ref="Z55" authorId="0" shapeId="0" xr:uid="{A33BB870-B012-4CA7-B5A9-9894A433B29F}">
      <text>
        <r>
          <rPr>
            <sz val="9"/>
            <color indexed="81"/>
            <rFont val="Tahoma"/>
            <family val="2"/>
          </rPr>
          <t>Solver converged in probability to a global solution.</t>
        </r>
      </text>
    </comment>
    <comment ref="AA55" authorId="0" shapeId="0" xr:uid="{48FA5978-6A00-46B3-B8D0-4E95675E49DC}">
      <text>
        <r>
          <rPr>
            <sz val="9"/>
            <color indexed="81"/>
            <rFont val="Tahoma"/>
            <family val="2"/>
          </rPr>
          <t>Solver converged in probability to a global solution.</t>
        </r>
      </text>
    </comment>
    <comment ref="B56" authorId="0" shapeId="0" xr:uid="{5D3F77DD-E59B-4B7B-BB8C-EC8B00F4F09E}">
      <text>
        <r>
          <rPr>
            <sz val="9"/>
            <color indexed="81"/>
            <rFont val="Tahoma"/>
            <family val="2"/>
          </rPr>
          <t>Solver could not find a feasible solution.</t>
        </r>
      </text>
    </comment>
    <comment ref="C56" authorId="0" shapeId="0" xr:uid="{0BB7EC63-9219-4703-9F37-D0A9772A3B61}">
      <text>
        <r>
          <rPr>
            <sz val="9"/>
            <color indexed="81"/>
            <rFont val="Tahoma"/>
            <family val="2"/>
          </rPr>
          <t>Solver could not find a feasible solution.</t>
        </r>
      </text>
    </comment>
    <comment ref="D56" authorId="0" shapeId="0" xr:uid="{FA235E21-BFF9-4CD9-B5D1-72F0E5BAF9FB}">
      <text>
        <r>
          <rPr>
            <sz val="9"/>
            <color indexed="81"/>
            <rFont val="Tahoma"/>
            <family val="2"/>
          </rPr>
          <t>Solver could not find a feasible solution.</t>
        </r>
      </text>
    </comment>
    <comment ref="E56" authorId="0" shapeId="0" xr:uid="{A0D325AA-9B94-4BB6-933E-EF8AEC0DC9EB}">
      <text>
        <r>
          <rPr>
            <sz val="9"/>
            <color indexed="81"/>
            <rFont val="Tahoma"/>
            <family val="2"/>
          </rPr>
          <t>Solver could not find a feasible solution.</t>
        </r>
      </text>
    </comment>
    <comment ref="F56" authorId="0" shapeId="0" xr:uid="{364ED379-C569-4B7E-94B6-2EA05E992BCB}">
      <text>
        <r>
          <rPr>
            <sz val="9"/>
            <color indexed="81"/>
            <rFont val="Tahoma"/>
            <family val="2"/>
          </rPr>
          <t>Solver could not find a feasible solution.</t>
        </r>
      </text>
    </comment>
    <comment ref="G56" authorId="0" shapeId="0" xr:uid="{03F24DEE-3907-4BFB-875E-92F573E6FD5D}">
      <text>
        <r>
          <rPr>
            <sz val="9"/>
            <color indexed="81"/>
            <rFont val="Tahoma"/>
            <family val="2"/>
          </rPr>
          <t>Solver could not find a feasible solution.</t>
        </r>
      </text>
    </comment>
    <comment ref="H56" authorId="0" shapeId="0" xr:uid="{72189F8B-C2D6-4461-B3B7-93F5857580A7}">
      <text>
        <r>
          <rPr>
            <sz val="9"/>
            <color indexed="81"/>
            <rFont val="Tahoma"/>
            <family val="2"/>
          </rPr>
          <t>Solver could not find a feasible solution.</t>
        </r>
      </text>
    </comment>
    <comment ref="I56" authorId="0" shapeId="0" xr:uid="{5CC513E5-B91C-4190-9EC5-148E745014E1}">
      <text>
        <r>
          <rPr>
            <sz val="9"/>
            <color indexed="81"/>
            <rFont val="Tahoma"/>
            <family val="2"/>
          </rPr>
          <t>Solver could not find a feasible solution.</t>
        </r>
      </text>
    </comment>
    <comment ref="J56" authorId="0" shapeId="0" xr:uid="{7DC177BC-301D-4447-8737-907773815D3A}">
      <text>
        <r>
          <rPr>
            <sz val="9"/>
            <color indexed="81"/>
            <rFont val="Tahoma"/>
            <family val="2"/>
          </rPr>
          <t>Solver could not find a feasible solution.</t>
        </r>
      </text>
    </comment>
    <comment ref="K56" authorId="0" shapeId="0" xr:uid="{F36EA6CE-1285-4E9A-A7BC-9A4D8BE0306A}">
      <text>
        <r>
          <rPr>
            <sz val="9"/>
            <color indexed="81"/>
            <rFont val="Tahoma"/>
            <family val="2"/>
          </rPr>
          <t>Solver could not find a feasible solution.</t>
        </r>
      </text>
    </comment>
    <comment ref="L56" authorId="0" shapeId="0" xr:uid="{19FBEDD5-E48A-4EF5-895C-10E970242B65}">
      <text>
        <r>
          <rPr>
            <sz val="9"/>
            <color indexed="81"/>
            <rFont val="Tahoma"/>
            <family val="2"/>
          </rPr>
          <t>Solver could not find a feasible solution.</t>
        </r>
      </text>
    </comment>
    <comment ref="M56" authorId="0" shapeId="0" xr:uid="{11DC9E36-A5A4-4488-B212-4D09AE4BB972}">
      <text>
        <r>
          <rPr>
            <sz val="9"/>
            <color indexed="81"/>
            <rFont val="Tahoma"/>
            <family val="2"/>
          </rPr>
          <t>Solver could not find a feasible solution.</t>
        </r>
      </text>
    </comment>
    <comment ref="N56" authorId="0" shapeId="0" xr:uid="{2B03F516-7B77-40D2-87E0-9DE7A580A9AB}">
      <text>
        <r>
          <rPr>
            <sz val="9"/>
            <color indexed="81"/>
            <rFont val="Tahoma"/>
            <family val="2"/>
          </rPr>
          <t>Solver could not find a feasible solution.</t>
        </r>
      </text>
    </comment>
    <comment ref="O56" authorId="0" shapeId="0" xr:uid="{D8196850-268E-4AD5-B801-A6043509121B}">
      <text>
        <r>
          <rPr>
            <sz val="9"/>
            <color indexed="81"/>
            <rFont val="Tahoma"/>
            <family val="2"/>
          </rPr>
          <t>Solver could not find a feasible solution.</t>
        </r>
      </text>
    </comment>
    <comment ref="P56" authorId="0" shapeId="0" xr:uid="{999660A3-864A-4056-8363-335130C839BD}">
      <text>
        <r>
          <rPr>
            <sz val="9"/>
            <color indexed="81"/>
            <rFont val="Tahoma"/>
            <family val="2"/>
          </rPr>
          <t>Solver could not find a feasible solution.</t>
        </r>
      </text>
    </comment>
    <comment ref="Q56" authorId="0" shapeId="0" xr:uid="{88F22F4C-AB16-4971-8795-CA0A0F9FD458}">
      <text>
        <r>
          <rPr>
            <sz val="9"/>
            <color indexed="81"/>
            <rFont val="Tahoma"/>
            <family val="2"/>
          </rPr>
          <t>Solver could not find a feasible solution.</t>
        </r>
      </text>
    </comment>
    <comment ref="R56" authorId="0" shapeId="0" xr:uid="{0653ABDE-D384-4682-9A4B-8CE763D20779}">
      <text>
        <r>
          <rPr>
            <sz val="9"/>
            <color indexed="81"/>
            <rFont val="Tahoma"/>
            <family val="2"/>
          </rPr>
          <t>Solver could not find a feasible solution.</t>
        </r>
      </text>
    </comment>
    <comment ref="S56" authorId="0" shapeId="0" xr:uid="{035A76BD-AB5A-4BE1-A512-AEE304C8E3B2}">
      <text>
        <r>
          <rPr>
            <sz val="9"/>
            <color indexed="81"/>
            <rFont val="Tahoma"/>
            <family val="2"/>
          </rPr>
          <t>Solver converged in probability to a global solution.</t>
        </r>
      </text>
    </comment>
    <comment ref="T56" authorId="0" shapeId="0" xr:uid="{831D17DE-88CE-42D9-B853-ACB752B63A02}">
      <text>
        <r>
          <rPr>
            <sz val="9"/>
            <color indexed="81"/>
            <rFont val="Tahoma"/>
            <family val="2"/>
          </rPr>
          <t>Solver converged in probability to a global solution.</t>
        </r>
      </text>
    </comment>
    <comment ref="U56" authorId="0" shapeId="0" xr:uid="{2CF02BAA-A850-493C-AFE7-FACB96105E22}">
      <text>
        <r>
          <rPr>
            <sz val="9"/>
            <color indexed="81"/>
            <rFont val="Tahoma"/>
            <family val="2"/>
          </rPr>
          <t>Solver converged in probability to a global solution.</t>
        </r>
      </text>
    </comment>
    <comment ref="V56" authorId="0" shapeId="0" xr:uid="{8EF11BA9-1E3E-4BE7-8D15-F23B4AD30EED}">
      <text>
        <r>
          <rPr>
            <sz val="9"/>
            <color indexed="81"/>
            <rFont val="Tahoma"/>
            <family val="2"/>
          </rPr>
          <t>Solver converged in probability to a global solution.</t>
        </r>
      </text>
    </comment>
    <comment ref="W56" authorId="0" shapeId="0" xr:uid="{F509CBCA-4E6F-4411-811A-67A697EA7FD6}">
      <text>
        <r>
          <rPr>
            <sz val="9"/>
            <color indexed="81"/>
            <rFont val="Tahoma"/>
            <family val="2"/>
          </rPr>
          <t>Solver converged in probability to a global solution.</t>
        </r>
      </text>
    </comment>
    <comment ref="X56" authorId="0" shapeId="0" xr:uid="{8C9442A2-CB0F-4F88-B3E4-E5AC98B42C77}">
      <text>
        <r>
          <rPr>
            <sz val="9"/>
            <color indexed="81"/>
            <rFont val="Tahoma"/>
            <family val="2"/>
          </rPr>
          <t>Solver converged in probability to a global solution.</t>
        </r>
      </text>
    </comment>
    <comment ref="Y56" authorId="0" shapeId="0" xr:uid="{65C8DEB1-E2C7-46EB-9588-FD513DADCBC4}">
      <text>
        <r>
          <rPr>
            <sz val="9"/>
            <color indexed="81"/>
            <rFont val="Tahoma"/>
            <family val="2"/>
          </rPr>
          <t>Solver converged in probability to a global solution.</t>
        </r>
      </text>
    </comment>
    <comment ref="Z56" authorId="0" shapeId="0" xr:uid="{175C7F85-B517-4762-B763-98148C894FFF}">
      <text>
        <r>
          <rPr>
            <sz val="9"/>
            <color indexed="81"/>
            <rFont val="Tahoma"/>
            <family val="2"/>
          </rPr>
          <t>Solver converged in probability to a global solution.</t>
        </r>
      </text>
    </comment>
    <comment ref="AA56" authorId="0" shapeId="0" xr:uid="{1ABCFD38-E33E-439A-A43E-4E83B4236E65}">
      <text>
        <r>
          <rPr>
            <sz val="9"/>
            <color indexed="81"/>
            <rFont val="Tahoma"/>
            <family val="2"/>
          </rPr>
          <t>Solver converged in probability to a global solution.</t>
        </r>
      </text>
    </comment>
    <comment ref="B57" authorId="0" shapeId="0" xr:uid="{EEF9C23E-12F5-44E5-B5C7-BF5918527B16}">
      <text>
        <r>
          <rPr>
            <sz val="9"/>
            <color indexed="81"/>
            <rFont val="Tahoma"/>
            <family val="2"/>
          </rPr>
          <t>Solver could not find a feasible solution.</t>
        </r>
      </text>
    </comment>
    <comment ref="C57" authorId="0" shapeId="0" xr:uid="{671319AD-CF4F-455C-B293-3074C058CA61}">
      <text>
        <r>
          <rPr>
            <sz val="9"/>
            <color indexed="81"/>
            <rFont val="Tahoma"/>
            <family val="2"/>
          </rPr>
          <t>Solver could not find a feasible solution.</t>
        </r>
      </text>
    </comment>
    <comment ref="D57" authorId="0" shapeId="0" xr:uid="{9A93F636-25D1-452E-A8E1-0BD2D13A752E}">
      <text>
        <r>
          <rPr>
            <sz val="9"/>
            <color indexed="81"/>
            <rFont val="Tahoma"/>
            <family val="2"/>
          </rPr>
          <t>Solver could not find a feasible solution.</t>
        </r>
      </text>
    </comment>
    <comment ref="E57" authorId="0" shapeId="0" xr:uid="{628C6C7F-476B-4DBB-B186-3A9522CA52B2}">
      <text>
        <r>
          <rPr>
            <sz val="9"/>
            <color indexed="81"/>
            <rFont val="Tahoma"/>
            <family val="2"/>
          </rPr>
          <t>Solver could not find a feasible solution.</t>
        </r>
      </text>
    </comment>
    <comment ref="F57" authorId="0" shapeId="0" xr:uid="{1C258140-4EC7-49E5-A8AD-6F2E472A7C21}">
      <text>
        <r>
          <rPr>
            <sz val="9"/>
            <color indexed="81"/>
            <rFont val="Tahoma"/>
            <family val="2"/>
          </rPr>
          <t>Solver could not find a feasible solution.</t>
        </r>
      </text>
    </comment>
    <comment ref="G57" authorId="0" shapeId="0" xr:uid="{DC95409A-22E8-4889-A49E-C3A089BE5C33}">
      <text>
        <r>
          <rPr>
            <sz val="9"/>
            <color indexed="81"/>
            <rFont val="Tahoma"/>
            <family val="2"/>
          </rPr>
          <t>Solver could not find a feasible solution.</t>
        </r>
      </text>
    </comment>
    <comment ref="H57" authorId="0" shapeId="0" xr:uid="{4737ED44-95C5-47C3-9178-6705CF7A03D7}">
      <text>
        <r>
          <rPr>
            <sz val="9"/>
            <color indexed="81"/>
            <rFont val="Tahoma"/>
            <family val="2"/>
          </rPr>
          <t>Solver could not find a feasible solution.</t>
        </r>
      </text>
    </comment>
    <comment ref="I57" authorId="0" shapeId="0" xr:uid="{510B731D-3465-41FD-8F4D-14678FB97A11}">
      <text>
        <r>
          <rPr>
            <sz val="9"/>
            <color indexed="81"/>
            <rFont val="Tahoma"/>
            <family val="2"/>
          </rPr>
          <t>Solver could not find a feasible solution.</t>
        </r>
      </text>
    </comment>
    <comment ref="J57" authorId="0" shapeId="0" xr:uid="{569E809A-2229-4DEE-9AEC-670562AC0B49}">
      <text>
        <r>
          <rPr>
            <sz val="9"/>
            <color indexed="81"/>
            <rFont val="Tahoma"/>
            <family val="2"/>
          </rPr>
          <t>Solver could not find a feasible solution.</t>
        </r>
      </text>
    </comment>
    <comment ref="K57" authorId="0" shapeId="0" xr:uid="{F5C752E5-5780-4590-91C7-4CEA63C64DE7}">
      <text>
        <r>
          <rPr>
            <sz val="9"/>
            <color indexed="81"/>
            <rFont val="Tahoma"/>
            <family val="2"/>
          </rPr>
          <t>Solver could not find a feasible solution.</t>
        </r>
      </text>
    </comment>
    <comment ref="L57" authorId="0" shapeId="0" xr:uid="{796ABCF3-E05E-4269-AC6B-CF2BFD8FDAD8}">
      <text>
        <r>
          <rPr>
            <sz val="9"/>
            <color indexed="81"/>
            <rFont val="Tahoma"/>
            <family val="2"/>
          </rPr>
          <t>Solver could not find a feasible solution.</t>
        </r>
      </text>
    </comment>
    <comment ref="M57" authorId="0" shapeId="0" xr:uid="{27A07B15-892A-47EF-B543-580DC59B6B62}">
      <text>
        <r>
          <rPr>
            <sz val="9"/>
            <color indexed="81"/>
            <rFont val="Tahoma"/>
            <family val="2"/>
          </rPr>
          <t>Solver could not find a feasible solution.</t>
        </r>
      </text>
    </comment>
    <comment ref="N57" authorId="0" shapeId="0" xr:uid="{49B14D3B-626B-43E2-ADA7-A48CD5253B1E}">
      <text>
        <r>
          <rPr>
            <sz val="9"/>
            <color indexed="81"/>
            <rFont val="Tahoma"/>
            <family val="2"/>
          </rPr>
          <t>Solver could not find a feasible solution.</t>
        </r>
      </text>
    </comment>
    <comment ref="O57" authorId="0" shapeId="0" xr:uid="{2757F49E-CE45-46DD-A0EF-4B36AFBE5624}">
      <text>
        <r>
          <rPr>
            <sz val="9"/>
            <color indexed="81"/>
            <rFont val="Tahoma"/>
            <family val="2"/>
          </rPr>
          <t>Solver could not find a feasible solution.</t>
        </r>
      </text>
    </comment>
    <comment ref="P57" authorId="0" shapeId="0" xr:uid="{90ECF5AB-F48B-498D-B20A-43C777184F9C}">
      <text>
        <r>
          <rPr>
            <sz val="9"/>
            <color indexed="81"/>
            <rFont val="Tahoma"/>
            <family val="2"/>
          </rPr>
          <t>Solver could not find a feasible solution.</t>
        </r>
      </text>
    </comment>
    <comment ref="Q57" authorId="0" shapeId="0" xr:uid="{1EDA5485-CDC4-4607-BDB7-3656AC5F9CA8}">
      <text>
        <r>
          <rPr>
            <sz val="9"/>
            <color indexed="81"/>
            <rFont val="Tahoma"/>
            <family val="2"/>
          </rPr>
          <t>Solver could not find a feasible solution.</t>
        </r>
      </text>
    </comment>
    <comment ref="R57" authorId="0" shapeId="0" xr:uid="{AC66B81A-C98B-4DF8-86BC-68ED1D4590D9}">
      <text>
        <r>
          <rPr>
            <sz val="9"/>
            <color indexed="81"/>
            <rFont val="Tahoma"/>
            <family val="2"/>
          </rPr>
          <t>Solver could not find a feasible solution.</t>
        </r>
      </text>
    </comment>
    <comment ref="S57" authorId="0" shapeId="0" xr:uid="{B8FFC3B4-9680-46CA-A2EB-29FA93956B3F}">
      <text>
        <r>
          <rPr>
            <sz val="9"/>
            <color indexed="81"/>
            <rFont val="Tahoma"/>
            <family val="2"/>
          </rPr>
          <t>Solver could not find a feasible solution.</t>
        </r>
      </text>
    </comment>
    <comment ref="T57" authorId="0" shapeId="0" xr:uid="{BD5623F8-8F6F-46E4-BFEB-EE1217CD5960}">
      <text>
        <r>
          <rPr>
            <sz val="9"/>
            <color indexed="81"/>
            <rFont val="Tahoma"/>
            <family val="2"/>
          </rPr>
          <t>Solver converged in probability to a global solution.</t>
        </r>
      </text>
    </comment>
    <comment ref="U57" authorId="0" shapeId="0" xr:uid="{59782AC7-57A3-4D24-9AFD-DF96979ECCAD}">
      <text>
        <r>
          <rPr>
            <sz val="9"/>
            <color indexed="81"/>
            <rFont val="Tahoma"/>
            <family val="2"/>
          </rPr>
          <t>Solver converged in probability to a global solution.</t>
        </r>
      </text>
    </comment>
    <comment ref="V57" authorId="0" shapeId="0" xr:uid="{BFDD4746-8CED-41BF-B8D7-B8F1230E3D17}">
      <text>
        <r>
          <rPr>
            <sz val="9"/>
            <color indexed="81"/>
            <rFont val="Tahoma"/>
            <family val="2"/>
          </rPr>
          <t>Solver converged in probability to a global solution.</t>
        </r>
      </text>
    </comment>
    <comment ref="W57" authorId="0" shapeId="0" xr:uid="{B29EE127-0FE3-45D3-9529-1561F406A21B}">
      <text>
        <r>
          <rPr>
            <sz val="9"/>
            <color indexed="81"/>
            <rFont val="Tahoma"/>
            <family val="2"/>
          </rPr>
          <t>Solver converged in probability to a global solution.</t>
        </r>
      </text>
    </comment>
    <comment ref="X57" authorId="0" shapeId="0" xr:uid="{C826B0AF-70CA-4BF5-B6DC-8E130A2CF63C}">
      <text>
        <r>
          <rPr>
            <sz val="9"/>
            <color indexed="81"/>
            <rFont val="Tahoma"/>
            <family val="2"/>
          </rPr>
          <t>Solver converged in probability to a global solution.</t>
        </r>
      </text>
    </comment>
    <comment ref="Y57" authorId="0" shapeId="0" xr:uid="{3DF5928A-9F5B-41B9-96C7-4A0D8391FBBC}">
      <text>
        <r>
          <rPr>
            <sz val="9"/>
            <color indexed="81"/>
            <rFont val="Tahoma"/>
            <family val="2"/>
          </rPr>
          <t>Solver converged in probability to a global solution.</t>
        </r>
      </text>
    </comment>
    <comment ref="Z57" authorId="0" shapeId="0" xr:uid="{8E1B8AC3-7CCC-493F-9348-2925E15C211B}">
      <text>
        <r>
          <rPr>
            <sz val="9"/>
            <color indexed="81"/>
            <rFont val="Tahoma"/>
            <family val="2"/>
          </rPr>
          <t>Solver converged in probability to a global solution.</t>
        </r>
      </text>
    </comment>
    <comment ref="AA57" authorId="0" shapeId="0" xr:uid="{FCD8BCEC-F6DA-46BE-B545-EDD1005049A9}">
      <text>
        <r>
          <rPr>
            <sz val="9"/>
            <color indexed="81"/>
            <rFont val="Tahoma"/>
            <family val="2"/>
          </rPr>
          <t>Solver converged in probability to a global solution.</t>
        </r>
      </text>
    </comment>
    <comment ref="B58" authorId="0" shapeId="0" xr:uid="{D0D9AF5D-EB19-4F3E-82FA-6462CF4E1899}">
      <text>
        <r>
          <rPr>
            <sz val="9"/>
            <color indexed="81"/>
            <rFont val="Tahoma"/>
            <family val="2"/>
          </rPr>
          <t>Solver could not find a feasible solution.</t>
        </r>
      </text>
    </comment>
    <comment ref="C58" authorId="0" shapeId="0" xr:uid="{96FB5A66-7DEE-4774-B089-7CA5835E838A}">
      <text>
        <r>
          <rPr>
            <sz val="9"/>
            <color indexed="81"/>
            <rFont val="Tahoma"/>
            <family val="2"/>
          </rPr>
          <t>Solver could not find a feasible solution.</t>
        </r>
      </text>
    </comment>
    <comment ref="D58" authorId="0" shapeId="0" xr:uid="{04624DA7-090F-4E72-94CF-85BB5C689C0D}">
      <text>
        <r>
          <rPr>
            <sz val="9"/>
            <color indexed="81"/>
            <rFont val="Tahoma"/>
            <family val="2"/>
          </rPr>
          <t>Solver could not find a feasible solution.</t>
        </r>
      </text>
    </comment>
    <comment ref="E58" authorId="0" shapeId="0" xr:uid="{9DEB1BD9-07A9-445F-8254-B2E6E1A9002D}">
      <text>
        <r>
          <rPr>
            <sz val="9"/>
            <color indexed="81"/>
            <rFont val="Tahoma"/>
            <family val="2"/>
          </rPr>
          <t>Solver could not find a feasible solution.</t>
        </r>
      </text>
    </comment>
    <comment ref="F58" authorId="0" shapeId="0" xr:uid="{14F8DEAB-4569-4A05-99B6-3804AF20A8C6}">
      <text>
        <r>
          <rPr>
            <sz val="9"/>
            <color indexed="81"/>
            <rFont val="Tahoma"/>
            <family val="2"/>
          </rPr>
          <t>Solver could not find a feasible solution.</t>
        </r>
      </text>
    </comment>
    <comment ref="G58" authorId="0" shapeId="0" xr:uid="{9E742A4D-D0BD-48BD-BB25-578340CF5748}">
      <text>
        <r>
          <rPr>
            <sz val="9"/>
            <color indexed="81"/>
            <rFont val="Tahoma"/>
            <family val="2"/>
          </rPr>
          <t>Solver could not find a feasible solution.</t>
        </r>
      </text>
    </comment>
    <comment ref="H58" authorId="0" shapeId="0" xr:uid="{172EF130-8DE6-4265-BA59-9E6C529F714E}">
      <text>
        <r>
          <rPr>
            <sz val="9"/>
            <color indexed="81"/>
            <rFont val="Tahoma"/>
            <family val="2"/>
          </rPr>
          <t>Solver could not find a feasible solution.</t>
        </r>
      </text>
    </comment>
    <comment ref="I58" authorId="0" shapeId="0" xr:uid="{DF7DE407-BAB0-42A8-A1C3-CD79959139AE}">
      <text>
        <r>
          <rPr>
            <sz val="9"/>
            <color indexed="81"/>
            <rFont val="Tahoma"/>
            <family val="2"/>
          </rPr>
          <t>Solver could not find a feasible solution.</t>
        </r>
      </text>
    </comment>
    <comment ref="J58" authorId="0" shapeId="0" xr:uid="{AA4737D0-FB02-4268-B478-885AC470B7F5}">
      <text>
        <r>
          <rPr>
            <sz val="9"/>
            <color indexed="81"/>
            <rFont val="Tahoma"/>
            <family val="2"/>
          </rPr>
          <t>Solver could not find a feasible solution.</t>
        </r>
      </text>
    </comment>
    <comment ref="K58" authorId="0" shapeId="0" xr:uid="{018394A2-7EAC-478A-8E70-06D3F67B2EC7}">
      <text>
        <r>
          <rPr>
            <sz val="9"/>
            <color indexed="81"/>
            <rFont val="Tahoma"/>
            <family val="2"/>
          </rPr>
          <t>Solver could not find a feasible solution.</t>
        </r>
      </text>
    </comment>
    <comment ref="L58" authorId="0" shapeId="0" xr:uid="{CED4C949-5190-4DAF-B704-4B4DC6CC8708}">
      <text>
        <r>
          <rPr>
            <sz val="9"/>
            <color indexed="81"/>
            <rFont val="Tahoma"/>
            <family val="2"/>
          </rPr>
          <t>Solver could not find a feasible solution.</t>
        </r>
      </text>
    </comment>
    <comment ref="M58" authorId="0" shapeId="0" xr:uid="{C7113353-E034-49CF-8A7F-C5C8A09EA032}">
      <text>
        <r>
          <rPr>
            <sz val="9"/>
            <color indexed="81"/>
            <rFont val="Tahoma"/>
            <family val="2"/>
          </rPr>
          <t>Solver could not find a feasible solution.</t>
        </r>
      </text>
    </comment>
    <comment ref="N58" authorId="0" shapeId="0" xr:uid="{665B1B0E-CEA8-4899-AFA7-3E60D1CD2B34}">
      <text>
        <r>
          <rPr>
            <sz val="9"/>
            <color indexed="81"/>
            <rFont val="Tahoma"/>
            <family val="2"/>
          </rPr>
          <t>Solver could not find a feasible solution.</t>
        </r>
      </text>
    </comment>
    <comment ref="O58" authorId="0" shapeId="0" xr:uid="{1BF97E04-682C-4280-BFFE-570626D9EA1D}">
      <text>
        <r>
          <rPr>
            <sz val="9"/>
            <color indexed="81"/>
            <rFont val="Tahoma"/>
            <family val="2"/>
          </rPr>
          <t>Solver could not find a feasible solution.</t>
        </r>
      </text>
    </comment>
    <comment ref="P58" authorId="0" shapeId="0" xr:uid="{D5D3BC11-A9AD-46F4-A83A-B077C1F9AA3E}">
      <text>
        <r>
          <rPr>
            <sz val="9"/>
            <color indexed="81"/>
            <rFont val="Tahoma"/>
            <family val="2"/>
          </rPr>
          <t>Solver could not find a feasible solution.</t>
        </r>
      </text>
    </comment>
    <comment ref="Q58" authorId="0" shapeId="0" xr:uid="{10C38C2E-EE41-41AF-A3F6-862F558152DE}">
      <text>
        <r>
          <rPr>
            <sz val="9"/>
            <color indexed="81"/>
            <rFont val="Tahoma"/>
            <family val="2"/>
          </rPr>
          <t>Solver could not find a feasible solution.</t>
        </r>
      </text>
    </comment>
    <comment ref="R58" authorId="0" shapeId="0" xr:uid="{9E8B9E3F-EADF-4FC1-962D-428A1239915B}">
      <text>
        <r>
          <rPr>
            <sz val="9"/>
            <color indexed="81"/>
            <rFont val="Tahoma"/>
            <family val="2"/>
          </rPr>
          <t>Solver could not find a feasible solution.</t>
        </r>
      </text>
    </comment>
    <comment ref="S58" authorId="0" shapeId="0" xr:uid="{900CCEAC-9501-488E-A5D6-1A19D8673E1E}">
      <text>
        <r>
          <rPr>
            <sz val="9"/>
            <color indexed="81"/>
            <rFont val="Tahoma"/>
            <family val="2"/>
          </rPr>
          <t>Solver could not find a feasible solution.</t>
        </r>
      </text>
    </comment>
    <comment ref="T58" authorId="0" shapeId="0" xr:uid="{1282D520-5061-4108-8C2E-CD3A30EDADCB}">
      <text>
        <r>
          <rPr>
            <sz val="9"/>
            <color indexed="81"/>
            <rFont val="Tahoma"/>
            <family val="2"/>
          </rPr>
          <t>Solver converged in probability to a global solution.</t>
        </r>
      </text>
    </comment>
    <comment ref="U58" authorId="0" shapeId="0" xr:uid="{9FD9F0EF-11DE-4AC7-9A59-1F72D5D2762E}">
      <text>
        <r>
          <rPr>
            <sz val="9"/>
            <color indexed="81"/>
            <rFont val="Tahoma"/>
            <family val="2"/>
          </rPr>
          <t>Solver converged in probability to a global solution.</t>
        </r>
      </text>
    </comment>
    <comment ref="V58" authorId="0" shapeId="0" xr:uid="{FC29F5C1-FDBA-48FB-820D-8DBD0A34D95E}">
      <text>
        <r>
          <rPr>
            <sz val="9"/>
            <color indexed="81"/>
            <rFont val="Tahoma"/>
            <family val="2"/>
          </rPr>
          <t>Solver converged in probability to a global solution.</t>
        </r>
      </text>
    </comment>
    <comment ref="W58" authorId="0" shapeId="0" xr:uid="{48AF83C0-ECA6-4993-A54A-A04596E5B57C}">
      <text>
        <r>
          <rPr>
            <sz val="9"/>
            <color indexed="81"/>
            <rFont val="Tahoma"/>
            <family val="2"/>
          </rPr>
          <t>Solver converged in probability to a global solution.</t>
        </r>
      </text>
    </comment>
    <comment ref="X58" authorId="0" shapeId="0" xr:uid="{2EE6E8FF-15DB-4EDF-9AB5-EE1D93D147B9}">
      <text>
        <r>
          <rPr>
            <sz val="9"/>
            <color indexed="81"/>
            <rFont val="Tahoma"/>
            <family val="2"/>
          </rPr>
          <t>Solver converged in probability to a global solution.</t>
        </r>
      </text>
    </comment>
    <comment ref="Y58" authorId="0" shapeId="0" xr:uid="{492BA34B-627B-41A8-BC59-533A4355B596}">
      <text>
        <r>
          <rPr>
            <sz val="9"/>
            <color indexed="81"/>
            <rFont val="Tahoma"/>
            <family val="2"/>
          </rPr>
          <t>Solver converged in probability to a global solution.</t>
        </r>
      </text>
    </comment>
    <comment ref="Z58" authorId="0" shapeId="0" xr:uid="{F59D73C9-F3FD-451F-AF34-3A1B15BD64A2}">
      <text>
        <r>
          <rPr>
            <sz val="9"/>
            <color indexed="81"/>
            <rFont val="Tahoma"/>
            <family val="2"/>
          </rPr>
          <t>Solver converged in probability to a global solution.</t>
        </r>
      </text>
    </comment>
    <comment ref="AA58" authorId="0" shapeId="0" xr:uid="{9DE4DC14-ED57-4EEE-A460-67DC11EA7DA9}">
      <text>
        <r>
          <rPr>
            <sz val="9"/>
            <color indexed="81"/>
            <rFont val="Tahoma"/>
            <family val="2"/>
          </rPr>
          <t>Solver converged in probability to a global solution.</t>
        </r>
      </text>
    </comment>
    <comment ref="B61" authorId="0" shapeId="0" xr:uid="{330176B2-93F6-4A7D-A7AB-A2F7F134567D}">
      <text>
        <r>
          <rPr>
            <sz val="9"/>
            <color indexed="81"/>
            <rFont val="Tahoma"/>
            <family val="2"/>
          </rPr>
          <t>Solver could not find a feasible solution.</t>
        </r>
      </text>
    </comment>
    <comment ref="C61" authorId="0" shapeId="0" xr:uid="{D0DAD977-99DE-457F-B9E6-086634FD3302}">
      <text>
        <r>
          <rPr>
            <sz val="9"/>
            <color indexed="81"/>
            <rFont val="Tahoma"/>
            <family val="2"/>
          </rPr>
          <t>Solver could not find a feasible solution.</t>
        </r>
      </text>
    </comment>
    <comment ref="D61" authorId="0" shapeId="0" xr:uid="{F1D6DCB6-DAFE-4CC4-84B6-AB3CD00D8350}">
      <text>
        <r>
          <rPr>
            <sz val="9"/>
            <color indexed="81"/>
            <rFont val="Tahoma"/>
            <family val="2"/>
          </rPr>
          <t>Solver could not find a feasible solution.</t>
        </r>
      </text>
    </comment>
    <comment ref="E61" authorId="0" shapeId="0" xr:uid="{82E3DCF3-E0D8-42EE-9278-4EA0D9AFB71B}">
      <text>
        <r>
          <rPr>
            <sz val="9"/>
            <color indexed="81"/>
            <rFont val="Tahoma"/>
            <family val="2"/>
          </rPr>
          <t>Solver could not find a feasible solution.</t>
        </r>
      </text>
    </comment>
    <comment ref="F61" authorId="0" shapeId="0" xr:uid="{B58FE7AB-4023-41A9-A46E-BB69E7A18488}">
      <text>
        <r>
          <rPr>
            <sz val="9"/>
            <color indexed="81"/>
            <rFont val="Tahoma"/>
            <family val="2"/>
          </rPr>
          <t>Solver could not find a feasible solution.</t>
        </r>
      </text>
    </comment>
    <comment ref="G61" authorId="0" shapeId="0" xr:uid="{FCE6254A-74C1-4F3E-8877-D945C03BB064}">
      <text>
        <r>
          <rPr>
            <sz val="9"/>
            <color indexed="81"/>
            <rFont val="Tahoma"/>
            <family val="2"/>
          </rPr>
          <t>Solver could not find a feasible solution.</t>
        </r>
      </text>
    </comment>
    <comment ref="H61" authorId="0" shapeId="0" xr:uid="{2A58D270-EB2B-42CB-888E-59CEE9522415}">
      <text>
        <r>
          <rPr>
            <sz val="9"/>
            <color indexed="81"/>
            <rFont val="Tahoma"/>
            <family val="2"/>
          </rPr>
          <t>Solver could not find a feasible solution.</t>
        </r>
      </text>
    </comment>
    <comment ref="I61" authorId="0" shapeId="0" xr:uid="{A20052A7-A60C-4351-AA73-4B8CAC40D16C}">
      <text>
        <r>
          <rPr>
            <sz val="9"/>
            <color indexed="81"/>
            <rFont val="Tahoma"/>
            <family val="2"/>
          </rPr>
          <t>Solver could not find a feasible solution.</t>
        </r>
      </text>
    </comment>
    <comment ref="J61" authorId="0" shapeId="0" xr:uid="{E7DE0569-BB04-4A57-9B09-F03F4ABE0760}">
      <text>
        <r>
          <rPr>
            <sz val="9"/>
            <color indexed="81"/>
            <rFont val="Tahoma"/>
            <family val="2"/>
          </rPr>
          <t>Solver could not find a feasible solution.</t>
        </r>
      </text>
    </comment>
    <comment ref="K61" authorId="0" shapeId="0" xr:uid="{F0757C8D-17F7-46BC-AF59-B3444598F498}">
      <text>
        <r>
          <rPr>
            <sz val="9"/>
            <color indexed="81"/>
            <rFont val="Tahoma"/>
            <family val="2"/>
          </rPr>
          <t>Solver could not find a feasible solution.</t>
        </r>
      </text>
    </comment>
    <comment ref="L61" authorId="0" shapeId="0" xr:uid="{53004D8D-98C6-4F34-95E7-77ABF606A1EF}">
      <text>
        <r>
          <rPr>
            <sz val="9"/>
            <color indexed="81"/>
            <rFont val="Tahoma"/>
            <family val="2"/>
          </rPr>
          <t>Solver could not find a feasible solution.</t>
        </r>
      </text>
    </comment>
    <comment ref="M61" authorId="0" shapeId="0" xr:uid="{3BC8FC3A-28D6-414B-87E9-987E651DA49F}">
      <text>
        <r>
          <rPr>
            <sz val="9"/>
            <color indexed="81"/>
            <rFont val="Tahoma"/>
            <family val="2"/>
          </rPr>
          <t>Solver could not find a feasible solution.</t>
        </r>
      </text>
    </comment>
    <comment ref="N61" authorId="0" shapeId="0" xr:uid="{277A51AC-4516-4198-96A0-A6B070668576}">
      <text>
        <r>
          <rPr>
            <sz val="9"/>
            <color indexed="81"/>
            <rFont val="Tahoma"/>
            <family val="2"/>
          </rPr>
          <t>Solver could not find a feasible solution.</t>
        </r>
      </text>
    </comment>
    <comment ref="O61" authorId="0" shapeId="0" xr:uid="{7D03AF6D-744A-48C4-B05A-4A8A3F6A992B}">
      <text>
        <r>
          <rPr>
            <sz val="9"/>
            <color indexed="81"/>
            <rFont val="Tahoma"/>
            <family val="2"/>
          </rPr>
          <t>Solver converged in probability to a global solution.</t>
        </r>
      </text>
    </comment>
    <comment ref="P61" authorId="0" shapeId="0" xr:uid="{9B64E0EA-B61B-4670-BDAD-A75DBFC2125A}">
      <text>
        <r>
          <rPr>
            <sz val="9"/>
            <color indexed="81"/>
            <rFont val="Tahoma"/>
            <family val="2"/>
          </rPr>
          <t>Solver converged in probability to a global solution.</t>
        </r>
      </text>
    </comment>
    <comment ref="Q61" authorId="0" shapeId="0" xr:uid="{C93BF4BE-3CF8-4FA1-8832-BB07F47AD627}">
      <text>
        <r>
          <rPr>
            <sz val="9"/>
            <color indexed="81"/>
            <rFont val="Tahoma"/>
            <family val="2"/>
          </rPr>
          <t>Solver converged in probability to a global solution.</t>
        </r>
      </text>
    </comment>
    <comment ref="R61" authorId="0" shapeId="0" xr:uid="{717070CF-1457-48B1-B071-F42DAAF94D3B}">
      <text>
        <r>
          <rPr>
            <sz val="9"/>
            <color indexed="81"/>
            <rFont val="Tahoma"/>
            <family val="2"/>
          </rPr>
          <t>Solver converged in probability to a global solution.</t>
        </r>
      </text>
    </comment>
    <comment ref="S61" authorId="0" shapeId="0" xr:uid="{D77BEE89-DFCA-46B8-87E0-C383E16F5729}">
      <text>
        <r>
          <rPr>
            <sz val="9"/>
            <color indexed="81"/>
            <rFont val="Tahoma"/>
            <family val="2"/>
          </rPr>
          <t>Solver converged in probability to a global solution.</t>
        </r>
      </text>
    </comment>
    <comment ref="T61" authorId="0" shapeId="0" xr:uid="{C054B08B-CC4F-449C-B8E3-0647253CBF11}">
      <text>
        <r>
          <rPr>
            <sz val="9"/>
            <color indexed="81"/>
            <rFont val="Tahoma"/>
            <family val="2"/>
          </rPr>
          <t>Solver converged in probability to a global solution.</t>
        </r>
      </text>
    </comment>
    <comment ref="U61" authorId="0" shapeId="0" xr:uid="{6A04B3D8-AA52-4FE3-A52B-43E9FE46A342}">
      <text>
        <r>
          <rPr>
            <sz val="9"/>
            <color indexed="81"/>
            <rFont val="Tahoma"/>
            <family val="2"/>
          </rPr>
          <t>Solver converged in probability to a global solution.</t>
        </r>
      </text>
    </comment>
    <comment ref="V61" authorId="0" shapeId="0" xr:uid="{0A0C55FC-F567-480E-9F7E-42439366EB50}">
      <text>
        <r>
          <rPr>
            <sz val="9"/>
            <color indexed="81"/>
            <rFont val="Tahoma"/>
            <family val="2"/>
          </rPr>
          <t>Solver converged in probability to a global solution.</t>
        </r>
      </text>
    </comment>
    <comment ref="W61" authorId="0" shapeId="0" xr:uid="{8DFAFA4E-CAA5-40B3-82F3-D52F07CD6CA8}">
      <text>
        <r>
          <rPr>
            <sz val="9"/>
            <color indexed="81"/>
            <rFont val="Tahoma"/>
            <family val="2"/>
          </rPr>
          <t>Solver converged in probability to a global solution.</t>
        </r>
      </text>
    </comment>
    <comment ref="X61" authorId="0" shapeId="0" xr:uid="{AF374006-5359-4A65-B122-858A087CCAFD}">
      <text>
        <r>
          <rPr>
            <sz val="9"/>
            <color indexed="81"/>
            <rFont val="Tahoma"/>
            <family val="2"/>
          </rPr>
          <t>Solver converged in probability to a global solution.</t>
        </r>
      </text>
    </comment>
    <comment ref="Y61" authorId="0" shapeId="0" xr:uid="{FB817739-014F-43FD-874F-26B298CD352C}">
      <text>
        <r>
          <rPr>
            <sz val="9"/>
            <color indexed="81"/>
            <rFont val="Tahoma"/>
            <family val="2"/>
          </rPr>
          <t>Solver converged in probability to a global solution.</t>
        </r>
      </text>
    </comment>
    <comment ref="Z61" authorId="0" shapeId="0" xr:uid="{B249D1AD-F22C-434D-A4E2-5A387D50FB61}">
      <text>
        <r>
          <rPr>
            <sz val="9"/>
            <color indexed="81"/>
            <rFont val="Tahoma"/>
            <family val="2"/>
          </rPr>
          <t>Solver converged in probability to a global solution.</t>
        </r>
      </text>
    </comment>
    <comment ref="AA61" authorId="0" shapeId="0" xr:uid="{6E42AE48-AB1D-495A-A16B-5E891683D907}">
      <text>
        <r>
          <rPr>
            <sz val="9"/>
            <color indexed="81"/>
            <rFont val="Tahoma"/>
            <family val="2"/>
          </rPr>
          <t>Solver converged in probability to a global solution.</t>
        </r>
      </text>
    </comment>
    <comment ref="B62" authorId="0" shapeId="0" xr:uid="{982DE6D8-2C33-4319-AB58-FC62FEA02D87}">
      <text>
        <r>
          <rPr>
            <sz val="9"/>
            <color indexed="81"/>
            <rFont val="Tahoma"/>
            <family val="2"/>
          </rPr>
          <t>Solver could not find a feasible solution.</t>
        </r>
      </text>
    </comment>
    <comment ref="C62" authorId="0" shapeId="0" xr:uid="{27CE2CD1-E517-4B9E-8517-7377911C2EBB}">
      <text>
        <r>
          <rPr>
            <sz val="9"/>
            <color indexed="81"/>
            <rFont val="Tahoma"/>
            <family val="2"/>
          </rPr>
          <t>Solver could not find a feasible solution.</t>
        </r>
      </text>
    </comment>
    <comment ref="D62" authorId="0" shapeId="0" xr:uid="{28C170AD-FAFF-417B-81C7-1417B8FE6E82}">
      <text>
        <r>
          <rPr>
            <sz val="9"/>
            <color indexed="81"/>
            <rFont val="Tahoma"/>
            <family val="2"/>
          </rPr>
          <t>Solver could not find a feasible solution.</t>
        </r>
      </text>
    </comment>
    <comment ref="E62" authorId="0" shapeId="0" xr:uid="{D25E0EDB-5D62-4A3D-A610-DF09CAE26A96}">
      <text>
        <r>
          <rPr>
            <sz val="9"/>
            <color indexed="81"/>
            <rFont val="Tahoma"/>
            <family val="2"/>
          </rPr>
          <t>Solver could not find a feasible solution.</t>
        </r>
      </text>
    </comment>
    <comment ref="F62" authorId="0" shapeId="0" xr:uid="{9A136D2E-B7B0-4077-A2D3-629D7CBE0D8D}">
      <text>
        <r>
          <rPr>
            <sz val="9"/>
            <color indexed="81"/>
            <rFont val="Tahoma"/>
            <family val="2"/>
          </rPr>
          <t>Solver could not find a feasible solution.</t>
        </r>
      </text>
    </comment>
    <comment ref="G62" authorId="0" shapeId="0" xr:uid="{80EE4216-AE68-4889-A6F9-ED2F3BE4235E}">
      <text>
        <r>
          <rPr>
            <sz val="9"/>
            <color indexed="81"/>
            <rFont val="Tahoma"/>
            <family val="2"/>
          </rPr>
          <t>Solver could not find a feasible solution.</t>
        </r>
      </text>
    </comment>
    <comment ref="H62" authorId="0" shapeId="0" xr:uid="{0B25987E-08A5-4B98-BCE9-E7DED3F4C130}">
      <text>
        <r>
          <rPr>
            <sz val="9"/>
            <color indexed="81"/>
            <rFont val="Tahoma"/>
            <family val="2"/>
          </rPr>
          <t>Solver could not find a feasible solution.</t>
        </r>
      </text>
    </comment>
    <comment ref="I62" authorId="0" shapeId="0" xr:uid="{B01F04DB-63D1-4E53-8284-8D59272C18BC}">
      <text>
        <r>
          <rPr>
            <sz val="9"/>
            <color indexed="81"/>
            <rFont val="Tahoma"/>
            <family val="2"/>
          </rPr>
          <t>Solver could not find a feasible solution.</t>
        </r>
      </text>
    </comment>
    <comment ref="J62" authorId="0" shapeId="0" xr:uid="{176F5C03-1A01-437E-83A2-CD7E99D3B9B3}">
      <text>
        <r>
          <rPr>
            <sz val="9"/>
            <color indexed="81"/>
            <rFont val="Tahoma"/>
            <family val="2"/>
          </rPr>
          <t>Solver could not find a feasible solution.</t>
        </r>
      </text>
    </comment>
    <comment ref="K62" authorId="0" shapeId="0" xr:uid="{0771FEF9-627E-45B7-A05D-D39E44AD153D}">
      <text>
        <r>
          <rPr>
            <sz val="9"/>
            <color indexed="81"/>
            <rFont val="Tahoma"/>
            <family val="2"/>
          </rPr>
          <t>Solver could not find a feasible solution.</t>
        </r>
      </text>
    </comment>
    <comment ref="L62" authorId="0" shapeId="0" xr:uid="{51C74367-F7D6-4646-891A-640A9E5620E9}">
      <text>
        <r>
          <rPr>
            <sz val="9"/>
            <color indexed="81"/>
            <rFont val="Tahoma"/>
            <family val="2"/>
          </rPr>
          <t>Solver could not find a feasible solution.</t>
        </r>
      </text>
    </comment>
    <comment ref="M62" authorId="0" shapeId="0" xr:uid="{838C2DAB-8762-4521-95DE-879980EE2446}">
      <text>
        <r>
          <rPr>
            <sz val="9"/>
            <color indexed="81"/>
            <rFont val="Tahoma"/>
            <family val="2"/>
          </rPr>
          <t>Solver could not find a feasible solution.</t>
        </r>
      </text>
    </comment>
    <comment ref="N62" authorId="0" shapeId="0" xr:uid="{46246EB3-FC48-4B41-B687-4CACC364A70B}">
      <text>
        <r>
          <rPr>
            <sz val="9"/>
            <color indexed="81"/>
            <rFont val="Tahoma"/>
            <family val="2"/>
          </rPr>
          <t>Solver could not find a feasible solution.</t>
        </r>
      </text>
    </comment>
    <comment ref="O62" authorId="0" shapeId="0" xr:uid="{105564C7-5E61-4A31-A222-5C6249774BE0}">
      <text>
        <r>
          <rPr>
            <sz val="9"/>
            <color indexed="81"/>
            <rFont val="Tahoma"/>
            <family val="2"/>
          </rPr>
          <t>Solver converged in probability to a global solution.</t>
        </r>
      </text>
    </comment>
    <comment ref="P62" authorId="0" shapeId="0" xr:uid="{4C250D8E-3F64-4B82-A0D9-04E470AB2420}">
      <text>
        <r>
          <rPr>
            <sz val="9"/>
            <color indexed="81"/>
            <rFont val="Tahoma"/>
            <family val="2"/>
          </rPr>
          <t>Solver converged in probability to a global solution.</t>
        </r>
      </text>
    </comment>
    <comment ref="Q62" authorId="0" shapeId="0" xr:uid="{F3AF5ABD-086B-4ABF-892F-BD7E66D4F51B}">
      <text>
        <r>
          <rPr>
            <sz val="9"/>
            <color indexed="81"/>
            <rFont val="Tahoma"/>
            <family val="2"/>
          </rPr>
          <t>Solver converged in probability to a global solution.</t>
        </r>
      </text>
    </comment>
    <comment ref="R62" authorId="0" shapeId="0" xr:uid="{7D580640-FFD2-4287-BA1A-6EBC963EE9B7}">
      <text>
        <r>
          <rPr>
            <sz val="9"/>
            <color indexed="81"/>
            <rFont val="Tahoma"/>
            <family val="2"/>
          </rPr>
          <t>Solver converged in probability to a global solution.</t>
        </r>
      </text>
    </comment>
    <comment ref="S62" authorId="0" shapeId="0" xr:uid="{DAA3FFA2-BA61-457F-B6B9-EFD8DD160D1B}">
      <text>
        <r>
          <rPr>
            <sz val="9"/>
            <color indexed="81"/>
            <rFont val="Tahoma"/>
            <family val="2"/>
          </rPr>
          <t>Solver converged in probability to a global solution.</t>
        </r>
      </text>
    </comment>
    <comment ref="T62" authorId="0" shapeId="0" xr:uid="{13DBBB97-CCB6-414B-A6FA-CA3C06265265}">
      <text>
        <r>
          <rPr>
            <sz val="9"/>
            <color indexed="81"/>
            <rFont val="Tahoma"/>
            <family val="2"/>
          </rPr>
          <t>Solver converged in probability to a global solution.</t>
        </r>
      </text>
    </comment>
    <comment ref="U62" authorId="0" shapeId="0" xr:uid="{2913825D-93B4-46C1-B950-83AE8A1BE1AA}">
      <text>
        <r>
          <rPr>
            <sz val="9"/>
            <color indexed="81"/>
            <rFont val="Tahoma"/>
            <family val="2"/>
          </rPr>
          <t>Solver converged in probability to a global solution.</t>
        </r>
      </text>
    </comment>
    <comment ref="V62" authorId="0" shapeId="0" xr:uid="{60A871CA-4959-419D-8303-0B08A24438DF}">
      <text>
        <r>
          <rPr>
            <sz val="9"/>
            <color indexed="81"/>
            <rFont val="Tahoma"/>
            <family val="2"/>
          </rPr>
          <t>Solver converged in probability to a global solution.</t>
        </r>
      </text>
    </comment>
    <comment ref="W62" authorId="0" shapeId="0" xr:uid="{D64876B6-0DA8-4661-A614-76D2E597CB05}">
      <text>
        <r>
          <rPr>
            <sz val="9"/>
            <color indexed="81"/>
            <rFont val="Tahoma"/>
            <family val="2"/>
          </rPr>
          <t>Solver converged in probability to a global solution.</t>
        </r>
      </text>
    </comment>
    <comment ref="X62" authorId="0" shapeId="0" xr:uid="{D3EF1B85-4E9F-41C2-82E1-4254F1B3443E}">
      <text>
        <r>
          <rPr>
            <sz val="9"/>
            <color indexed="81"/>
            <rFont val="Tahoma"/>
            <family val="2"/>
          </rPr>
          <t>Solver converged in probability to a global solution.</t>
        </r>
      </text>
    </comment>
    <comment ref="Y62" authorId="0" shapeId="0" xr:uid="{56F41901-0A13-424C-8F26-D59FF73F7536}">
      <text>
        <r>
          <rPr>
            <sz val="9"/>
            <color indexed="81"/>
            <rFont val="Tahoma"/>
            <family val="2"/>
          </rPr>
          <t>Solver converged in probability to a global solution.</t>
        </r>
      </text>
    </comment>
    <comment ref="Z62" authorId="0" shapeId="0" xr:uid="{63BD5348-D2A7-48A2-9735-D305F28212A5}">
      <text>
        <r>
          <rPr>
            <sz val="9"/>
            <color indexed="81"/>
            <rFont val="Tahoma"/>
            <family val="2"/>
          </rPr>
          <t>Solver converged in probability to a global solution.</t>
        </r>
      </text>
    </comment>
    <comment ref="AA62" authorId="0" shapeId="0" xr:uid="{46469A75-6B3F-4263-ABE4-C7DAFB555844}">
      <text>
        <r>
          <rPr>
            <sz val="9"/>
            <color indexed="81"/>
            <rFont val="Tahoma"/>
            <family val="2"/>
          </rPr>
          <t>Solver converged in probability to a global solution.</t>
        </r>
      </text>
    </comment>
    <comment ref="B63" authorId="0" shapeId="0" xr:uid="{C815F4CA-AD25-4506-A202-B1491810B6CC}">
      <text>
        <r>
          <rPr>
            <sz val="9"/>
            <color indexed="81"/>
            <rFont val="Tahoma"/>
            <family val="2"/>
          </rPr>
          <t>Solver could not find a feasible solution.</t>
        </r>
      </text>
    </comment>
    <comment ref="C63" authorId="0" shapeId="0" xr:uid="{3F310FAD-CD1F-4468-B910-12A340B89A81}">
      <text>
        <r>
          <rPr>
            <sz val="9"/>
            <color indexed="81"/>
            <rFont val="Tahoma"/>
            <family val="2"/>
          </rPr>
          <t>Solver could not find a feasible solution.</t>
        </r>
      </text>
    </comment>
    <comment ref="D63" authorId="0" shapeId="0" xr:uid="{6953CE08-ED53-4C00-BE57-9F7E92C91858}">
      <text>
        <r>
          <rPr>
            <sz val="9"/>
            <color indexed="81"/>
            <rFont val="Tahoma"/>
            <family val="2"/>
          </rPr>
          <t>Solver could not find a feasible solution.</t>
        </r>
      </text>
    </comment>
    <comment ref="E63" authorId="0" shapeId="0" xr:uid="{4095B95D-69D3-4A6E-BE23-D1A8356FD288}">
      <text>
        <r>
          <rPr>
            <sz val="9"/>
            <color indexed="81"/>
            <rFont val="Tahoma"/>
            <family val="2"/>
          </rPr>
          <t>Solver could not find a feasible solution.</t>
        </r>
      </text>
    </comment>
    <comment ref="F63" authorId="0" shapeId="0" xr:uid="{C938CB4D-6B90-43B8-922D-2C02B026D8C3}">
      <text>
        <r>
          <rPr>
            <sz val="9"/>
            <color indexed="81"/>
            <rFont val="Tahoma"/>
            <family val="2"/>
          </rPr>
          <t>Solver could not find a feasible solution.</t>
        </r>
      </text>
    </comment>
    <comment ref="G63" authorId="0" shapeId="0" xr:uid="{58936941-B5BF-4D3A-B70A-4FBB106BCB7E}">
      <text>
        <r>
          <rPr>
            <sz val="9"/>
            <color indexed="81"/>
            <rFont val="Tahoma"/>
            <family val="2"/>
          </rPr>
          <t>Solver could not find a feasible solution.</t>
        </r>
      </text>
    </comment>
    <comment ref="H63" authorId="0" shapeId="0" xr:uid="{976B4824-C1B4-4BD5-83E8-718C670E2DBF}">
      <text>
        <r>
          <rPr>
            <sz val="9"/>
            <color indexed="81"/>
            <rFont val="Tahoma"/>
            <family val="2"/>
          </rPr>
          <t>Solver could not find a feasible solution.</t>
        </r>
      </text>
    </comment>
    <comment ref="I63" authorId="0" shapeId="0" xr:uid="{05A77FF6-EA26-47D0-A7B2-03EDB7A77F4F}">
      <text>
        <r>
          <rPr>
            <sz val="9"/>
            <color indexed="81"/>
            <rFont val="Tahoma"/>
            <family val="2"/>
          </rPr>
          <t>Solver could not find a feasible solution.</t>
        </r>
      </text>
    </comment>
    <comment ref="J63" authorId="0" shapeId="0" xr:uid="{7341574A-14DF-47C5-A1D5-D7CCB331161D}">
      <text>
        <r>
          <rPr>
            <sz val="9"/>
            <color indexed="81"/>
            <rFont val="Tahoma"/>
            <family val="2"/>
          </rPr>
          <t>Solver could not find a feasible solution.</t>
        </r>
      </text>
    </comment>
    <comment ref="K63" authorId="0" shapeId="0" xr:uid="{3FE8CD6A-4713-4C1F-8149-F5AE6907D33F}">
      <text>
        <r>
          <rPr>
            <sz val="9"/>
            <color indexed="81"/>
            <rFont val="Tahoma"/>
            <family val="2"/>
          </rPr>
          <t>Solver could not find a feasible solution.</t>
        </r>
      </text>
    </comment>
    <comment ref="L63" authorId="0" shapeId="0" xr:uid="{4F611D01-5D50-4076-8AA0-BD7BB8500AEB}">
      <text>
        <r>
          <rPr>
            <sz val="9"/>
            <color indexed="81"/>
            <rFont val="Tahoma"/>
            <family val="2"/>
          </rPr>
          <t>Solver could not find a feasible solution.</t>
        </r>
      </text>
    </comment>
    <comment ref="M63" authorId="0" shapeId="0" xr:uid="{7EF39A28-5AE6-40C1-9709-F04B627F922F}">
      <text>
        <r>
          <rPr>
            <sz val="9"/>
            <color indexed="81"/>
            <rFont val="Tahoma"/>
            <family val="2"/>
          </rPr>
          <t>Solver could not find a feasible solution.</t>
        </r>
      </text>
    </comment>
    <comment ref="N63" authorId="0" shapeId="0" xr:uid="{00F6BE72-296E-461E-9AE6-6904B4F9BAC4}">
      <text>
        <r>
          <rPr>
            <sz val="9"/>
            <color indexed="81"/>
            <rFont val="Tahoma"/>
            <family val="2"/>
          </rPr>
          <t>Solver could not find a feasible solution.</t>
        </r>
      </text>
    </comment>
    <comment ref="O63" authorId="0" shapeId="0" xr:uid="{C2FB607B-6645-4EEF-A9FF-68D11CB9D40D}">
      <text>
        <r>
          <rPr>
            <sz val="9"/>
            <color indexed="81"/>
            <rFont val="Tahoma"/>
            <family val="2"/>
          </rPr>
          <t>Solver converged in probability to a global solution.</t>
        </r>
      </text>
    </comment>
    <comment ref="P63" authorId="0" shapeId="0" xr:uid="{34F3E589-15E6-41B8-8E50-D1CA2169264E}">
      <text>
        <r>
          <rPr>
            <sz val="9"/>
            <color indexed="81"/>
            <rFont val="Tahoma"/>
            <family val="2"/>
          </rPr>
          <t>Solver converged in probability to a global solution.</t>
        </r>
      </text>
    </comment>
    <comment ref="Q63" authorId="0" shapeId="0" xr:uid="{1A2F3F53-390F-4E39-A2B7-BC66241C418E}">
      <text>
        <r>
          <rPr>
            <sz val="9"/>
            <color indexed="81"/>
            <rFont val="Tahoma"/>
            <family val="2"/>
          </rPr>
          <t>Solver converged in probability to a global solution.</t>
        </r>
      </text>
    </comment>
    <comment ref="R63" authorId="0" shapeId="0" xr:uid="{C7544DEA-8109-484A-AB31-31958CE736B1}">
      <text>
        <r>
          <rPr>
            <sz val="9"/>
            <color indexed="81"/>
            <rFont val="Tahoma"/>
            <family val="2"/>
          </rPr>
          <t>Solver converged in probability to a global solution.</t>
        </r>
      </text>
    </comment>
    <comment ref="S63" authorId="0" shapeId="0" xr:uid="{FFBCD7B3-3BFD-4A20-8734-4608361D665C}">
      <text>
        <r>
          <rPr>
            <sz val="9"/>
            <color indexed="81"/>
            <rFont val="Tahoma"/>
            <family val="2"/>
          </rPr>
          <t>Solver converged in probability to a global solution.</t>
        </r>
      </text>
    </comment>
    <comment ref="T63" authorId="0" shapeId="0" xr:uid="{B6372D8C-383B-4AAA-9ADC-14BAE32AA72A}">
      <text>
        <r>
          <rPr>
            <sz val="9"/>
            <color indexed="81"/>
            <rFont val="Tahoma"/>
            <family val="2"/>
          </rPr>
          <t>Solver converged in probability to a global solution.</t>
        </r>
      </text>
    </comment>
    <comment ref="U63" authorId="0" shapeId="0" xr:uid="{724A4313-179C-4566-A2AD-B2DB2F3724CB}">
      <text>
        <r>
          <rPr>
            <sz val="9"/>
            <color indexed="81"/>
            <rFont val="Tahoma"/>
            <family val="2"/>
          </rPr>
          <t>Solver converged in probability to a global solution.</t>
        </r>
      </text>
    </comment>
    <comment ref="V63" authorId="0" shapeId="0" xr:uid="{AF4201E8-81A6-4161-B641-C29220175E46}">
      <text>
        <r>
          <rPr>
            <sz val="9"/>
            <color indexed="81"/>
            <rFont val="Tahoma"/>
            <family val="2"/>
          </rPr>
          <t>Solver converged in probability to a global solution.</t>
        </r>
      </text>
    </comment>
    <comment ref="W63" authorId="0" shapeId="0" xr:uid="{89B3C40F-7A6D-444F-8A69-7581755C2971}">
      <text>
        <r>
          <rPr>
            <sz val="9"/>
            <color indexed="81"/>
            <rFont val="Tahoma"/>
            <family val="2"/>
          </rPr>
          <t>Solver converged in probability to a global solution.</t>
        </r>
      </text>
    </comment>
    <comment ref="X63" authorId="0" shapeId="0" xr:uid="{AE4DBD90-22A7-4BCF-83C6-14D031B08CA5}">
      <text>
        <r>
          <rPr>
            <sz val="9"/>
            <color indexed="81"/>
            <rFont val="Tahoma"/>
            <family val="2"/>
          </rPr>
          <t>Solver converged in probability to a global solution.</t>
        </r>
      </text>
    </comment>
    <comment ref="Y63" authorId="0" shapeId="0" xr:uid="{9927A228-7372-4F74-A66C-5636DCAE7DC0}">
      <text>
        <r>
          <rPr>
            <sz val="9"/>
            <color indexed="81"/>
            <rFont val="Tahoma"/>
            <family val="2"/>
          </rPr>
          <t>Solver converged in probability to a global solution.</t>
        </r>
      </text>
    </comment>
    <comment ref="Z63" authorId="0" shapeId="0" xr:uid="{59BBD72B-F6AC-4984-899C-824A4B9524A7}">
      <text>
        <r>
          <rPr>
            <sz val="9"/>
            <color indexed="81"/>
            <rFont val="Tahoma"/>
            <family val="2"/>
          </rPr>
          <t>Solver converged in probability to a global solution.</t>
        </r>
      </text>
    </comment>
    <comment ref="AA63" authorId="0" shapeId="0" xr:uid="{DD16F4AA-7190-44DD-B6D3-50DEF5228FE5}">
      <text>
        <r>
          <rPr>
            <sz val="9"/>
            <color indexed="81"/>
            <rFont val="Tahoma"/>
            <family val="2"/>
          </rPr>
          <t>Solver converged in probability to a global solution.</t>
        </r>
      </text>
    </comment>
    <comment ref="B64" authorId="0" shapeId="0" xr:uid="{B6F42BDD-C506-42DE-B9D0-414395C0BD73}">
      <text>
        <r>
          <rPr>
            <sz val="9"/>
            <color indexed="81"/>
            <rFont val="Tahoma"/>
            <family val="2"/>
          </rPr>
          <t>Solver could not find a feasible solution.</t>
        </r>
      </text>
    </comment>
    <comment ref="C64" authorId="0" shapeId="0" xr:uid="{7365984A-B5F1-4E86-AAAF-C57A5F76ACC8}">
      <text>
        <r>
          <rPr>
            <sz val="9"/>
            <color indexed="81"/>
            <rFont val="Tahoma"/>
            <family val="2"/>
          </rPr>
          <t>Solver could not find a feasible solution.</t>
        </r>
      </text>
    </comment>
    <comment ref="D64" authorId="0" shapeId="0" xr:uid="{A67F992C-79E4-4F35-94C7-40B95062CFA2}">
      <text>
        <r>
          <rPr>
            <sz val="9"/>
            <color indexed="81"/>
            <rFont val="Tahoma"/>
            <family val="2"/>
          </rPr>
          <t>Solver could not find a feasible solution.</t>
        </r>
      </text>
    </comment>
    <comment ref="E64" authorId="0" shapeId="0" xr:uid="{B6FFAED4-0EBD-4B7B-9C00-8F8B9E636252}">
      <text>
        <r>
          <rPr>
            <sz val="9"/>
            <color indexed="81"/>
            <rFont val="Tahoma"/>
            <family val="2"/>
          </rPr>
          <t>Solver could not find a feasible solution.</t>
        </r>
      </text>
    </comment>
    <comment ref="F64" authorId="0" shapeId="0" xr:uid="{ECE296AD-ED98-44B0-81ED-657749C86553}">
      <text>
        <r>
          <rPr>
            <sz val="9"/>
            <color indexed="81"/>
            <rFont val="Tahoma"/>
            <family val="2"/>
          </rPr>
          <t>Solver could not find a feasible solution.</t>
        </r>
      </text>
    </comment>
    <comment ref="G64" authorId="0" shapeId="0" xr:uid="{A24706DE-8465-49BA-87AA-17A17AD974DE}">
      <text>
        <r>
          <rPr>
            <sz val="9"/>
            <color indexed="81"/>
            <rFont val="Tahoma"/>
            <family val="2"/>
          </rPr>
          <t>Solver could not find a feasible solution.</t>
        </r>
      </text>
    </comment>
    <comment ref="H64" authorId="0" shapeId="0" xr:uid="{F4F33C87-63B3-4F9B-A4F3-3FAC58B4F6F4}">
      <text>
        <r>
          <rPr>
            <sz val="9"/>
            <color indexed="81"/>
            <rFont val="Tahoma"/>
            <family val="2"/>
          </rPr>
          <t>Solver could not find a feasible solution.</t>
        </r>
      </text>
    </comment>
    <comment ref="I64" authorId="0" shapeId="0" xr:uid="{56C3AFBF-E5CD-4FD3-A74C-2389A4F0C3C0}">
      <text>
        <r>
          <rPr>
            <sz val="9"/>
            <color indexed="81"/>
            <rFont val="Tahoma"/>
            <family val="2"/>
          </rPr>
          <t>Solver could not find a feasible solution.</t>
        </r>
      </text>
    </comment>
    <comment ref="J64" authorId="0" shapeId="0" xr:uid="{45E64AA6-384F-4824-BA1E-2BB49916F245}">
      <text>
        <r>
          <rPr>
            <sz val="9"/>
            <color indexed="81"/>
            <rFont val="Tahoma"/>
            <family val="2"/>
          </rPr>
          <t>Solver could not find a feasible solution.</t>
        </r>
      </text>
    </comment>
    <comment ref="K64" authorId="0" shapeId="0" xr:uid="{E126244A-4259-4D67-994D-6A6240DB58C3}">
      <text>
        <r>
          <rPr>
            <sz val="9"/>
            <color indexed="81"/>
            <rFont val="Tahoma"/>
            <family val="2"/>
          </rPr>
          <t>Solver could not find a feasible solution.</t>
        </r>
      </text>
    </comment>
    <comment ref="L64" authorId="0" shapeId="0" xr:uid="{7392FBC2-4DB9-4F8F-8AD0-8FF59BE17505}">
      <text>
        <r>
          <rPr>
            <sz val="9"/>
            <color indexed="81"/>
            <rFont val="Tahoma"/>
            <family val="2"/>
          </rPr>
          <t>Solver could not find a feasible solution.</t>
        </r>
      </text>
    </comment>
    <comment ref="M64" authorId="0" shapeId="0" xr:uid="{B40FC68C-1236-49B1-A25C-5024D8F61691}">
      <text>
        <r>
          <rPr>
            <sz val="9"/>
            <color indexed="81"/>
            <rFont val="Tahoma"/>
            <family val="2"/>
          </rPr>
          <t>Solver could not find a feasible solution.</t>
        </r>
      </text>
    </comment>
    <comment ref="N64" authorId="0" shapeId="0" xr:uid="{C80F5A4A-E5F7-4FD4-B800-4094A72524A6}">
      <text>
        <r>
          <rPr>
            <sz val="9"/>
            <color indexed="81"/>
            <rFont val="Tahoma"/>
            <family val="2"/>
          </rPr>
          <t>Solver could not find a feasible solution.</t>
        </r>
      </text>
    </comment>
    <comment ref="O64" authorId="0" shapeId="0" xr:uid="{1DC39825-6225-49B8-BDE9-F82038BD94C4}">
      <text>
        <r>
          <rPr>
            <sz val="9"/>
            <color indexed="81"/>
            <rFont val="Tahoma"/>
            <family val="2"/>
          </rPr>
          <t>Solver converged in probability to a global solution.</t>
        </r>
      </text>
    </comment>
    <comment ref="P64" authorId="0" shapeId="0" xr:uid="{24A9956F-F167-41DD-970A-A598D8821B17}">
      <text>
        <r>
          <rPr>
            <sz val="9"/>
            <color indexed="81"/>
            <rFont val="Tahoma"/>
            <family val="2"/>
          </rPr>
          <t>Solver converged in probability to a global solution.</t>
        </r>
      </text>
    </comment>
    <comment ref="Q64" authorId="0" shapeId="0" xr:uid="{1209E2A7-851C-4FC8-AEE0-0BA471B9C7F6}">
      <text>
        <r>
          <rPr>
            <sz val="9"/>
            <color indexed="81"/>
            <rFont val="Tahoma"/>
            <family val="2"/>
          </rPr>
          <t>Solver converged in probability to a global solution.</t>
        </r>
      </text>
    </comment>
    <comment ref="R64" authorId="0" shapeId="0" xr:uid="{6F791BC3-8028-4CC0-A511-74CADC205DB0}">
      <text>
        <r>
          <rPr>
            <sz val="9"/>
            <color indexed="81"/>
            <rFont val="Tahoma"/>
            <family val="2"/>
          </rPr>
          <t>Solver converged in probability to a global solution.</t>
        </r>
      </text>
    </comment>
    <comment ref="S64" authorId="0" shapeId="0" xr:uid="{E2AF5CBB-FC57-44F4-9B61-4FE71931B99E}">
      <text>
        <r>
          <rPr>
            <sz val="9"/>
            <color indexed="81"/>
            <rFont val="Tahoma"/>
            <family val="2"/>
          </rPr>
          <t>Solver converged in probability to a global solution.</t>
        </r>
      </text>
    </comment>
    <comment ref="T64" authorId="0" shapeId="0" xr:uid="{3D46B047-D121-4672-9F9C-AC990B534BEA}">
      <text>
        <r>
          <rPr>
            <sz val="9"/>
            <color indexed="81"/>
            <rFont val="Tahoma"/>
            <family val="2"/>
          </rPr>
          <t>Solver converged in probability to a global solution.</t>
        </r>
      </text>
    </comment>
    <comment ref="U64" authorId="0" shapeId="0" xr:uid="{CCBEF3B2-8A7D-43B4-A66E-856EC769EBED}">
      <text>
        <r>
          <rPr>
            <sz val="9"/>
            <color indexed="81"/>
            <rFont val="Tahoma"/>
            <family val="2"/>
          </rPr>
          <t>Solver converged in probability to a global solution.</t>
        </r>
      </text>
    </comment>
    <comment ref="V64" authorId="0" shapeId="0" xr:uid="{3139BE1A-188A-4A3B-B1F7-39A295FB2CFF}">
      <text>
        <r>
          <rPr>
            <sz val="9"/>
            <color indexed="81"/>
            <rFont val="Tahoma"/>
            <family val="2"/>
          </rPr>
          <t>Solver converged in probability to a global solution.</t>
        </r>
      </text>
    </comment>
    <comment ref="W64" authorId="0" shapeId="0" xr:uid="{55B4C7E0-CEFE-4BB3-AAAE-DEC786C23756}">
      <text>
        <r>
          <rPr>
            <sz val="9"/>
            <color indexed="81"/>
            <rFont val="Tahoma"/>
            <family val="2"/>
          </rPr>
          <t>Solver converged in probability to a global solution.</t>
        </r>
      </text>
    </comment>
    <comment ref="X64" authorId="0" shapeId="0" xr:uid="{1523D7F2-14F7-4095-B53C-63E37DF146DD}">
      <text>
        <r>
          <rPr>
            <sz val="9"/>
            <color indexed="81"/>
            <rFont val="Tahoma"/>
            <family val="2"/>
          </rPr>
          <t>Solver converged in probability to a global solution.</t>
        </r>
      </text>
    </comment>
    <comment ref="Y64" authorId="0" shapeId="0" xr:uid="{088D421D-3340-47E4-AE0F-B9DB0EAB4BF8}">
      <text>
        <r>
          <rPr>
            <sz val="9"/>
            <color indexed="81"/>
            <rFont val="Tahoma"/>
            <family val="2"/>
          </rPr>
          <t>Solver converged in probability to a global solution.</t>
        </r>
      </text>
    </comment>
    <comment ref="Z64" authorId="0" shapeId="0" xr:uid="{680A7509-73BE-41AB-BE4A-6AC5C238B3BF}">
      <text>
        <r>
          <rPr>
            <sz val="9"/>
            <color indexed="81"/>
            <rFont val="Tahoma"/>
            <family val="2"/>
          </rPr>
          <t>Solver converged in probability to a global solution.</t>
        </r>
      </text>
    </comment>
    <comment ref="AA64" authorId="0" shapeId="0" xr:uid="{F9339617-189D-4AE7-8B94-AD60FFC115FE}">
      <text>
        <r>
          <rPr>
            <sz val="9"/>
            <color indexed="81"/>
            <rFont val="Tahoma"/>
            <family val="2"/>
          </rPr>
          <t>Solver converged in probability to a global solution.</t>
        </r>
      </text>
    </comment>
    <comment ref="B65" authorId="0" shapeId="0" xr:uid="{6B5586C5-3C7D-48A3-A5FC-01C9B8344994}">
      <text>
        <r>
          <rPr>
            <sz val="9"/>
            <color indexed="81"/>
            <rFont val="Tahoma"/>
            <family val="2"/>
          </rPr>
          <t>Solver could not find a feasible solution.</t>
        </r>
      </text>
    </comment>
    <comment ref="C65" authorId="0" shapeId="0" xr:uid="{1C21605C-8C23-4D91-B83D-E715F83BACFE}">
      <text>
        <r>
          <rPr>
            <sz val="9"/>
            <color indexed="81"/>
            <rFont val="Tahoma"/>
            <family val="2"/>
          </rPr>
          <t>Solver could not find a feasible solution.</t>
        </r>
      </text>
    </comment>
    <comment ref="D65" authorId="0" shapeId="0" xr:uid="{8D2392A3-A3A3-4638-A2DB-1547241DB8ED}">
      <text>
        <r>
          <rPr>
            <sz val="9"/>
            <color indexed="81"/>
            <rFont val="Tahoma"/>
            <family val="2"/>
          </rPr>
          <t>Solver could not find a feasible solution.</t>
        </r>
      </text>
    </comment>
    <comment ref="E65" authorId="0" shapeId="0" xr:uid="{2571E693-64B1-4FB9-BF37-01055EE90EC3}">
      <text>
        <r>
          <rPr>
            <sz val="9"/>
            <color indexed="81"/>
            <rFont val="Tahoma"/>
            <family val="2"/>
          </rPr>
          <t>Solver could not find a feasible solution.</t>
        </r>
      </text>
    </comment>
    <comment ref="F65" authorId="0" shapeId="0" xr:uid="{6597AF62-454F-489A-B407-4110DF683B72}">
      <text>
        <r>
          <rPr>
            <sz val="9"/>
            <color indexed="81"/>
            <rFont val="Tahoma"/>
            <family val="2"/>
          </rPr>
          <t>Solver could not find a feasible solution.</t>
        </r>
      </text>
    </comment>
    <comment ref="G65" authorId="0" shapeId="0" xr:uid="{B679A7BB-8851-4CDF-A84F-9DD79AD2B3D0}">
      <text>
        <r>
          <rPr>
            <sz val="9"/>
            <color indexed="81"/>
            <rFont val="Tahoma"/>
            <family val="2"/>
          </rPr>
          <t>Solver could not find a feasible solution.</t>
        </r>
      </text>
    </comment>
    <comment ref="H65" authorId="0" shapeId="0" xr:uid="{2510402F-BE2B-4BF3-849E-F56A89C5D40A}">
      <text>
        <r>
          <rPr>
            <sz val="9"/>
            <color indexed="81"/>
            <rFont val="Tahoma"/>
            <family val="2"/>
          </rPr>
          <t>Solver could not find a feasible solution.</t>
        </r>
      </text>
    </comment>
    <comment ref="I65" authorId="0" shapeId="0" xr:uid="{7195BD50-0022-44EF-8554-50F82714B4BE}">
      <text>
        <r>
          <rPr>
            <sz val="9"/>
            <color indexed="81"/>
            <rFont val="Tahoma"/>
            <family val="2"/>
          </rPr>
          <t>Solver could not find a feasible solution.</t>
        </r>
      </text>
    </comment>
    <comment ref="J65" authorId="0" shapeId="0" xr:uid="{4092D271-95E4-46F5-B163-6B369D25C873}">
      <text>
        <r>
          <rPr>
            <sz val="9"/>
            <color indexed="81"/>
            <rFont val="Tahoma"/>
            <family val="2"/>
          </rPr>
          <t>Solver could not find a feasible solution.</t>
        </r>
      </text>
    </comment>
    <comment ref="K65" authorId="0" shapeId="0" xr:uid="{72F92DA8-3F81-4C4F-B70E-401DA8A29254}">
      <text>
        <r>
          <rPr>
            <sz val="9"/>
            <color indexed="81"/>
            <rFont val="Tahoma"/>
            <family val="2"/>
          </rPr>
          <t>Solver could not find a feasible solution.</t>
        </r>
      </text>
    </comment>
    <comment ref="L65" authorId="0" shapeId="0" xr:uid="{5B8B9622-B372-4A50-8238-D811F857E796}">
      <text>
        <r>
          <rPr>
            <sz val="9"/>
            <color indexed="81"/>
            <rFont val="Tahoma"/>
            <family val="2"/>
          </rPr>
          <t>Solver could not find a feasible solution.</t>
        </r>
      </text>
    </comment>
    <comment ref="M65" authorId="0" shapeId="0" xr:uid="{240D4DFF-47AD-4A90-BEE7-68D24F906B52}">
      <text>
        <r>
          <rPr>
            <sz val="9"/>
            <color indexed="81"/>
            <rFont val="Tahoma"/>
            <family val="2"/>
          </rPr>
          <t>Solver could not find a feasible solution.</t>
        </r>
      </text>
    </comment>
    <comment ref="N65" authorId="0" shapeId="0" xr:uid="{802C704A-2F95-4108-8817-DBB647C4694C}">
      <text>
        <r>
          <rPr>
            <sz val="9"/>
            <color indexed="81"/>
            <rFont val="Tahoma"/>
            <family val="2"/>
          </rPr>
          <t>Solver could not find a feasible solution.</t>
        </r>
      </text>
    </comment>
    <comment ref="O65" authorId="0" shapeId="0" xr:uid="{1F559ACF-5CBE-45D4-9B4E-AF56943898E9}">
      <text>
        <r>
          <rPr>
            <sz val="9"/>
            <color indexed="81"/>
            <rFont val="Tahoma"/>
            <family val="2"/>
          </rPr>
          <t>Solver converged in probability to a global solution.</t>
        </r>
      </text>
    </comment>
    <comment ref="P65" authorId="0" shapeId="0" xr:uid="{0FC85346-4C24-4A4C-B91F-F38FE426EDF0}">
      <text>
        <r>
          <rPr>
            <sz val="9"/>
            <color indexed="81"/>
            <rFont val="Tahoma"/>
            <family val="2"/>
          </rPr>
          <t>Solver converged in probability to a global solution.</t>
        </r>
      </text>
    </comment>
    <comment ref="Q65" authorId="0" shapeId="0" xr:uid="{4D302D6B-205A-4DC9-AFBE-C07AFEB46346}">
      <text>
        <r>
          <rPr>
            <sz val="9"/>
            <color indexed="81"/>
            <rFont val="Tahoma"/>
            <family val="2"/>
          </rPr>
          <t>Solver converged in probability to a global solution.</t>
        </r>
      </text>
    </comment>
    <comment ref="R65" authorId="0" shapeId="0" xr:uid="{F547F2F5-7C88-42B2-B014-CD85FAA7C434}">
      <text>
        <r>
          <rPr>
            <sz val="9"/>
            <color indexed="81"/>
            <rFont val="Tahoma"/>
            <family val="2"/>
          </rPr>
          <t>Solver converged in probability to a global solution.</t>
        </r>
      </text>
    </comment>
    <comment ref="S65" authorId="0" shapeId="0" xr:uid="{FC5BE8B3-45A5-47EA-95C5-D6AD3886744B}">
      <text>
        <r>
          <rPr>
            <sz val="9"/>
            <color indexed="81"/>
            <rFont val="Tahoma"/>
            <family val="2"/>
          </rPr>
          <t>Solver converged in probability to a global solution.</t>
        </r>
      </text>
    </comment>
    <comment ref="T65" authorId="0" shapeId="0" xr:uid="{0D128806-7693-4D7A-85A5-392C342BAB81}">
      <text>
        <r>
          <rPr>
            <sz val="9"/>
            <color indexed="81"/>
            <rFont val="Tahoma"/>
            <family val="2"/>
          </rPr>
          <t>Solver converged in probability to a global solution.</t>
        </r>
      </text>
    </comment>
    <comment ref="U65" authorId="0" shapeId="0" xr:uid="{BA87F85B-942F-4A08-827B-D4488EAAD444}">
      <text>
        <r>
          <rPr>
            <sz val="9"/>
            <color indexed="81"/>
            <rFont val="Tahoma"/>
            <family val="2"/>
          </rPr>
          <t>Solver converged in probability to a global solution.</t>
        </r>
      </text>
    </comment>
    <comment ref="V65" authorId="0" shapeId="0" xr:uid="{743E1FB1-1A61-4A53-BB82-D32E95314D38}">
      <text>
        <r>
          <rPr>
            <sz val="9"/>
            <color indexed="81"/>
            <rFont val="Tahoma"/>
            <family val="2"/>
          </rPr>
          <t>Solver converged in probability to a global solution.</t>
        </r>
      </text>
    </comment>
    <comment ref="W65" authorId="0" shapeId="0" xr:uid="{BBCCC5AE-6F17-4455-8AF2-F3516FC9EB38}">
      <text>
        <r>
          <rPr>
            <sz val="9"/>
            <color indexed="81"/>
            <rFont val="Tahoma"/>
            <family val="2"/>
          </rPr>
          <t>Solver converged in probability to a global solution.</t>
        </r>
      </text>
    </comment>
    <comment ref="X65" authorId="0" shapeId="0" xr:uid="{B8026E94-5981-4302-B77C-0EB2C4866826}">
      <text>
        <r>
          <rPr>
            <sz val="9"/>
            <color indexed="81"/>
            <rFont val="Tahoma"/>
            <family val="2"/>
          </rPr>
          <t>Solver converged in probability to a global solution.</t>
        </r>
      </text>
    </comment>
    <comment ref="Y65" authorId="0" shapeId="0" xr:uid="{0A866494-0DC5-4B8D-A940-9B07160DF972}">
      <text>
        <r>
          <rPr>
            <sz val="9"/>
            <color indexed="81"/>
            <rFont val="Tahoma"/>
            <family val="2"/>
          </rPr>
          <t>Solver converged in probability to a global solution.</t>
        </r>
      </text>
    </comment>
    <comment ref="Z65" authorId="0" shapeId="0" xr:uid="{F232AE30-8E5B-4A56-B5E2-7E07958A4685}">
      <text>
        <r>
          <rPr>
            <sz val="9"/>
            <color indexed="81"/>
            <rFont val="Tahoma"/>
            <family val="2"/>
          </rPr>
          <t>Solver converged in probability to a global solution.</t>
        </r>
      </text>
    </comment>
    <comment ref="AA65" authorId="0" shapeId="0" xr:uid="{FEA6BEF3-4B8C-4C85-B550-0673377C23FA}">
      <text>
        <r>
          <rPr>
            <sz val="9"/>
            <color indexed="81"/>
            <rFont val="Tahoma"/>
            <family val="2"/>
          </rPr>
          <t>Solver converged in probability to a global solution.</t>
        </r>
      </text>
    </comment>
    <comment ref="B66" authorId="0" shapeId="0" xr:uid="{BC25D6AE-4477-41EA-B83C-2222DE3DA6E5}">
      <text>
        <r>
          <rPr>
            <sz val="9"/>
            <color indexed="81"/>
            <rFont val="Tahoma"/>
            <family val="2"/>
          </rPr>
          <t>Solver could not find a feasible solution.</t>
        </r>
      </text>
    </comment>
    <comment ref="C66" authorId="0" shapeId="0" xr:uid="{88CC3F1C-3156-47DE-8F8A-AA132E0AA4E1}">
      <text>
        <r>
          <rPr>
            <sz val="9"/>
            <color indexed="81"/>
            <rFont val="Tahoma"/>
            <family val="2"/>
          </rPr>
          <t>Solver could not find a feasible solution.</t>
        </r>
      </text>
    </comment>
    <comment ref="D66" authorId="0" shapeId="0" xr:uid="{94D1A457-2CFF-4062-847C-537CD327BC46}">
      <text>
        <r>
          <rPr>
            <sz val="9"/>
            <color indexed="81"/>
            <rFont val="Tahoma"/>
            <family val="2"/>
          </rPr>
          <t>Solver could not find a feasible solution.</t>
        </r>
      </text>
    </comment>
    <comment ref="E66" authorId="0" shapeId="0" xr:uid="{0BDA3888-45DB-47CE-8F4E-491DD7BA5928}">
      <text>
        <r>
          <rPr>
            <sz val="9"/>
            <color indexed="81"/>
            <rFont val="Tahoma"/>
            <family val="2"/>
          </rPr>
          <t>Solver could not find a feasible solution.</t>
        </r>
      </text>
    </comment>
    <comment ref="F66" authorId="0" shapeId="0" xr:uid="{15B3D5AD-BA9A-4FBC-B3A0-4AEAA3EE318C}">
      <text>
        <r>
          <rPr>
            <sz val="9"/>
            <color indexed="81"/>
            <rFont val="Tahoma"/>
            <family val="2"/>
          </rPr>
          <t>Solver could not find a feasible solution.</t>
        </r>
      </text>
    </comment>
    <comment ref="G66" authorId="0" shapeId="0" xr:uid="{FA04DB1D-CC57-411C-9F8D-02FA8BA111EA}">
      <text>
        <r>
          <rPr>
            <sz val="9"/>
            <color indexed="81"/>
            <rFont val="Tahoma"/>
            <family val="2"/>
          </rPr>
          <t>Solver could not find a feasible solution.</t>
        </r>
      </text>
    </comment>
    <comment ref="H66" authorId="0" shapeId="0" xr:uid="{6DEE1CBB-99E1-44B1-9DA2-4FC9B4539230}">
      <text>
        <r>
          <rPr>
            <sz val="9"/>
            <color indexed="81"/>
            <rFont val="Tahoma"/>
            <family val="2"/>
          </rPr>
          <t>Solver could not find a feasible solution.</t>
        </r>
      </text>
    </comment>
    <comment ref="I66" authorId="0" shapeId="0" xr:uid="{EDABD835-B003-410C-9905-6F9B77B6B3DE}">
      <text>
        <r>
          <rPr>
            <sz val="9"/>
            <color indexed="81"/>
            <rFont val="Tahoma"/>
            <family val="2"/>
          </rPr>
          <t>Solver could not find a feasible solution.</t>
        </r>
      </text>
    </comment>
    <comment ref="J66" authorId="0" shapeId="0" xr:uid="{9C7D5977-028E-48BA-8CD9-94B95A8B0E69}">
      <text>
        <r>
          <rPr>
            <sz val="9"/>
            <color indexed="81"/>
            <rFont val="Tahoma"/>
            <family val="2"/>
          </rPr>
          <t>Solver could not find a feasible solution.</t>
        </r>
      </text>
    </comment>
    <comment ref="K66" authorId="0" shapeId="0" xr:uid="{E0355F16-5612-4568-8481-AA2764646D8B}">
      <text>
        <r>
          <rPr>
            <sz val="9"/>
            <color indexed="81"/>
            <rFont val="Tahoma"/>
            <family val="2"/>
          </rPr>
          <t>Solver could not find a feasible solution.</t>
        </r>
      </text>
    </comment>
    <comment ref="L66" authorId="0" shapeId="0" xr:uid="{0357D2A3-EFAB-423E-8784-0C791181C553}">
      <text>
        <r>
          <rPr>
            <sz val="9"/>
            <color indexed="81"/>
            <rFont val="Tahoma"/>
            <family val="2"/>
          </rPr>
          <t>Solver could not find a feasible solution.</t>
        </r>
      </text>
    </comment>
    <comment ref="M66" authorId="0" shapeId="0" xr:uid="{B5D9D7CD-22F8-408E-A0DF-6451A591847C}">
      <text>
        <r>
          <rPr>
            <sz val="9"/>
            <color indexed="81"/>
            <rFont val="Tahoma"/>
            <family val="2"/>
          </rPr>
          <t>Solver could not find a feasible solution.</t>
        </r>
      </text>
    </comment>
    <comment ref="N66" authorId="0" shapeId="0" xr:uid="{76AE7E43-354C-4381-AB4F-CEED9AE9F5DC}">
      <text>
        <r>
          <rPr>
            <sz val="9"/>
            <color indexed="81"/>
            <rFont val="Tahoma"/>
            <family val="2"/>
          </rPr>
          <t>Solver could not find a feasible solution.</t>
        </r>
      </text>
    </comment>
    <comment ref="O66" authorId="0" shapeId="0" xr:uid="{DA9E217D-319B-4A73-9F62-B4CA2A902A6C}">
      <text>
        <r>
          <rPr>
            <sz val="9"/>
            <color indexed="81"/>
            <rFont val="Tahoma"/>
            <family val="2"/>
          </rPr>
          <t>Solver converged in probability to a global solution.</t>
        </r>
      </text>
    </comment>
    <comment ref="P66" authorId="0" shapeId="0" xr:uid="{C51717D9-4FAC-4959-AF90-E0E908452856}">
      <text>
        <r>
          <rPr>
            <sz val="9"/>
            <color indexed="81"/>
            <rFont val="Tahoma"/>
            <family val="2"/>
          </rPr>
          <t>Solver converged in probability to a global solution.</t>
        </r>
      </text>
    </comment>
    <comment ref="Q66" authorId="0" shapeId="0" xr:uid="{7732C81F-A0E6-42F1-A34E-4017B52FCCD2}">
      <text>
        <r>
          <rPr>
            <sz val="9"/>
            <color indexed="81"/>
            <rFont val="Tahoma"/>
            <family val="2"/>
          </rPr>
          <t>Solver converged in probability to a global solution.</t>
        </r>
      </text>
    </comment>
    <comment ref="R66" authorId="0" shapeId="0" xr:uid="{BE7C26BD-4D95-46AE-8A4D-AE12C234D633}">
      <text>
        <r>
          <rPr>
            <sz val="9"/>
            <color indexed="81"/>
            <rFont val="Tahoma"/>
            <family val="2"/>
          </rPr>
          <t>Solver converged in probability to a global solution.</t>
        </r>
      </text>
    </comment>
    <comment ref="S66" authorId="0" shapeId="0" xr:uid="{175B63C9-A556-49B5-836F-CB83BDE9AF61}">
      <text>
        <r>
          <rPr>
            <sz val="9"/>
            <color indexed="81"/>
            <rFont val="Tahoma"/>
            <family val="2"/>
          </rPr>
          <t>Solver converged in probability to a global solution.</t>
        </r>
      </text>
    </comment>
    <comment ref="T66" authorId="0" shapeId="0" xr:uid="{05FFBE8B-0ABB-44CC-B391-0CECD6695876}">
      <text>
        <r>
          <rPr>
            <sz val="9"/>
            <color indexed="81"/>
            <rFont val="Tahoma"/>
            <family val="2"/>
          </rPr>
          <t>Solver converged in probability to a global solution.</t>
        </r>
      </text>
    </comment>
    <comment ref="U66" authorId="0" shapeId="0" xr:uid="{7CC210EB-2E24-4E49-BDF5-265C2E35DDA8}">
      <text>
        <r>
          <rPr>
            <sz val="9"/>
            <color indexed="81"/>
            <rFont val="Tahoma"/>
            <family val="2"/>
          </rPr>
          <t>Solver converged in probability to a global solution.</t>
        </r>
      </text>
    </comment>
    <comment ref="V66" authorId="0" shapeId="0" xr:uid="{C43032DA-B969-42A0-BDDD-637DFFB98BFC}">
      <text>
        <r>
          <rPr>
            <sz val="9"/>
            <color indexed="81"/>
            <rFont val="Tahoma"/>
            <family val="2"/>
          </rPr>
          <t>Solver converged in probability to a global solution.</t>
        </r>
      </text>
    </comment>
    <comment ref="W66" authorId="0" shapeId="0" xr:uid="{41B5FCF2-EBC9-4176-9F04-30470D7C7F11}">
      <text>
        <r>
          <rPr>
            <sz val="9"/>
            <color indexed="81"/>
            <rFont val="Tahoma"/>
            <family val="2"/>
          </rPr>
          <t>Solver converged in probability to a global solution.</t>
        </r>
      </text>
    </comment>
    <comment ref="X66" authorId="0" shapeId="0" xr:uid="{A20268D8-E56E-43D6-BFDD-8ECDFB8AC4F3}">
      <text>
        <r>
          <rPr>
            <sz val="9"/>
            <color indexed="81"/>
            <rFont val="Tahoma"/>
            <family val="2"/>
          </rPr>
          <t>Solver converged in probability to a global solution.</t>
        </r>
      </text>
    </comment>
    <comment ref="Y66" authorId="0" shapeId="0" xr:uid="{9C4611DD-25FA-492A-89D7-D6D3B8F5E716}">
      <text>
        <r>
          <rPr>
            <sz val="9"/>
            <color indexed="81"/>
            <rFont val="Tahoma"/>
            <family val="2"/>
          </rPr>
          <t>Solver converged in probability to a global solution.</t>
        </r>
      </text>
    </comment>
    <comment ref="Z66" authorId="0" shapeId="0" xr:uid="{C282D82B-1974-4759-AA63-FBC8AF17C823}">
      <text>
        <r>
          <rPr>
            <sz val="9"/>
            <color indexed="81"/>
            <rFont val="Tahoma"/>
            <family val="2"/>
          </rPr>
          <t>Solver converged in probability to a global solution.</t>
        </r>
      </text>
    </comment>
    <comment ref="AA66" authorId="0" shapeId="0" xr:uid="{5469C01C-7D33-44EC-B1F8-F1EEFA7C5C36}">
      <text>
        <r>
          <rPr>
            <sz val="9"/>
            <color indexed="81"/>
            <rFont val="Tahoma"/>
            <family val="2"/>
          </rPr>
          <t>Solver converged in probability to a global solution.</t>
        </r>
      </text>
    </comment>
    <comment ref="B67" authorId="0" shapeId="0" xr:uid="{6DC76B45-729F-4A5C-BBE3-FB5DC2DE1287}">
      <text>
        <r>
          <rPr>
            <sz val="9"/>
            <color indexed="81"/>
            <rFont val="Tahoma"/>
            <family val="2"/>
          </rPr>
          <t>Solver could not find a feasible solution.</t>
        </r>
      </text>
    </comment>
    <comment ref="C67" authorId="0" shapeId="0" xr:uid="{0772544D-4959-4134-9CA4-F3AFB9DBB239}">
      <text>
        <r>
          <rPr>
            <sz val="9"/>
            <color indexed="81"/>
            <rFont val="Tahoma"/>
            <family val="2"/>
          </rPr>
          <t>Solver could not find a feasible solution.</t>
        </r>
      </text>
    </comment>
    <comment ref="D67" authorId="0" shapeId="0" xr:uid="{F4E390DB-D19F-4C7A-AF1A-B652CD34C8F8}">
      <text>
        <r>
          <rPr>
            <sz val="9"/>
            <color indexed="81"/>
            <rFont val="Tahoma"/>
            <family val="2"/>
          </rPr>
          <t>Solver could not find a feasible solution.</t>
        </r>
      </text>
    </comment>
    <comment ref="E67" authorId="0" shapeId="0" xr:uid="{AEAE1F3B-3B2E-4294-81A8-8E561AA4F9B8}">
      <text>
        <r>
          <rPr>
            <sz val="9"/>
            <color indexed="81"/>
            <rFont val="Tahoma"/>
            <family val="2"/>
          </rPr>
          <t>Solver could not find a feasible solution.</t>
        </r>
      </text>
    </comment>
    <comment ref="F67" authorId="0" shapeId="0" xr:uid="{0FA8D4FA-CC1D-4113-972F-D5E9434B4A8B}">
      <text>
        <r>
          <rPr>
            <sz val="9"/>
            <color indexed="81"/>
            <rFont val="Tahoma"/>
            <family val="2"/>
          </rPr>
          <t>Solver could not find a feasible solution.</t>
        </r>
      </text>
    </comment>
    <comment ref="G67" authorId="0" shapeId="0" xr:uid="{CA9E4FD9-D33A-4E17-8F18-16494F04E273}">
      <text>
        <r>
          <rPr>
            <sz val="9"/>
            <color indexed="81"/>
            <rFont val="Tahoma"/>
            <family val="2"/>
          </rPr>
          <t>Solver could not find a feasible solution.</t>
        </r>
      </text>
    </comment>
    <comment ref="H67" authorId="0" shapeId="0" xr:uid="{4435794F-1A5F-41B0-AC75-59DB472D665D}">
      <text>
        <r>
          <rPr>
            <sz val="9"/>
            <color indexed="81"/>
            <rFont val="Tahoma"/>
            <family val="2"/>
          </rPr>
          <t>Solver could not find a feasible solution.</t>
        </r>
      </text>
    </comment>
    <comment ref="I67" authorId="0" shapeId="0" xr:uid="{B741E5D3-6BA1-4361-BF78-7FBFC41A867F}">
      <text>
        <r>
          <rPr>
            <sz val="9"/>
            <color indexed="81"/>
            <rFont val="Tahoma"/>
            <family val="2"/>
          </rPr>
          <t>Solver could not find a feasible solution.</t>
        </r>
      </text>
    </comment>
    <comment ref="J67" authorId="0" shapeId="0" xr:uid="{F76D0E1F-FB7A-4C8A-8732-1B4B4BD4D8EA}">
      <text>
        <r>
          <rPr>
            <sz val="9"/>
            <color indexed="81"/>
            <rFont val="Tahoma"/>
            <family val="2"/>
          </rPr>
          <t>Solver could not find a feasible solution.</t>
        </r>
      </text>
    </comment>
    <comment ref="K67" authorId="0" shapeId="0" xr:uid="{627C4080-06E3-4EE7-AC67-C92F88656CF4}">
      <text>
        <r>
          <rPr>
            <sz val="9"/>
            <color indexed="81"/>
            <rFont val="Tahoma"/>
            <family val="2"/>
          </rPr>
          <t>Solver could not find a feasible solution.</t>
        </r>
      </text>
    </comment>
    <comment ref="L67" authorId="0" shapeId="0" xr:uid="{4282F771-D147-44D6-B765-234A259AED3C}">
      <text>
        <r>
          <rPr>
            <sz val="9"/>
            <color indexed="81"/>
            <rFont val="Tahoma"/>
            <family val="2"/>
          </rPr>
          <t>Solver could not find a feasible solution.</t>
        </r>
      </text>
    </comment>
    <comment ref="M67" authorId="0" shapeId="0" xr:uid="{A78F80DA-2DB9-44B5-AC67-AE785FCB5B18}">
      <text>
        <r>
          <rPr>
            <sz val="9"/>
            <color indexed="81"/>
            <rFont val="Tahoma"/>
            <family val="2"/>
          </rPr>
          <t>Solver could not find a feasible solution.</t>
        </r>
      </text>
    </comment>
    <comment ref="N67" authorId="0" shapeId="0" xr:uid="{417F75BF-DC77-495C-ABAF-4A0F668729DC}">
      <text>
        <r>
          <rPr>
            <sz val="9"/>
            <color indexed="81"/>
            <rFont val="Tahoma"/>
            <family val="2"/>
          </rPr>
          <t>Solver could not find a feasible solution.</t>
        </r>
      </text>
    </comment>
    <comment ref="O67" authorId="0" shapeId="0" xr:uid="{28A7ECFE-D64F-49D2-827C-A336AC5B6BA3}">
      <text>
        <r>
          <rPr>
            <sz val="9"/>
            <color indexed="81"/>
            <rFont val="Tahoma"/>
            <family val="2"/>
          </rPr>
          <t>Solver converged in probability to a global solution.</t>
        </r>
      </text>
    </comment>
    <comment ref="P67" authorId="0" shapeId="0" xr:uid="{4598A0C2-8F5B-4A09-861A-6943CE15FB24}">
      <text>
        <r>
          <rPr>
            <sz val="9"/>
            <color indexed="81"/>
            <rFont val="Tahoma"/>
            <family val="2"/>
          </rPr>
          <t>Solver converged in probability to a global solution.</t>
        </r>
      </text>
    </comment>
    <comment ref="Q67" authorId="0" shapeId="0" xr:uid="{EAA313F9-6062-48DE-B514-B9DFB0D5E9D9}">
      <text>
        <r>
          <rPr>
            <sz val="9"/>
            <color indexed="81"/>
            <rFont val="Tahoma"/>
            <family val="2"/>
          </rPr>
          <t>Solver converged in probability to a global solution.</t>
        </r>
      </text>
    </comment>
    <comment ref="R67" authorId="0" shapeId="0" xr:uid="{F2F5F870-30A7-45B4-B7FC-C4F92ACD1B3C}">
      <text>
        <r>
          <rPr>
            <sz val="9"/>
            <color indexed="81"/>
            <rFont val="Tahoma"/>
            <family val="2"/>
          </rPr>
          <t>Solver converged in probability to a global solution.</t>
        </r>
      </text>
    </comment>
    <comment ref="S67" authorId="0" shapeId="0" xr:uid="{C9382E52-E5B4-4134-BBBA-8DFC1B60DA6A}">
      <text>
        <r>
          <rPr>
            <sz val="9"/>
            <color indexed="81"/>
            <rFont val="Tahoma"/>
            <family val="2"/>
          </rPr>
          <t>Solver converged in probability to a global solution.</t>
        </r>
      </text>
    </comment>
    <comment ref="T67" authorId="0" shapeId="0" xr:uid="{F4BAE41D-6781-4F2A-A4EB-E3BB1297FF19}">
      <text>
        <r>
          <rPr>
            <sz val="9"/>
            <color indexed="81"/>
            <rFont val="Tahoma"/>
            <family val="2"/>
          </rPr>
          <t>Solver converged in probability to a global solution.</t>
        </r>
      </text>
    </comment>
    <comment ref="U67" authorId="0" shapeId="0" xr:uid="{5381332C-CED1-49DD-9309-F3E95ABD104F}">
      <text>
        <r>
          <rPr>
            <sz val="9"/>
            <color indexed="81"/>
            <rFont val="Tahoma"/>
            <family val="2"/>
          </rPr>
          <t>Solver converged in probability to a global solution.</t>
        </r>
      </text>
    </comment>
    <comment ref="V67" authorId="0" shapeId="0" xr:uid="{0A1B5964-AA49-4156-8EC1-C11647F60645}">
      <text>
        <r>
          <rPr>
            <sz val="9"/>
            <color indexed="81"/>
            <rFont val="Tahoma"/>
            <family val="2"/>
          </rPr>
          <t>Solver converged in probability to a global solution.</t>
        </r>
      </text>
    </comment>
    <comment ref="W67" authorId="0" shapeId="0" xr:uid="{96BF64DE-6DD8-44EA-9BAE-7C2D1C98C1B0}">
      <text>
        <r>
          <rPr>
            <sz val="9"/>
            <color indexed="81"/>
            <rFont val="Tahoma"/>
            <family val="2"/>
          </rPr>
          <t>Solver converged in probability to a global solution.</t>
        </r>
      </text>
    </comment>
    <comment ref="X67" authorId="0" shapeId="0" xr:uid="{88D1A34C-0162-4C42-BA0C-272B9D37936E}">
      <text>
        <r>
          <rPr>
            <sz val="9"/>
            <color indexed="81"/>
            <rFont val="Tahoma"/>
            <family val="2"/>
          </rPr>
          <t>Solver converged in probability to a global solution.</t>
        </r>
      </text>
    </comment>
    <comment ref="Y67" authorId="0" shapeId="0" xr:uid="{E5D11B3A-0E26-4523-BDFC-D22A92E67C3B}">
      <text>
        <r>
          <rPr>
            <sz val="9"/>
            <color indexed="81"/>
            <rFont val="Tahoma"/>
            <family val="2"/>
          </rPr>
          <t>Solver converged in probability to a global solution.</t>
        </r>
      </text>
    </comment>
    <comment ref="Z67" authorId="0" shapeId="0" xr:uid="{3FEEBA8A-290C-4A61-A891-D0E092D5CA33}">
      <text>
        <r>
          <rPr>
            <sz val="9"/>
            <color indexed="81"/>
            <rFont val="Tahoma"/>
            <family val="2"/>
          </rPr>
          <t>Solver converged in probability to a global solution.</t>
        </r>
      </text>
    </comment>
    <comment ref="AA67" authorId="0" shapeId="0" xr:uid="{D4E5CFA0-9050-43E3-AC29-A282B28DE861}">
      <text>
        <r>
          <rPr>
            <sz val="9"/>
            <color indexed="81"/>
            <rFont val="Tahoma"/>
            <family val="2"/>
          </rPr>
          <t>Solver converged in probability to a global solution.</t>
        </r>
      </text>
    </comment>
    <comment ref="B68" authorId="0" shapeId="0" xr:uid="{217F527D-5C4F-4B16-AF54-B884309E848E}">
      <text>
        <r>
          <rPr>
            <sz val="9"/>
            <color indexed="81"/>
            <rFont val="Tahoma"/>
            <family val="2"/>
          </rPr>
          <t>Solver could not find a feasible solution.</t>
        </r>
      </text>
    </comment>
    <comment ref="C68" authorId="0" shapeId="0" xr:uid="{813B9C23-2790-457C-9536-E33831C19045}">
      <text>
        <r>
          <rPr>
            <sz val="9"/>
            <color indexed="81"/>
            <rFont val="Tahoma"/>
            <family val="2"/>
          </rPr>
          <t>Solver could not find a feasible solution.</t>
        </r>
      </text>
    </comment>
    <comment ref="D68" authorId="0" shapeId="0" xr:uid="{BB50300F-3001-4648-919D-A7E93D3AB336}">
      <text>
        <r>
          <rPr>
            <sz val="9"/>
            <color indexed="81"/>
            <rFont val="Tahoma"/>
            <family val="2"/>
          </rPr>
          <t>Solver could not find a feasible solution.</t>
        </r>
      </text>
    </comment>
    <comment ref="E68" authorId="0" shapeId="0" xr:uid="{E0BFBE9E-C0B3-4862-8C82-13A98155ED75}">
      <text>
        <r>
          <rPr>
            <sz val="9"/>
            <color indexed="81"/>
            <rFont val="Tahoma"/>
            <family val="2"/>
          </rPr>
          <t>Solver could not find a feasible solution.</t>
        </r>
      </text>
    </comment>
    <comment ref="F68" authorId="0" shapeId="0" xr:uid="{95035E06-9723-489E-9962-2FBB1590C19D}">
      <text>
        <r>
          <rPr>
            <sz val="9"/>
            <color indexed="81"/>
            <rFont val="Tahoma"/>
            <family val="2"/>
          </rPr>
          <t>Solver could not find a feasible solution.</t>
        </r>
      </text>
    </comment>
    <comment ref="G68" authorId="0" shapeId="0" xr:uid="{DD7A4C81-A5B9-4F30-A994-F550836C46A9}">
      <text>
        <r>
          <rPr>
            <sz val="9"/>
            <color indexed="81"/>
            <rFont val="Tahoma"/>
            <family val="2"/>
          </rPr>
          <t>Solver could not find a feasible solution.</t>
        </r>
      </text>
    </comment>
    <comment ref="H68" authorId="0" shapeId="0" xr:uid="{3C42D0C8-94E9-40B7-8AF2-CE02734D65C2}">
      <text>
        <r>
          <rPr>
            <sz val="9"/>
            <color indexed="81"/>
            <rFont val="Tahoma"/>
            <family val="2"/>
          </rPr>
          <t>Solver could not find a feasible solution.</t>
        </r>
      </text>
    </comment>
    <comment ref="I68" authorId="0" shapeId="0" xr:uid="{9EB7C2FA-DD47-45C4-823D-927666E0D40C}">
      <text>
        <r>
          <rPr>
            <sz val="9"/>
            <color indexed="81"/>
            <rFont val="Tahoma"/>
            <family val="2"/>
          </rPr>
          <t>Solver could not find a feasible solution.</t>
        </r>
      </text>
    </comment>
    <comment ref="J68" authorId="0" shapeId="0" xr:uid="{B1BEF403-C581-42D7-914B-726CB9097AAD}">
      <text>
        <r>
          <rPr>
            <sz val="9"/>
            <color indexed="81"/>
            <rFont val="Tahoma"/>
            <family val="2"/>
          </rPr>
          <t>Solver could not find a feasible solution.</t>
        </r>
      </text>
    </comment>
    <comment ref="K68" authorId="0" shapeId="0" xr:uid="{91335762-2F15-496C-A3F2-532CA3BED248}">
      <text>
        <r>
          <rPr>
            <sz val="9"/>
            <color indexed="81"/>
            <rFont val="Tahoma"/>
            <family val="2"/>
          </rPr>
          <t>Solver could not find a feasible solution.</t>
        </r>
      </text>
    </comment>
    <comment ref="L68" authorId="0" shapeId="0" xr:uid="{1049C6DA-2DCD-40A3-A9AB-6F97C7A47C67}">
      <text>
        <r>
          <rPr>
            <sz val="9"/>
            <color indexed="81"/>
            <rFont val="Tahoma"/>
            <family val="2"/>
          </rPr>
          <t>Solver could not find a feasible solution.</t>
        </r>
      </text>
    </comment>
    <comment ref="M68" authorId="0" shapeId="0" xr:uid="{E35E93AF-5CD6-4C20-8DFB-BDEC5F241BD9}">
      <text>
        <r>
          <rPr>
            <sz val="9"/>
            <color indexed="81"/>
            <rFont val="Tahoma"/>
            <family val="2"/>
          </rPr>
          <t>Solver could not find a feasible solution.</t>
        </r>
      </text>
    </comment>
    <comment ref="N68" authorId="0" shapeId="0" xr:uid="{7220D284-9789-42F6-A64B-37D04E9DB300}">
      <text>
        <r>
          <rPr>
            <sz val="9"/>
            <color indexed="81"/>
            <rFont val="Tahoma"/>
            <family val="2"/>
          </rPr>
          <t>Solver could not find a feasible solution.</t>
        </r>
      </text>
    </comment>
    <comment ref="O68" authorId="0" shapeId="0" xr:uid="{25E68C40-3C0E-4524-BDAA-88F8E1E36C87}">
      <text>
        <r>
          <rPr>
            <sz val="9"/>
            <color indexed="81"/>
            <rFont val="Tahoma"/>
            <family val="2"/>
          </rPr>
          <t>Solver converged in probability to a global solution.</t>
        </r>
      </text>
    </comment>
    <comment ref="P68" authorId="0" shapeId="0" xr:uid="{DB356793-6170-4AF6-BE09-949B19699780}">
      <text>
        <r>
          <rPr>
            <sz val="9"/>
            <color indexed="81"/>
            <rFont val="Tahoma"/>
            <family val="2"/>
          </rPr>
          <t>Solver converged in probability to a global solution.</t>
        </r>
      </text>
    </comment>
    <comment ref="Q68" authorId="0" shapeId="0" xr:uid="{A833CFAE-58D8-4001-B7C5-7DD9FFBA3409}">
      <text>
        <r>
          <rPr>
            <sz val="9"/>
            <color indexed="81"/>
            <rFont val="Tahoma"/>
            <family val="2"/>
          </rPr>
          <t>Solver converged in probability to a global solution.</t>
        </r>
      </text>
    </comment>
    <comment ref="R68" authorId="0" shapeId="0" xr:uid="{8637C2D4-4EDC-426C-A2EE-C0855E97ABA3}">
      <text>
        <r>
          <rPr>
            <sz val="9"/>
            <color indexed="81"/>
            <rFont val="Tahoma"/>
            <family val="2"/>
          </rPr>
          <t>Solver converged in probability to a global solution.</t>
        </r>
      </text>
    </comment>
    <comment ref="S68" authorId="0" shapeId="0" xr:uid="{BFB79CC2-B35B-4C50-AB21-B972825EBA9A}">
      <text>
        <r>
          <rPr>
            <sz val="9"/>
            <color indexed="81"/>
            <rFont val="Tahoma"/>
            <family val="2"/>
          </rPr>
          <t>Solver converged in probability to a global solution.</t>
        </r>
      </text>
    </comment>
    <comment ref="T68" authorId="0" shapeId="0" xr:uid="{A1E2748A-2172-4986-A7FE-100B5B578986}">
      <text>
        <r>
          <rPr>
            <sz val="9"/>
            <color indexed="81"/>
            <rFont val="Tahoma"/>
            <family val="2"/>
          </rPr>
          <t>Solver converged in probability to a global solution.</t>
        </r>
      </text>
    </comment>
    <comment ref="U68" authorId="0" shapeId="0" xr:uid="{B05583D1-C9AE-4D33-A13A-32980D760378}">
      <text>
        <r>
          <rPr>
            <sz val="9"/>
            <color indexed="81"/>
            <rFont val="Tahoma"/>
            <family val="2"/>
          </rPr>
          <t>Solver converged in probability to a global solution.</t>
        </r>
      </text>
    </comment>
    <comment ref="V68" authorId="0" shapeId="0" xr:uid="{E7F4643A-4533-46B3-970A-A51BEB210692}">
      <text>
        <r>
          <rPr>
            <sz val="9"/>
            <color indexed="81"/>
            <rFont val="Tahoma"/>
            <family val="2"/>
          </rPr>
          <t>Solver converged in probability to a global solution.</t>
        </r>
      </text>
    </comment>
    <comment ref="W68" authorId="0" shapeId="0" xr:uid="{8BD0B4B6-6CDB-4480-A76F-C1E31D80B80D}">
      <text>
        <r>
          <rPr>
            <sz val="9"/>
            <color indexed="81"/>
            <rFont val="Tahoma"/>
            <family val="2"/>
          </rPr>
          <t>Solver converged in probability to a global solution.</t>
        </r>
      </text>
    </comment>
    <comment ref="X68" authorId="0" shapeId="0" xr:uid="{CA846B10-BA34-4888-A735-494A81C73F4B}">
      <text>
        <r>
          <rPr>
            <sz val="9"/>
            <color indexed="81"/>
            <rFont val="Tahoma"/>
            <family val="2"/>
          </rPr>
          <t>Solver converged in probability to a global solution.</t>
        </r>
      </text>
    </comment>
    <comment ref="Y68" authorId="0" shapeId="0" xr:uid="{5C7997E2-22F4-49B2-893E-D6CCD6F57DBD}">
      <text>
        <r>
          <rPr>
            <sz val="9"/>
            <color indexed="81"/>
            <rFont val="Tahoma"/>
            <family val="2"/>
          </rPr>
          <t>Solver converged in probability to a global solution.</t>
        </r>
      </text>
    </comment>
    <comment ref="Z68" authorId="0" shapeId="0" xr:uid="{6EDC7E28-39AA-4A02-8A4E-98D43089F847}">
      <text>
        <r>
          <rPr>
            <sz val="9"/>
            <color indexed="81"/>
            <rFont val="Tahoma"/>
            <family val="2"/>
          </rPr>
          <t>Solver converged in probability to a global solution.</t>
        </r>
      </text>
    </comment>
    <comment ref="AA68" authorId="0" shapeId="0" xr:uid="{28A7DBC1-111F-4D60-B49E-4826BAD1DD8A}">
      <text>
        <r>
          <rPr>
            <sz val="9"/>
            <color indexed="81"/>
            <rFont val="Tahoma"/>
            <family val="2"/>
          </rPr>
          <t>Solver converged in probability to a global solution.</t>
        </r>
      </text>
    </comment>
    <comment ref="B69" authorId="0" shapeId="0" xr:uid="{D065DE36-E0C2-4F34-A16F-CBA5C6FF79DD}">
      <text>
        <r>
          <rPr>
            <sz val="9"/>
            <color indexed="81"/>
            <rFont val="Tahoma"/>
            <family val="2"/>
          </rPr>
          <t>Solver could not find a feasible solution.</t>
        </r>
      </text>
    </comment>
    <comment ref="C69" authorId="0" shapeId="0" xr:uid="{BCEE029E-5585-446F-B6CA-4137B7890AF7}">
      <text>
        <r>
          <rPr>
            <sz val="9"/>
            <color indexed="81"/>
            <rFont val="Tahoma"/>
            <family val="2"/>
          </rPr>
          <t>Solver could not find a feasible solution.</t>
        </r>
      </text>
    </comment>
    <comment ref="D69" authorId="0" shapeId="0" xr:uid="{A40D46AA-DB02-4691-ADDF-4880414D6725}">
      <text>
        <r>
          <rPr>
            <sz val="9"/>
            <color indexed="81"/>
            <rFont val="Tahoma"/>
            <family val="2"/>
          </rPr>
          <t>Solver could not find a feasible solution.</t>
        </r>
      </text>
    </comment>
    <comment ref="E69" authorId="0" shapeId="0" xr:uid="{4C35E51E-4766-42D5-BDEE-622642D73C91}">
      <text>
        <r>
          <rPr>
            <sz val="9"/>
            <color indexed="81"/>
            <rFont val="Tahoma"/>
            <family val="2"/>
          </rPr>
          <t>Solver could not find a feasible solution.</t>
        </r>
      </text>
    </comment>
    <comment ref="F69" authorId="0" shapeId="0" xr:uid="{CC44F570-B6EA-44BE-9CFA-8815AC6EE0AF}">
      <text>
        <r>
          <rPr>
            <sz val="9"/>
            <color indexed="81"/>
            <rFont val="Tahoma"/>
            <family val="2"/>
          </rPr>
          <t>Solver could not find a feasible solution.</t>
        </r>
      </text>
    </comment>
    <comment ref="G69" authorId="0" shapeId="0" xr:uid="{DEE3F232-244E-4DB2-8780-B7AE611D53FE}">
      <text>
        <r>
          <rPr>
            <sz val="9"/>
            <color indexed="81"/>
            <rFont val="Tahoma"/>
            <family val="2"/>
          </rPr>
          <t>Solver could not find a feasible solution.</t>
        </r>
      </text>
    </comment>
    <comment ref="H69" authorId="0" shapeId="0" xr:uid="{420B5BC2-238E-4785-8817-3B045AB8764B}">
      <text>
        <r>
          <rPr>
            <sz val="9"/>
            <color indexed="81"/>
            <rFont val="Tahoma"/>
            <family val="2"/>
          </rPr>
          <t>Solver could not find a feasible solution.</t>
        </r>
      </text>
    </comment>
    <comment ref="I69" authorId="0" shapeId="0" xr:uid="{FF39A992-507D-4F4B-9C64-7BE314DEC1F5}">
      <text>
        <r>
          <rPr>
            <sz val="9"/>
            <color indexed="81"/>
            <rFont val="Tahoma"/>
            <family val="2"/>
          </rPr>
          <t>Solver could not find a feasible solution.</t>
        </r>
      </text>
    </comment>
    <comment ref="J69" authorId="0" shapeId="0" xr:uid="{A6A6252A-C570-4DD8-BAE0-7D0DE0419E82}">
      <text>
        <r>
          <rPr>
            <sz val="9"/>
            <color indexed="81"/>
            <rFont val="Tahoma"/>
            <family val="2"/>
          </rPr>
          <t>Solver could not find a feasible solution.</t>
        </r>
      </text>
    </comment>
    <comment ref="K69" authorId="0" shapeId="0" xr:uid="{C7851707-3D8F-4B2D-8288-D14724513BED}">
      <text>
        <r>
          <rPr>
            <sz val="9"/>
            <color indexed="81"/>
            <rFont val="Tahoma"/>
            <family val="2"/>
          </rPr>
          <t>Solver could not find a feasible solution.</t>
        </r>
      </text>
    </comment>
    <comment ref="L69" authorId="0" shapeId="0" xr:uid="{A1A01741-EB05-4BFB-A99A-F687B513B44D}">
      <text>
        <r>
          <rPr>
            <sz val="9"/>
            <color indexed="81"/>
            <rFont val="Tahoma"/>
            <family val="2"/>
          </rPr>
          <t>Solver could not find a feasible solution.</t>
        </r>
      </text>
    </comment>
    <comment ref="M69" authorId="0" shapeId="0" xr:uid="{B1C400AD-DA2E-4D63-BFF6-F8F35E4F526F}">
      <text>
        <r>
          <rPr>
            <sz val="9"/>
            <color indexed="81"/>
            <rFont val="Tahoma"/>
            <family val="2"/>
          </rPr>
          <t>Solver could not find a feasible solution.</t>
        </r>
      </text>
    </comment>
    <comment ref="N69" authorId="0" shapeId="0" xr:uid="{E5944E5A-1140-4A3E-915C-87171F8FDF0F}">
      <text>
        <r>
          <rPr>
            <sz val="9"/>
            <color indexed="81"/>
            <rFont val="Tahoma"/>
            <family val="2"/>
          </rPr>
          <t>Solver could not find a feasible solution.</t>
        </r>
      </text>
    </comment>
    <comment ref="O69" authorId="0" shapeId="0" xr:uid="{DD379AF0-1476-497F-8773-8753606321A0}">
      <text>
        <r>
          <rPr>
            <sz val="9"/>
            <color indexed="81"/>
            <rFont val="Tahoma"/>
            <family val="2"/>
          </rPr>
          <t>Solver converged in probability to a global solution.</t>
        </r>
      </text>
    </comment>
    <comment ref="P69" authorId="0" shapeId="0" xr:uid="{DBFAFBF4-ADBC-4BEF-A956-B25DB10BB066}">
      <text>
        <r>
          <rPr>
            <sz val="9"/>
            <color indexed="81"/>
            <rFont val="Tahoma"/>
            <family val="2"/>
          </rPr>
          <t>Solver converged in probability to a global solution.</t>
        </r>
      </text>
    </comment>
    <comment ref="Q69" authorId="0" shapeId="0" xr:uid="{DB64B90D-9638-4678-9AB5-6ACB492EAF5C}">
      <text>
        <r>
          <rPr>
            <sz val="9"/>
            <color indexed="81"/>
            <rFont val="Tahoma"/>
            <family val="2"/>
          </rPr>
          <t>Solver converged in probability to a global solution.</t>
        </r>
      </text>
    </comment>
    <comment ref="R69" authorId="0" shapeId="0" xr:uid="{E427542F-1316-49F9-BE88-EAB5A830BBC8}">
      <text>
        <r>
          <rPr>
            <sz val="9"/>
            <color indexed="81"/>
            <rFont val="Tahoma"/>
            <family val="2"/>
          </rPr>
          <t>Solver converged in probability to a global solution.</t>
        </r>
      </text>
    </comment>
    <comment ref="S69" authorId="0" shapeId="0" xr:uid="{8BEE2174-F29E-44CA-AB51-A4572BB5B1E7}">
      <text>
        <r>
          <rPr>
            <sz val="9"/>
            <color indexed="81"/>
            <rFont val="Tahoma"/>
            <family val="2"/>
          </rPr>
          <t>Solver converged in probability to a global solution.</t>
        </r>
      </text>
    </comment>
    <comment ref="T69" authorId="0" shapeId="0" xr:uid="{ED5A53BD-1CBF-431C-9F6B-48169DE530FC}">
      <text>
        <r>
          <rPr>
            <sz val="9"/>
            <color indexed="81"/>
            <rFont val="Tahoma"/>
            <family val="2"/>
          </rPr>
          <t>Solver converged in probability to a global solution.</t>
        </r>
      </text>
    </comment>
    <comment ref="U69" authorId="0" shapeId="0" xr:uid="{1416605D-AE22-4BBE-BF38-FC26515C0605}">
      <text>
        <r>
          <rPr>
            <sz val="9"/>
            <color indexed="81"/>
            <rFont val="Tahoma"/>
            <family val="2"/>
          </rPr>
          <t>Solver converged in probability to a global solution.</t>
        </r>
      </text>
    </comment>
    <comment ref="V69" authorId="0" shapeId="0" xr:uid="{B315ED87-4166-4695-851B-330072FF6A01}">
      <text>
        <r>
          <rPr>
            <sz val="9"/>
            <color indexed="81"/>
            <rFont val="Tahoma"/>
            <family val="2"/>
          </rPr>
          <t>Solver converged in probability to a global solution.</t>
        </r>
      </text>
    </comment>
    <comment ref="W69" authorId="0" shapeId="0" xr:uid="{65E3AE74-9735-456A-B2C6-FC77BC85A11B}">
      <text>
        <r>
          <rPr>
            <sz val="9"/>
            <color indexed="81"/>
            <rFont val="Tahoma"/>
            <family val="2"/>
          </rPr>
          <t>Solver converged in probability to a global solution.</t>
        </r>
      </text>
    </comment>
    <comment ref="X69" authorId="0" shapeId="0" xr:uid="{5EABDD62-C4C9-4BB6-BCDC-FC8B6BB609D0}">
      <text>
        <r>
          <rPr>
            <sz val="9"/>
            <color indexed="81"/>
            <rFont val="Tahoma"/>
            <family val="2"/>
          </rPr>
          <t>Solver converged in probability to a global solution.</t>
        </r>
      </text>
    </comment>
    <comment ref="Y69" authorId="0" shapeId="0" xr:uid="{9188D2E2-8F5F-4BBC-AD1A-E60226331169}">
      <text>
        <r>
          <rPr>
            <sz val="9"/>
            <color indexed="81"/>
            <rFont val="Tahoma"/>
            <family val="2"/>
          </rPr>
          <t>Solver converged in probability to a global solution.</t>
        </r>
      </text>
    </comment>
    <comment ref="Z69" authorId="0" shapeId="0" xr:uid="{55E4521A-46AE-45B9-BAB0-D48770FDBB98}">
      <text>
        <r>
          <rPr>
            <sz val="9"/>
            <color indexed="81"/>
            <rFont val="Tahoma"/>
            <family val="2"/>
          </rPr>
          <t>Solver converged in probability to a global solution.</t>
        </r>
      </text>
    </comment>
    <comment ref="AA69" authorId="0" shapeId="0" xr:uid="{505C2026-F42E-40BC-B9B2-98E852B30082}">
      <text>
        <r>
          <rPr>
            <sz val="9"/>
            <color indexed="81"/>
            <rFont val="Tahoma"/>
            <family val="2"/>
          </rPr>
          <t>Solver converged in probability to a global solution.</t>
        </r>
      </text>
    </comment>
    <comment ref="B70" authorId="0" shapeId="0" xr:uid="{A89A8BCF-4969-4952-AF35-50951532A12F}">
      <text>
        <r>
          <rPr>
            <sz val="9"/>
            <color indexed="81"/>
            <rFont val="Tahoma"/>
            <family val="2"/>
          </rPr>
          <t>Solver could not find a feasible solution.</t>
        </r>
      </text>
    </comment>
    <comment ref="C70" authorId="0" shapeId="0" xr:uid="{7A5373AD-A9F7-4B31-858E-A95C1BF3B92B}">
      <text>
        <r>
          <rPr>
            <sz val="9"/>
            <color indexed="81"/>
            <rFont val="Tahoma"/>
            <family val="2"/>
          </rPr>
          <t>Solver could not find a feasible solution.</t>
        </r>
      </text>
    </comment>
    <comment ref="D70" authorId="0" shapeId="0" xr:uid="{04768AFE-6FA8-4883-9230-DEAA723E8986}">
      <text>
        <r>
          <rPr>
            <sz val="9"/>
            <color indexed="81"/>
            <rFont val="Tahoma"/>
            <family val="2"/>
          </rPr>
          <t>Solver could not find a feasible solution.</t>
        </r>
      </text>
    </comment>
    <comment ref="E70" authorId="0" shapeId="0" xr:uid="{CCF84641-F93C-40C0-9513-79EB6C0EB9BA}">
      <text>
        <r>
          <rPr>
            <sz val="9"/>
            <color indexed="81"/>
            <rFont val="Tahoma"/>
            <family val="2"/>
          </rPr>
          <t>Solver could not find a feasible solution.</t>
        </r>
      </text>
    </comment>
    <comment ref="F70" authorId="0" shapeId="0" xr:uid="{0D18BA68-7FE6-42EF-A1DE-713CC86EA2AC}">
      <text>
        <r>
          <rPr>
            <sz val="9"/>
            <color indexed="81"/>
            <rFont val="Tahoma"/>
            <family val="2"/>
          </rPr>
          <t>Solver could not find a feasible solution.</t>
        </r>
      </text>
    </comment>
    <comment ref="G70" authorId="0" shapeId="0" xr:uid="{08DF593A-2BF2-40B4-A074-9C1165B948C6}">
      <text>
        <r>
          <rPr>
            <sz val="9"/>
            <color indexed="81"/>
            <rFont val="Tahoma"/>
            <family val="2"/>
          </rPr>
          <t>Solver could not find a feasible solution.</t>
        </r>
      </text>
    </comment>
    <comment ref="H70" authorId="0" shapeId="0" xr:uid="{2AFA4F20-3FF3-44EA-9FC3-6912DD537826}">
      <text>
        <r>
          <rPr>
            <sz val="9"/>
            <color indexed="81"/>
            <rFont val="Tahoma"/>
            <family val="2"/>
          </rPr>
          <t>Solver could not find a feasible solution.</t>
        </r>
      </text>
    </comment>
    <comment ref="I70" authorId="0" shapeId="0" xr:uid="{658E7C64-9DDA-4E51-9941-0FDB9B59FF44}">
      <text>
        <r>
          <rPr>
            <sz val="9"/>
            <color indexed="81"/>
            <rFont val="Tahoma"/>
            <family val="2"/>
          </rPr>
          <t>Solver could not find a feasible solution.</t>
        </r>
      </text>
    </comment>
    <comment ref="J70" authorId="0" shapeId="0" xr:uid="{211B6870-C656-49B9-A4E6-FC705F1ED8F6}">
      <text>
        <r>
          <rPr>
            <sz val="9"/>
            <color indexed="81"/>
            <rFont val="Tahoma"/>
            <family val="2"/>
          </rPr>
          <t>Solver could not find a feasible solution.</t>
        </r>
      </text>
    </comment>
    <comment ref="K70" authorId="0" shapeId="0" xr:uid="{D83D17B0-7FDB-4CD9-A5E2-7BA12ADF005B}">
      <text>
        <r>
          <rPr>
            <sz val="9"/>
            <color indexed="81"/>
            <rFont val="Tahoma"/>
            <family val="2"/>
          </rPr>
          <t>Solver could not find a feasible solution.</t>
        </r>
      </text>
    </comment>
    <comment ref="L70" authorId="0" shapeId="0" xr:uid="{BEE81A84-E080-4EA3-BC20-CDDCEBFE2A03}">
      <text>
        <r>
          <rPr>
            <sz val="9"/>
            <color indexed="81"/>
            <rFont val="Tahoma"/>
            <family val="2"/>
          </rPr>
          <t>Solver could not find a feasible solution.</t>
        </r>
      </text>
    </comment>
    <comment ref="M70" authorId="0" shapeId="0" xr:uid="{3C9C4F3A-CE2F-4970-AECD-6A3A15513CC5}">
      <text>
        <r>
          <rPr>
            <sz val="9"/>
            <color indexed="81"/>
            <rFont val="Tahoma"/>
            <family val="2"/>
          </rPr>
          <t>Solver could not find a feasible solution.</t>
        </r>
      </text>
    </comment>
    <comment ref="N70" authorId="0" shapeId="0" xr:uid="{0B63666C-A7E2-4AD0-9CA7-92858146C359}">
      <text>
        <r>
          <rPr>
            <sz val="9"/>
            <color indexed="81"/>
            <rFont val="Tahoma"/>
            <family val="2"/>
          </rPr>
          <t>Solver could not find a feasible solution.</t>
        </r>
      </text>
    </comment>
    <comment ref="O70" authorId="0" shapeId="0" xr:uid="{7880EC13-8EF9-4DD1-843D-658143B8928B}">
      <text>
        <r>
          <rPr>
            <sz val="9"/>
            <color indexed="81"/>
            <rFont val="Tahoma"/>
            <family val="2"/>
          </rPr>
          <t>Solver converged in probability to a global solution.</t>
        </r>
      </text>
    </comment>
    <comment ref="P70" authorId="0" shapeId="0" xr:uid="{B87921F6-563D-4689-A69A-7DA343A16B5E}">
      <text>
        <r>
          <rPr>
            <sz val="9"/>
            <color indexed="81"/>
            <rFont val="Tahoma"/>
            <family val="2"/>
          </rPr>
          <t>Solver converged in probability to a global solution.</t>
        </r>
      </text>
    </comment>
    <comment ref="Q70" authorId="0" shapeId="0" xr:uid="{CB65F512-C446-4D58-81C1-E1CB59DF7F10}">
      <text>
        <r>
          <rPr>
            <sz val="9"/>
            <color indexed="81"/>
            <rFont val="Tahoma"/>
            <family val="2"/>
          </rPr>
          <t>Solver converged in probability to a global solution.</t>
        </r>
      </text>
    </comment>
    <comment ref="R70" authorId="0" shapeId="0" xr:uid="{4F8C813E-C42C-4379-85A9-62B40E6391BF}">
      <text>
        <r>
          <rPr>
            <sz val="9"/>
            <color indexed="81"/>
            <rFont val="Tahoma"/>
            <family val="2"/>
          </rPr>
          <t>Solver converged in probability to a global solution.</t>
        </r>
      </text>
    </comment>
    <comment ref="S70" authorId="0" shapeId="0" xr:uid="{8824FFB7-ACBD-4F51-86F4-7BED2521015C}">
      <text>
        <r>
          <rPr>
            <sz val="9"/>
            <color indexed="81"/>
            <rFont val="Tahoma"/>
            <family val="2"/>
          </rPr>
          <t>Solver converged in probability to a global solution.</t>
        </r>
      </text>
    </comment>
    <comment ref="T70" authorId="0" shapeId="0" xr:uid="{CAE70C50-E424-4857-B574-2F042E736510}">
      <text>
        <r>
          <rPr>
            <sz val="9"/>
            <color indexed="81"/>
            <rFont val="Tahoma"/>
            <family val="2"/>
          </rPr>
          <t>Solver converged in probability to a global solution.</t>
        </r>
      </text>
    </comment>
    <comment ref="U70" authorId="0" shapeId="0" xr:uid="{61062DF8-A07C-4F33-8FF8-FE794C99C921}">
      <text>
        <r>
          <rPr>
            <sz val="9"/>
            <color indexed="81"/>
            <rFont val="Tahoma"/>
            <family val="2"/>
          </rPr>
          <t>Solver converged in probability to a global solution.</t>
        </r>
      </text>
    </comment>
    <comment ref="V70" authorId="0" shapeId="0" xr:uid="{D17AF426-6B67-46F4-B9D7-C1D3861E98BD}">
      <text>
        <r>
          <rPr>
            <sz val="9"/>
            <color indexed="81"/>
            <rFont val="Tahoma"/>
            <family val="2"/>
          </rPr>
          <t>Solver converged in probability to a global solution.</t>
        </r>
      </text>
    </comment>
    <comment ref="W70" authorId="0" shapeId="0" xr:uid="{CFF76D17-9536-42E5-B11E-9DEF31943830}">
      <text>
        <r>
          <rPr>
            <sz val="9"/>
            <color indexed="81"/>
            <rFont val="Tahoma"/>
            <family val="2"/>
          </rPr>
          <t>Solver converged in probability to a global solution.</t>
        </r>
      </text>
    </comment>
    <comment ref="X70" authorId="0" shapeId="0" xr:uid="{AE4ED29A-DB24-4BBD-99A8-B73955FA9195}">
      <text>
        <r>
          <rPr>
            <sz val="9"/>
            <color indexed="81"/>
            <rFont val="Tahoma"/>
            <family val="2"/>
          </rPr>
          <t>Solver converged in probability to a global solution.</t>
        </r>
      </text>
    </comment>
    <comment ref="Y70" authorId="0" shapeId="0" xr:uid="{98DC0FD4-D2CE-4908-9CC5-20524FEB4C18}">
      <text>
        <r>
          <rPr>
            <sz val="9"/>
            <color indexed="81"/>
            <rFont val="Tahoma"/>
            <family val="2"/>
          </rPr>
          <t>Solver converged in probability to a global solution.</t>
        </r>
      </text>
    </comment>
    <comment ref="Z70" authorId="0" shapeId="0" xr:uid="{6E273274-45A4-4D94-8BA4-EE7A5F45CAB8}">
      <text>
        <r>
          <rPr>
            <sz val="9"/>
            <color indexed="81"/>
            <rFont val="Tahoma"/>
            <family val="2"/>
          </rPr>
          <t>Solver converged in probability to a global solution.</t>
        </r>
      </text>
    </comment>
    <comment ref="AA70" authorId="0" shapeId="0" xr:uid="{3E992D94-37CE-4BF9-851A-52BC434F8473}">
      <text>
        <r>
          <rPr>
            <sz val="9"/>
            <color indexed="81"/>
            <rFont val="Tahoma"/>
            <family val="2"/>
          </rPr>
          <t>Solver converged in probability to a global solution.</t>
        </r>
      </text>
    </comment>
    <comment ref="B71" authorId="0" shapeId="0" xr:uid="{5800D098-9169-4E31-9A39-EEC69A4ECDD1}">
      <text>
        <r>
          <rPr>
            <sz val="9"/>
            <color indexed="81"/>
            <rFont val="Tahoma"/>
            <family val="2"/>
          </rPr>
          <t>Solver could not find a feasible solution.</t>
        </r>
      </text>
    </comment>
    <comment ref="C71" authorId="0" shapeId="0" xr:uid="{5706C07B-F450-46BE-BAB3-02B2C22068BA}">
      <text>
        <r>
          <rPr>
            <sz val="9"/>
            <color indexed="81"/>
            <rFont val="Tahoma"/>
            <family val="2"/>
          </rPr>
          <t>Solver could not find a feasible solution.</t>
        </r>
      </text>
    </comment>
    <comment ref="D71" authorId="0" shapeId="0" xr:uid="{6B443705-7105-4DA6-B6AB-7CBD91FFA847}">
      <text>
        <r>
          <rPr>
            <sz val="9"/>
            <color indexed="81"/>
            <rFont val="Tahoma"/>
            <family val="2"/>
          </rPr>
          <t>Solver could not find a feasible solution.</t>
        </r>
      </text>
    </comment>
    <comment ref="E71" authorId="0" shapeId="0" xr:uid="{65F4E73C-A173-4FCC-9B69-953C40B3C963}">
      <text>
        <r>
          <rPr>
            <sz val="9"/>
            <color indexed="81"/>
            <rFont val="Tahoma"/>
            <family val="2"/>
          </rPr>
          <t>Solver could not find a feasible solution.</t>
        </r>
      </text>
    </comment>
    <comment ref="F71" authorId="0" shapeId="0" xr:uid="{AC4A919C-ADE3-4A33-8029-BEBBDC977116}">
      <text>
        <r>
          <rPr>
            <sz val="9"/>
            <color indexed="81"/>
            <rFont val="Tahoma"/>
            <family val="2"/>
          </rPr>
          <t>Solver could not find a feasible solution.</t>
        </r>
      </text>
    </comment>
    <comment ref="G71" authorId="0" shapeId="0" xr:uid="{6E750E03-E1F7-4C45-ADB7-EA8EDE5DB24E}">
      <text>
        <r>
          <rPr>
            <sz val="9"/>
            <color indexed="81"/>
            <rFont val="Tahoma"/>
            <family val="2"/>
          </rPr>
          <t>Solver could not find a feasible solution.</t>
        </r>
      </text>
    </comment>
    <comment ref="H71" authorId="0" shapeId="0" xr:uid="{136C5F8A-DBDC-4693-BF43-2C765F55D8F8}">
      <text>
        <r>
          <rPr>
            <sz val="9"/>
            <color indexed="81"/>
            <rFont val="Tahoma"/>
            <family val="2"/>
          </rPr>
          <t>Solver could not find a feasible solution.</t>
        </r>
      </text>
    </comment>
    <comment ref="I71" authorId="0" shapeId="0" xr:uid="{CBAEAB96-AEF7-4C44-9775-E1D744A6D28C}">
      <text>
        <r>
          <rPr>
            <sz val="9"/>
            <color indexed="81"/>
            <rFont val="Tahoma"/>
            <family val="2"/>
          </rPr>
          <t>Solver could not find a feasible solution.</t>
        </r>
      </text>
    </comment>
    <comment ref="J71" authorId="0" shapeId="0" xr:uid="{896CE989-8784-4EFB-8CEF-7FE30EB7DC68}">
      <text>
        <r>
          <rPr>
            <sz val="9"/>
            <color indexed="81"/>
            <rFont val="Tahoma"/>
            <family val="2"/>
          </rPr>
          <t>Solver could not find a feasible solution.</t>
        </r>
      </text>
    </comment>
    <comment ref="K71" authorId="0" shapeId="0" xr:uid="{BE2059C3-6EF3-4D86-8158-3CC3A26C3828}">
      <text>
        <r>
          <rPr>
            <sz val="9"/>
            <color indexed="81"/>
            <rFont val="Tahoma"/>
            <family val="2"/>
          </rPr>
          <t>Solver could not find a feasible solution.</t>
        </r>
      </text>
    </comment>
    <comment ref="L71" authorId="0" shapeId="0" xr:uid="{D184FAA4-901A-4775-B000-121688E9BB34}">
      <text>
        <r>
          <rPr>
            <sz val="9"/>
            <color indexed="81"/>
            <rFont val="Tahoma"/>
            <family val="2"/>
          </rPr>
          <t>Solver could not find a feasible solution.</t>
        </r>
      </text>
    </comment>
    <comment ref="M71" authorId="0" shapeId="0" xr:uid="{91B4BED8-B63B-4EE6-BD54-A52D5EA72FC6}">
      <text>
        <r>
          <rPr>
            <sz val="9"/>
            <color indexed="81"/>
            <rFont val="Tahoma"/>
            <family val="2"/>
          </rPr>
          <t>Solver could not find a feasible solution.</t>
        </r>
      </text>
    </comment>
    <comment ref="N71" authorId="0" shapeId="0" xr:uid="{64D094F0-F188-4A55-8520-C8A870402B09}">
      <text>
        <r>
          <rPr>
            <sz val="9"/>
            <color indexed="81"/>
            <rFont val="Tahoma"/>
            <family val="2"/>
          </rPr>
          <t>Solver could not find a feasible solution.</t>
        </r>
      </text>
    </comment>
    <comment ref="O71" authorId="0" shapeId="0" xr:uid="{5CA24B3E-AA1C-45A8-AF48-D04F175F64FA}">
      <text>
        <r>
          <rPr>
            <sz val="9"/>
            <color indexed="81"/>
            <rFont val="Tahoma"/>
            <family val="2"/>
          </rPr>
          <t>Solver converged in probability to a global solution.</t>
        </r>
      </text>
    </comment>
    <comment ref="P71" authorId="0" shapeId="0" xr:uid="{E7926BAE-BA30-4F63-930A-78B6082EF77F}">
      <text>
        <r>
          <rPr>
            <sz val="9"/>
            <color indexed="81"/>
            <rFont val="Tahoma"/>
            <family val="2"/>
          </rPr>
          <t>Solver converged in probability to a global solution.</t>
        </r>
      </text>
    </comment>
    <comment ref="Q71" authorId="0" shapeId="0" xr:uid="{DF1585A8-0AF3-450E-A94A-7362F691898F}">
      <text>
        <r>
          <rPr>
            <sz val="9"/>
            <color indexed="81"/>
            <rFont val="Tahoma"/>
            <family val="2"/>
          </rPr>
          <t>Solver converged in probability to a global solution.</t>
        </r>
      </text>
    </comment>
    <comment ref="R71" authorId="0" shapeId="0" xr:uid="{BC5DBFD1-8A4B-412A-95B7-50A7AE28605C}">
      <text>
        <r>
          <rPr>
            <sz val="9"/>
            <color indexed="81"/>
            <rFont val="Tahoma"/>
            <family val="2"/>
          </rPr>
          <t>Solver converged in probability to a global solution.</t>
        </r>
      </text>
    </comment>
    <comment ref="S71" authorId="0" shapeId="0" xr:uid="{0FE508A9-75D2-4B13-9E86-7DC0DB7974E2}">
      <text>
        <r>
          <rPr>
            <sz val="9"/>
            <color indexed="81"/>
            <rFont val="Tahoma"/>
            <family val="2"/>
          </rPr>
          <t>Solver converged in probability to a global solution.</t>
        </r>
      </text>
    </comment>
    <comment ref="T71" authorId="0" shapeId="0" xr:uid="{660D938A-07FE-4F41-B18B-3294DA1402D5}">
      <text>
        <r>
          <rPr>
            <sz val="9"/>
            <color indexed="81"/>
            <rFont val="Tahoma"/>
            <family val="2"/>
          </rPr>
          <t>Solver converged in probability to a global solution.</t>
        </r>
      </text>
    </comment>
    <comment ref="U71" authorId="0" shapeId="0" xr:uid="{CE7588B6-8304-4FCC-8204-75FE49907ABD}">
      <text>
        <r>
          <rPr>
            <sz val="9"/>
            <color indexed="81"/>
            <rFont val="Tahoma"/>
            <family val="2"/>
          </rPr>
          <t>Solver converged in probability to a global solution.</t>
        </r>
      </text>
    </comment>
    <comment ref="V71" authorId="0" shapeId="0" xr:uid="{0C722A68-3ADC-437A-B91F-A1651B91BCED}">
      <text>
        <r>
          <rPr>
            <sz val="9"/>
            <color indexed="81"/>
            <rFont val="Tahoma"/>
            <family val="2"/>
          </rPr>
          <t>Solver converged in probability to a global solution.</t>
        </r>
      </text>
    </comment>
    <comment ref="W71" authorId="0" shapeId="0" xr:uid="{23527ED1-E3F2-4384-AB71-652956BF0E9F}">
      <text>
        <r>
          <rPr>
            <sz val="9"/>
            <color indexed="81"/>
            <rFont val="Tahoma"/>
            <family val="2"/>
          </rPr>
          <t>Solver converged in probability to a global solution.</t>
        </r>
      </text>
    </comment>
    <comment ref="X71" authorId="0" shapeId="0" xr:uid="{98CAC478-BF33-46F3-8A40-361362222AFA}">
      <text>
        <r>
          <rPr>
            <sz val="9"/>
            <color indexed="81"/>
            <rFont val="Tahoma"/>
            <family val="2"/>
          </rPr>
          <t>Solver converged in probability to a global solution.</t>
        </r>
      </text>
    </comment>
    <comment ref="Y71" authorId="0" shapeId="0" xr:uid="{1E9FAC41-6920-4744-8709-683044FF8C74}">
      <text>
        <r>
          <rPr>
            <sz val="9"/>
            <color indexed="81"/>
            <rFont val="Tahoma"/>
            <family val="2"/>
          </rPr>
          <t>Solver converged in probability to a global solution.</t>
        </r>
      </text>
    </comment>
    <comment ref="Z71" authorId="0" shapeId="0" xr:uid="{BEDA30E5-E9ED-470C-9935-DB68A6AD0F68}">
      <text>
        <r>
          <rPr>
            <sz val="9"/>
            <color indexed="81"/>
            <rFont val="Tahoma"/>
            <family val="2"/>
          </rPr>
          <t>Solver converged in probability to a global solution.</t>
        </r>
      </text>
    </comment>
    <comment ref="AA71" authorId="0" shapeId="0" xr:uid="{A383A0FF-ED50-4C77-A468-03100E4B5743}">
      <text>
        <r>
          <rPr>
            <sz val="9"/>
            <color indexed="81"/>
            <rFont val="Tahoma"/>
            <family val="2"/>
          </rPr>
          <t>Solver converged in probability to a global solution.</t>
        </r>
      </text>
    </comment>
    <comment ref="B72" authorId="0" shapeId="0" xr:uid="{27097B3C-E379-4EBB-BE64-D04DB0D60E6A}">
      <text>
        <r>
          <rPr>
            <sz val="9"/>
            <color indexed="81"/>
            <rFont val="Tahoma"/>
            <family val="2"/>
          </rPr>
          <t>Solver could not find a feasible solution.</t>
        </r>
      </text>
    </comment>
    <comment ref="C72" authorId="0" shapeId="0" xr:uid="{0525A143-2110-4F57-A1CD-750A7975A316}">
      <text>
        <r>
          <rPr>
            <sz val="9"/>
            <color indexed="81"/>
            <rFont val="Tahoma"/>
            <family val="2"/>
          </rPr>
          <t>Solver could not find a feasible solution.</t>
        </r>
      </text>
    </comment>
    <comment ref="D72" authorId="0" shapeId="0" xr:uid="{70B92505-ABEB-44B1-A756-41059AC48961}">
      <text>
        <r>
          <rPr>
            <sz val="9"/>
            <color indexed="81"/>
            <rFont val="Tahoma"/>
            <family val="2"/>
          </rPr>
          <t>Solver could not find a feasible solution.</t>
        </r>
      </text>
    </comment>
    <comment ref="E72" authorId="0" shapeId="0" xr:uid="{F3E13036-2C44-4971-85AF-DA7A04D223B9}">
      <text>
        <r>
          <rPr>
            <sz val="9"/>
            <color indexed="81"/>
            <rFont val="Tahoma"/>
            <family val="2"/>
          </rPr>
          <t>Solver could not find a feasible solution.</t>
        </r>
      </text>
    </comment>
    <comment ref="F72" authorId="0" shapeId="0" xr:uid="{46BEEB14-7233-4C6C-A204-22D7E1879966}">
      <text>
        <r>
          <rPr>
            <sz val="9"/>
            <color indexed="81"/>
            <rFont val="Tahoma"/>
            <family val="2"/>
          </rPr>
          <t>Solver could not find a feasible solution.</t>
        </r>
      </text>
    </comment>
    <comment ref="G72" authorId="0" shapeId="0" xr:uid="{102EE60D-369A-4459-B07E-82642312BE7C}">
      <text>
        <r>
          <rPr>
            <sz val="9"/>
            <color indexed="81"/>
            <rFont val="Tahoma"/>
            <family val="2"/>
          </rPr>
          <t>Solver could not find a feasible solution.</t>
        </r>
      </text>
    </comment>
    <comment ref="H72" authorId="0" shapeId="0" xr:uid="{AFA5DBC1-45A5-4782-BBB7-AA04605BB345}">
      <text>
        <r>
          <rPr>
            <sz val="9"/>
            <color indexed="81"/>
            <rFont val="Tahoma"/>
            <family val="2"/>
          </rPr>
          <t>Solver could not find a feasible solution.</t>
        </r>
      </text>
    </comment>
    <comment ref="I72" authorId="0" shapeId="0" xr:uid="{6D542D64-9ABB-4200-8B03-A7C8B21E4240}">
      <text>
        <r>
          <rPr>
            <sz val="9"/>
            <color indexed="81"/>
            <rFont val="Tahoma"/>
            <family val="2"/>
          </rPr>
          <t>Solver could not find a feasible solution.</t>
        </r>
      </text>
    </comment>
    <comment ref="J72" authorId="0" shapeId="0" xr:uid="{AD6CCF57-1292-4C0E-B9B2-1B4A563BFA79}">
      <text>
        <r>
          <rPr>
            <sz val="9"/>
            <color indexed="81"/>
            <rFont val="Tahoma"/>
            <family val="2"/>
          </rPr>
          <t>Solver could not find a feasible solution.</t>
        </r>
      </text>
    </comment>
    <comment ref="K72" authorId="0" shapeId="0" xr:uid="{D4D59507-96F1-4D41-AA66-D1AD1AA3A148}">
      <text>
        <r>
          <rPr>
            <sz val="9"/>
            <color indexed="81"/>
            <rFont val="Tahoma"/>
            <family val="2"/>
          </rPr>
          <t>Solver could not find a feasible solution.</t>
        </r>
      </text>
    </comment>
    <comment ref="L72" authorId="0" shapeId="0" xr:uid="{966C9244-753E-4B68-B227-4270C2F836EB}">
      <text>
        <r>
          <rPr>
            <sz val="9"/>
            <color indexed="81"/>
            <rFont val="Tahoma"/>
            <family val="2"/>
          </rPr>
          <t>Solver could not find a feasible solution.</t>
        </r>
      </text>
    </comment>
    <comment ref="M72" authorId="0" shapeId="0" xr:uid="{A4390723-6B21-429E-AFF0-DE06E1E717BD}">
      <text>
        <r>
          <rPr>
            <sz val="9"/>
            <color indexed="81"/>
            <rFont val="Tahoma"/>
            <family val="2"/>
          </rPr>
          <t>Solver could not find a feasible solution.</t>
        </r>
      </text>
    </comment>
    <comment ref="N72" authorId="0" shapeId="0" xr:uid="{4DBDE5F7-4141-4595-8A4D-55BF4F4C9282}">
      <text>
        <r>
          <rPr>
            <sz val="9"/>
            <color indexed="81"/>
            <rFont val="Tahoma"/>
            <family val="2"/>
          </rPr>
          <t>Solver could not find a feasible solution.</t>
        </r>
      </text>
    </comment>
    <comment ref="O72" authorId="0" shapeId="0" xr:uid="{36728EEA-CDB2-4FFB-832D-167820B2EF2B}">
      <text>
        <r>
          <rPr>
            <sz val="9"/>
            <color indexed="81"/>
            <rFont val="Tahoma"/>
            <family val="2"/>
          </rPr>
          <t>Solver converged in probability to a global solution.</t>
        </r>
      </text>
    </comment>
    <comment ref="P72" authorId="0" shapeId="0" xr:uid="{DD64209E-4B55-478F-A56C-98456101A9E8}">
      <text>
        <r>
          <rPr>
            <sz val="9"/>
            <color indexed="81"/>
            <rFont val="Tahoma"/>
            <family val="2"/>
          </rPr>
          <t>Solver converged in probability to a global solution.</t>
        </r>
      </text>
    </comment>
    <comment ref="Q72" authorId="0" shapeId="0" xr:uid="{A1889026-B71D-4468-9A54-8FC5744CEDDE}">
      <text>
        <r>
          <rPr>
            <sz val="9"/>
            <color indexed="81"/>
            <rFont val="Tahoma"/>
            <family val="2"/>
          </rPr>
          <t>Solver converged in probability to a global solution.</t>
        </r>
      </text>
    </comment>
    <comment ref="R72" authorId="0" shapeId="0" xr:uid="{ED8EDC66-7A06-48F6-A6CC-5604FE8BCA1E}">
      <text>
        <r>
          <rPr>
            <sz val="9"/>
            <color indexed="81"/>
            <rFont val="Tahoma"/>
            <family val="2"/>
          </rPr>
          <t>Solver converged in probability to a global solution.</t>
        </r>
      </text>
    </comment>
    <comment ref="S72" authorId="0" shapeId="0" xr:uid="{CAE7782D-AB69-4C74-AA5A-3224857D4BBA}">
      <text>
        <r>
          <rPr>
            <sz val="9"/>
            <color indexed="81"/>
            <rFont val="Tahoma"/>
            <family val="2"/>
          </rPr>
          <t>Solver converged in probability to a global solution.</t>
        </r>
      </text>
    </comment>
    <comment ref="T72" authorId="0" shapeId="0" xr:uid="{EDF83A02-9BA4-4A44-8910-7B694B4C9327}">
      <text>
        <r>
          <rPr>
            <sz val="9"/>
            <color indexed="81"/>
            <rFont val="Tahoma"/>
            <family val="2"/>
          </rPr>
          <t>Solver converged in probability to a global solution.</t>
        </r>
      </text>
    </comment>
    <comment ref="U72" authorId="0" shapeId="0" xr:uid="{146654F7-47CB-426A-A8F7-667B0926B27B}">
      <text>
        <r>
          <rPr>
            <sz val="9"/>
            <color indexed="81"/>
            <rFont val="Tahoma"/>
            <family val="2"/>
          </rPr>
          <t>Solver converged in probability to a global solution.</t>
        </r>
      </text>
    </comment>
    <comment ref="V72" authorId="0" shapeId="0" xr:uid="{14A5B56F-7A65-4030-B3AA-9C71D9B501C9}">
      <text>
        <r>
          <rPr>
            <sz val="9"/>
            <color indexed="81"/>
            <rFont val="Tahoma"/>
            <family val="2"/>
          </rPr>
          <t>Solver converged in probability to a global solution.</t>
        </r>
      </text>
    </comment>
    <comment ref="W72" authorId="0" shapeId="0" xr:uid="{B49072BD-0632-47CC-9C8D-3D0F86B36B67}">
      <text>
        <r>
          <rPr>
            <sz val="9"/>
            <color indexed="81"/>
            <rFont val="Tahoma"/>
            <family val="2"/>
          </rPr>
          <t>Solver converged in probability to a global solution.</t>
        </r>
      </text>
    </comment>
    <comment ref="X72" authorId="0" shapeId="0" xr:uid="{E7B110C3-D101-4128-A614-2B9ACAB2E7BF}">
      <text>
        <r>
          <rPr>
            <sz val="9"/>
            <color indexed="81"/>
            <rFont val="Tahoma"/>
            <family val="2"/>
          </rPr>
          <t>Solver converged in probability to a global solution.</t>
        </r>
      </text>
    </comment>
    <comment ref="Y72" authorId="0" shapeId="0" xr:uid="{FEFDB1DE-D7F1-46CB-9B03-BA64F6915DD7}">
      <text>
        <r>
          <rPr>
            <sz val="9"/>
            <color indexed="81"/>
            <rFont val="Tahoma"/>
            <family val="2"/>
          </rPr>
          <t>Solver converged in probability to a global solution.</t>
        </r>
      </text>
    </comment>
    <comment ref="Z72" authorId="0" shapeId="0" xr:uid="{CA978BAE-2327-443E-B6A3-0C3CA702B132}">
      <text>
        <r>
          <rPr>
            <sz val="9"/>
            <color indexed="81"/>
            <rFont val="Tahoma"/>
            <family val="2"/>
          </rPr>
          <t>Solver converged in probability to a global solution.</t>
        </r>
      </text>
    </comment>
    <comment ref="AA72" authorId="0" shapeId="0" xr:uid="{E3D4F9E4-8496-429A-A347-ECB548BACEFB}">
      <text>
        <r>
          <rPr>
            <sz val="9"/>
            <color indexed="81"/>
            <rFont val="Tahoma"/>
            <family val="2"/>
          </rPr>
          <t>Solver converged in probability to a global solution.</t>
        </r>
      </text>
    </comment>
    <comment ref="B73" authorId="0" shapeId="0" xr:uid="{9046D6E6-45E2-49D2-9F87-31420FF29F52}">
      <text>
        <r>
          <rPr>
            <sz val="9"/>
            <color indexed="81"/>
            <rFont val="Tahoma"/>
            <family val="2"/>
          </rPr>
          <t>Solver could not find a feasible solution.</t>
        </r>
      </text>
    </comment>
    <comment ref="C73" authorId="0" shapeId="0" xr:uid="{504AE4C1-200D-4116-8B25-3F2DD6BBF6D0}">
      <text>
        <r>
          <rPr>
            <sz val="9"/>
            <color indexed="81"/>
            <rFont val="Tahoma"/>
            <family val="2"/>
          </rPr>
          <t>Solver could not find a feasible solution.</t>
        </r>
      </text>
    </comment>
    <comment ref="D73" authorId="0" shapeId="0" xr:uid="{8E68CD42-FB57-4DFB-BCCE-6363FD037201}">
      <text>
        <r>
          <rPr>
            <sz val="9"/>
            <color indexed="81"/>
            <rFont val="Tahoma"/>
            <family val="2"/>
          </rPr>
          <t>Solver could not find a feasible solution.</t>
        </r>
      </text>
    </comment>
    <comment ref="E73" authorId="0" shapeId="0" xr:uid="{88AFE9A7-6B4C-4380-86FC-C7EEB0D2784B}">
      <text>
        <r>
          <rPr>
            <sz val="9"/>
            <color indexed="81"/>
            <rFont val="Tahoma"/>
            <family val="2"/>
          </rPr>
          <t>Solver could not find a feasible solution.</t>
        </r>
      </text>
    </comment>
    <comment ref="F73" authorId="0" shapeId="0" xr:uid="{5B1FB016-4584-4946-8979-604E6FEFFBFD}">
      <text>
        <r>
          <rPr>
            <sz val="9"/>
            <color indexed="81"/>
            <rFont val="Tahoma"/>
            <family val="2"/>
          </rPr>
          <t>Solver could not find a feasible solution.</t>
        </r>
      </text>
    </comment>
    <comment ref="G73" authorId="0" shapeId="0" xr:uid="{57CF2D3A-6DAB-4B8C-A16A-C0D8834E75FC}">
      <text>
        <r>
          <rPr>
            <sz val="9"/>
            <color indexed="81"/>
            <rFont val="Tahoma"/>
            <family val="2"/>
          </rPr>
          <t>Solver could not find a feasible solution.</t>
        </r>
      </text>
    </comment>
    <comment ref="H73" authorId="0" shapeId="0" xr:uid="{EF6D3A6B-261A-4894-8CC1-84EBE8358157}">
      <text>
        <r>
          <rPr>
            <sz val="9"/>
            <color indexed="81"/>
            <rFont val="Tahoma"/>
            <family val="2"/>
          </rPr>
          <t>Solver could not find a feasible solution.</t>
        </r>
      </text>
    </comment>
    <comment ref="I73" authorId="0" shapeId="0" xr:uid="{AC033B91-65DA-4E30-B67C-09BE97FEF06B}">
      <text>
        <r>
          <rPr>
            <sz val="9"/>
            <color indexed="81"/>
            <rFont val="Tahoma"/>
            <family val="2"/>
          </rPr>
          <t>Solver could not find a feasible solution.</t>
        </r>
      </text>
    </comment>
    <comment ref="J73" authorId="0" shapeId="0" xr:uid="{6F22FF01-F1A6-4297-B846-424F5F866DF9}">
      <text>
        <r>
          <rPr>
            <sz val="9"/>
            <color indexed="81"/>
            <rFont val="Tahoma"/>
            <family val="2"/>
          </rPr>
          <t>Solver could not find a feasible solution.</t>
        </r>
      </text>
    </comment>
    <comment ref="K73" authorId="0" shapeId="0" xr:uid="{CAC0CD16-2C17-4AB5-9825-50B96A7FABDE}">
      <text>
        <r>
          <rPr>
            <sz val="9"/>
            <color indexed="81"/>
            <rFont val="Tahoma"/>
            <family val="2"/>
          </rPr>
          <t>Solver could not find a feasible solution.</t>
        </r>
      </text>
    </comment>
    <comment ref="L73" authorId="0" shapeId="0" xr:uid="{0ABB4C69-566F-4FF5-AF43-8CF8CA163C3D}">
      <text>
        <r>
          <rPr>
            <sz val="9"/>
            <color indexed="81"/>
            <rFont val="Tahoma"/>
            <family val="2"/>
          </rPr>
          <t>Solver could not find a feasible solution.</t>
        </r>
      </text>
    </comment>
    <comment ref="M73" authorId="0" shapeId="0" xr:uid="{CD025462-D1D8-496E-BBE8-DF3B3459FBE8}">
      <text>
        <r>
          <rPr>
            <sz val="9"/>
            <color indexed="81"/>
            <rFont val="Tahoma"/>
            <family val="2"/>
          </rPr>
          <t>Solver could not find a feasible solution.</t>
        </r>
      </text>
    </comment>
    <comment ref="N73" authorId="0" shapeId="0" xr:uid="{0761B99D-2DFE-442A-854B-25CAAC48D5C3}">
      <text>
        <r>
          <rPr>
            <sz val="9"/>
            <color indexed="81"/>
            <rFont val="Tahoma"/>
            <family val="2"/>
          </rPr>
          <t>Solver could not find a feasible solution.</t>
        </r>
      </text>
    </comment>
    <comment ref="O73" authorId="0" shapeId="0" xr:uid="{A2A2A9F0-2C35-4396-AA4F-AD309B9FA354}">
      <text>
        <r>
          <rPr>
            <sz val="9"/>
            <color indexed="81"/>
            <rFont val="Tahoma"/>
            <family val="2"/>
          </rPr>
          <t>Solver converged in probability to a global solution.</t>
        </r>
      </text>
    </comment>
    <comment ref="P73" authorId="0" shapeId="0" xr:uid="{63B49AC8-1DC1-4638-AFEF-125756CE543F}">
      <text>
        <r>
          <rPr>
            <sz val="9"/>
            <color indexed="81"/>
            <rFont val="Tahoma"/>
            <family val="2"/>
          </rPr>
          <t>Solver converged in probability to a global solution.</t>
        </r>
      </text>
    </comment>
    <comment ref="Q73" authorId="0" shapeId="0" xr:uid="{A17D878B-A905-476C-B94A-1384768BA962}">
      <text>
        <r>
          <rPr>
            <sz val="9"/>
            <color indexed="81"/>
            <rFont val="Tahoma"/>
            <family val="2"/>
          </rPr>
          <t>Solver converged in probability to a global solution.</t>
        </r>
      </text>
    </comment>
    <comment ref="R73" authorId="0" shapeId="0" xr:uid="{28F85BD6-7CE6-41D5-A5A1-110CF130A6A6}">
      <text>
        <r>
          <rPr>
            <sz val="9"/>
            <color indexed="81"/>
            <rFont val="Tahoma"/>
            <family val="2"/>
          </rPr>
          <t>Solver converged in probability to a global solution.</t>
        </r>
      </text>
    </comment>
    <comment ref="S73" authorId="0" shapeId="0" xr:uid="{ED501328-6FA9-4A8C-833C-E8674DF1D59B}">
      <text>
        <r>
          <rPr>
            <sz val="9"/>
            <color indexed="81"/>
            <rFont val="Tahoma"/>
            <family val="2"/>
          </rPr>
          <t>Solver converged in probability to a global solution.</t>
        </r>
      </text>
    </comment>
    <comment ref="T73" authorId="0" shapeId="0" xr:uid="{715459EE-CC91-494F-8AC8-FFF35602CE9C}">
      <text>
        <r>
          <rPr>
            <sz val="9"/>
            <color indexed="81"/>
            <rFont val="Tahoma"/>
            <family val="2"/>
          </rPr>
          <t>Solver converged in probability to a global solution.</t>
        </r>
      </text>
    </comment>
    <comment ref="U73" authorId="0" shapeId="0" xr:uid="{0A19A06E-E536-4A51-8F64-476E1661602C}">
      <text>
        <r>
          <rPr>
            <sz val="9"/>
            <color indexed="81"/>
            <rFont val="Tahoma"/>
            <family val="2"/>
          </rPr>
          <t>Solver converged in probability to a global solution.</t>
        </r>
      </text>
    </comment>
    <comment ref="V73" authorId="0" shapeId="0" xr:uid="{FE6F0ED0-ADB5-47EF-BE7A-C2CBADDCF8AA}">
      <text>
        <r>
          <rPr>
            <sz val="9"/>
            <color indexed="81"/>
            <rFont val="Tahoma"/>
            <family val="2"/>
          </rPr>
          <t>Solver converged in probability to a global solution.</t>
        </r>
      </text>
    </comment>
    <comment ref="W73" authorId="0" shapeId="0" xr:uid="{F0DF98F7-ED67-413A-AEF9-B732EBD9078A}">
      <text>
        <r>
          <rPr>
            <sz val="9"/>
            <color indexed="81"/>
            <rFont val="Tahoma"/>
            <family val="2"/>
          </rPr>
          <t>Solver converged in probability to a global solution.</t>
        </r>
      </text>
    </comment>
    <comment ref="X73" authorId="0" shapeId="0" xr:uid="{515E6CC8-A557-40D3-B43D-D32B94449483}">
      <text>
        <r>
          <rPr>
            <sz val="9"/>
            <color indexed="81"/>
            <rFont val="Tahoma"/>
            <family val="2"/>
          </rPr>
          <t>Solver converged in probability to a global solution.</t>
        </r>
      </text>
    </comment>
    <comment ref="Y73" authorId="0" shapeId="0" xr:uid="{2CE962AB-F772-471E-BB65-649043337FAC}">
      <text>
        <r>
          <rPr>
            <sz val="9"/>
            <color indexed="81"/>
            <rFont val="Tahoma"/>
            <family val="2"/>
          </rPr>
          <t>Solver converged in probability to a global solution.</t>
        </r>
      </text>
    </comment>
    <comment ref="Z73" authorId="0" shapeId="0" xr:uid="{5B6B28B3-7FAD-4E00-959E-28627C9256CE}">
      <text>
        <r>
          <rPr>
            <sz val="9"/>
            <color indexed="81"/>
            <rFont val="Tahoma"/>
            <family val="2"/>
          </rPr>
          <t>Solver converged in probability to a global solution.</t>
        </r>
      </text>
    </comment>
    <comment ref="AA73" authorId="0" shapeId="0" xr:uid="{320FDF2E-87FD-4230-AA66-66FCE7A334C8}">
      <text>
        <r>
          <rPr>
            <sz val="9"/>
            <color indexed="81"/>
            <rFont val="Tahoma"/>
            <family val="2"/>
          </rPr>
          <t>Solver converged in probability to a global solution.</t>
        </r>
      </text>
    </comment>
    <comment ref="B74" authorId="0" shapeId="0" xr:uid="{17C91302-80F2-4882-9DCE-2EA1A0F86099}">
      <text>
        <r>
          <rPr>
            <sz val="9"/>
            <color indexed="81"/>
            <rFont val="Tahoma"/>
            <family val="2"/>
          </rPr>
          <t>Solver could not find a feasible solution.</t>
        </r>
      </text>
    </comment>
    <comment ref="C74" authorId="0" shapeId="0" xr:uid="{4F74B908-4EDB-496B-9523-13BC8CA6679D}">
      <text>
        <r>
          <rPr>
            <sz val="9"/>
            <color indexed="81"/>
            <rFont val="Tahoma"/>
            <family val="2"/>
          </rPr>
          <t>Solver could not find a feasible solution.</t>
        </r>
      </text>
    </comment>
    <comment ref="D74" authorId="0" shapeId="0" xr:uid="{D2D86E13-8FE7-4D18-9CDB-2CF9D1E9FC34}">
      <text>
        <r>
          <rPr>
            <sz val="9"/>
            <color indexed="81"/>
            <rFont val="Tahoma"/>
            <family val="2"/>
          </rPr>
          <t>Solver could not find a feasible solution.</t>
        </r>
      </text>
    </comment>
    <comment ref="E74" authorId="0" shapeId="0" xr:uid="{B8A73F30-00F0-47FB-BFFF-E760018007D9}">
      <text>
        <r>
          <rPr>
            <sz val="9"/>
            <color indexed="81"/>
            <rFont val="Tahoma"/>
            <family val="2"/>
          </rPr>
          <t>Solver could not find a feasible solution.</t>
        </r>
      </text>
    </comment>
    <comment ref="F74" authorId="0" shapeId="0" xr:uid="{5CB14B8A-B4F8-4EE9-A453-4887EC74D92A}">
      <text>
        <r>
          <rPr>
            <sz val="9"/>
            <color indexed="81"/>
            <rFont val="Tahoma"/>
            <family val="2"/>
          </rPr>
          <t>Solver could not find a feasible solution.</t>
        </r>
      </text>
    </comment>
    <comment ref="G74" authorId="0" shapeId="0" xr:uid="{4AF58179-29C4-4C8C-A919-C3B68C28FF4A}">
      <text>
        <r>
          <rPr>
            <sz val="9"/>
            <color indexed="81"/>
            <rFont val="Tahoma"/>
            <family val="2"/>
          </rPr>
          <t>Solver could not find a feasible solution.</t>
        </r>
      </text>
    </comment>
    <comment ref="H74" authorId="0" shapeId="0" xr:uid="{1568212C-4F9C-4BAD-93CE-82521739176F}">
      <text>
        <r>
          <rPr>
            <sz val="9"/>
            <color indexed="81"/>
            <rFont val="Tahoma"/>
            <family val="2"/>
          </rPr>
          <t>Solver could not find a feasible solution.</t>
        </r>
      </text>
    </comment>
    <comment ref="I74" authorId="0" shapeId="0" xr:uid="{FADF88B1-1F6D-43FA-875F-69621A15B37A}">
      <text>
        <r>
          <rPr>
            <sz val="9"/>
            <color indexed="81"/>
            <rFont val="Tahoma"/>
            <family val="2"/>
          </rPr>
          <t>Solver could not find a feasible solution.</t>
        </r>
      </text>
    </comment>
    <comment ref="J74" authorId="0" shapeId="0" xr:uid="{75C9BF36-29F2-4C1B-9E72-558982411D73}">
      <text>
        <r>
          <rPr>
            <sz val="9"/>
            <color indexed="81"/>
            <rFont val="Tahoma"/>
            <family val="2"/>
          </rPr>
          <t>Solver could not find a feasible solution.</t>
        </r>
      </text>
    </comment>
    <comment ref="K74" authorId="0" shapeId="0" xr:uid="{5E90C740-B36E-40C0-B830-7BF0A23E5C86}">
      <text>
        <r>
          <rPr>
            <sz val="9"/>
            <color indexed="81"/>
            <rFont val="Tahoma"/>
            <family val="2"/>
          </rPr>
          <t>Solver could not find a feasible solution.</t>
        </r>
      </text>
    </comment>
    <comment ref="L74" authorId="0" shapeId="0" xr:uid="{E037174A-F303-4D97-B83D-F04C07EA4D10}">
      <text>
        <r>
          <rPr>
            <sz val="9"/>
            <color indexed="81"/>
            <rFont val="Tahoma"/>
            <family val="2"/>
          </rPr>
          <t>Solver could not find a feasible solution.</t>
        </r>
      </text>
    </comment>
    <comment ref="M74" authorId="0" shapeId="0" xr:uid="{79A721A7-6DCB-4A82-801C-CF0D9E9C9F46}">
      <text>
        <r>
          <rPr>
            <sz val="9"/>
            <color indexed="81"/>
            <rFont val="Tahoma"/>
            <family val="2"/>
          </rPr>
          <t>Solver could not find a feasible solution.</t>
        </r>
      </text>
    </comment>
    <comment ref="N74" authorId="0" shapeId="0" xr:uid="{D9271082-2F78-4B7A-9C34-80DC89F399DF}">
      <text>
        <r>
          <rPr>
            <sz val="9"/>
            <color indexed="81"/>
            <rFont val="Tahoma"/>
            <family val="2"/>
          </rPr>
          <t>Solver could not find a feasible solution.</t>
        </r>
      </text>
    </comment>
    <comment ref="O74" authorId="0" shapeId="0" xr:uid="{7D4A33A4-10FD-4E99-AAC9-8CED473D5AE3}">
      <text>
        <r>
          <rPr>
            <sz val="9"/>
            <color indexed="81"/>
            <rFont val="Tahoma"/>
            <family val="2"/>
          </rPr>
          <t>Solver converged in probability to a global solution.</t>
        </r>
      </text>
    </comment>
    <comment ref="P74" authorId="0" shapeId="0" xr:uid="{38400097-AE91-469C-9278-B6DCD6C1722E}">
      <text>
        <r>
          <rPr>
            <sz val="9"/>
            <color indexed="81"/>
            <rFont val="Tahoma"/>
            <family val="2"/>
          </rPr>
          <t>Solver converged in probability to a global solution.</t>
        </r>
      </text>
    </comment>
    <comment ref="Q74" authorId="0" shapeId="0" xr:uid="{14A01CAF-D740-4398-BE96-BED79236AAF3}">
      <text>
        <r>
          <rPr>
            <sz val="9"/>
            <color indexed="81"/>
            <rFont val="Tahoma"/>
            <family val="2"/>
          </rPr>
          <t>Solver converged in probability to a global solution.</t>
        </r>
      </text>
    </comment>
    <comment ref="R74" authorId="0" shapeId="0" xr:uid="{22D0902E-B52B-4DE3-8B11-50C8CFF8A0CB}">
      <text>
        <r>
          <rPr>
            <sz val="9"/>
            <color indexed="81"/>
            <rFont val="Tahoma"/>
            <family val="2"/>
          </rPr>
          <t>Solver converged in probability to a global solution.</t>
        </r>
      </text>
    </comment>
    <comment ref="S74" authorId="0" shapeId="0" xr:uid="{D644982D-1E1D-463E-B7D0-DA8AABE3FAF3}">
      <text>
        <r>
          <rPr>
            <sz val="9"/>
            <color indexed="81"/>
            <rFont val="Tahoma"/>
            <family val="2"/>
          </rPr>
          <t>Solver converged in probability to a global solution.</t>
        </r>
      </text>
    </comment>
    <comment ref="T74" authorId="0" shapeId="0" xr:uid="{EC978B98-9BD3-4470-A782-88C877786717}">
      <text>
        <r>
          <rPr>
            <sz val="9"/>
            <color indexed="81"/>
            <rFont val="Tahoma"/>
            <family val="2"/>
          </rPr>
          <t>Solver converged in probability to a global solution.</t>
        </r>
      </text>
    </comment>
    <comment ref="U74" authorId="0" shapeId="0" xr:uid="{C25D0FD5-69EC-4612-995E-4C2178BCD1E1}">
      <text>
        <r>
          <rPr>
            <sz val="9"/>
            <color indexed="81"/>
            <rFont val="Tahoma"/>
            <family val="2"/>
          </rPr>
          <t>Solver converged in probability to a global solution.</t>
        </r>
      </text>
    </comment>
    <comment ref="V74" authorId="0" shapeId="0" xr:uid="{3B4F3141-1523-4149-98A6-5F748132B1D7}">
      <text>
        <r>
          <rPr>
            <sz val="9"/>
            <color indexed="81"/>
            <rFont val="Tahoma"/>
            <family val="2"/>
          </rPr>
          <t>Solver converged in probability to a global solution.</t>
        </r>
      </text>
    </comment>
    <comment ref="W74" authorId="0" shapeId="0" xr:uid="{656AB49F-C147-4BEC-815F-900FAEA6CA3A}">
      <text>
        <r>
          <rPr>
            <sz val="9"/>
            <color indexed="81"/>
            <rFont val="Tahoma"/>
            <family val="2"/>
          </rPr>
          <t>Solver converged in probability to a global solution.</t>
        </r>
      </text>
    </comment>
    <comment ref="X74" authorId="0" shapeId="0" xr:uid="{B3C83B65-8559-4BBC-A7BB-2BA2ABD5EF98}">
      <text>
        <r>
          <rPr>
            <sz val="9"/>
            <color indexed="81"/>
            <rFont val="Tahoma"/>
            <family val="2"/>
          </rPr>
          <t>Solver converged in probability to a global solution.</t>
        </r>
      </text>
    </comment>
    <comment ref="Y74" authorId="0" shapeId="0" xr:uid="{71023FC7-6130-4E06-863D-C1AB7928275F}">
      <text>
        <r>
          <rPr>
            <sz val="9"/>
            <color indexed="81"/>
            <rFont val="Tahoma"/>
            <family val="2"/>
          </rPr>
          <t>Solver converged in probability to a global solution.</t>
        </r>
      </text>
    </comment>
    <comment ref="Z74" authorId="0" shapeId="0" xr:uid="{7A2AB1C4-BC5E-4E22-A78B-F5FAD00C7115}">
      <text>
        <r>
          <rPr>
            <sz val="9"/>
            <color indexed="81"/>
            <rFont val="Tahoma"/>
            <family val="2"/>
          </rPr>
          <t>Solver converged in probability to a global solution.</t>
        </r>
      </text>
    </comment>
    <comment ref="AA74" authorId="0" shapeId="0" xr:uid="{343495E0-1665-44F1-A966-7F2C5A8730B7}">
      <text>
        <r>
          <rPr>
            <sz val="9"/>
            <color indexed="81"/>
            <rFont val="Tahoma"/>
            <family val="2"/>
          </rPr>
          <t>Solver converged in probability to a global solution.</t>
        </r>
      </text>
    </comment>
    <comment ref="B75" authorId="0" shapeId="0" xr:uid="{7C6EA5CF-EA8B-411A-ACB1-D2346B9C180E}">
      <text>
        <r>
          <rPr>
            <sz val="9"/>
            <color indexed="81"/>
            <rFont val="Tahoma"/>
            <family val="2"/>
          </rPr>
          <t>Solver could not find a feasible solution.</t>
        </r>
      </text>
    </comment>
    <comment ref="C75" authorId="0" shapeId="0" xr:uid="{7F2C6B57-702C-41AA-997B-E709B84E4EA8}">
      <text>
        <r>
          <rPr>
            <sz val="9"/>
            <color indexed="81"/>
            <rFont val="Tahoma"/>
            <family val="2"/>
          </rPr>
          <t>Solver could not find a feasible solution.</t>
        </r>
      </text>
    </comment>
    <comment ref="D75" authorId="0" shapeId="0" xr:uid="{AAB9CB03-2CF2-41C0-BDE0-C252FEE3CD28}">
      <text>
        <r>
          <rPr>
            <sz val="9"/>
            <color indexed="81"/>
            <rFont val="Tahoma"/>
            <family val="2"/>
          </rPr>
          <t>Solver could not find a feasible solution.</t>
        </r>
      </text>
    </comment>
    <comment ref="E75" authorId="0" shapeId="0" xr:uid="{D81592FA-7D11-482F-B003-EE956176FF7D}">
      <text>
        <r>
          <rPr>
            <sz val="9"/>
            <color indexed="81"/>
            <rFont val="Tahoma"/>
            <family val="2"/>
          </rPr>
          <t>Solver could not find a feasible solution.</t>
        </r>
      </text>
    </comment>
    <comment ref="F75" authorId="0" shapeId="0" xr:uid="{885AFEBC-3014-44A8-A07A-1CB0FE983299}">
      <text>
        <r>
          <rPr>
            <sz val="9"/>
            <color indexed="81"/>
            <rFont val="Tahoma"/>
            <family val="2"/>
          </rPr>
          <t>Solver could not find a feasible solution.</t>
        </r>
      </text>
    </comment>
    <comment ref="G75" authorId="0" shapeId="0" xr:uid="{0EFBA5BC-4E2D-4E29-B073-ACAA7B46C81A}">
      <text>
        <r>
          <rPr>
            <sz val="9"/>
            <color indexed="81"/>
            <rFont val="Tahoma"/>
            <family val="2"/>
          </rPr>
          <t>Solver could not find a feasible solution.</t>
        </r>
      </text>
    </comment>
    <comment ref="H75" authorId="0" shapeId="0" xr:uid="{D7E40C14-965B-4604-A4EB-BA1211043565}">
      <text>
        <r>
          <rPr>
            <sz val="9"/>
            <color indexed="81"/>
            <rFont val="Tahoma"/>
            <family val="2"/>
          </rPr>
          <t>Solver could not find a feasible solution.</t>
        </r>
      </text>
    </comment>
    <comment ref="I75" authorId="0" shapeId="0" xr:uid="{D2ED6C9D-F8E8-4756-8591-CDBF22324FA9}">
      <text>
        <r>
          <rPr>
            <sz val="9"/>
            <color indexed="81"/>
            <rFont val="Tahoma"/>
            <family val="2"/>
          </rPr>
          <t>Solver could not find a feasible solution.</t>
        </r>
      </text>
    </comment>
    <comment ref="J75" authorId="0" shapeId="0" xr:uid="{D871AB9D-FE2F-4279-890A-C71EB7254D57}">
      <text>
        <r>
          <rPr>
            <sz val="9"/>
            <color indexed="81"/>
            <rFont val="Tahoma"/>
            <family val="2"/>
          </rPr>
          <t>Solver could not find a feasible solution.</t>
        </r>
      </text>
    </comment>
    <comment ref="K75" authorId="0" shapeId="0" xr:uid="{6F38EF4F-D5B6-4BAB-87A1-B8E14A9B5545}">
      <text>
        <r>
          <rPr>
            <sz val="9"/>
            <color indexed="81"/>
            <rFont val="Tahoma"/>
            <family val="2"/>
          </rPr>
          <t>Solver could not find a feasible solution.</t>
        </r>
      </text>
    </comment>
    <comment ref="L75" authorId="0" shapeId="0" xr:uid="{7487790F-C6A8-4B70-BE6D-71641ECDB8E6}">
      <text>
        <r>
          <rPr>
            <sz val="9"/>
            <color indexed="81"/>
            <rFont val="Tahoma"/>
            <family val="2"/>
          </rPr>
          <t>Solver could not find a feasible solution.</t>
        </r>
      </text>
    </comment>
    <comment ref="M75" authorId="0" shapeId="0" xr:uid="{01F19E95-61E7-423D-9E3B-A35F65DCE570}">
      <text>
        <r>
          <rPr>
            <sz val="9"/>
            <color indexed="81"/>
            <rFont val="Tahoma"/>
            <family val="2"/>
          </rPr>
          <t>Solver could not find a feasible solution.</t>
        </r>
      </text>
    </comment>
    <comment ref="N75" authorId="0" shapeId="0" xr:uid="{9F3002DD-A243-4B5C-8B6A-732D970A1EF5}">
      <text>
        <r>
          <rPr>
            <sz val="9"/>
            <color indexed="81"/>
            <rFont val="Tahoma"/>
            <family val="2"/>
          </rPr>
          <t>Solver could not find a feasible solution.</t>
        </r>
      </text>
    </comment>
    <comment ref="O75" authorId="0" shapeId="0" xr:uid="{AC467758-884B-45F5-9AB9-F4B82C030802}">
      <text>
        <r>
          <rPr>
            <sz val="9"/>
            <color indexed="81"/>
            <rFont val="Tahoma"/>
            <family val="2"/>
          </rPr>
          <t>Solver converged in probability to a global solution.</t>
        </r>
      </text>
    </comment>
    <comment ref="P75" authorId="0" shapeId="0" xr:uid="{CE91A2D6-0BF2-474B-9B92-C07F18518ED4}">
      <text>
        <r>
          <rPr>
            <sz val="9"/>
            <color indexed="81"/>
            <rFont val="Tahoma"/>
            <family val="2"/>
          </rPr>
          <t>Solver converged in probability to a global solution.</t>
        </r>
      </text>
    </comment>
    <comment ref="Q75" authorId="0" shapeId="0" xr:uid="{99238734-705B-44A4-91C1-0E29009707CA}">
      <text>
        <r>
          <rPr>
            <sz val="9"/>
            <color indexed="81"/>
            <rFont val="Tahoma"/>
            <family val="2"/>
          </rPr>
          <t>Solver converged in probability to a global solution.</t>
        </r>
      </text>
    </comment>
    <comment ref="R75" authorId="0" shapeId="0" xr:uid="{777F6C1B-C08E-4666-804A-1DB8139D5F37}">
      <text>
        <r>
          <rPr>
            <sz val="9"/>
            <color indexed="81"/>
            <rFont val="Tahoma"/>
            <family val="2"/>
          </rPr>
          <t>Solver converged in probability to a global solution.</t>
        </r>
      </text>
    </comment>
    <comment ref="S75" authorId="0" shapeId="0" xr:uid="{030B5958-F5ED-4277-A2EC-75159E514F39}">
      <text>
        <r>
          <rPr>
            <sz val="9"/>
            <color indexed="81"/>
            <rFont val="Tahoma"/>
            <family val="2"/>
          </rPr>
          <t>Solver converged in probability to a global solution.</t>
        </r>
      </text>
    </comment>
    <comment ref="T75" authorId="0" shapeId="0" xr:uid="{E2F72FD6-50AA-48E1-83BD-D67CE7F55EB2}">
      <text>
        <r>
          <rPr>
            <sz val="9"/>
            <color indexed="81"/>
            <rFont val="Tahoma"/>
            <family val="2"/>
          </rPr>
          <t>Solver converged in probability to a global solution.</t>
        </r>
      </text>
    </comment>
    <comment ref="U75" authorId="0" shapeId="0" xr:uid="{5BD12C40-55FA-4F08-80AA-98C53A1F2511}">
      <text>
        <r>
          <rPr>
            <sz val="9"/>
            <color indexed="81"/>
            <rFont val="Tahoma"/>
            <family val="2"/>
          </rPr>
          <t>Solver converged in probability to a global solution.</t>
        </r>
      </text>
    </comment>
    <comment ref="V75" authorId="0" shapeId="0" xr:uid="{EE09067F-A50F-4B04-AEBD-0D983B1C1747}">
      <text>
        <r>
          <rPr>
            <sz val="9"/>
            <color indexed="81"/>
            <rFont val="Tahoma"/>
            <family val="2"/>
          </rPr>
          <t>Solver converged in probability to a global solution.</t>
        </r>
      </text>
    </comment>
    <comment ref="W75" authorId="0" shapeId="0" xr:uid="{3C8A966B-28DF-4338-BDB5-AA0005549FB8}">
      <text>
        <r>
          <rPr>
            <sz val="9"/>
            <color indexed="81"/>
            <rFont val="Tahoma"/>
            <family val="2"/>
          </rPr>
          <t>Solver converged in probability to a global solution.</t>
        </r>
      </text>
    </comment>
    <comment ref="X75" authorId="0" shapeId="0" xr:uid="{5BD9756F-2088-4692-8415-F40403B5DEEB}">
      <text>
        <r>
          <rPr>
            <sz val="9"/>
            <color indexed="81"/>
            <rFont val="Tahoma"/>
            <family val="2"/>
          </rPr>
          <t>Solver converged in probability to a global solution.</t>
        </r>
      </text>
    </comment>
    <comment ref="Y75" authorId="0" shapeId="0" xr:uid="{EB38B359-5129-46E5-BF17-F0A20FC250C0}">
      <text>
        <r>
          <rPr>
            <sz val="9"/>
            <color indexed="81"/>
            <rFont val="Tahoma"/>
            <family val="2"/>
          </rPr>
          <t>Solver converged in probability to a global solution.</t>
        </r>
      </text>
    </comment>
    <comment ref="Z75" authorId="0" shapeId="0" xr:uid="{B404EE5D-0107-4BAF-886A-F3E977B8D4C8}">
      <text>
        <r>
          <rPr>
            <sz val="9"/>
            <color indexed="81"/>
            <rFont val="Tahoma"/>
            <family val="2"/>
          </rPr>
          <t>Solver converged in probability to a global solution.</t>
        </r>
      </text>
    </comment>
    <comment ref="AA75" authorId="0" shapeId="0" xr:uid="{D5229E5E-689E-40DD-844B-192CF14715C1}">
      <text>
        <r>
          <rPr>
            <sz val="9"/>
            <color indexed="81"/>
            <rFont val="Tahoma"/>
            <family val="2"/>
          </rPr>
          <t>Solver converged in probability to a global solution.</t>
        </r>
      </text>
    </comment>
    <comment ref="B76" authorId="0" shapeId="0" xr:uid="{DF8BDF46-CCED-40C5-BA4D-6A99CA38A765}">
      <text>
        <r>
          <rPr>
            <sz val="9"/>
            <color indexed="81"/>
            <rFont val="Tahoma"/>
            <family val="2"/>
          </rPr>
          <t>Solver could not find a feasible solution.</t>
        </r>
      </text>
    </comment>
    <comment ref="C76" authorId="0" shapeId="0" xr:uid="{074207E8-5F0C-4092-91A6-FDC3FB7945AA}">
      <text>
        <r>
          <rPr>
            <sz val="9"/>
            <color indexed="81"/>
            <rFont val="Tahoma"/>
            <family val="2"/>
          </rPr>
          <t>Solver could not find a feasible solution.</t>
        </r>
      </text>
    </comment>
    <comment ref="D76" authorId="0" shapeId="0" xr:uid="{B9E80692-0533-43AC-B5AE-0D69EFFD0624}">
      <text>
        <r>
          <rPr>
            <sz val="9"/>
            <color indexed="81"/>
            <rFont val="Tahoma"/>
            <family val="2"/>
          </rPr>
          <t>Solver could not find a feasible solution.</t>
        </r>
      </text>
    </comment>
    <comment ref="E76" authorId="0" shapeId="0" xr:uid="{0AE418EC-2A44-413C-A7CC-E0C16F600F07}">
      <text>
        <r>
          <rPr>
            <sz val="9"/>
            <color indexed="81"/>
            <rFont val="Tahoma"/>
            <family val="2"/>
          </rPr>
          <t>Solver could not find a feasible solution.</t>
        </r>
      </text>
    </comment>
    <comment ref="F76" authorId="0" shapeId="0" xr:uid="{F524875A-23F1-4A7C-88E9-61A81D46400A}">
      <text>
        <r>
          <rPr>
            <sz val="9"/>
            <color indexed="81"/>
            <rFont val="Tahoma"/>
            <family val="2"/>
          </rPr>
          <t>Solver could not find a feasible solution.</t>
        </r>
      </text>
    </comment>
    <comment ref="G76" authorId="0" shapeId="0" xr:uid="{BB3A4EC4-9318-4BE5-9990-EABF4424D31B}">
      <text>
        <r>
          <rPr>
            <sz val="9"/>
            <color indexed="81"/>
            <rFont val="Tahoma"/>
            <family val="2"/>
          </rPr>
          <t>Solver could not find a feasible solution.</t>
        </r>
      </text>
    </comment>
    <comment ref="H76" authorId="0" shapeId="0" xr:uid="{14FF2A98-E94A-4440-844F-A9EC19EBEB20}">
      <text>
        <r>
          <rPr>
            <sz val="9"/>
            <color indexed="81"/>
            <rFont val="Tahoma"/>
            <family val="2"/>
          </rPr>
          <t>Solver could not find a feasible solution.</t>
        </r>
      </text>
    </comment>
    <comment ref="I76" authorId="0" shapeId="0" xr:uid="{347503B4-8A23-42D1-A6A0-DDA9EFE42574}">
      <text>
        <r>
          <rPr>
            <sz val="9"/>
            <color indexed="81"/>
            <rFont val="Tahoma"/>
            <family val="2"/>
          </rPr>
          <t>Solver could not find a feasible solution.</t>
        </r>
      </text>
    </comment>
    <comment ref="J76" authorId="0" shapeId="0" xr:uid="{25B11235-0E13-4E5A-BAC0-72EBF8EE5C87}">
      <text>
        <r>
          <rPr>
            <sz val="9"/>
            <color indexed="81"/>
            <rFont val="Tahoma"/>
            <family val="2"/>
          </rPr>
          <t>Solver could not find a feasible solution.</t>
        </r>
      </text>
    </comment>
    <comment ref="K76" authorId="0" shapeId="0" xr:uid="{2EE7CF05-7D81-4A15-B886-715BBC9E4E96}">
      <text>
        <r>
          <rPr>
            <sz val="9"/>
            <color indexed="81"/>
            <rFont val="Tahoma"/>
            <family val="2"/>
          </rPr>
          <t>Solver could not find a feasible solution.</t>
        </r>
      </text>
    </comment>
    <comment ref="L76" authorId="0" shapeId="0" xr:uid="{537B50D3-3D2E-4B9E-A38D-861D28ADF80B}">
      <text>
        <r>
          <rPr>
            <sz val="9"/>
            <color indexed="81"/>
            <rFont val="Tahoma"/>
            <family val="2"/>
          </rPr>
          <t>Solver could not find a feasible solution.</t>
        </r>
      </text>
    </comment>
    <comment ref="M76" authorId="0" shapeId="0" xr:uid="{E65CA1F5-CF90-42A0-8D65-AFEB99D0A75A}">
      <text>
        <r>
          <rPr>
            <sz val="9"/>
            <color indexed="81"/>
            <rFont val="Tahoma"/>
            <family val="2"/>
          </rPr>
          <t>Solver could not find a feasible solution.</t>
        </r>
      </text>
    </comment>
    <comment ref="N76" authorId="0" shapeId="0" xr:uid="{4BF0EF87-B3E7-434F-BF21-FEA9C4AAC031}">
      <text>
        <r>
          <rPr>
            <sz val="9"/>
            <color indexed="81"/>
            <rFont val="Tahoma"/>
            <family val="2"/>
          </rPr>
          <t>Solver could not find a feasible solution.</t>
        </r>
      </text>
    </comment>
    <comment ref="O76" authorId="0" shapeId="0" xr:uid="{30551036-8A8F-41E9-BF60-68671F305C97}">
      <text>
        <r>
          <rPr>
            <sz val="9"/>
            <color indexed="81"/>
            <rFont val="Tahoma"/>
            <family val="2"/>
          </rPr>
          <t>Solver converged in probability to a global solution.</t>
        </r>
      </text>
    </comment>
    <comment ref="P76" authorId="0" shapeId="0" xr:uid="{FDED76FD-350D-45EC-91BD-C29E18EE863F}">
      <text>
        <r>
          <rPr>
            <sz val="9"/>
            <color indexed="81"/>
            <rFont val="Tahoma"/>
            <family val="2"/>
          </rPr>
          <t>Solver converged in probability to a global solution.</t>
        </r>
      </text>
    </comment>
    <comment ref="Q76" authorId="0" shapeId="0" xr:uid="{29087B4F-E787-4A75-B855-4F7AEB89A29F}">
      <text>
        <r>
          <rPr>
            <sz val="9"/>
            <color indexed="81"/>
            <rFont val="Tahoma"/>
            <family val="2"/>
          </rPr>
          <t>Solver converged in probability to a global solution.</t>
        </r>
      </text>
    </comment>
    <comment ref="R76" authorId="0" shapeId="0" xr:uid="{7C0BC2B5-1FAD-4496-BF02-26EA09744581}">
      <text>
        <r>
          <rPr>
            <sz val="9"/>
            <color indexed="81"/>
            <rFont val="Tahoma"/>
            <family val="2"/>
          </rPr>
          <t>Solver converged in probability to a global solution.</t>
        </r>
      </text>
    </comment>
    <comment ref="S76" authorId="0" shapeId="0" xr:uid="{A65FBE51-6C3B-461A-A57D-D9FD31799F7F}">
      <text>
        <r>
          <rPr>
            <sz val="9"/>
            <color indexed="81"/>
            <rFont val="Tahoma"/>
            <family val="2"/>
          </rPr>
          <t>Solver converged in probability to a global solution.</t>
        </r>
      </text>
    </comment>
    <comment ref="T76" authorId="0" shapeId="0" xr:uid="{87A284EA-556F-44E9-80EB-E597C7C56646}">
      <text>
        <r>
          <rPr>
            <sz val="9"/>
            <color indexed="81"/>
            <rFont val="Tahoma"/>
            <family val="2"/>
          </rPr>
          <t>Solver converged in probability to a global solution.</t>
        </r>
      </text>
    </comment>
    <comment ref="U76" authorId="0" shapeId="0" xr:uid="{C0A30398-B161-4DFC-97F8-15D171C510B0}">
      <text>
        <r>
          <rPr>
            <sz val="9"/>
            <color indexed="81"/>
            <rFont val="Tahoma"/>
            <family val="2"/>
          </rPr>
          <t>Solver converged in probability to a global solution.</t>
        </r>
      </text>
    </comment>
    <comment ref="V76" authorId="0" shapeId="0" xr:uid="{A74DFD22-262D-4D43-B36D-ACE37871006F}">
      <text>
        <r>
          <rPr>
            <sz val="9"/>
            <color indexed="81"/>
            <rFont val="Tahoma"/>
            <family val="2"/>
          </rPr>
          <t>Solver converged in probability to a global solution.</t>
        </r>
      </text>
    </comment>
    <comment ref="W76" authorId="0" shapeId="0" xr:uid="{0C2F3B45-ACA9-4BAB-A29D-C836FACB53C4}">
      <text>
        <r>
          <rPr>
            <sz val="9"/>
            <color indexed="81"/>
            <rFont val="Tahoma"/>
            <family val="2"/>
          </rPr>
          <t>Solver converged in probability to a global solution.</t>
        </r>
      </text>
    </comment>
    <comment ref="X76" authorId="0" shapeId="0" xr:uid="{82EC9307-EEA0-43D2-87F3-CA594179D6F1}">
      <text>
        <r>
          <rPr>
            <sz val="9"/>
            <color indexed="81"/>
            <rFont val="Tahoma"/>
            <family val="2"/>
          </rPr>
          <t>Solver converged in probability to a global solution.</t>
        </r>
      </text>
    </comment>
    <comment ref="Y76" authorId="0" shapeId="0" xr:uid="{BAE7C452-1984-41FD-AED8-1C52D948AE2B}">
      <text>
        <r>
          <rPr>
            <sz val="9"/>
            <color indexed="81"/>
            <rFont val="Tahoma"/>
            <family val="2"/>
          </rPr>
          <t>Solver converged in probability to a global solution.</t>
        </r>
      </text>
    </comment>
    <comment ref="Z76" authorId="0" shapeId="0" xr:uid="{6A3EF3D6-CE64-48BB-9438-838165CE7378}">
      <text>
        <r>
          <rPr>
            <sz val="9"/>
            <color indexed="81"/>
            <rFont val="Tahoma"/>
            <family val="2"/>
          </rPr>
          <t>Solver converged in probability to a global solution.</t>
        </r>
      </text>
    </comment>
    <comment ref="AA76" authorId="0" shapeId="0" xr:uid="{61C46247-D940-4EC3-A12A-AA51C1454045}">
      <text>
        <r>
          <rPr>
            <sz val="9"/>
            <color indexed="81"/>
            <rFont val="Tahoma"/>
            <family val="2"/>
          </rPr>
          <t>Solver converged in probability to a global solution.</t>
        </r>
      </text>
    </comment>
    <comment ref="B77" authorId="0" shapeId="0" xr:uid="{8B38F32A-4949-4678-8015-6C7CFEE29939}">
      <text>
        <r>
          <rPr>
            <sz val="9"/>
            <color indexed="81"/>
            <rFont val="Tahoma"/>
            <family val="2"/>
          </rPr>
          <t>Solver could not find a feasible solution.</t>
        </r>
      </text>
    </comment>
    <comment ref="C77" authorId="0" shapeId="0" xr:uid="{A64326F5-622E-4D0F-88ED-FB52C8ED46A5}">
      <text>
        <r>
          <rPr>
            <sz val="9"/>
            <color indexed="81"/>
            <rFont val="Tahoma"/>
            <family val="2"/>
          </rPr>
          <t>Solver could not find a feasible solution.</t>
        </r>
      </text>
    </comment>
    <comment ref="D77" authorId="0" shapeId="0" xr:uid="{61905315-7769-413B-A52F-E2DFEC554A83}">
      <text>
        <r>
          <rPr>
            <sz val="9"/>
            <color indexed="81"/>
            <rFont val="Tahoma"/>
            <family val="2"/>
          </rPr>
          <t>Solver could not find a feasible solution.</t>
        </r>
      </text>
    </comment>
    <comment ref="E77" authorId="0" shapeId="0" xr:uid="{F58B5FDC-15B9-4353-ABB6-3D9B28AF078D}">
      <text>
        <r>
          <rPr>
            <sz val="9"/>
            <color indexed="81"/>
            <rFont val="Tahoma"/>
            <family val="2"/>
          </rPr>
          <t>Solver could not find a feasible solution.</t>
        </r>
      </text>
    </comment>
    <comment ref="F77" authorId="0" shapeId="0" xr:uid="{92FF2728-51BA-477C-83D7-4AD7C12E075D}">
      <text>
        <r>
          <rPr>
            <sz val="9"/>
            <color indexed="81"/>
            <rFont val="Tahoma"/>
            <family val="2"/>
          </rPr>
          <t>Solver could not find a feasible solution.</t>
        </r>
      </text>
    </comment>
    <comment ref="G77" authorId="0" shapeId="0" xr:uid="{F6005EAA-DBDB-4F3C-8235-6CADDF67D41D}">
      <text>
        <r>
          <rPr>
            <sz val="9"/>
            <color indexed="81"/>
            <rFont val="Tahoma"/>
            <family val="2"/>
          </rPr>
          <t>Solver could not find a feasible solution.</t>
        </r>
      </text>
    </comment>
    <comment ref="H77" authorId="0" shapeId="0" xr:uid="{D26116C9-F4D3-4D98-8CCB-59BF8D5A4CC3}">
      <text>
        <r>
          <rPr>
            <sz val="9"/>
            <color indexed="81"/>
            <rFont val="Tahoma"/>
            <family val="2"/>
          </rPr>
          <t>Solver could not find a feasible solution.</t>
        </r>
      </text>
    </comment>
    <comment ref="I77" authorId="0" shapeId="0" xr:uid="{C97A8F80-7CCE-4454-BAEA-7035CD1F6CD4}">
      <text>
        <r>
          <rPr>
            <sz val="9"/>
            <color indexed="81"/>
            <rFont val="Tahoma"/>
            <family val="2"/>
          </rPr>
          <t>Solver could not find a feasible solution.</t>
        </r>
      </text>
    </comment>
    <comment ref="J77" authorId="0" shapeId="0" xr:uid="{1978107A-4BEB-44C1-A937-9330095C5B61}">
      <text>
        <r>
          <rPr>
            <sz val="9"/>
            <color indexed="81"/>
            <rFont val="Tahoma"/>
            <family val="2"/>
          </rPr>
          <t>Solver could not find a feasible solution.</t>
        </r>
      </text>
    </comment>
    <comment ref="K77" authorId="0" shapeId="0" xr:uid="{BCAF1FB9-A72A-47BE-862D-B1ACB15AB4FE}">
      <text>
        <r>
          <rPr>
            <sz val="9"/>
            <color indexed="81"/>
            <rFont val="Tahoma"/>
            <family val="2"/>
          </rPr>
          <t>Solver could not find a feasible solution.</t>
        </r>
      </text>
    </comment>
    <comment ref="L77" authorId="0" shapeId="0" xr:uid="{819CFA31-A6B6-488A-8756-B911444BC024}">
      <text>
        <r>
          <rPr>
            <sz val="9"/>
            <color indexed="81"/>
            <rFont val="Tahoma"/>
            <family val="2"/>
          </rPr>
          <t>Solver could not find a feasible solution.</t>
        </r>
      </text>
    </comment>
    <comment ref="M77" authorId="0" shapeId="0" xr:uid="{7C8A1B2C-CEE0-4535-B1B1-E603C4317590}">
      <text>
        <r>
          <rPr>
            <sz val="9"/>
            <color indexed="81"/>
            <rFont val="Tahoma"/>
            <family val="2"/>
          </rPr>
          <t>Solver could not find a feasible solution.</t>
        </r>
      </text>
    </comment>
    <comment ref="N77" authorId="0" shapeId="0" xr:uid="{53E42CA0-B933-471F-9279-97C3F46D3DBC}">
      <text>
        <r>
          <rPr>
            <sz val="9"/>
            <color indexed="81"/>
            <rFont val="Tahoma"/>
            <family val="2"/>
          </rPr>
          <t>Solver could not find a feasible solution.</t>
        </r>
      </text>
    </comment>
    <comment ref="O77" authorId="0" shapeId="0" xr:uid="{3098E3DE-F1EB-4323-9EA6-FE0982B680F7}">
      <text>
        <r>
          <rPr>
            <sz val="9"/>
            <color indexed="81"/>
            <rFont val="Tahoma"/>
            <family val="2"/>
          </rPr>
          <t>Solver converged in probability to a global solution.</t>
        </r>
      </text>
    </comment>
    <comment ref="P77" authorId="0" shapeId="0" xr:uid="{55AEB305-47FD-4EE5-8434-16FDC96D2A24}">
      <text>
        <r>
          <rPr>
            <sz val="9"/>
            <color indexed="81"/>
            <rFont val="Tahoma"/>
            <family val="2"/>
          </rPr>
          <t>Solver converged in probability to a global solution.</t>
        </r>
      </text>
    </comment>
    <comment ref="Q77" authorId="0" shapeId="0" xr:uid="{9E434416-E458-4575-8673-F0010BDB43E0}">
      <text>
        <r>
          <rPr>
            <sz val="9"/>
            <color indexed="81"/>
            <rFont val="Tahoma"/>
            <family val="2"/>
          </rPr>
          <t>Solver converged in probability to a global solution.</t>
        </r>
      </text>
    </comment>
    <comment ref="R77" authorId="0" shapeId="0" xr:uid="{56CB4667-0740-4628-9509-6E846CE0D9AD}">
      <text>
        <r>
          <rPr>
            <sz val="9"/>
            <color indexed="81"/>
            <rFont val="Tahoma"/>
            <family val="2"/>
          </rPr>
          <t>Solver converged in probability to a global solution.</t>
        </r>
      </text>
    </comment>
    <comment ref="S77" authorId="0" shapeId="0" xr:uid="{8E49532D-3014-4BBB-A2AF-B405410BE78A}">
      <text>
        <r>
          <rPr>
            <sz val="9"/>
            <color indexed="81"/>
            <rFont val="Tahoma"/>
            <family val="2"/>
          </rPr>
          <t>Solver converged in probability to a global solution.</t>
        </r>
      </text>
    </comment>
    <comment ref="T77" authorId="0" shapeId="0" xr:uid="{3FF1CC28-7E9E-4DE5-ABEB-D6B4AC126F8D}">
      <text>
        <r>
          <rPr>
            <sz val="9"/>
            <color indexed="81"/>
            <rFont val="Tahoma"/>
            <family val="2"/>
          </rPr>
          <t>Solver converged in probability to a global solution.</t>
        </r>
      </text>
    </comment>
    <comment ref="U77" authorId="0" shapeId="0" xr:uid="{1D7A6C30-0B60-4628-8CB7-892A23143F64}">
      <text>
        <r>
          <rPr>
            <sz val="9"/>
            <color indexed="81"/>
            <rFont val="Tahoma"/>
            <family val="2"/>
          </rPr>
          <t>Solver converged in probability to a global solution.</t>
        </r>
      </text>
    </comment>
    <comment ref="V77" authorId="0" shapeId="0" xr:uid="{8AD85AE6-7A37-4817-B18F-19588E3B6446}">
      <text>
        <r>
          <rPr>
            <sz val="9"/>
            <color indexed="81"/>
            <rFont val="Tahoma"/>
            <family val="2"/>
          </rPr>
          <t>Solver converged in probability to a global solution.</t>
        </r>
      </text>
    </comment>
    <comment ref="W77" authorId="0" shapeId="0" xr:uid="{AE11EA56-E96E-49E3-802C-783B271D8CB4}">
      <text>
        <r>
          <rPr>
            <sz val="9"/>
            <color indexed="81"/>
            <rFont val="Tahoma"/>
            <family val="2"/>
          </rPr>
          <t>Solver converged in probability to a global solution.</t>
        </r>
      </text>
    </comment>
    <comment ref="X77" authorId="0" shapeId="0" xr:uid="{50069BD7-913A-4499-910B-5587FBDE8494}">
      <text>
        <r>
          <rPr>
            <sz val="9"/>
            <color indexed="81"/>
            <rFont val="Tahoma"/>
            <family val="2"/>
          </rPr>
          <t>Solver converged in probability to a global solution.</t>
        </r>
      </text>
    </comment>
    <comment ref="Y77" authorId="0" shapeId="0" xr:uid="{BEFD1FDD-3087-46A7-8AB1-7AAD533587BF}">
      <text>
        <r>
          <rPr>
            <sz val="9"/>
            <color indexed="81"/>
            <rFont val="Tahoma"/>
            <family val="2"/>
          </rPr>
          <t>Solver converged in probability to a global solution.</t>
        </r>
      </text>
    </comment>
    <comment ref="Z77" authorId="0" shapeId="0" xr:uid="{C48260DE-8B94-4157-84E2-71B5D3453136}">
      <text>
        <r>
          <rPr>
            <sz val="9"/>
            <color indexed="81"/>
            <rFont val="Tahoma"/>
            <family val="2"/>
          </rPr>
          <t>Solver converged in probability to a global solution.</t>
        </r>
      </text>
    </comment>
    <comment ref="AA77" authorId="0" shapeId="0" xr:uid="{A9AEFD2E-22AB-4523-826C-C8FEFA29F0B5}">
      <text>
        <r>
          <rPr>
            <sz val="9"/>
            <color indexed="81"/>
            <rFont val="Tahoma"/>
            <family val="2"/>
          </rPr>
          <t>Solver converged in probability to a global solution.</t>
        </r>
      </text>
    </comment>
    <comment ref="B78" authorId="0" shapeId="0" xr:uid="{7A50BFFA-0E1E-4396-BFBE-CA9B4A3DCEFB}">
      <text>
        <r>
          <rPr>
            <sz val="9"/>
            <color indexed="81"/>
            <rFont val="Tahoma"/>
            <family val="2"/>
          </rPr>
          <t>Solver could not find a feasible solution.</t>
        </r>
      </text>
    </comment>
    <comment ref="C78" authorId="0" shapeId="0" xr:uid="{A858C2F1-580E-46CD-8DDC-81A3E58CC66E}">
      <text>
        <r>
          <rPr>
            <sz val="9"/>
            <color indexed="81"/>
            <rFont val="Tahoma"/>
            <family val="2"/>
          </rPr>
          <t>Solver could not find a feasible solution.</t>
        </r>
      </text>
    </comment>
    <comment ref="D78" authorId="0" shapeId="0" xr:uid="{D07B32F0-5CEE-497D-B10C-D01262938B15}">
      <text>
        <r>
          <rPr>
            <sz val="9"/>
            <color indexed="81"/>
            <rFont val="Tahoma"/>
            <family val="2"/>
          </rPr>
          <t>Solver could not find a feasible solution.</t>
        </r>
      </text>
    </comment>
    <comment ref="E78" authorId="0" shapeId="0" xr:uid="{08863D87-4E1B-499F-A9A8-00E64B4F90EB}">
      <text>
        <r>
          <rPr>
            <sz val="9"/>
            <color indexed="81"/>
            <rFont val="Tahoma"/>
            <family val="2"/>
          </rPr>
          <t>Solver could not find a feasible solution.</t>
        </r>
      </text>
    </comment>
    <comment ref="F78" authorId="0" shapeId="0" xr:uid="{51DE7C9E-85A1-48FF-8E75-6961C33D44D0}">
      <text>
        <r>
          <rPr>
            <sz val="9"/>
            <color indexed="81"/>
            <rFont val="Tahoma"/>
            <family val="2"/>
          </rPr>
          <t>Solver could not find a feasible solution.</t>
        </r>
      </text>
    </comment>
    <comment ref="G78" authorId="0" shapeId="0" xr:uid="{A5C208F4-F5F1-4F92-8D4E-A2AF9075D4FE}">
      <text>
        <r>
          <rPr>
            <sz val="9"/>
            <color indexed="81"/>
            <rFont val="Tahoma"/>
            <family val="2"/>
          </rPr>
          <t>Solver could not find a feasible solution.</t>
        </r>
      </text>
    </comment>
    <comment ref="H78" authorId="0" shapeId="0" xr:uid="{32FC2BA7-8E55-48EA-A1E8-39B06C12A79C}">
      <text>
        <r>
          <rPr>
            <sz val="9"/>
            <color indexed="81"/>
            <rFont val="Tahoma"/>
            <family val="2"/>
          </rPr>
          <t>Solver could not find a feasible solution.</t>
        </r>
      </text>
    </comment>
    <comment ref="I78" authorId="0" shapeId="0" xr:uid="{4E890E72-C43D-4435-B4D3-891EA2C05CB2}">
      <text>
        <r>
          <rPr>
            <sz val="9"/>
            <color indexed="81"/>
            <rFont val="Tahoma"/>
            <family val="2"/>
          </rPr>
          <t>Solver could not find a feasible solution.</t>
        </r>
      </text>
    </comment>
    <comment ref="J78" authorId="0" shapeId="0" xr:uid="{271DC713-5149-4183-8907-9936E6709889}">
      <text>
        <r>
          <rPr>
            <sz val="9"/>
            <color indexed="81"/>
            <rFont val="Tahoma"/>
            <family val="2"/>
          </rPr>
          <t>Solver could not find a feasible solution.</t>
        </r>
      </text>
    </comment>
    <comment ref="K78" authorId="0" shapeId="0" xr:uid="{9FC55578-FCDF-410C-8D6F-2B2633E9AA09}">
      <text>
        <r>
          <rPr>
            <sz val="9"/>
            <color indexed="81"/>
            <rFont val="Tahoma"/>
            <family val="2"/>
          </rPr>
          <t>Solver could not find a feasible solution.</t>
        </r>
      </text>
    </comment>
    <comment ref="L78" authorId="0" shapeId="0" xr:uid="{EB0195A8-CF58-4DCB-AC91-779784898A3B}">
      <text>
        <r>
          <rPr>
            <sz val="9"/>
            <color indexed="81"/>
            <rFont val="Tahoma"/>
            <family val="2"/>
          </rPr>
          <t>Solver could not find a feasible solution.</t>
        </r>
      </text>
    </comment>
    <comment ref="M78" authorId="0" shapeId="0" xr:uid="{1F04B578-0100-4425-AC35-F8535E023C9D}">
      <text>
        <r>
          <rPr>
            <sz val="9"/>
            <color indexed="81"/>
            <rFont val="Tahoma"/>
            <family val="2"/>
          </rPr>
          <t>Solver could not find a feasible solution.</t>
        </r>
      </text>
    </comment>
    <comment ref="N78" authorId="0" shapeId="0" xr:uid="{A226427E-67C6-4F2B-9A7E-9DB9F98D36D5}">
      <text>
        <r>
          <rPr>
            <sz val="9"/>
            <color indexed="81"/>
            <rFont val="Tahoma"/>
            <family val="2"/>
          </rPr>
          <t>Solver could not find a feasible solution.</t>
        </r>
      </text>
    </comment>
    <comment ref="O78" authorId="0" shapeId="0" xr:uid="{AB538173-F9D5-4DE2-84E3-76DE876AAF1D}">
      <text>
        <r>
          <rPr>
            <sz val="9"/>
            <color indexed="81"/>
            <rFont val="Tahoma"/>
            <family val="2"/>
          </rPr>
          <t>Solver could not find a feasible solution.</t>
        </r>
      </text>
    </comment>
    <comment ref="P78" authorId="0" shapeId="0" xr:uid="{8B15DCDB-478E-420D-BAF2-88D4E5F6237B}">
      <text>
        <r>
          <rPr>
            <sz val="9"/>
            <color indexed="81"/>
            <rFont val="Tahoma"/>
            <family val="2"/>
          </rPr>
          <t>Solver converged in probability to a global solution.</t>
        </r>
      </text>
    </comment>
    <comment ref="Q78" authorId="0" shapeId="0" xr:uid="{3B025197-8D6D-4DAA-A670-A50BB770FA3A}">
      <text>
        <r>
          <rPr>
            <sz val="9"/>
            <color indexed="81"/>
            <rFont val="Tahoma"/>
            <family val="2"/>
          </rPr>
          <t>Solver converged in probability to a global solution.</t>
        </r>
      </text>
    </comment>
    <comment ref="R78" authorId="0" shapeId="0" xr:uid="{6EDC2130-C283-4432-9668-5FE07F578F1F}">
      <text>
        <r>
          <rPr>
            <sz val="9"/>
            <color indexed="81"/>
            <rFont val="Tahoma"/>
            <family val="2"/>
          </rPr>
          <t>Solver converged in probability to a global solution.</t>
        </r>
      </text>
    </comment>
    <comment ref="S78" authorId="0" shapeId="0" xr:uid="{5B3E66E1-0FDA-4C5B-8D87-3F7A4E6A542B}">
      <text>
        <r>
          <rPr>
            <sz val="9"/>
            <color indexed="81"/>
            <rFont val="Tahoma"/>
            <family val="2"/>
          </rPr>
          <t>Solver converged in probability to a global solution.</t>
        </r>
      </text>
    </comment>
    <comment ref="T78" authorId="0" shapeId="0" xr:uid="{A44F73DF-4696-4586-9F20-E750236B8BC2}">
      <text>
        <r>
          <rPr>
            <sz val="9"/>
            <color indexed="81"/>
            <rFont val="Tahoma"/>
            <family val="2"/>
          </rPr>
          <t>Solver converged in probability to a global solution.</t>
        </r>
      </text>
    </comment>
    <comment ref="U78" authorId="0" shapeId="0" xr:uid="{98C8CCB5-FEE3-47FE-81B7-691908E68FD3}">
      <text>
        <r>
          <rPr>
            <sz val="9"/>
            <color indexed="81"/>
            <rFont val="Tahoma"/>
            <family val="2"/>
          </rPr>
          <t>Solver converged in probability to a global solution.</t>
        </r>
      </text>
    </comment>
    <comment ref="V78" authorId="0" shapeId="0" xr:uid="{07A2F6C7-ADE9-455F-AFB3-A87F56C388CC}">
      <text>
        <r>
          <rPr>
            <sz val="9"/>
            <color indexed="81"/>
            <rFont val="Tahoma"/>
            <family val="2"/>
          </rPr>
          <t>Solver converged in probability to a global solution.</t>
        </r>
      </text>
    </comment>
    <comment ref="W78" authorId="0" shapeId="0" xr:uid="{D80C2FD5-04D5-47D9-8B22-20136F5C18BB}">
      <text>
        <r>
          <rPr>
            <sz val="9"/>
            <color indexed="81"/>
            <rFont val="Tahoma"/>
            <family val="2"/>
          </rPr>
          <t>Solver converged in probability to a global solution.</t>
        </r>
      </text>
    </comment>
    <comment ref="X78" authorId="0" shapeId="0" xr:uid="{FDD2886A-CFE9-451E-8D84-8D06D253A40A}">
      <text>
        <r>
          <rPr>
            <sz val="9"/>
            <color indexed="81"/>
            <rFont val="Tahoma"/>
            <family val="2"/>
          </rPr>
          <t>Solver converged in probability to a global solution.</t>
        </r>
      </text>
    </comment>
    <comment ref="Y78" authorId="0" shapeId="0" xr:uid="{78893DD9-595A-4B96-A003-9198C8765629}">
      <text>
        <r>
          <rPr>
            <sz val="9"/>
            <color indexed="81"/>
            <rFont val="Tahoma"/>
            <family val="2"/>
          </rPr>
          <t>Solver converged in probability to a global solution.</t>
        </r>
      </text>
    </comment>
    <comment ref="Z78" authorId="0" shapeId="0" xr:uid="{5B3FB3F6-AFA1-457F-9AC7-D3DE9EDA2C8D}">
      <text>
        <r>
          <rPr>
            <sz val="9"/>
            <color indexed="81"/>
            <rFont val="Tahoma"/>
            <family val="2"/>
          </rPr>
          <t>Solver converged in probability to a global solution.</t>
        </r>
      </text>
    </comment>
    <comment ref="AA78" authorId="0" shapeId="0" xr:uid="{10199D3C-E65F-4AFE-BA45-0F1C97636D63}">
      <text>
        <r>
          <rPr>
            <sz val="9"/>
            <color indexed="81"/>
            <rFont val="Tahoma"/>
            <family val="2"/>
          </rPr>
          <t>Solver converged in probability to a global solution.</t>
        </r>
      </text>
    </comment>
    <comment ref="B79" authorId="0" shapeId="0" xr:uid="{4B9921FF-97D2-469C-A000-4E7E1231D457}">
      <text>
        <r>
          <rPr>
            <sz val="9"/>
            <color indexed="81"/>
            <rFont val="Tahoma"/>
            <family val="2"/>
          </rPr>
          <t>Solver could not find a feasible solution.</t>
        </r>
      </text>
    </comment>
    <comment ref="C79" authorId="0" shapeId="0" xr:uid="{4C0400D8-4A58-41CE-B222-CF52BE9849FF}">
      <text>
        <r>
          <rPr>
            <sz val="9"/>
            <color indexed="81"/>
            <rFont val="Tahoma"/>
            <family val="2"/>
          </rPr>
          <t>Solver could not find a feasible solution.</t>
        </r>
      </text>
    </comment>
    <comment ref="D79" authorId="0" shapeId="0" xr:uid="{832A34F2-C9B7-432A-B137-5DBBA1395B01}">
      <text>
        <r>
          <rPr>
            <sz val="9"/>
            <color indexed="81"/>
            <rFont val="Tahoma"/>
            <family val="2"/>
          </rPr>
          <t>Solver could not find a feasible solution.</t>
        </r>
      </text>
    </comment>
    <comment ref="E79" authorId="0" shapeId="0" xr:uid="{6A13C7DB-CB01-416A-82B2-359DC372A7A5}">
      <text>
        <r>
          <rPr>
            <sz val="9"/>
            <color indexed="81"/>
            <rFont val="Tahoma"/>
            <family val="2"/>
          </rPr>
          <t>Solver could not find a feasible solution.</t>
        </r>
      </text>
    </comment>
    <comment ref="F79" authorId="0" shapeId="0" xr:uid="{51AD625D-E82A-43AD-8FDB-0A412931E0A9}">
      <text>
        <r>
          <rPr>
            <sz val="9"/>
            <color indexed="81"/>
            <rFont val="Tahoma"/>
            <family val="2"/>
          </rPr>
          <t>Solver could not find a feasible solution.</t>
        </r>
      </text>
    </comment>
    <comment ref="G79" authorId="0" shapeId="0" xr:uid="{45C277D4-CCC9-4308-B8E0-A23E27A1DF19}">
      <text>
        <r>
          <rPr>
            <sz val="9"/>
            <color indexed="81"/>
            <rFont val="Tahoma"/>
            <family val="2"/>
          </rPr>
          <t>Solver could not find a feasible solution.</t>
        </r>
      </text>
    </comment>
    <comment ref="H79" authorId="0" shapeId="0" xr:uid="{7A84C1E0-D3C8-4D71-A7DD-5B58A4AA4B4E}">
      <text>
        <r>
          <rPr>
            <sz val="9"/>
            <color indexed="81"/>
            <rFont val="Tahoma"/>
            <family val="2"/>
          </rPr>
          <t>Solver could not find a feasible solution.</t>
        </r>
      </text>
    </comment>
    <comment ref="I79" authorId="0" shapeId="0" xr:uid="{DF61A1C2-5895-414A-BE17-62804AA6E0AA}">
      <text>
        <r>
          <rPr>
            <sz val="9"/>
            <color indexed="81"/>
            <rFont val="Tahoma"/>
            <family val="2"/>
          </rPr>
          <t>Solver could not find a feasible solution.</t>
        </r>
      </text>
    </comment>
    <comment ref="J79" authorId="0" shapeId="0" xr:uid="{39585BB2-2317-4C2F-B6BC-0CFD75C7F8E0}">
      <text>
        <r>
          <rPr>
            <sz val="9"/>
            <color indexed="81"/>
            <rFont val="Tahoma"/>
            <family val="2"/>
          </rPr>
          <t>Solver could not find a feasible solution.</t>
        </r>
      </text>
    </comment>
    <comment ref="K79" authorId="0" shapeId="0" xr:uid="{74C9EF25-B23A-4A82-BBCC-1C006B878351}">
      <text>
        <r>
          <rPr>
            <sz val="9"/>
            <color indexed="81"/>
            <rFont val="Tahoma"/>
            <family val="2"/>
          </rPr>
          <t>Solver could not find a feasible solution.</t>
        </r>
      </text>
    </comment>
    <comment ref="L79" authorId="0" shapeId="0" xr:uid="{587F7098-D217-4B8D-AD88-1C0D4B966EF0}">
      <text>
        <r>
          <rPr>
            <sz val="9"/>
            <color indexed="81"/>
            <rFont val="Tahoma"/>
            <family val="2"/>
          </rPr>
          <t>Solver could not find a feasible solution.</t>
        </r>
      </text>
    </comment>
    <comment ref="M79" authorId="0" shapeId="0" xr:uid="{14489EEF-22DA-4355-88E9-58B97F96DC51}">
      <text>
        <r>
          <rPr>
            <sz val="9"/>
            <color indexed="81"/>
            <rFont val="Tahoma"/>
            <family val="2"/>
          </rPr>
          <t>Solver could not find a feasible solution.</t>
        </r>
      </text>
    </comment>
    <comment ref="N79" authorId="0" shapeId="0" xr:uid="{CE19E476-217D-4C47-88F3-1AE1B3797D17}">
      <text>
        <r>
          <rPr>
            <sz val="9"/>
            <color indexed="81"/>
            <rFont val="Tahoma"/>
            <family val="2"/>
          </rPr>
          <t>Solver could not find a feasible solution.</t>
        </r>
      </text>
    </comment>
    <comment ref="O79" authorId="0" shapeId="0" xr:uid="{8A0DFFFB-6853-4F37-BCDA-3071EBC38CDF}">
      <text>
        <r>
          <rPr>
            <sz val="9"/>
            <color indexed="81"/>
            <rFont val="Tahoma"/>
            <family val="2"/>
          </rPr>
          <t>Solver could not find a feasible solution.</t>
        </r>
      </text>
    </comment>
    <comment ref="P79" authorId="0" shapeId="0" xr:uid="{1207C68D-F485-4DC3-B5B7-6813EE8735C6}">
      <text>
        <r>
          <rPr>
            <sz val="9"/>
            <color indexed="81"/>
            <rFont val="Tahoma"/>
            <family val="2"/>
          </rPr>
          <t>Solver converged in probability to a global solution.</t>
        </r>
      </text>
    </comment>
    <comment ref="Q79" authorId="0" shapeId="0" xr:uid="{F78A9E4F-D28D-4DE1-93CE-318E968DF41D}">
      <text>
        <r>
          <rPr>
            <sz val="9"/>
            <color indexed="81"/>
            <rFont val="Tahoma"/>
            <family val="2"/>
          </rPr>
          <t>Solver converged in probability to a global solution.</t>
        </r>
      </text>
    </comment>
    <comment ref="R79" authorId="0" shapeId="0" xr:uid="{7F196C49-8A27-4B13-B945-FEF6E4ECCE60}">
      <text>
        <r>
          <rPr>
            <sz val="9"/>
            <color indexed="81"/>
            <rFont val="Tahoma"/>
            <family val="2"/>
          </rPr>
          <t>Solver converged in probability to a global solution.</t>
        </r>
      </text>
    </comment>
    <comment ref="S79" authorId="0" shapeId="0" xr:uid="{C279CDC5-926A-46A6-A74B-2E327FCF1DB3}">
      <text>
        <r>
          <rPr>
            <sz val="9"/>
            <color indexed="81"/>
            <rFont val="Tahoma"/>
            <family val="2"/>
          </rPr>
          <t>Solver converged in probability to a global solution.</t>
        </r>
      </text>
    </comment>
    <comment ref="T79" authorId="0" shapeId="0" xr:uid="{C88F4BDF-A6A5-4019-8907-491A2F2FEE71}">
      <text>
        <r>
          <rPr>
            <sz val="9"/>
            <color indexed="81"/>
            <rFont val="Tahoma"/>
            <family val="2"/>
          </rPr>
          <t>Solver converged in probability to a global solution.</t>
        </r>
      </text>
    </comment>
    <comment ref="U79" authorId="0" shapeId="0" xr:uid="{61232DAB-2B38-41A2-8849-DDF41613F692}">
      <text>
        <r>
          <rPr>
            <sz val="9"/>
            <color indexed="81"/>
            <rFont val="Tahoma"/>
            <family val="2"/>
          </rPr>
          <t>Solver converged in probability to a global solution.</t>
        </r>
      </text>
    </comment>
    <comment ref="V79" authorId="0" shapeId="0" xr:uid="{DAA78DE2-9B3C-4606-9F4A-9F165DAF530B}">
      <text>
        <r>
          <rPr>
            <sz val="9"/>
            <color indexed="81"/>
            <rFont val="Tahoma"/>
            <family val="2"/>
          </rPr>
          <t>Solver converged in probability to a global solution.</t>
        </r>
      </text>
    </comment>
    <comment ref="W79" authorId="0" shapeId="0" xr:uid="{3129C453-0C28-443A-BDFA-52C70FBBFEA2}">
      <text>
        <r>
          <rPr>
            <sz val="9"/>
            <color indexed="81"/>
            <rFont val="Tahoma"/>
            <family val="2"/>
          </rPr>
          <t>Solver converged in probability to a global solution.</t>
        </r>
      </text>
    </comment>
    <comment ref="X79" authorId="0" shapeId="0" xr:uid="{543C9C69-C086-4FF4-8ADE-73234A3A126D}">
      <text>
        <r>
          <rPr>
            <sz val="9"/>
            <color indexed="81"/>
            <rFont val="Tahoma"/>
            <family val="2"/>
          </rPr>
          <t>Solver converged in probability to a global solution.</t>
        </r>
      </text>
    </comment>
    <comment ref="Y79" authorId="0" shapeId="0" xr:uid="{19CF803D-4E42-4A33-A9B9-0B3D3BF38E6C}">
      <text>
        <r>
          <rPr>
            <sz val="9"/>
            <color indexed="81"/>
            <rFont val="Tahoma"/>
            <family val="2"/>
          </rPr>
          <t>Solver converged in probability to a global solution.</t>
        </r>
      </text>
    </comment>
    <comment ref="Z79" authorId="0" shapeId="0" xr:uid="{92104E2B-3321-4EFF-B758-041222698677}">
      <text>
        <r>
          <rPr>
            <sz val="9"/>
            <color indexed="81"/>
            <rFont val="Tahoma"/>
            <family val="2"/>
          </rPr>
          <t>Solver converged in probability to a global solution.</t>
        </r>
      </text>
    </comment>
    <comment ref="AA79" authorId="0" shapeId="0" xr:uid="{EEC7D5D7-2224-4ED2-BF6C-31676BD7E4DB}">
      <text>
        <r>
          <rPr>
            <sz val="9"/>
            <color indexed="81"/>
            <rFont val="Tahoma"/>
            <family val="2"/>
          </rPr>
          <t>Solver converged in probability to a global solution.</t>
        </r>
      </text>
    </comment>
    <comment ref="B80" authorId="0" shapeId="0" xr:uid="{0FAE68DD-6EC5-449C-B6DE-2C47D3692705}">
      <text>
        <r>
          <rPr>
            <sz val="9"/>
            <color indexed="81"/>
            <rFont val="Tahoma"/>
            <family val="2"/>
          </rPr>
          <t>Solver could not find a feasible solution.</t>
        </r>
      </text>
    </comment>
    <comment ref="C80" authorId="0" shapeId="0" xr:uid="{2815D5E7-EC0D-462D-8666-5AD7D48680CD}">
      <text>
        <r>
          <rPr>
            <sz val="9"/>
            <color indexed="81"/>
            <rFont val="Tahoma"/>
            <family val="2"/>
          </rPr>
          <t>Solver could not find a feasible solution.</t>
        </r>
      </text>
    </comment>
    <comment ref="D80" authorId="0" shapeId="0" xr:uid="{3EA08FD2-F918-44E7-8909-932700724B61}">
      <text>
        <r>
          <rPr>
            <sz val="9"/>
            <color indexed="81"/>
            <rFont val="Tahoma"/>
            <family val="2"/>
          </rPr>
          <t>Solver could not find a feasible solution.</t>
        </r>
      </text>
    </comment>
    <comment ref="E80" authorId="0" shapeId="0" xr:uid="{0139BC00-1139-4FEA-A469-A065EC8A61D4}">
      <text>
        <r>
          <rPr>
            <sz val="9"/>
            <color indexed="81"/>
            <rFont val="Tahoma"/>
            <family val="2"/>
          </rPr>
          <t>Solver could not find a feasible solution.</t>
        </r>
      </text>
    </comment>
    <comment ref="F80" authorId="0" shapeId="0" xr:uid="{A9F60C6D-DEE2-4F60-B79D-0457F54A40FB}">
      <text>
        <r>
          <rPr>
            <sz val="9"/>
            <color indexed="81"/>
            <rFont val="Tahoma"/>
            <family val="2"/>
          </rPr>
          <t>Solver could not find a feasible solution.</t>
        </r>
      </text>
    </comment>
    <comment ref="G80" authorId="0" shapeId="0" xr:uid="{BAF9268D-F6E2-42B8-AD7B-543CEDA569AA}">
      <text>
        <r>
          <rPr>
            <sz val="9"/>
            <color indexed="81"/>
            <rFont val="Tahoma"/>
            <family val="2"/>
          </rPr>
          <t>Solver could not find a feasible solution.</t>
        </r>
      </text>
    </comment>
    <comment ref="H80" authorId="0" shapeId="0" xr:uid="{35ADBE40-E286-478B-9E01-53CF3B42C7F0}">
      <text>
        <r>
          <rPr>
            <sz val="9"/>
            <color indexed="81"/>
            <rFont val="Tahoma"/>
            <family val="2"/>
          </rPr>
          <t>Solver could not find a feasible solution.</t>
        </r>
      </text>
    </comment>
    <comment ref="I80" authorId="0" shapeId="0" xr:uid="{6E1974CE-D87F-4BFF-854F-E10E79EAA649}">
      <text>
        <r>
          <rPr>
            <sz val="9"/>
            <color indexed="81"/>
            <rFont val="Tahoma"/>
            <family val="2"/>
          </rPr>
          <t>Solver could not find a feasible solution.</t>
        </r>
      </text>
    </comment>
    <comment ref="J80" authorId="0" shapeId="0" xr:uid="{41DBDDEC-31B7-4562-AD21-4FD41ED931AA}">
      <text>
        <r>
          <rPr>
            <sz val="9"/>
            <color indexed="81"/>
            <rFont val="Tahoma"/>
            <family val="2"/>
          </rPr>
          <t>Solver could not find a feasible solution.</t>
        </r>
      </text>
    </comment>
    <comment ref="K80" authorId="0" shapeId="0" xr:uid="{C830B080-65FB-46D6-9A51-3F31AA16537F}">
      <text>
        <r>
          <rPr>
            <sz val="9"/>
            <color indexed="81"/>
            <rFont val="Tahoma"/>
            <family val="2"/>
          </rPr>
          <t>Solver could not find a feasible solution.</t>
        </r>
      </text>
    </comment>
    <comment ref="L80" authorId="0" shapeId="0" xr:uid="{13D9BE7E-7949-4901-93C2-5D59E5ED62E6}">
      <text>
        <r>
          <rPr>
            <sz val="9"/>
            <color indexed="81"/>
            <rFont val="Tahoma"/>
            <family val="2"/>
          </rPr>
          <t>Solver could not find a feasible solution.</t>
        </r>
      </text>
    </comment>
    <comment ref="M80" authorId="0" shapeId="0" xr:uid="{A071D703-EEAF-42B2-B2AE-A7F19394DD33}">
      <text>
        <r>
          <rPr>
            <sz val="9"/>
            <color indexed="81"/>
            <rFont val="Tahoma"/>
            <family val="2"/>
          </rPr>
          <t>Solver could not find a feasible solution.</t>
        </r>
      </text>
    </comment>
    <comment ref="N80" authorId="0" shapeId="0" xr:uid="{80DAEC64-ACE9-4140-BC01-BB90176EAC4E}">
      <text>
        <r>
          <rPr>
            <sz val="9"/>
            <color indexed="81"/>
            <rFont val="Tahoma"/>
            <family val="2"/>
          </rPr>
          <t>Solver could not find a feasible solution.</t>
        </r>
      </text>
    </comment>
    <comment ref="O80" authorId="0" shapeId="0" xr:uid="{36D2CB27-087A-4752-A693-1D4ED341C838}">
      <text>
        <r>
          <rPr>
            <sz val="9"/>
            <color indexed="81"/>
            <rFont val="Tahoma"/>
            <family val="2"/>
          </rPr>
          <t>Solver could not find a feasible solution.</t>
        </r>
      </text>
    </comment>
    <comment ref="P80" authorId="0" shapeId="0" xr:uid="{284D6836-BC9C-43A5-9BA1-E6D837CEF535}">
      <text>
        <r>
          <rPr>
            <sz val="9"/>
            <color indexed="81"/>
            <rFont val="Tahoma"/>
            <family val="2"/>
          </rPr>
          <t>Solver could not find a feasible solution.</t>
        </r>
      </text>
    </comment>
    <comment ref="Q80" authorId="0" shapeId="0" xr:uid="{1D343CC7-32F8-4D9C-A0E6-93701B9321EF}">
      <text>
        <r>
          <rPr>
            <sz val="9"/>
            <color indexed="81"/>
            <rFont val="Tahoma"/>
            <family val="2"/>
          </rPr>
          <t>Solver converged in probability to a global solution.</t>
        </r>
      </text>
    </comment>
    <comment ref="R80" authorId="0" shapeId="0" xr:uid="{41FF21FF-9C3F-4504-9EC9-A3A0AA4E4E04}">
      <text>
        <r>
          <rPr>
            <sz val="9"/>
            <color indexed="81"/>
            <rFont val="Tahoma"/>
            <family val="2"/>
          </rPr>
          <t>Solver could not find a feasible solution.</t>
        </r>
      </text>
    </comment>
    <comment ref="S80" authorId="0" shapeId="0" xr:uid="{63583E85-06FC-41E2-B974-477EF4BF6EB0}">
      <text>
        <r>
          <rPr>
            <sz val="9"/>
            <color indexed="81"/>
            <rFont val="Tahoma"/>
            <family val="2"/>
          </rPr>
          <t>Solver could not find a feasible solution.</t>
        </r>
      </text>
    </comment>
    <comment ref="T80" authorId="0" shapeId="0" xr:uid="{95DE198C-FCB2-4CD7-8E62-7C2E970250A0}">
      <text>
        <r>
          <rPr>
            <sz val="9"/>
            <color indexed="81"/>
            <rFont val="Tahoma"/>
            <family val="2"/>
          </rPr>
          <t>Solver could not find a feasible solution.</t>
        </r>
      </text>
    </comment>
    <comment ref="U80" authorId="0" shapeId="0" xr:uid="{C9B1FFB3-1906-47D2-91CD-679114CC2986}">
      <text>
        <r>
          <rPr>
            <sz val="9"/>
            <color indexed="81"/>
            <rFont val="Tahoma"/>
            <family val="2"/>
          </rPr>
          <t>Solver could not find a feasible solution.</t>
        </r>
      </text>
    </comment>
    <comment ref="V80" authorId="0" shapeId="0" xr:uid="{C5E1D84D-CC0F-4B75-B2EF-8CBB05DBFBFB}">
      <text>
        <r>
          <rPr>
            <sz val="9"/>
            <color indexed="81"/>
            <rFont val="Tahoma"/>
            <family val="2"/>
          </rPr>
          <t>Solver could not find a feasible solution.</t>
        </r>
      </text>
    </comment>
    <comment ref="W80" authorId="0" shapeId="0" xr:uid="{35AE50BA-8116-4070-8F47-875ABEC5B6CC}">
      <text>
        <r>
          <rPr>
            <sz val="9"/>
            <color indexed="81"/>
            <rFont val="Tahoma"/>
            <family val="2"/>
          </rPr>
          <t>Solver could not find a feasible solution.</t>
        </r>
      </text>
    </comment>
    <comment ref="X80" authorId="0" shapeId="0" xr:uid="{9864BE98-B856-4CC7-8358-C76F665FBB92}">
      <text>
        <r>
          <rPr>
            <sz val="9"/>
            <color indexed="81"/>
            <rFont val="Tahoma"/>
            <family val="2"/>
          </rPr>
          <t>Solver could not find a feasible solution.</t>
        </r>
      </text>
    </comment>
    <comment ref="Y80" authorId="0" shapeId="0" xr:uid="{07D40E9C-0DEA-45D3-9C2B-580C814B90B3}">
      <text>
        <r>
          <rPr>
            <sz val="9"/>
            <color indexed="81"/>
            <rFont val="Tahoma"/>
            <family val="2"/>
          </rPr>
          <t>Solver could not find a feasible solution.</t>
        </r>
      </text>
    </comment>
    <comment ref="Z80" authorId="0" shapeId="0" xr:uid="{B6BFAA46-EEA5-4290-B2BB-54AEF6ED02EE}">
      <text>
        <r>
          <rPr>
            <sz val="9"/>
            <color indexed="81"/>
            <rFont val="Tahoma"/>
            <family val="2"/>
          </rPr>
          <t>Solver could not find a feasible solution.</t>
        </r>
      </text>
    </comment>
    <comment ref="AA80" authorId="0" shapeId="0" xr:uid="{FF5D3DF5-ABF4-4037-AD0A-09C6A716AB19}">
      <text>
        <r>
          <rPr>
            <sz val="9"/>
            <color indexed="81"/>
            <rFont val="Tahoma"/>
            <family val="2"/>
          </rPr>
          <t>Solver could not find a feasible solution.</t>
        </r>
      </text>
    </comment>
    <comment ref="B81" authorId="0" shapeId="0" xr:uid="{24B47A13-00B5-42AD-A913-C7C2D10DF2C7}">
      <text>
        <r>
          <rPr>
            <sz val="9"/>
            <color indexed="81"/>
            <rFont val="Tahoma"/>
            <family val="2"/>
          </rPr>
          <t>Solver could not find a feasible solution.</t>
        </r>
      </text>
    </comment>
    <comment ref="C81" authorId="0" shapeId="0" xr:uid="{A68CC087-C624-44E9-8D95-7A6C39140FE5}">
      <text>
        <r>
          <rPr>
            <sz val="9"/>
            <color indexed="81"/>
            <rFont val="Tahoma"/>
            <family val="2"/>
          </rPr>
          <t>Solver could not find a feasible solution.</t>
        </r>
      </text>
    </comment>
    <comment ref="D81" authorId="0" shapeId="0" xr:uid="{B6EC5BF2-9CFC-48A6-8CE1-C41348743282}">
      <text>
        <r>
          <rPr>
            <sz val="9"/>
            <color indexed="81"/>
            <rFont val="Tahoma"/>
            <family val="2"/>
          </rPr>
          <t>Solver could not find a feasible solution.</t>
        </r>
      </text>
    </comment>
    <comment ref="E81" authorId="0" shapeId="0" xr:uid="{EAB3E96D-8928-4A9C-98C0-B47C1F466F69}">
      <text>
        <r>
          <rPr>
            <sz val="9"/>
            <color indexed="81"/>
            <rFont val="Tahoma"/>
            <family val="2"/>
          </rPr>
          <t>Solver could not find a feasible solution.</t>
        </r>
      </text>
    </comment>
    <comment ref="F81" authorId="0" shapeId="0" xr:uid="{79CBAC9F-3B99-4DD9-9F39-FFEB3B9246A3}">
      <text>
        <r>
          <rPr>
            <sz val="9"/>
            <color indexed="81"/>
            <rFont val="Tahoma"/>
            <family val="2"/>
          </rPr>
          <t>Solver could not find a feasible solution.</t>
        </r>
      </text>
    </comment>
    <comment ref="G81" authorId="0" shapeId="0" xr:uid="{9BFAA2E6-C09D-4E74-9B9F-CB7A74DE2B7E}">
      <text>
        <r>
          <rPr>
            <sz val="9"/>
            <color indexed="81"/>
            <rFont val="Tahoma"/>
            <family val="2"/>
          </rPr>
          <t>Solver could not find a feasible solution.</t>
        </r>
      </text>
    </comment>
    <comment ref="H81" authorId="0" shapeId="0" xr:uid="{6BD7130A-DC81-473F-B683-321503977C13}">
      <text>
        <r>
          <rPr>
            <sz val="9"/>
            <color indexed="81"/>
            <rFont val="Tahoma"/>
            <family val="2"/>
          </rPr>
          <t>Solver could not find a feasible solution.</t>
        </r>
      </text>
    </comment>
    <comment ref="I81" authorId="0" shapeId="0" xr:uid="{6301535E-B038-4E4F-82D3-BD3DDC90DA08}">
      <text>
        <r>
          <rPr>
            <sz val="9"/>
            <color indexed="81"/>
            <rFont val="Tahoma"/>
            <family val="2"/>
          </rPr>
          <t>Solver could not find a feasible solution.</t>
        </r>
      </text>
    </comment>
    <comment ref="J81" authorId="0" shapeId="0" xr:uid="{0C028B9F-FC8E-437E-9B48-33172280E706}">
      <text>
        <r>
          <rPr>
            <sz val="9"/>
            <color indexed="81"/>
            <rFont val="Tahoma"/>
            <family val="2"/>
          </rPr>
          <t>Solver could not find a feasible solution.</t>
        </r>
      </text>
    </comment>
    <comment ref="K81" authorId="0" shapeId="0" xr:uid="{E621CBE0-1648-456B-88E3-7C203537354A}">
      <text>
        <r>
          <rPr>
            <sz val="9"/>
            <color indexed="81"/>
            <rFont val="Tahoma"/>
            <family val="2"/>
          </rPr>
          <t>Solver could not find a feasible solution.</t>
        </r>
      </text>
    </comment>
    <comment ref="L81" authorId="0" shapeId="0" xr:uid="{E5A6341D-D00F-40B5-81FE-70F87DC5F199}">
      <text>
        <r>
          <rPr>
            <sz val="9"/>
            <color indexed="81"/>
            <rFont val="Tahoma"/>
            <family val="2"/>
          </rPr>
          <t>Solver could not find a feasible solution.</t>
        </r>
      </text>
    </comment>
    <comment ref="M81" authorId="0" shapeId="0" xr:uid="{CAF8C160-314A-4CEF-92EF-835567EC81CE}">
      <text>
        <r>
          <rPr>
            <sz val="9"/>
            <color indexed="81"/>
            <rFont val="Tahoma"/>
            <family val="2"/>
          </rPr>
          <t>Solver could not find a feasible solution.</t>
        </r>
      </text>
    </comment>
    <comment ref="N81" authorId="0" shapeId="0" xr:uid="{50C8CFF8-0789-458C-9D10-E52B1AEED105}">
      <text>
        <r>
          <rPr>
            <sz val="9"/>
            <color indexed="81"/>
            <rFont val="Tahoma"/>
            <family val="2"/>
          </rPr>
          <t>Solver could not find a feasible solution.</t>
        </r>
      </text>
    </comment>
    <comment ref="O81" authorId="0" shapeId="0" xr:uid="{396C12D6-2127-412F-A65F-9C723F0DF26C}">
      <text>
        <r>
          <rPr>
            <sz val="9"/>
            <color indexed="81"/>
            <rFont val="Tahoma"/>
            <family val="2"/>
          </rPr>
          <t>Solver could not find a feasible solution.</t>
        </r>
      </text>
    </comment>
    <comment ref="P81" authorId="0" shapeId="0" xr:uid="{29FC3C43-EB8F-40D3-8D13-62DC4B3C45D6}">
      <text>
        <r>
          <rPr>
            <sz val="9"/>
            <color indexed="81"/>
            <rFont val="Tahoma"/>
            <family val="2"/>
          </rPr>
          <t>Solver could not find a feasible solution.</t>
        </r>
      </text>
    </comment>
    <comment ref="Q81" authorId="0" shapeId="0" xr:uid="{EB0E8F89-5463-478E-9113-527B10321724}">
      <text>
        <r>
          <rPr>
            <sz val="9"/>
            <color indexed="81"/>
            <rFont val="Tahoma"/>
            <family val="2"/>
          </rPr>
          <t>Solver converged in probability to a global solution.</t>
        </r>
      </text>
    </comment>
    <comment ref="R81" authorId="0" shapeId="0" xr:uid="{AF954AA2-3D9A-4CD9-9AF7-43F97E164A56}">
      <text>
        <r>
          <rPr>
            <sz val="9"/>
            <color indexed="81"/>
            <rFont val="Tahoma"/>
            <family val="2"/>
          </rPr>
          <t>Solver could not find a feasible solution.</t>
        </r>
      </text>
    </comment>
    <comment ref="S81" authorId="0" shapeId="0" xr:uid="{FA2F2CAB-603F-49F4-A939-78F5D36DA131}">
      <text>
        <r>
          <rPr>
            <sz val="9"/>
            <color indexed="81"/>
            <rFont val="Tahoma"/>
            <family val="2"/>
          </rPr>
          <t>Solver converged in probability to a global solution.</t>
        </r>
      </text>
    </comment>
    <comment ref="T81" authorId="0" shapeId="0" xr:uid="{2BC816BB-694D-4C40-8E6C-6877523CC618}">
      <text>
        <r>
          <rPr>
            <sz val="9"/>
            <color indexed="81"/>
            <rFont val="Tahoma"/>
            <family val="2"/>
          </rPr>
          <t>Solver converged in probability to a global solution.</t>
        </r>
      </text>
    </comment>
    <comment ref="U81" authorId="0" shapeId="0" xr:uid="{93F10519-A0C1-4D16-AB0B-BDD841ECFC9B}">
      <text>
        <r>
          <rPr>
            <sz val="9"/>
            <color indexed="81"/>
            <rFont val="Tahoma"/>
            <family val="2"/>
          </rPr>
          <t>Solver converged in probability to a global solution.</t>
        </r>
      </text>
    </comment>
    <comment ref="V81" authorId="0" shapeId="0" xr:uid="{042520EF-3C2C-473D-8695-C1E86120C1CC}">
      <text>
        <r>
          <rPr>
            <sz val="9"/>
            <color indexed="81"/>
            <rFont val="Tahoma"/>
            <family val="2"/>
          </rPr>
          <t>Solver converged in probability to a global solution.</t>
        </r>
      </text>
    </comment>
    <comment ref="W81" authorId="0" shapeId="0" xr:uid="{34BC6DD0-D617-494A-B56F-577234B30AD7}">
      <text>
        <r>
          <rPr>
            <sz val="9"/>
            <color indexed="81"/>
            <rFont val="Tahoma"/>
            <family val="2"/>
          </rPr>
          <t>Solver converged in probability to a global solution.</t>
        </r>
      </text>
    </comment>
    <comment ref="X81" authorId="0" shapeId="0" xr:uid="{A09CA23D-CF25-42CB-845E-BAEB8EDB51A9}">
      <text>
        <r>
          <rPr>
            <sz val="9"/>
            <color indexed="81"/>
            <rFont val="Tahoma"/>
            <family val="2"/>
          </rPr>
          <t>Solver converged in probability to a global solution.</t>
        </r>
      </text>
    </comment>
    <comment ref="Y81" authorId="0" shapeId="0" xr:uid="{EF2E09F1-7A6E-4AD3-952D-5EA2013F47A9}">
      <text>
        <r>
          <rPr>
            <sz val="9"/>
            <color indexed="81"/>
            <rFont val="Tahoma"/>
            <family val="2"/>
          </rPr>
          <t>Solver converged in probability to a global solution.</t>
        </r>
      </text>
    </comment>
    <comment ref="Z81" authorId="0" shapeId="0" xr:uid="{D9EE7519-191F-43D3-9D92-F2B0E99CBB5C}">
      <text>
        <r>
          <rPr>
            <sz val="9"/>
            <color indexed="81"/>
            <rFont val="Tahoma"/>
            <family val="2"/>
          </rPr>
          <t>Solver converged in probability to a global solution.</t>
        </r>
      </text>
    </comment>
    <comment ref="AA81" authorId="0" shapeId="0" xr:uid="{B91C1AC8-F9E7-407C-BBA1-C19CCD582911}">
      <text>
        <r>
          <rPr>
            <sz val="9"/>
            <color indexed="81"/>
            <rFont val="Tahoma"/>
            <family val="2"/>
          </rPr>
          <t>Solver converged in probability to a global solution.</t>
        </r>
      </text>
    </comment>
    <comment ref="B82" authorId="0" shapeId="0" xr:uid="{1F06C0AA-F858-4985-A4D2-0453FA0967EA}">
      <text>
        <r>
          <rPr>
            <sz val="9"/>
            <color indexed="81"/>
            <rFont val="Tahoma"/>
            <family val="2"/>
          </rPr>
          <t>Solver could not find a feasible solution.</t>
        </r>
      </text>
    </comment>
    <comment ref="C82" authorId="0" shapeId="0" xr:uid="{0BC7806C-848E-4A6E-BAE5-B42E7902D5C3}">
      <text>
        <r>
          <rPr>
            <sz val="9"/>
            <color indexed="81"/>
            <rFont val="Tahoma"/>
            <family val="2"/>
          </rPr>
          <t>Solver could not find a feasible solution.</t>
        </r>
      </text>
    </comment>
    <comment ref="D82" authorId="0" shapeId="0" xr:uid="{6ED09E6A-A180-44E9-8E74-E7AA34F974CC}">
      <text>
        <r>
          <rPr>
            <sz val="9"/>
            <color indexed="81"/>
            <rFont val="Tahoma"/>
            <family val="2"/>
          </rPr>
          <t>Solver could not find a feasible solution.</t>
        </r>
      </text>
    </comment>
    <comment ref="E82" authorId="0" shapeId="0" xr:uid="{FF1F95AA-F95D-47C4-AA4B-897AC67FAF05}">
      <text>
        <r>
          <rPr>
            <sz val="9"/>
            <color indexed="81"/>
            <rFont val="Tahoma"/>
            <family val="2"/>
          </rPr>
          <t>Solver could not find a feasible solution.</t>
        </r>
      </text>
    </comment>
    <comment ref="F82" authorId="0" shapeId="0" xr:uid="{E70567AE-BEF2-44D9-95C1-336FD41D9E4A}">
      <text>
        <r>
          <rPr>
            <sz val="9"/>
            <color indexed="81"/>
            <rFont val="Tahoma"/>
            <family val="2"/>
          </rPr>
          <t>Solver could not find a feasible solution.</t>
        </r>
      </text>
    </comment>
    <comment ref="G82" authorId="0" shapeId="0" xr:uid="{FADF72E5-C08E-4DCC-8C74-9EC61E27F565}">
      <text>
        <r>
          <rPr>
            <sz val="9"/>
            <color indexed="81"/>
            <rFont val="Tahoma"/>
            <family val="2"/>
          </rPr>
          <t>Solver could not find a feasible solution.</t>
        </r>
      </text>
    </comment>
    <comment ref="H82" authorId="0" shapeId="0" xr:uid="{8D838C55-3D58-46F0-9180-1A3C1CDB8FDE}">
      <text>
        <r>
          <rPr>
            <sz val="9"/>
            <color indexed="81"/>
            <rFont val="Tahoma"/>
            <family val="2"/>
          </rPr>
          <t>Solver could not find a feasible solution.</t>
        </r>
      </text>
    </comment>
    <comment ref="I82" authorId="0" shapeId="0" xr:uid="{80653370-F1B4-4862-8AF9-379020E59813}">
      <text>
        <r>
          <rPr>
            <sz val="9"/>
            <color indexed="81"/>
            <rFont val="Tahoma"/>
            <family val="2"/>
          </rPr>
          <t>Solver could not find a feasible solution.</t>
        </r>
      </text>
    </comment>
    <comment ref="J82" authorId="0" shapeId="0" xr:uid="{DD2AF286-65CF-4205-ABD1-2B94CCAE80A3}">
      <text>
        <r>
          <rPr>
            <sz val="9"/>
            <color indexed="81"/>
            <rFont val="Tahoma"/>
            <family val="2"/>
          </rPr>
          <t>Solver could not find a feasible solution.</t>
        </r>
      </text>
    </comment>
    <comment ref="K82" authorId="0" shapeId="0" xr:uid="{70E455E3-1A0D-44EA-A9E3-4589AE82A56C}">
      <text>
        <r>
          <rPr>
            <sz val="9"/>
            <color indexed="81"/>
            <rFont val="Tahoma"/>
            <family val="2"/>
          </rPr>
          <t>Solver could not find a feasible solution.</t>
        </r>
      </text>
    </comment>
    <comment ref="L82" authorId="0" shapeId="0" xr:uid="{B822BCA0-DF66-46F7-B7CD-051DA43FEB9E}">
      <text>
        <r>
          <rPr>
            <sz val="9"/>
            <color indexed="81"/>
            <rFont val="Tahoma"/>
            <family val="2"/>
          </rPr>
          <t>Solver could not find a feasible solution.</t>
        </r>
      </text>
    </comment>
    <comment ref="M82" authorId="0" shapeId="0" xr:uid="{ECDD7C6A-1C34-4598-A7AA-60401BD76C69}">
      <text>
        <r>
          <rPr>
            <sz val="9"/>
            <color indexed="81"/>
            <rFont val="Tahoma"/>
            <family val="2"/>
          </rPr>
          <t>Solver could not find a feasible solution.</t>
        </r>
      </text>
    </comment>
    <comment ref="N82" authorId="0" shapeId="0" xr:uid="{99876351-083C-47FD-995A-47199E459520}">
      <text>
        <r>
          <rPr>
            <sz val="9"/>
            <color indexed="81"/>
            <rFont val="Tahoma"/>
            <family val="2"/>
          </rPr>
          <t>Solver could not find a feasible solution.</t>
        </r>
      </text>
    </comment>
    <comment ref="O82" authorId="0" shapeId="0" xr:uid="{B986CF18-1DCE-4B81-8A47-AFD7F92CFFDA}">
      <text>
        <r>
          <rPr>
            <sz val="9"/>
            <color indexed="81"/>
            <rFont val="Tahoma"/>
            <family val="2"/>
          </rPr>
          <t>Solver could not find a feasible solution.</t>
        </r>
      </text>
    </comment>
    <comment ref="P82" authorId="0" shapeId="0" xr:uid="{E1697BEA-5B97-4D6F-B37C-85D5CB679C74}">
      <text>
        <r>
          <rPr>
            <sz val="9"/>
            <color indexed="81"/>
            <rFont val="Tahoma"/>
            <family val="2"/>
          </rPr>
          <t>Solver could not find a feasible solution.</t>
        </r>
      </text>
    </comment>
    <comment ref="Q82" authorId="0" shapeId="0" xr:uid="{6837F55C-3B85-492B-9699-BC9173619005}">
      <text>
        <r>
          <rPr>
            <sz val="9"/>
            <color indexed="81"/>
            <rFont val="Tahoma"/>
            <family val="2"/>
          </rPr>
          <t>Solver could not find a feasible solution.</t>
        </r>
      </text>
    </comment>
    <comment ref="R82" authorId="0" shapeId="0" xr:uid="{74A92866-C5D4-4D48-BDAB-051347FCC6F6}">
      <text>
        <r>
          <rPr>
            <sz val="9"/>
            <color indexed="81"/>
            <rFont val="Tahoma"/>
            <family val="2"/>
          </rPr>
          <t>Solver converged in probability to a global solution.</t>
        </r>
      </text>
    </comment>
    <comment ref="S82" authorId="0" shapeId="0" xr:uid="{6D6B1A7A-9C20-4DDD-B687-AAAC2F4BE34D}">
      <text>
        <r>
          <rPr>
            <sz val="9"/>
            <color indexed="81"/>
            <rFont val="Tahoma"/>
            <family val="2"/>
          </rPr>
          <t>Solver converged in probability to a global solution.</t>
        </r>
      </text>
    </comment>
    <comment ref="T82" authorId="0" shapeId="0" xr:uid="{A3305DB0-E87E-4D32-8C27-17D05729F46B}">
      <text>
        <r>
          <rPr>
            <sz val="9"/>
            <color indexed="81"/>
            <rFont val="Tahoma"/>
            <family val="2"/>
          </rPr>
          <t>Solver converged in probability to a global solution.</t>
        </r>
      </text>
    </comment>
    <comment ref="U82" authorId="0" shapeId="0" xr:uid="{D6EF3491-86A3-4166-80D4-9FE6AA027961}">
      <text>
        <r>
          <rPr>
            <sz val="9"/>
            <color indexed="81"/>
            <rFont val="Tahoma"/>
            <family val="2"/>
          </rPr>
          <t>Solver converged in probability to a global solution.</t>
        </r>
      </text>
    </comment>
    <comment ref="V82" authorId="0" shapeId="0" xr:uid="{539626CC-55F7-43BF-B9C1-D8A27BDF2281}">
      <text>
        <r>
          <rPr>
            <sz val="9"/>
            <color indexed="81"/>
            <rFont val="Tahoma"/>
            <family val="2"/>
          </rPr>
          <t>Solver converged in probability to a global solution.</t>
        </r>
      </text>
    </comment>
    <comment ref="W82" authorId="0" shapeId="0" xr:uid="{3A2D8EA7-0D26-4CB5-82A7-9EF4D37F2179}">
      <text>
        <r>
          <rPr>
            <sz val="9"/>
            <color indexed="81"/>
            <rFont val="Tahoma"/>
            <family val="2"/>
          </rPr>
          <t>Solver converged in probability to a global solution.</t>
        </r>
      </text>
    </comment>
    <comment ref="X82" authorId="0" shapeId="0" xr:uid="{9BAAA798-33E1-4390-B962-5940F92FF194}">
      <text>
        <r>
          <rPr>
            <sz val="9"/>
            <color indexed="81"/>
            <rFont val="Tahoma"/>
            <family val="2"/>
          </rPr>
          <t>Solver converged in probability to a global solution.</t>
        </r>
      </text>
    </comment>
    <comment ref="Y82" authorId="0" shapeId="0" xr:uid="{B5018DCF-4264-40E1-9A92-6E2AE66AAB54}">
      <text>
        <r>
          <rPr>
            <sz val="9"/>
            <color indexed="81"/>
            <rFont val="Tahoma"/>
            <family val="2"/>
          </rPr>
          <t>Solver converged in probability to a global solution.</t>
        </r>
      </text>
    </comment>
    <comment ref="Z82" authorId="0" shapeId="0" xr:uid="{549866B7-33F9-45C9-84B4-369EBB6605C1}">
      <text>
        <r>
          <rPr>
            <sz val="9"/>
            <color indexed="81"/>
            <rFont val="Tahoma"/>
            <family val="2"/>
          </rPr>
          <t>Solver converged in probability to a global solution.</t>
        </r>
      </text>
    </comment>
    <comment ref="AA82" authorId="0" shapeId="0" xr:uid="{981F48E2-14DD-4CA2-A6B4-8B415130F6E5}">
      <text>
        <r>
          <rPr>
            <sz val="9"/>
            <color indexed="81"/>
            <rFont val="Tahoma"/>
            <family val="2"/>
          </rPr>
          <t>Solver converged in probability to a global solution.</t>
        </r>
      </text>
    </comment>
    <comment ref="B83" authorId="0" shapeId="0" xr:uid="{AB171241-CCDE-4123-B687-C653A2E5E158}">
      <text>
        <r>
          <rPr>
            <sz val="9"/>
            <color indexed="81"/>
            <rFont val="Tahoma"/>
            <family val="2"/>
          </rPr>
          <t>Solver could not find a feasible solution.</t>
        </r>
      </text>
    </comment>
    <comment ref="C83" authorId="0" shapeId="0" xr:uid="{5B106B80-042C-4906-80E0-DFFEFE1D8792}">
      <text>
        <r>
          <rPr>
            <sz val="9"/>
            <color indexed="81"/>
            <rFont val="Tahoma"/>
            <family val="2"/>
          </rPr>
          <t>Solver could not find a feasible solution.</t>
        </r>
      </text>
    </comment>
    <comment ref="D83" authorId="0" shapeId="0" xr:uid="{7649FD83-0ECC-4899-9995-8101E5F7A557}">
      <text>
        <r>
          <rPr>
            <sz val="9"/>
            <color indexed="81"/>
            <rFont val="Tahoma"/>
            <family val="2"/>
          </rPr>
          <t>Solver could not find a feasible solution.</t>
        </r>
      </text>
    </comment>
    <comment ref="E83" authorId="0" shapeId="0" xr:uid="{08E5AFD7-9FCA-414E-8A5A-700A673ECD43}">
      <text>
        <r>
          <rPr>
            <sz val="9"/>
            <color indexed="81"/>
            <rFont val="Tahoma"/>
            <family val="2"/>
          </rPr>
          <t>Solver could not find a feasible solution.</t>
        </r>
      </text>
    </comment>
    <comment ref="F83" authorId="0" shapeId="0" xr:uid="{D8A4CACD-C17D-4AF7-82A5-707A5843B7C6}">
      <text>
        <r>
          <rPr>
            <sz val="9"/>
            <color indexed="81"/>
            <rFont val="Tahoma"/>
            <family val="2"/>
          </rPr>
          <t>Solver could not find a feasible solution.</t>
        </r>
      </text>
    </comment>
    <comment ref="G83" authorId="0" shapeId="0" xr:uid="{86F1E15C-6501-407B-9091-9F94A017DE43}">
      <text>
        <r>
          <rPr>
            <sz val="9"/>
            <color indexed="81"/>
            <rFont val="Tahoma"/>
            <family val="2"/>
          </rPr>
          <t>Solver could not find a feasible solution.</t>
        </r>
      </text>
    </comment>
    <comment ref="H83" authorId="0" shapeId="0" xr:uid="{2E5BDB37-8C1D-49B2-8E94-29365FCD8A29}">
      <text>
        <r>
          <rPr>
            <sz val="9"/>
            <color indexed="81"/>
            <rFont val="Tahoma"/>
            <family val="2"/>
          </rPr>
          <t>Solver could not find a feasible solution.</t>
        </r>
      </text>
    </comment>
    <comment ref="I83" authorId="0" shapeId="0" xr:uid="{39E04728-2653-4D78-8549-221664539DA5}">
      <text>
        <r>
          <rPr>
            <sz val="9"/>
            <color indexed="81"/>
            <rFont val="Tahoma"/>
            <family val="2"/>
          </rPr>
          <t>Solver could not find a feasible solution.</t>
        </r>
      </text>
    </comment>
    <comment ref="J83" authorId="0" shapeId="0" xr:uid="{5393F6AF-5111-410D-949C-5EC04D6FFDB0}">
      <text>
        <r>
          <rPr>
            <sz val="9"/>
            <color indexed="81"/>
            <rFont val="Tahoma"/>
            <family val="2"/>
          </rPr>
          <t>Solver could not find a feasible solution.</t>
        </r>
      </text>
    </comment>
    <comment ref="K83" authorId="0" shapeId="0" xr:uid="{5268EDC7-FCC9-4CCC-8F1F-54C0E9353064}">
      <text>
        <r>
          <rPr>
            <sz val="9"/>
            <color indexed="81"/>
            <rFont val="Tahoma"/>
            <family val="2"/>
          </rPr>
          <t>Solver could not find a feasible solution.</t>
        </r>
      </text>
    </comment>
    <comment ref="L83" authorId="0" shapeId="0" xr:uid="{30893A3F-7BD8-4D7C-85DC-2D4B16154F98}">
      <text>
        <r>
          <rPr>
            <sz val="9"/>
            <color indexed="81"/>
            <rFont val="Tahoma"/>
            <family val="2"/>
          </rPr>
          <t>Solver could not find a feasible solution.</t>
        </r>
      </text>
    </comment>
    <comment ref="M83" authorId="0" shapeId="0" xr:uid="{9FA0A80D-04B2-4058-9095-1F059D3A537E}">
      <text>
        <r>
          <rPr>
            <sz val="9"/>
            <color indexed="81"/>
            <rFont val="Tahoma"/>
            <family val="2"/>
          </rPr>
          <t>Solver could not find a feasible solution.</t>
        </r>
      </text>
    </comment>
    <comment ref="N83" authorId="0" shapeId="0" xr:uid="{6B57556E-1BE8-4065-8A7E-E5415060364D}">
      <text>
        <r>
          <rPr>
            <sz val="9"/>
            <color indexed="81"/>
            <rFont val="Tahoma"/>
            <family val="2"/>
          </rPr>
          <t>Solver could not find a feasible solution.</t>
        </r>
      </text>
    </comment>
    <comment ref="O83" authorId="0" shapeId="0" xr:uid="{593630C3-D68B-4439-BB80-6A77D4DD03F9}">
      <text>
        <r>
          <rPr>
            <sz val="9"/>
            <color indexed="81"/>
            <rFont val="Tahoma"/>
            <family val="2"/>
          </rPr>
          <t>Solver could not find a feasible solution.</t>
        </r>
      </text>
    </comment>
    <comment ref="P83" authorId="0" shapeId="0" xr:uid="{20B57015-3E38-4824-8766-45D4C27CC8B2}">
      <text>
        <r>
          <rPr>
            <sz val="9"/>
            <color indexed="81"/>
            <rFont val="Tahoma"/>
            <family val="2"/>
          </rPr>
          <t>Solver could not find a feasible solution.</t>
        </r>
      </text>
    </comment>
    <comment ref="Q83" authorId="0" shapeId="0" xr:uid="{A50D8915-1DF0-4E83-BF2E-5248F9F1D741}">
      <text>
        <r>
          <rPr>
            <sz val="9"/>
            <color indexed="81"/>
            <rFont val="Tahoma"/>
            <family val="2"/>
          </rPr>
          <t>Solver could not find a feasible solution.</t>
        </r>
      </text>
    </comment>
    <comment ref="R83" authorId="0" shapeId="0" xr:uid="{49CE2456-C7A7-49A4-BF3D-4D35751F364E}">
      <text>
        <r>
          <rPr>
            <sz val="9"/>
            <color indexed="81"/>
            <rFont val="Tahoma"/>
            <family val="2"/>
          </rPr>
          <t>Solver converged in probability to a global solution.</t>
        </r>
      </text>
    </comment>
    <comment ref="S83" authorId="0" shapeId="0" xr:uid="{96C5B6E1-610A-4E1A-A974-CFE2B2A725EA}">
      <text>
        <r>
          <rPr>
            <sz val="9"/>
            <color indexed="81"/>
            <rFont val="Tahoma"/>
            <family val="2"/>
          </rPr>
          <t>Solver converged in probability to a global solution.</t>
        </r>
      </text>
    </comment>
    <comment ref="T83" authorId="0" shapeId="0" xr:uid="{F6952314-B729-413E-9402-D556634EC559}">
      <text>
        <r>
          <rPr>
            <sz val="9"/>
            <color indexed="81"/>
            <rFont val="Tahoma"/>
            <family val="2"/>
          </rPr>
          <t>Solver converged in probability to a global solution.</t>
        </r>
      </text>
    </comment>
    <comment ref="U83" authorId="0" shapeId="0" xr:uid="{8959F9C7-1CEC-4963-B8B0-5A8CCAC0EA85}">
      <text>
        <r>
          <rPr>
            <sz val="9"/>
            <color indexed="81"/>
            <rFont val="Tahoma"/>
            <family val="2"/>
          </rPr>
          <t>Solver converged in probability to a global solution.</t>
        </r>
      </text>
    </comment>
    <comment ref="V83" authorId="0" shapeId="0" xr:uid="{5CDD6F10-E03C-425A-9B14-8C8727C2A812}">
      <text>
        <r>
          <rPr>
            <sz val="9"/>
            <color indexed="81"/>
            <rFont val="Tahoma"/>
            <family val="2"/>
          </rPr>
          <t>Solver converged in probability to a global solution.</t>
        </r>
      </text>
    </comment>
    <comment ref="W83" authorId="0" shapeId="0" xr:uid="{DF02D915-FE67-4980-A3CA-EAB79C63D0F0}">
      <text>
        <r>
          <rPr>
            <sz val="9"/>
            <color indexed="81"/>
            <rFont val="Tahoma"/>
            <family val="2"/>
          </rPr>
          <t>Solver converged in probability to a global solution.</t>
        </r>
      </text>
    </comment>
    <comment ref="X83" authorId="0" shapeId="0" xr:uid="{328E7084-A4FA-42A0-B8E2-599E4A5097AE}">
      <text>
        <r>
          <rPr>
            <sz val="9"/>
            <color indexed="81"/>
            <rFont val="Tahoma"/>
            <family val="2"/>
          </rPr>
          <t>Solver converged in probability to a global solution.</t>
        </r>
      </text>
    </comment>
    <comment ref="Y83" authorId="0" shapeId="0" xr:uid="{AADF40EE-CB6E-4261-A9ED-CAF94D2ADA27}">
      <text>
        <r>
          <rPr>
            <sz val="9"/>
            <color indexed="81"/>
            <rFont val="Tahoma"/>
            <family val="2"/>
          </rPr>
          <t>Solver converged in probability to a global solution.</t>
        </r>
      </text>
    </comment>
    <comment ref="Z83" authorId="0" shapeId="0" xr:uid="{F3B2D01C-1167-4FA9-A0B8-B01C30C348F4}">
      <text>
        <r>
          <rPr>
            <sz val="9"/>
            <color indexed="81"/>
            <rFont val="Tahoma"/>
            <family val="2"/>
          </rPr>
          <t>Solver converged in probability to a global solution.</t>
        </r>
      </text>
    </comment>
    <comment ref="AA83" authorId="0" shapeId="0" xr:uid="{333F591A-42EC-425E-9D0E-DCF09DFD3758}">
      <text>
        <r>
          <rPr>
            <sz val="9"/>
            <color indexed="81"/>
            <rFont val="Tahoma"/>
            <family val="2"/>
          </rPr>
          <t>Solver converged in probability to a global solution.</t>
        </r>
      </text>
    </comment>
    <comment ref="B84" authorId="0" shapeId="0" xr:uid="{A37F1363-6A44-49AB-AB62-995F00E04C6E}">
      <text>
        <r>
          <rPr>
            <sz val="9"/>
            <color indexed="81"/>
            <rFont val="Tahoma"/>
            <family val="2"/>
          </rPr>
          <t>Solver could not find a feasible solution.</t>
        </r>
      </text>
    </comment>
    <comment ref="C84" authorId="0" shapeId="0" xr:uid="{59B0F732-255A-4148-A157-1375A7A5D245}">
      <text>
        <r>
          <rPr>
            <sz val="9"/>
            <color indexed="81"/>
            <rFont val="Tahoma"/>
            <family val="2"/>
          </rPr>
          <t>Solver could not find a feasible solution.</t>
        </r>
      </text>
    </comment>
    <comment ref="D84" authorId="0" shapeId="0" xr:uid="{D4E9442F-1758-4CD5-93FF-8A53CB077034}">
      <text>
        <r>
          <rPr>
            <sz val="9"/>
            <color indexed="81"/>
            <rFont val="Tahoma"/>
            <family val="2"/>
          </rPr>
          <t>Solver could not find a feasible solution.</t>
        </r>
      </text>
    </comment>
    <comment ref="E84" authorId="0" shapeId="0" xr:uid="{1721CE20-924D-4CA0-99B7-8EDF36535866}">
      <text>
        <r>
          <rPr>
            <sz val="9"/>
            <color indexed="81"/>
            <rFont val="Tahoma"/>
            <family val="2"/>
          </rPr>
          <t>Solver could not find a feasible solution.</t>
        </r>
      </text>
    </comment>
    <comment ref="F84" authorId="0" shapeId="0" xr:uid="{82072178-9637-4E4E-9177-9FAFE8B396EC}">
      <text>
        <r>
          <rPr>
            <sz val="9"/>
            <color indexed="81"/>
            <rFont val="Tahoma"/>
            <family val="2"/>
          </rPr>
          <t>Solver could not find a feasible solution.</t>
        </r>
      </text>
    </comment>
    <comment ref="G84" authorId="0" shapeId="0" xr:uid="{07E2089E-552D-43F6-95F2-91BD9B5004FB}">
      <text>
        <r>
          <rPr>
            <sz val="9"/>
            <color indexed="81"/>
            <rFont val="Tahoma"/>
            <family val="2"/>
          </rPr>
          <t>Solver could not find a feasible solution.</t>
        </r>
      </text>
    </comment>
    <comment ref="H84" authorId="0" shapeId="0" xr:uid="{256774A9-5CB1-41AA-BBD2-15DC367A2A5C}">
      <text>
        <r>
          <rPr>
            <sz val="9"/>
            <color indexed="81"/>
            <rFont val="Tahoma"/>
            <family val="2"/>
          </rPr>
          <t>Solver could not find a feasible solution.</t>
        </r>
      </text>
    </comment>
    <comment ref="I84" authorId="0" shapeId="0" xr:uid="{2BA6C600-4539-4B10-8C68-27F55E12C585}">
      <text>
        <r>
          <rPr>
            <sz val="9"/>
            <color indexed="81"/>
            <rFont val="Tahoma"/>
            <family val="2"/>
          </rPr>
          <t>Solver could not find a feasible solution.</t>
        </r>
      </text>
    </comment>
    <comment ref="J84" authorId="0" shapeId="0" xr:uid="{F54C7EAE-018D-48F1-8888-BF009E147F79}">
      <text>
        <r>
          <rPr>
            <sz val="9"/>
            <color indexed="81"/>
            <rFont val="Tahoma"/>
            <family val="2"/>
          </rPr>
          <t>Solver could not find a feasible solution.</t>
        </r>
      </text>
    </comment>
    <comment ref="K84" authorId="0" shapeId="0" xr:uid="{8EF46506-4B24-474F-B92A-C9A36007D65D}">
      <text>
        <r>
          <rPr>
            <sz val="9"/>
            <color indexed="81"/>
            <rFont val="Tahoma"/>
            <family val="2"/>
          </rPr>
          <t>Solver could not find a feasible solution.</t>
        </r>
      </text>
    </comment>
    <comment ref="L84" authorId="0" shapeId="0" xr:uid="{8E57A9B8-8D8C-41B9-9373-A64D4522F358}">
      <text>
        <r>
          <rPr>
            <sz val="9"/>
            <color indexed="81"/>
            <rFont val="Tahoma"/>
            <family val="2"/>
          </rPr>
          <t>Solver could not find a feasible solution.</t>
        </r>
      </text>
    </comment>
    <comment ref="M84" authorId="0" shapeId="0" xr:uid="{30229EDC-3877-4904-BA5E-6E8B604592A2}">
      <text>
        <r>
          <rPr>
            <sz val="9"/>
            <color indexed="81"/>
            <rFont val="Tahoma"/>
            <family val="2"/>
          </rPr>
          <t>Solver could not find a feasible solution.</t>
        </r>
      </text>
    </comment>
    <comment ref="N84" authorId="0" shapeId="0" xr:uid="{B7608307-201E-4A21-AEFA-B288D8503741}">
      <text>
        <r>
          <rPr>
            <sz val="9"/>
            <color indexed="81"/>
            <rFont val="Tahoma"/>
            <family val="2"/>
          </rPr>
          <t>Solver could not find a feasible solution.</t>
        </r>
      </text>
    </comment>
    <comment ref="O84" authorId="0" shapeId="0" xr:uid="{68DC29C4-CC2C-4528-8E73-3F8AC2DE73AD}">
      <text>
        <r>
          <rPr>
            <sz val="9"/>
            <color indexed="81"/>
            <rFont val="Tahoma"/>
            <family val="2"/>
          </rPr>
          <t>Solver could not find a feasible solution.</t>
        </r>
      </text>
    </comment>
    <comment ref="P84" authorId="0" shapeId="0" xr:uid="{C0B9508A-8A83-4860-8ADC-537C9B837206}">
      <text>
        <r>
          <rPr>
            <sz val="9"/>
            <color indexed="81"/>
            <rFont val="Tahoma"/>
            <family val="2"/>
          </rPr>
          <t>Solver could not find a feasible solution.</t>
        </r>
      </text>
    </comment>
    <comment ref="Q84" authorId="0" shapeId="0" xr:uid="{5B75F329-56A0-485E-B070-36E085C4BC9C}">
      <text>
        <r>
          <rPr>
            <sz val="9"/>
            <color indexed="81"/>
            <rFont val="Tahoma"/>
            <family val="2"/>
          </rPr>
          <t>Solver could not find a feasible solution.</t>
        </r>
      </text>
    </comment>
    <comment ref="R84" authorId="0" shapeId="0" xr:uid="{84591193-C64C-4C23-AB3F-AAE7B26DBF0E}">
      <text>
        <r>
          <rPr>
            <sz val="9"/>
            <color indexed="81"/>
            <rFont val="Tahoma"/>
            <family val="2"/>
          </rPr>
          <t>Solver could not find a feasible solution.</t>
        </r>
      </text>
    </comment>
    <comment ref="S84" authorId="0" shapeId="0" xr:uid="{3D110EBE-3016-4A00-A981-0D2CF0086323}">
      <text>
        <r>
          <rPr>
            <sz val="9"/>
            <color indexed="81"/>
            <rFont val="Tahoma"/>
            <family val="2"/>
          </rPr>
          <t>Solver converged in probability to a global solution.</t>
        </r>
      </text>
    </comment>
    <comment ref="T84" authorId="0" shapeId="0" xr:uid="{77649127-1852-4E3A-AC3B-2C92139ECA66}">
      <text>
        <r>
          <rPr>
            <sz val="9"/>
            <color indexed="81"/>
            <rFont val="Tahoma"/>
            <family val="2"/>
          </rPr>
          <t>Solver converged in probability to a global solution.</t>
        </r>
      </text>
    </comment>
    <comment ref="U84" authorId="0" shapeId="0" xr:uid="{D1414AC0-38D0-487A-94A0-103CE2695A67}">
      <text>
        <r>
          <rPr>
            <sz val="9"/>
            <color indexed="81"/>
            <rFont val="Tahoma"/>
            <family val="2"/>
          </rPr>
          <t>Solver converged in probability to a global solution.</t>
        </r>
      </text>
    </comment>
    <comment ref="V84" authorId="0" shapeId="0" xr:uid="{B1D7ABB4-64B1-4BDB-8D44-702A2A0F56A2}">
      <text>
        <r>
          <rPr>
            <sz val="9"/>
            <color indexed="81"/>
            <rFont val="Tahoma"/>
            <family val="2"/>
          </rPr>
          <t>Solver converged in probability to a global solution.</t>
        </r>
      </text>
    </comment>
    <comment ref="W84" authorId="0" shapeId="0" xr:uid="{18B32FBA-C25E-4A29-948C-613CCC712849}">
      <text>
        <r>
          <rPr>
            <sz val="9"/>
            <color indexed="81"/>
            <rFont val="Tahoma"/>
            <family val="2"/>
          </rPr>
          <t>Solver converged in probability to a global solution.</t>
        </r>
      </text>
    </comment>
    <comment ref="X84" authorId="0" shapeId="0" xr:uid="{8FEFB0EA-A9FD-4667-A477-3657564ADC57}">
      <text>
        <r>
          <rPr>
            <sz val="9"/>
            <color indexed="81"/>
            <rFont val="Tahoma"/>
            <family val="2"/>
          </rPr>
          <t>Solver converged in probability to a global solution.</t>
        </r>
      </text>
    </comment>
    <comment ref="Y84" authorId="0" shapeId="0" xr:uid="{1C004C29-0E1E-48D8-A191-5A1FD7584887}">
      <text>
        <r>
          <rPr>
            <sz val="9"/>
            <color indexed="81"/>
            <rFont val="Tahoma"/>
            <family val="2"/>
          </rPr>
          <t>Solver converged in probability to a global solution.</t>
        </r>
      </text>
    </comment>
    <comment ref="Z84" authorId="0" shapeId="0" xr:uid="{DB077689-9E92-420B-B79B-97C085680654}">
      <text>
        <r>
          <rPr>
            <sz val="9"/>
            <color indexed="81"/>
            <rFont val="Tahoma"/>
            <family val="2"/>
          </rPr>
          <t>Solver converged in probability to a global solution.</t>
        </r>
      </text>
    </comment>
    <comment ref="AA84" authorId="0" shapeId="0" xr:uid="{1DAA19B8-C240-4A4A-8929-7E39105FA69D}">
      <text>
        <r>
          <rPr>
            <sz val="9"/>
            <color indexed="81"/>
            <rFont val="Tahoma"/>
            <family val="2"/>
          </rPr>
          <t>Solver converged in probability to a global solution.</t>
        </r>
      </text>
    </comment>
    <comment ref="B85" authorId="0" shapeId="0" xr:uid="{C74104FB-29FD-46E3-8219-95EDDB5B4793}">
      <text>
        <r>
          <rPr>
            <sz val="9"/>
            <color indexed="81"/>
            <rFont val="Tahoma"/>
            <family val="2"/>
          </rPr>
          <t>Solver could not find a feasible solution.</t>
        </r>
      </text>
    </comment>
    <comment ref="C85" authorId="0" shapeId="0" xr:uid="{052EC95F-7781-48CE-B98F-57DBEE5D5421}">
      <text>
        <r>
          <rPr>
            <sz val="9"/>
            <color indexed="81"/>
            <rFont val="Tahoma"/>
            <family val="2"/>
          </rPr>
          <t>Solver could not find a feasible solution.</t>
        </r>
      </text>
    </comment>
    <comment ref="D85" authorId="0" shapeId="0" xr:uid="{86F315A3-D007-47D0-B8B6-63DE125BC6BE}">
      <text>
        <r>
          <rPr>
            <sz val="9"/>
            <color indexed="81"/>
            <rFont val="Tahoma"/>
            <family val="2"/>
          </rPr>
          <t>Solver could not find a feasible solution.</t>
        </r>
      </text>
    </comment>
    <comment ref="E85" authorId="0" shapeId="0" xr:uid="{3DA3AA2C-173F-4B53-B4CE-481BEE2F51F8}">
      <text>
        <r>
          <rPr>
            <sz val="9"/>
            <color indexed="81"/>
            <rFont val="Tahoma"/>
            <family val="2"/>
          </rPr>
          <t>Solver could not find a feasible solution.</t>
        </r>
      </text>
    </comment>
    <comment ref="F85" authorId="0" shapeId="0" xr:uid="{CED23CF5-C765-4D5D-BEC6-3DC00131AC8F}">
      <text>
        <r>
          <rPr>
            <sz val="9"/>
            <color indexed="81"/>
            <rFont val="Tahoma"/>
            <family val="2"/>
          </rPr>
          <t>Solver could not find a feasible solution.</t>
        </r>
      </text>
    </comment>
    <comment ref="G85" authorId="0" shapeId="0" xr:uid="{22483347-05EA-4F4B-A038-2DEBBA1A288D}">
      <text>
        <r>
          <rPr>
            <sz val="9"/>
            <color indexed="81"/>
            <rFont val="Tahoma"/>
            <family val="2"/>
          </rPr>
          <t>Solver could not find a feasible solution.</t>
        </r>
      </text>
    </comment>
    <comment ref="H85" authorId="0" shapeId="0" xr:uid="{C4BE0AB1-BF48-4D57-8A11-9C6FEEBADC8F}">
      <text>
        <r>
          <rPr>
            <sz val="9"/>
            <color indexed="81"/>
            <rFont val="Tahoma"/>
            <family val="2"/>
          </rPr>
          <t>Solver could not find a feasible solution.</t>
        </r>
      </text>
    </comment>
    <comment ref="I85" authorId="0" shapeId="0" xr:uid="{1F400FF7-49B9-4457-A43F-0B736663D7CB}">
      <text>
        <r>
          <rPr>
            <sz val="9"/>
            <color indexed="81"/>
            <rFont val="Tahoma"/>
            <family val="2"/>
          </rPr>
          <t>Solver could not find a feasible solution.</t>
        </r>
      </text>
    </comment>
    <comment ref="J85" authorId="0" shapeId="0" xr:uid="{19BFEC42-2125-4B09-8C01-5DB2AFAA1EC4}">
      <text>
        <r>
          <rPr>
            <sz val="9"/>
            <color indexed="81"/>
            <rFont val="Tahoma"/>
            <family val="2"/>
          </rPr>
          <t>Solver could not find a feasible solution.</t>
        </r>
      </text>
    </comment>
    <comment ref="K85" authorId="0" shapeId="0" xr:uid="{974AA05C-B781-4616-9CCC-9CEC8BB409BD}">
      <text>
        <r>
          <rPr>
            <sz val="9"/>
            <color indexed="81"/>
            <rFont val="Tahoma"/>
            <family val="2"/>
          </rPr>
          <t>Solver could not find a feasible solution.</t>
        </r>
      </text>
    </comment>
    <comment ref="L85" authorId="0" shapeId="0" xr:uid="{F72187FF-D83F-4328-B3DC-23394B3B95E9}">
      <text>
        <r>
          <rPr>
            <sz val="9"/>
            <color indexed="81"/>
            <rFont val="Tahoma"/>
            <family val="2"/>
          </rPr>
          <t>Solver could not find a feasible solution.</t>
        </r>
      </text>
    </comment>
    <comment ref="M85" authorId="0" shapeId="0" xr:uid="{57B2DB36-19BC-49AA-995D-383828020D89}">
      <text>
        <r>
          <rPr>
            <sz val="9"/>
            <color indexed="81"/>
            <rFont val="Tahoma"/>
            <family val="2"/>
          </rPr>
          <t>Solver could not find a feasible solution.</t>
        </r>
      </text>
    </comment>
    <comment ref="N85" authorId="0" shapeId="0" xr:uid="{964EBE42-6F74-4941-9103-53748390C995}">
      <text>
        <r>
          <rPr>
            <sz val="9"/>
            <color indexed="81"/>
            <rFont val="Tahoma"/>
            <family val="2"/>
          </rPr>
          <t>Solver could not find a feasible solution.</t>
        </r>
      </text>
    </comment>
    <comment ref="O85" authorId="0" shapeId="0" xr:uid="{307806B1-2693-4B70-8739-87F7A3EC4668}">
      <text>
        <r>
          <rPr>
            <sz val="9"/>
            <color indexed="81"/>
            <rFont val="Tahoma"/>
            <family val="2"/>
          </rPr>
          <t>Solver could not find a feasible solution.</t>
        </r>
      </text>
    </comment>
    <comment ref="P85" authorId="0" shapeId="0" xr:uid="{09F0D760-43DE-46BD-B516-5272DE90E5D1}">
      <text>
        <r>
          <rPr>
            <sz val="9"/>
            <color indexed="81"/>
            <rFont val="Tahoma"/>
            <family val="2"/>
          </rPr>
          <t>Solver could not find a feasible solution.</t>
        </r>
      </text>
    </comment>
    <comment ref="Q85" authorId="0" shapeId="0" xr:uid="{51B823B1-5073-49B7-8918-2F4D4491DB26}">
      <text>
        <r>
          <rPr>
            <sz val="9"/>
            <color indexed="81"/>
            <rFont val="Tahoma"/>
            <family val="2"/>
          </rPr>
          <t>Solver could not find a feasible solution.</t>
        </r>
      </text>
    </comment>
    <comment ref="R85" authorId="0" shapeId="0" xr:uid="{94BD8DC7-5D46-4CC7-A776-72486AE695C8}">
      <text>
        <r>
          <rPr>
            <sz val="9"/>
            <color indexed="81"/>
            <rFont val="Tahoma"/>
            <family val="2"/>
          </rPr>
          <t>Solver could not find a feasible solution.</t>
        </r>
      </text>
    </comment>
    <comment ref="S85" authorId="0" shapeId="0" xr:uid="{420DC5AA-9E2D-47B7-A7B0-D4D69815F453}">
      <text>
        <r>
          <rPr>
            <sz val="9"/>
            <color indexed="81"/>
            <rFont val="Tahoma"/>
            <family val="2"/>
          </rPr>
          <t>Solver could not find a feasible solution.</t>
        </r>
      </text>
    </comment>
    <comment ref="T85" authorId="0" shapeId="0" xr:uid="{0C2805A5-6B2A-4909-BC4A-BC651160825C}">
      <text>
        <r>
          <rPr>
            <sz val="9"/>
            <color indexed="81"/>
            <rFont val="Tahoma"/>
            <family val="2"/>
          </rPr>
          <t>Solver converged in probability to a global solution.</t>
        </r>
      </text>
    </comment>
    <comment ref="U85" authorId="0" shapeId="0" xr:uid="{65E9E3CA-6B91-4D18-B7A2-A0B229249A68}">
      <text>
        <r>
          <rPr>
            <sz val="9"/>
            <color indexed="81"/>
            <rFont val="Tahoma"/>
            <family val="2"/>
          </rPr>
          <t>Solver converged in probability to a global solution.</t>
        </r>
      </text>
    </comment>
    <comment ref="V85" authorId="0" shapeId="0" xr:uid="{B5D8F730-DD1C-47D3-8C2A-EE5AD397BBCD}">
      <text>
        <r>
          <rPr>
            <sz val="9"/>
            <color indexed="81"/>
            <rFont val="Tahoma"/>
            <family val="2"/>
          </rPr>
          <t>Solver converged in probability to a global solution.</t>
        </r>
      </text>
    </comment>
    <comment ref="W85" authorId="0" shapeId="0" xr:uid="{C016C9B7-14C9-438B-8AC4-A16CB9FE7A53}">
      <text>
        <r>
          <rPr>
            <sz val="9"/>
            <color indexed="81"/>
            <rFont val="Tahoma"/>
            <family val="2"/>
          </rPr>
          <t>Solver converged in probability to a global solution.</t>
        </r>
      </text>
    </comment>
    <comment ref="X85" authorId="0" shapeId="0" xr:uid="{2888231F-29AA-4522-9843-5C031A2EA8F7}">
      <text>
        <r>
          <rPr>
            <sz val="9"/>
            <color indexed="81"/>
            <rFont val="Tahoma"/>
            <family val="2"/>
          </rPr>
          <t>Solver converged in probability to a global solution.</t>
        </r>
      </text>
    </comment>
    <comment ref="Y85" authorId="0" shapeId="0" xr:uid="{2B8C3293-3D43-49CC-A3EF-9B15DAB0C7D0}">
      <text>
        <r>
          <rPr>
            <sz val="9"/>
            <color indexed="81"/>
            <rFont val="Tahoma"/>
            <family val="2"/>
          </rPr>
          <t>Solver converged in probability to a global solution.</t>
        </r>
      </text>
    </comment>
    <comment ref="Z85" authorId="0" shapeId="0" xr:uid="{ADFCFA45-E444-47D3-8ACC-3B2FB2AB4ABB}">
      <text>
        <r>
          <rPr>
            <sz val="9"/>
            <color indexed="81"/>
            <rFont val="Tahoma"/>
            <family val="2"/>
          </rPr>
          <t>Solver converged in probability to a global solution.</t>
        </r>
      </text>
    </comment>
    <comment ref="AA85" authorId="0" shapeId="0" xr:uid="{016E2BD4-6445-4948-BB52-7F968CABBCB0}">
      <text>
        <r>
          <rPr>
            <sz val="9"/>
            <color indexed="81"/>
            <rFont val="Tahoma"/>
            <family val="2"/>
          </rPr>
          <t>Solver converged in probability to a global solution.</t>
        </r>
      </text>
    </comment>
    <comment ref="B86" authorId="0" shapeId="0" xr:uid="{EF1ACB85-03CA-4BE6-B332-4137C1605C85}">
      <text>
        <r>
          <rPr>
            <sz val="9"/>
            <color indexed="81"/>
            <rFont val="Tahoma"/>
            <family val="2"/>
          </rPr>
          <t>Solver could not find a feasible solution.</t>
        </r>
      </text>
    </comment>
    <comment ref="C86" authorId="0" shapeId="0" xr:uid="{B8C802EA-128A-4605-B148-53798F8A0242}">
      <text>
        <r>
          <rPr>
            <sz val="9"/>
            <color indexed="81"/>
            <rFont val="Tahoma"/>
            <family val="2"/>
          </rPr>
          <t>Solver could not find a feasible solution.</t>
        </r>
      </text>
    </comment>
    <comment ref="D86" authorId="0" shapeId="0" xr:uid="{964E11F1-6597-4F1C-9BED-258EDED7A61D}">
      <text>
        <r>
          <rPr>
            <sz val="9"/>
            <color indexed="81"/>
            <rFont val="Tahoma"/>
            <family val="2"/>
          </rPr>
          <t>Solver could not find a feasible solution.</t>
        </r>
      </text>
    </comment>
    <comment ref="E86" authorId="0" shapeId="0" xr:uid="{A0913BBC-2B1C-4554-95F3-A91D0D9CDAC7}">
      <text>
        <r>
          <rPr>
            <sz val="9"/>
            <color indexed="81"/>
            <rFont val="Tahoma"/>
            <family val="2"/>
          </rPr>
          <t>Solver could not find a feasible solution.</t>
        </r>
      </text>
    </comment>
    <comment ref="F86" authorId="0" shapeId="0" xr:uid="{09B41C24-CF2F-402E-A8CB-97B39B68D44C}">
      <text>
        <r>
          <rPr>
            <sz val="9"/>
            <color indexed="81"/>
            <rFont val="Tahoma"/>
            <family val="2"/>
          </rPr>
          <t>Solver could not find a feasible solution.</t>
        </r>
      </text>
    </comment>
    <comment ref="G86" authorId="0" shapeId="0" xr:uid="{39C6A088-0094-42EA-95D1-F8BBE9288C63}">
      <text>
        <r>
          <rPr>
            <sz val="9"/>
            <color indexed="81"/>
            <rFont val="Tahoma"/>
            <family val="2"/>
          </rPr>
          <t>Solver could not find a feasible solution.</t>
        </r>
      </text>
    </comment>
    <comment ref="H86" authorId="0" shapeId="0" xr:uid="{86078981-0A7A-457D-98A1-51B88CCA7E78}">
      <text>
        <r>
          <rPr>
            <sz val="9"/>
            <color indexed="81"/>
            <rFont val="Tahoma"/>
            <family val="2"/>
          </rPr>
          <t>Solver could not find a feasible solution.</t>
        </r>
      </text>
    </comment>
    <comment ref="I86" authorId="0" shapeId="0" xr:uid="{AF181F03-37A9-41DA-8EB4-2818E22FEED3}">
      <text>
        <r>
          <rPr>
            <sz val="9"/>
            <color indexed="81"/>
            <rFont val="Tahoma"/>
            <family val="2"/>
          </rPr>
          <t>Solver could not find a feasible solution.</t>
        </r>
      </text>
    </comment>
    <comment ref="J86" authorId="0" shapeId="0" xr:uid="{B6514E4D-BEEA-4F7D-9406-C0FD28FBDFFF}">
      <text>
        <r>
          <rPr>
            <sz val="9"/>
            <color indexed="81"/>
            <rFont val="Tahoma"/>
            <family val="2"/>
          </rPr>
          <t>Solver could not find a feasible solution.</t>
        </r>
      </text>
    </comment>
    <comment ref="K86" authorId="0" shapeId="0" xr:uid="{7E5E3091-A516-49C6-B4E1-8EB84F7D4F6B}">
      <text>
        <r>
          <rPr>
            <sz val="9"/>
            <color indexed="81"/>
            <rFont val="Tahoma"/>
            <family val="2"/>
          </rPr>
          <t>Solver could not find a feasible solution.</t>
        </r>
      </text>
    </comment>
    <comment ref="L86" authorId="0" shapeId="0" xr:uid="{A188937E-0EEC-407D-8EE6-73093D46F481}">
      <text>
        <r>
          <rPr>
            <sz val="9"/>
            <color indexed="81"/>
            <rFont val="Tahoma"/>
            <family val="2"/>
          </rPr>
          <t>Solver could not find a feasible solution.</t>
        </r>
      </text>
    </comment>
    <comment ref="M86" authorId="0" shapeId="0" xr:uid="{91E6E9D3-8438-4099-B3C0-BF1FFCD73B2F}">
      <text>
        <r>
          <rPr>
            <sz val="9"/>
            <color indexed="81"/>
            <rFont val="Tahoma"/>
            <family val="2"/>
          </rPr>
          <t>Solver could not find a feasible solution.</t>
        </r>
      </text>
    </comment>
    <comment ref="N86" authorId="0" shapeId="0" xr:uid="{7F6BA7F1-0698-4632-A3AF-122D870940D2}">
      <text>
        <r>
          <rPr>
            <sz val="9"/>
            <color indexed="81"/>
            <rFont val="Tahoma"/>
            <family val="2"/>
          </rPr>
          <t>Solver could not find a feasible solution.</t>
        </r>
      </text>
    </comment>
    <comment ref="O86" authorId="0" shapeId="0" xr:uid="{06D3FE8E-E2C2-4349-8027-082A07D75909}">
      <text>
        <r>
          <rPr>
            <sz val="9"/>
            <color indexed="81"/>
            <rFont val="Tahoma"/>
            <family val="2"/>
          </rPr>
          <t>Solver could not find a feasible solution.</t>
        </r>
      </text>
    </comment>
    <comment ref="P86" authorId="0" shapeId="0" xr:uid="{53F61EFE-F62B-441D-869E-99BC93DC918F}">
      <text>
        <r>
          <rPr>
            <sz val="9"/>
            <color indexed="81"/>
            <rFont val="Tahoma"/>
            <family val="2"/>
          </rPr>
          <t>Solver could not find a feasible solution.</t>
        </r>
      </text>
    </comment>
    <comment ref="Q86" authorId="0" shapeId="0" xr:uid="{440798F2-489F-458E-9A4B-1AA7D7BF254B}">
      <text>
        <r>
          <rPr>
            <sz val="9"/>
            <color indexed="81"/>
            <rFont val="Tahoma"/>
            <family val="2"/>
          </rPr>
          <t>Solver could not find a feasible solution.</t>
        </r>
      </text>
    </comment>
    <comment ref="R86" authorId="0" shapeId="0" xr:uid="{27F60086-2A04-47B9-A97A-E789AEA3E03B}">
      <text>
        <r>
          <rPr>
            <sz val="9"/>
            <color indexed="81"/>
            <rFont val="Tahoma"/>
            <family val="2"/>
          </rPr>
          <t>Solver could not find a feasible solution.</t>
        </r>
      </text>
    </comment>
    <comment ref="S86" authorId="0" shapeId="0" xr:uid="{5DD486D2-AFBF-4473-BEB2-DEDD4D3714CD}">
      <text>
        <r>
          <rPr>
            <sz val="9"/>
            <color indexed="81"/>
            <rFont val="Tahoma"/>
            <family val="2"/>
          </rPr>
          <t>Solver could not find a feasible solution.</t>
        </r>
      </text>
    </comment>
    <comment ref="T86" authorId="0" shapeId="0" xr:uid="{DCA22292-8192-4BED-86AE-44D2D685F0DA}">
      <text>
        <r>
          <rPr>
            <sz val="9"/>
            <color indexed="81"/>
            <rFont val="Tahoma"/>
            <family val="2"/>
          </rPr>
          <t>Solver converged in probability to a global solution.</t>
        </r>
      </text>
    </comment>
    <comment ref="U86" authorId="0" shapeId="0" xr:uid="{B5C11EA2-AB18-4B84-8123-DAE03A9FEF79}">
      <text>
        <r>
          <rPr>
            <sz val="9"/>
            <color indexed="81"/>
            <rFont val="Tahoma"/>
            <family val="2"/>
          </rPr>
          <t>Solver converged in probability to a global solution.</t>
        </r>
      </text>
    </comment>
    <comment ref="V86" authorId="0" shapeId="0" xr:uid="{85B17C51-AB43-4FED-AEF8-5E047CCE2D1E}">
      <text>
        <r>
          <rPr>
            <sz val="9"/>
            <color indexed="81"/>
            <rFont val="Tahoma"/>
            <family val="2"/>
          </rPr>
          <t>Solver converged in probability to a global solution.</t>
        </r>
      </text>
    </comment>
    <comment ref="W86" authorId="0" shapeId="0" xr:uid="{7D218D23-F1A2-41B2-9BD9-227A2F922DC1}">
      <text>
        <r>
          <rPr>
            <sz val="9"/>
            <color indexed="81"/>
            <rFont val="Tahoma"/>
            <family val="2"/>
          </rPr>
          <t>Solver converged in probability to a global solution.</t>
        </r>
      </text>
    </comment>
    <comment ref="X86" authorId="0" shapeId="0" xr:uid="{12E445EE-C311-462D-87B5-C3A488347364}">
      <text>
        <r>
          <rPr>
            <sz val="9"/>
            <color indexed="81"/>
            <rFont val="Tahoma"/>
            <family val="2"/>
          </rPr>
          <t>Solver converged in probability to a global solution.</t>
        </r>
      </text>
    </comment>
    <comment ref="Y86" authorId="0" shapeId="0" xr:uid="{5EA901A6-907A-4761-BC2D-C030DDB79D7A}">
      <text>
        <r>
          <rPr>
            <sz val="9"/>
            <color indexed="81"/>
            <rFont val="Tahoma"/>
            <family val="2"/>
          </rPr>
          <t>Solver converged in probability to a global solution.</t>
        </r>
      </text>
    </comment>
    <comment ref="Z86" authorId="0" shapeId="0" xr:uid="{B7B5921B-BD69-4CE1-9CF0-EC7E4F776A89}">
      <text>
        <r>
          <rPr>
            <sz val="9"/>
            <color indexed="81"/>
            <rFont val="Tahoma"/>
            <family val="2"/>
          </rPr>
          <t>Solver converged in probability to a global solution.</t>
        </r>
      </text>
    </comment>
    <comment ref="AA86" authorId="0" shapeId="0" xr:uid="{8F184DD7-91E5-48FA-8B60-7DE75F690584}">
      <text>
        <r>
          <rPr>
            <sz val="9"/>
            <color indexed="81"/>
            <rFont val="Tahoma"/>
            <family val="2"/>
          </rPr>
          <t>Solver converged in probability to a global solution.</t>
        </r>
      </text>
    </comment>
    <comment ref="B89" authorId="0" shapeId="0" xr:uid="{CF9866E0-A23A-47F4-8769-3E08294C196C}">
      <text>
        <r>
          <rPr>
            <sz val="9"/>
            <color indexed="81"/>
            <rFont val="Tahoma"/>
            <family val="2"/>
          </rPr>
          <t>Solver could not find a feasible solution.</t>
        </r>
      </text>
    </comment>
    <comment ref="C89" authorId="0" shapeId="0" xr:uid="{9780617E-FF20-4860-9003-1134BB58A3B6}">
      <text>
        <r>
          <rPr>
            <sz val="9"/>
            <color indexed="81"/>
            <rFont val="Tahoma"/>
            <family val="2"/>
          </rPr>
          <t>Solver could not find a feasible solution.</t>
        </r>
      </text>
    </comment>
    <comment ref="D89" authorId="0" shapeId="0" xr:uid="{698709A0-39A3-40B6-9723-6906973DC78C}">
      <text>
        <r>
          <rPr>
            <sz val="9"/>
            <color indexed="81"/>
            <rFont val="Tahoma"/>
            <family val="2"/>
          </rPr>
          <t>Solver could not find a feasible solution.</t>
        </r>
      </text>
    </comment>
    <comment ref="E89" authorId="0" shapeId="0" xr:uid="{F326D81F-FAF6-4B0A-96DC-82C557A0F039}">
      <text>
        <r>
          <rPr>
            <sz val="9"/>
            <color indexed="81"/>
            <rFont val="Tahoma"/>
            <family val="2"/>
          </rPr>
          <t>Solver could not find a feasible solution.</t>
        </r>
      </text>
    </comment>
    <comment ref="F89" authorId="0" shapeId="0" xr:uid="{04245885-E5DD-4389-8871-1240470C6452}">
      <text>
        <r>
          <rPr>
            <sz val="9"/>
            <color indexed="81"/>
            <rFont val="Tahoma"/>
            <family val="2"/>
          </rPr>
          <t>Solver could not find a feasible solution.</t>
        </r>
      </text>
    </comment>
    <comment ref="G89" authorId="0" shapeId="0" xr:uid="{60E691D1-43BC-49F7-BF23-D63F8CFFB81D}">
      <text>
        <r>
          <rPr>
            <sz val="9"/>
            <color indexed="81"/>
            <rFont val="Tahoma"/>
            <family val="2"/>
          </rPr>
          <t>Solver could not find a feasible solution.</t>
        </r>
      </text>
    </comment>
    <comment ref="H89" authorId="0" shapeId="0" xr:uid="{72E29219-CB39-49BF-8695-45BDE1E5480F}">
      <text>
        <r>
          <rPr>
            <sz val="9"/>
            <color indexed="81"/>
            <rFont val="Tahoma"/>
            <family val="2"/>
          </rPr>
          <t>Solver could not find a feasible solution.</t>
        </r>
      </text>
    </comment>
    <comment ref="I89" authorId="0" shapeId="0" xr:uid="{F9263669-D382-4698-99EF-4155C363B71D}">
      <text>
        <r>
          <rPr>
            <sz val="9"/>
            <color indexed="81"/>
            <rFont val="Tahoma"/>
            <family val="2"/>
          </rPr>
          <t>Solver could not find a feasible solution.</t>
        </r>
      </text>
    </comment>
    <comment ref="J89" authorId="0" shapeId="0" xr:uid="{0EE8B370-8736-479E-8694-E6C5BF24526F}">
      <text>
        <r>
          <rPr>
            <sz val="9"/>
            <color indexed="81"/>
            <rFont val="Tahoma"/>
            <family val="2"/>
          </rPr>
          <t>Solver could not find a feasible solution.</t>
        </r>
      </text>
    </comment>
    <comment ref="K89" authorId="0" shapeId="0" xr:uid="{F970D501-9DB0-4E09-9E8F-5D0C11BB6AC7}">
      <text>
        <r>
          <rPr>
            <sz val="9"/>
            <color indexed="81"/>
            <rFont val="Tahoma"/>
            <family val="2"/>
          </rPr>
          <t>Solver could not find a feasible solution.</t>
        </r>
      </text>
    </comment>
    <comment ref="L89" authorId="0" shapeId="0" xr:uid="{C615A5FF-697B-41E1-8A84-3562B8487281}">
      <text>
        <r>
          <rPr>
            <sz val="9"/>
            <color indexed="81"/>
            <rFont val="Tahoma"/>
            <family val="2"/>
          </rPr>
          <t>Solver could not find a feasible solution.</t>
        </r>
      </text>
    </comment>
    <comment ref="M89" authorId="0" shapeId="0" xr:uid="{27F497F6-BA0C-4E29-B90A-BA6E53D77932}">
      <text>
        <r>
          <rPr>
            <sz val="9"/>
            <color indexed="81"/>
            <rFont val="Tahoma"/>
            <family val="2"/>
          </rPr>
          <t>Solver could not find a feasible solution.</t>
        </r>
      </text>
    </comment>
    <comment ref="N89" authorId="0" shapeId="0" xr:uid="{A8F57F36-9F1F-42CD-B448-608837D2AABD}">
      <text>
        <r>
          <rPr>
            <sz val="9"/>
            <color indexed="81"/>
            <rFont val="Tahoma"/>
            <family val="2"/>
          </rPr>
          <t>Solver could not find a feasible solution.</t>
        </r>
      </text>
    </comment>
    <comment ref="O89" authorId="0" shapeId="0" xr:uid="{0B04AC72-133C-497D-8CCB-F74FC9A0DE38}">
      <text>
        <r>
          <rPr>
            <sz val="9"/>
            <color indexed="81"/>
            <rFont val="Tahoma"/>
            <family val="2"/>
          </rPr>
          <t>Solver converged in probability to a global solution.</t>
        </r>
      </text>
    </comment>
    <comment ref="P89" authorId="0" shapeId="0" xr:uid="{0722763E-63A5-4C50-96C0-8CE0B9D20153}">
      <text>
        <r>
          <rPr>
            <sz val="9"/>
            <color indexed="81"/>
            <rFont val="Tahoma"/>
            <family val="2"/>
          </rPr>
          <t>Solver converged in probability to a global solution.</t>
        </r>
      </text>
    </comment>
    <comment ref="Q89" authorId="0" shapeId="0" xr:uid="{C07B625F-1F08-48BA-9CD8-9D775AD61EA4}">
      <text>
        <r>
          <rPr>
            <sz val="9"/>
            <color indexed="81"/>
            <rFont val="Tahoma"/>
            <family val="2"/>
          </rPr>
          <t>Solver converged in probability to a global solution.</t>
        </r>
      </text>
    </comment>
    <comment ref="R89" authorId="0" shapeId="0" xr:uid="{A1375E6B-44AE-409A-BC9D-D3241A9597DB}">
      <text>
        <r>
          <rPr>
            <sz val="9"/>
            <color indexed="81"/>
            <rFont val="Tahoma"/>
            <family val="2"/>
          </rPr>
          <t>Solver converged in probability to a global solution.</t>
        </r>
      </text>
    </comment>
    <comment ref="S89" authorId="0" shapeId="0" xr:uid="{CACB7989-5000-4352-9E18-3BA9CDA1342F}">
      <text>
        <r>
          <rPr>
            <sz val="9"/>
            <color indexed="81"/>
            <rFont val="Tahoma"/>
            <family val="2"/>
          </rPr>
          <t>Solver converged in probability to a global solution.</t>
        </r>
      </text>
    </comment>
    <comment ref="T89" authorId="0" shapeId="0" xr:uid="{72DEC556-6C4D-4A3E-9D46-50F79E45A456}">
      <text>
        <r>
          <rPr>
            <sz val="9"/>
            <color indexed="81"/>
            <rFont val="Tahoma"/>
            <family val="2"/>
          </rPr>
          <t>Solver converged in probability to a global solution.</t>
        </r>
      </text>
    </comment>
    <comment ref="U89" authorId="0" shapeId="0" xr:uid="{4BD683EF-56D5-4155-945D-AA823F79A802}">
      <text>
        <r>
          <rPr>
            <sz val="9"/>
            <color indexed="81"/>
            <rFont val="Tahoma"/>
            <family val="2"/>
          </rPr>
          <t>Solver converged in probability to a global solution.</t>
        </r>
      </text>
    </comment>
    <comment ref="V89" authorId="0" shapeId="0" xr:uid="{DA5066FB-78A2-4E08-903F-16524EE6ABCE}">
      <text>
        <r>
          <rPr>
            <sz val="9"/>
            <color indexed="81"/>
            <rFont val="Tahoma"/>
            <family val="2"/>
          </rPr>
          <t>Solver converged in probability to a global solution.</t>
        </r>
      </text>
    </comment>
    <comment ref="W89" authorId="0" shapeId="0" xr:uid="{7ABBD29A-254D-425E-8C56-F3D134710AB5}">
      <text>
        <r>
          <rPr>
            <sz val="9"/>
            <color indexed="81"/>
            <rFont val="Tahoma"/>
            <family val="2"/>
          </rPr>
          <t>Solver converged in probability to a global solution.</t>
        </r>
      </text>
    </comment>
    <comment ref="X89" authorId="0" shapeId="0" xr:uid="{300060F6-CA04-4468-A28C-1031323C4D95}">
      <text>
        <r>
          <rPr>
            <sz val="9"/>
            <color indexed="81"/>
            <rFont val="Tahoma"/>
            <family val="2"/>
          </rPr>
          <t>Solver converged in probability to a global solution.</t>
        </r>
      </text>
    </comment>
    <comment ref="Y89" authorId="0" shapeId="0" xr:uid="{8C7331B2-D5F7-4550-AEE9-CD0C971F4877}">
      <text>
        <r>
          <rPr>
            <sz val="9"/>
            <color indexed="81"/>
            <rFont val="Tahoma"/>
            <family val="2"/>
          </rPr>
          <t>Solver converged in probability to a global solution.</t>
        </r>
      </text>
    </comment>
    <comment ref="Z89" authorId="0" shapeId="0" xr:uid="{3D14D0EE-3F48-4ACA-BF21-BE42135BB8AD}">
      <text>
        <r>
          <rPr>
            <sz val="9"/>
            <color indexed="81"/>
            <rFont val="Tahoma"/>
            <family val="2"/>
          </rPr>
          <t>Solver converged in probability to a global solution.</t>
        </r>
      </text>
    </comment>
    <comment ref="AA89" authorId="0" shapeId="0" xr:uid="{777C8A1A-F67E-49F2-9B8F-DEE109E8B1A3}">
      <text>
        <r>
          <rPr>
            <sz val="9"/>
            <color indexed="81"/>
            <rFont val="Tahoma"/>
            <family val="2"/>
          </rPr>
          <t>Solver converged in probability to a global solution.</t>
        </r>
      </text>
    </comment>
    <comment ref="B90" authorId="0" shapeId="0" xr:uid="{02A2C9E9-DCB5-460B-A732-418CC49ACBE3}">
      <text>
        <r>
          <rPr>
            <sz val="9"/>
            <color indexed="81"/>
            <rFont val="Tahoma"/>
            <family val="2"/>
          </rPr>
          <t>Solver could not find a feasible solution.</t>
        </r>
      </text>
    </comment>
    <comment ref="C90" authorId="0" shapeId="0" xr:uid="{E855A1B3-AF79-46F0-92B8-CE3B78E0B007}">
      <text>
        <r>
          <rPr>
            <sz val="9"/>
            <color indexed="81"/>
            <rFont val="Tahoma"/>
            <family val="2"/>
          </rPr>
          <t>Solver could not find a feasible solution.</t>
        </r>
      </text>
    </comment>
    <comment ref="D90" authorId="0" shapeId="0" xr:uid="{B08BD809-5A7B-4EB9-A1C3-7FA874DCAA03}">
      <text>
        <r>
          <rPr>
            <sz val="9"/>
            <color indexed="81"/>
            <rFont val="Tahoma"/>
            <family val="2"/>
          </rPr>
          <t>Solver could not find a feasible solution.</t>
        </r>
      </text>
    </comment>
    <comment ref="E90" authorId="0" shapeId="0" xr:uid="{4A3E4C9F-9B73-4065-A9B0-1AB028557BA3}">
      <text>
        <r>
          <rPr>
            <sz val="9"/>
            <color indexed="81"/>
            <rFont val="Tahoma"/>
            <family val="2"/>
          </rPr>
          <t>Solver could not find a feasible solution.</t>
        </r>
      </text>
    </comment>
    <comment ref="F90" authorId="0" shapeId="0" xr:uid="{DCEB268C-5DE1-40FD-A54A-EC71CEAD7808}">
      <text>
        <r>
          <rPr>
            <sz val="9"/>
            <color indexed="81"/>
            <rFont val="Tahoma"/>
            <family val="2"/>
          </rPr>
          <t>Solver could not find a feasible solution.</t>
        </r>
      </text>
    </comment>
    <comment ref="G90" authorId="0" shapeId="0" xr:uid="{264EA662-CEB5-423F-887B-93120B431F8F}">
      <text>
        <r>
          <rPr>
            <sz val="9"/>
            <color indexed="81"/>
            <rFont val="Tahoma"/>
            <family val="2"/>
          </rPr>
          <t>Solver could not find a feasible solution.</t>
        </r>
      </text>
    </comment>
    <comment ref="H90" authorId="0" shapeId="0" xr:uid="{50C81010-E4D5-4719-BAF4-22E8411307FB}">
      <text>
        <r>
          <rPr>
            <sz val="9"/>
            <color indexed="81"/>
            <rFont val="Tahoma"/>
            <family val="2"/>
          </rPr>
          <t>Solver could not find a feasible solution.</t>
        </r>
      </text>
    </comment>
    <comment ref="I90" authorId="0" shapeId="0" xr:uid="{6DF566C1-2E8B-4896-A816-7CB9BD5DF10D}">
      <text>
        <r>
          <rPr>
            <sz val="9"/>
            <color indexed="81"/>
            <rFont val="Tahoma"/>
            <family val="2"/>
          </rPr>
          <t>Solver could not find a feasible solution.</t>
        </r>
      </text>
    </comment>
    <comment ref="J90" authorId="0" shapeId="0" xr:uid="{3207F9A8-EE1B-4587-9372-1FD93EF5A8EC}">
      <text>
        <r>
          <rPr>
            <sz val="9"/>
            <color indexed="81"/>
            <rFont val="Tahoma"/>
            <family val="2"/>
          </rPr>
          <t>Solver could not find a feasible solution.</t>
        </r>
      </text>
    </comment>
    <comment ref="K90" authorId="0" shapeId="0" xr:uid="{F7E77F5F-366B-4548-BD2D-AB4081F54067}">
      <text>
        <r>
          <rPr>
            <sz val="9"/>
            <color indexed="81"/>
            <rFont val="Tahoma"/>
            <family val="2"/>
          </rPr>
          <t>Solver could not find a feasible solution.</t>
        </r>
      </text>
    </comment>
    <comment ref="L90" authorId="0" shapeId="0" xr:uid="{C960D896-BBC5-4EA8-ABD8-DE1DD1C4CB9E}">
      <text>
        <r>
          <rPr>
            <sz val="9"/>
            <color indexed="81"/>
            <rFont val="Tahoma"/>
            <family val="2"/>
          </rPr>
          <t>Solver could not find a feasible solution.</t>
        </r>
      </text>
    </comment>
    <comment ref="M90" authorId="0" shapeId="0" xr:uid="{90C8EC6C-D092-4098-8DBA-EC26ADFF24D8}">
      <text>
        <r>
          <rPr>
            <sz val="9"/>
            <color indexed="81"/>
            <rFont val="Tahoma"/>
            <family val="2"/>
          </rPr>
          <t>Solver could not find a feasible solution.</t>
        </r>
      </text>
    </comment>
    <comment ref="N90" authorId="0" shapeId="0" xr:uid="{C0224B6C-E277-4D86-9CA0-A86CFC73DB37}">
      <text>
        <r>
          <rPr>
            <sz val="9"/>
            <color indexed="81"/>
            <rFont val="Tahoma"/>
            <family val="2"/>
          </rPr>
          <t>Solver could not find a feasible solution.</t>
        </r>
      </text>
    </comment>
    <comment ref="O90" authorId="0" shapeId="0" xr:uid="{3374BFA8-9095-4C1B-8274-A82CFCE800CB}">
      <text>
        <r>
          <rPr>
            <sz val="9"/>
            <color indexed="81"/>
            <rFont val="Tahoma"/>
            <family val="2"/>
          </rPr>
          <t>Solver converged in probability to a global solution.</t>
        </r>
      </text>
    </comment>
    <comment ref="P90" authorId="0" shapeId="0" xr:uid="{179181B5-3AE8-4749-B816-BD70E9BF3E46}">
      <text>
        <r>
          <rPr>
            <sz val="9"/>
            <color indexed="81"/>
            <rFont val="Tahoma"/>
            <family val="2"/>
          </rPr>
          <t>Solver converged in probability to a global solution.</t>
        </r>
      </text>
    </comment>
    <comment ref="Q90" authorId="0" shapeId="0" xr:uid="{6659A717-B382-4BAA-806A-BDAEC1E0470A}">
      <text>
        <r>
          <rPr>
            <sz val="9"/>
            <color indexed="81"/>
            <rFont val="Tahoma"/>
            <family val="2"/>
          </rPr>
          <t>Solver converged in probability to a global solution.</t>
        </r>
      </text>
    </comment>
    <comment ref="R90" authorId="0" shapeId="0" xr:uid="{821D5452-FC5E-406A-8D5B-9F36A659E1A9}">
      <text>
        <r>
          <rPr>
            <sz val="9"/>
            <color indexed="81"/>
            <rFont val="Tahoma"/>
            <family val="2"/>
          </rPr>
          <t>Solver converged in probability to a global solution.</t>
        </r>
      </text>
    </comment>
    <comment ref="S90" authorId="0" shapeId="0" xr:uid="{CDA6386F-BDEA-464B-9285-325B1034BFE8}">
      <text>
        <r>
          <rPr>
            <sz val="9"/>
            <color indexed="81"/>
            <rFont val="Tahoma"/>
            <family val="2"/>
          </rPr>
          <t>Solver converged in probability to a global solution.</t>
        </r>
      </text>
    </comment>
    <comment ref="T90" authorId="0" shapeId="0" xr:uid="{B1064D1B-19A3-4D96-8806-5B6FA936EDF0}">
      <text>
        <r>
          <rPr>
            <sz val="9"/>
            <color indexed="81"/>
            <rFont val="Tahoma"/>
            <family val="2"/>
          </rPr>
          <t>Solver converged in probability to a global solution.</t>
        </r>
      </text>
    </comment>
    <comment ref="U90" authorId="0" shapeId="0" xr:uid="{232D8818-31D6-47F7-BAD1-B2084005C2FA}">
      <text>
        <r>
          <rPr>
            <sz val="9"/>
            <color indexed="81"/>
            <rFont val="Tahoma"/>
            <family val="2"/>
          </rPr>
          <t>Solver converged in probability to a global solution.</t>
        </r>
      </text>
    </comment>
    <comment ref="V90" authorId="0" shapeId="0" xr:uid="{C40A13E8-DA35-4CD1-8D6D-8D7465D9283E}">
      <text>
        <r>
          <rPr>
            <sz val="9"/>
            <color indexed="81"/>
            <rFont val="Tahoma"/>
            <family val="2"/>
          </rPr>
          <t>Solver converged in probability to a global solution.</t>
        </r>
      </text>
    </comment>
    <comment ref="W90" authorId="0" shapeId="0" xr:uid="{CB806DFA-A417-47EB-939B-7A81FC53EAF3}">
      <text>
        <r>
          <rPr>
            <sz val="9"/>
            <color indexed="81"/>
            <rFont val="Tahoma"/>
            <family val="2"/>
          </rPr>
          <t>Solver converged in probability to a global solution.</t>
        </r>
      </text>
    </comment>
    <comment ref="X90" authorId="0" shapeId="0" xr:uid="{92B14895-8AE3-45C2-9605-E1C994DA5B2C}">
      <text>
        <r>
          <rPr>
            <sz val="9"/>
            <color indexed="81"/>
            <rFont val="Tahoma"/>
            <family val="2"/>
          </rPr>
          <t>Solver converged in probability to a global solution.</t>
        </r>
      </text>
    </comment>
    <comment ref="Y90" authorId="0" shapeId="0" xr:uid="{5DFFBAD4-58E7-479A-A054-AC260B5140AF}">
      <text>
        <r>
          <rPr>
            <sz val="9"/>
            <color indexed="81"/>
            <rFont val="Tahoma"/>
            <family val="2"/>
          </rPr>
          <t>Solver converged in probability to a global solution.</t>
        </r>
      </text>
    </comment>
    <comment ref="Z90" authorId="0" shapeId="0" xr:uid="{FCFA7BD7-C93D-420A-9CB8-1FAB53B28B50}">
      <text>
        <r>
          <rPr>
            <sz val="9"/>
            <color indexed="81"/>
            <rFont val="Tahoma"/>
            <family val="2"/>
          </rPr>
          <t>Solver converged in probability to a global solution.</t>
        </r>
      </text>
    </comment>
    <comment ref="AA90" authorId="0" shapeId="0" xr:uid="{DFAE28E5-07A7-4FB9-9FC2-152D20A9A3C6}">
      <text>
        <r>
          <rPr>
            <sz val="9"/>
            <color indexed="81"/>
            <rFont val="Tahoma"/>
            <family val="2"/>
          </rPr>
          <t>Solver converged in probability to a global solution.</t>
        </r>
      </text>
    </comment>
    <comment ref="B91" authorId="0" shapeId="0" xr:uid="{E26E82D6-A20C-4619-9298-B6431E857D1A}">
      <text>
        <r>
          <rPr>
            <sz val="9"/>
            <color indexed="81"/>
            <rFont val="Tahoma"/>
            <family val="2"/>
          </rPr>
          <t>Solver could not find a feasible solution.</t>
        </r>
      </text>
    </comment>
    <comment ref="C91" authorId="0" shapeId="0" xr:uid="{29F12B71-2D03-4FF1-9F2B-9B368F929713}">
      <text>
        <r>
          <rPr>
            <sz val="9"/>
            <color indexed="81"/>
            <rFont val="Tahoma"/>
            <family val="2"/>
          </rPr>
          <t>Solver could not find a feasible solution.</t>
        </r>
      </text>
    </comment>
    <comment ref="D91" authorId="0" shapeId="0" xr:uid="{34747EB3-3CA3-4F05-A1F9-D1A8B492EB07}">
      <text>
        <r>
          <rPr>
            <sz val="9"/>
            <color indexed="81"/>
            <rFont val="Tahoma"/>
            <family val="2"/>
          </rPr>
          <t>Solver could not find a feasible solution.</t>
        </r>
      </text>
    </comment>
    <comment ref="E91" authorId="0" shapeId="0" xr:uid="{926BF506-76B8-444F-9740-E3256CE3212D}">
      <text>
        <r>
          <rPr>
            <sz val="9"/>
            <color indexed="81"/>
            <rFont val="Tahoma"/>
            <family val="2"/>
          </rPr>
          <t>Solver could not find a feasible solution.</t>
        </r>
      </text>
    </comment>
    <comment ref="F91" authorId="0" shapeId="0" xr:uid="{F05DA8E9-6D54-4083-BFF1-5E8ADADE7CB8}">
      <text>
        <r>
          <rPr>
            <sz val="9"/>
            <color indexed="81"/>
            <rFont val="Tahoma"/>
            <family val="2"/>
          </rPr>
          <t>Solver could not find a feasible solution.</t>
        </r>
      </text>
    </comment>
    <comment ref="G91" authorId="0" shapeId="0" xr:uid="{E9F37EC8-B851-4C8D-ABDA-223CB275F595}">
      <text>
        <r>
          <rPr>
            <sz val="9"/>
            <color indexed="81"/>
            <rFont val="Tahoma"/>
            <family val="2"/>
          </rPr>
          <t>Solver could not find a feasible solution.</t>
        </r>
      </text>
    </comment>
    <comment ref="H91" authorId="0" shapeId="0" xr:uid="{8F1D2E40-0C4B-4308-A537-5E9ADDCE4C92}">
      <text>
        <r>
          <rPr>
            <sz val="9"/>
            <color indexed="81"/>
            <rFont val="Tahoma"/>
            <family val="2"/>
          </rPr>
          <t>Solver could not find a feasible solution.</t>
        </r>
      </text>
    </comment>
    <comment ref="I91" authorId="0" shapeId="0" xr:uid="{B2C0B304-EBD2-4896-A504-3B728AD3AF93}">
      <text>
        <r>
          <rPr>
            <sz val="9"/>
            <color indexed="81"/>
            <rFont val="Tahoma"/>
            <family val="2"/>
          </rPr>
          <t>Solver could not find a feasible solution.</t>
        </r>
      </text>
    </comment>
    <comment ref="J91" authorId="0" shapeId="0" xr:uid="{DF55E44C-E423-42F2-9536-84FEF7822F28}">
      <text>
        <r>
          <rPr>
            <sz val="9"/>
            <color indexed="81"/>
            <rFont val="Tahoma"/>
            <family val="2"/>
          </rPr>
          <t>Solver could not find a feasible solution.</t>
        </r>
      </text>
    </comment>
    <comment ref="K91" authorId="0" shapeId="0" xr:uid="{CF228FFF-AF16-4DE0-B997-566043328C87}">
      <text>
        <r>
          <rPr>
            <sz val="9"/>
            <color indexed="81"/>
            <rFont val="Tahoma"/>
            <family val="2"/>
          </rPr>
          <t>Solver could not find a feasible solution.</t>
        </r>
      </text>
    </comment>
    <comment ref="L91" authorId="0" shapeId="0" xr:uid="{A23A63FC-961B-4342-B539-4DD7722B21EA}">
      <text>
        <r>
          <rPr>
            <sz val="9"/>
            <color indexed="81"/>
            <rFont val="Tahoma"/>
            <family val="2"/>
          </rPr>
          <t>Solver could not find a feasible solution.</t>
        </r>
      </text>
    </comment>
    <comment ref="M91" authorId="0" shapeId="0" xr:uid="{6E970F62-A13A-4E4D-A428-BD699C612EF6}">
      <text>
        <r>
          <rPr>
            <sz val="9"/>
            <color indexed="81"/>
            <rFont val="Tahoma"/>
            <family val="2"/>
          </rPr>
          <t>Solver could not find a feasible solution.</t>
        </r>
      </text>
    </comment>
    <comment ref="N91" authorId="0" shapeId="0" xr:uid="{8D9F1043-909A-4E02-9B1F-B90235AF3E13}">
      <text>
        <r>
          <rPr>
            <sz val="9"/>
            <color indexed="81"/>
            <rFont val="Tahoma"/>
            <family val="2"/>
          </rPr>
          <t>Solver could not find a feasible solution.</t>
        </r>
      </text>
    </comment>
    <comment ref="O91" authorId="0" shapeId="0" xr:uid="{3AE9FE23-CB82-4974-98F6-9726B860A320}">
      <text>
        <r>
          <rPr>
            <sz val="9"/>
            <color indexed="81"/>
            <rFont val="Tahoma"/>
            <family val="2"/>
          </rPr>
          <t>Solver converged in probability to a global solution.</t>
        </r>
      </text>
    </comment>
    <comment ref="P91" authorId="0" shapeId="0" xr:uid="{505DCA23-0CE5-4312-884B-DEC1FE2E66E0}">
      <text>
        <r>
          <rPr>
            <sz val="9"/>
            <color indexed="81"/>
            <rFont val="Tahoma"/>
            <family val="2"/>
          </rPr>
          <t>Solver converged in probability to a global solution.</t>
        </r>
      </text>
    </comment>
    <comment ref="Q91" authorId="0" shapeId="0" xr:uid="{6C4FBF4E-908B-4866-9A3B-E2861E29D454}">
      <text>
        <r>
          <rPr>
            <sz val="9"/>
            <color indexed="81"/>
            <rFont val="Tahoma"/>
            <family val="2"/>
          </rPr>
          <t>Solver converged in probability to a global solution.</t>
        </r>
      </text>
    </comment>
    <comment ref="R91" authorId="0" shapeId="0" xr:uid="{0474E2E3-D51C-4B86-9C4A-9DE81B42B5CC}">
      <text>
        <r>
          <rPr>
            <sz val="9"/>
            <color indexed="81"/>
            <rFont val="Tahoma"/>
            <family val="2"/>
          </rPr>
          <t>Solver converged in probability to a global solution.</t>
        </r>
      </text>
    </comment>
    <comment ref="S91" authorId="0" shapeId="0" xr:uid="{8DC15BCE-96B9-4521-8D3E-625C0AE31BC5}">
      <text>
        <r>
          <rPr>
            <sz val="9"/>
            <color indexed="81"/>
            <rFont val="Tahoma"/>
            <family val="2"/>
          </rPr>
          <t>Solver converged in probability to a global solution.</t>
        </r>
      </text>
    </comment>
    <comment ref="T91" authorId="0" shapeId="0" xr:uid="{F1F111A1-0521-4910-858A-3A6BFFB18A37}">
      <text>
        <r>
          <rPr>
            <sz val="9"/>
            <color indexed="81"/>
            <rFont val="Tahoma"/>
            <family val="2"/>
          </rPr>
          <t>Solver converged in probability to a global solution.</t>
        </r>
      </text>
    </comment>
    <comment ref="U91" authorId="0" shapeId="0" xr:uid="{AB876E83-76FF-484A-95BB-1AF35CB4B8F5}">
      <text>
        <r>
          <rPr>
            <sz val="9"/>
            <color indexed="81"/>
            <rFont val="Tahoma"/>
            <family val="2"/>
          </rPr>
          <t>Solver converged in probability to a global solution.</t>
        </r>
      </text>
    </comment>
    <comment ref="V91" authorId="0" shapeId="0" xr:uid="{1E3E3A34-4B7A-4ECF-BD94-4F08BAD5785E}">
      <text>
        <r>
          <rPr>
            <sz val="9"/>
            <color indexed="81"/>
            <rFont val="Tahoma"/>
            <family val="2"/>
          </rPr>
          <t>Solver converged in probability to a global solution.</t>
        </r>
      </text>
    </comment>
    <comment ref="W91" authorId="0" shapeId="0" xr:uid="{85A98096-3E82-450E-B775-9F5F37CC48E8}">
      <text>
        <r>
          <rPr>
            <sz val="9"/>
            <color indexed="81"/>
            <rFont val="Tahoma"/>
            <family val="2"/>
          </rPr>
          <t>Solver converged in probability to a global solution.</t>
        </r>
      </text>
    </comment>
    <comment ref="X91" authorId="0" shapeId="0" xr:uid="{358F4B89-D029-439B-8B89-AE55699B942C}">
      <text>
        <r>
          <rPr>
            <sz val="9"/>
            <color indexed="81"/>
            <rFont val="Tahoma"/>
            <family val="2"/>
          </rPr>
          <t>Solver converged in probability to a global solution.</t>
        </r>
      </text>
    </comment>
    <comment ref="Y91" authorId="0" shapeId="0" xr:uid="{939ED392-4030-455F-9D57-E8301CA1F592}">
      <text>
        <r>
          <rPr>
            <sz val="9"/>
            <color indexed="81"/>
            <rFont val="Tahoma"/>
            <family val="2"/>
          </rPr>
          <t>Solver converged in probability to a global solution.</t>
        </r>
      </text>
    </comment>
    <comment ref="Z91" authorId="0" shapeId="0" xr:uid="{425F289A-4384-4215-BC3E-7BDB211617C1}">
      <text>
        <r>
          <rPr>
            <sz val="9"/>
            <color indexed="81"/>
            <rFont val="Tahoma"/>
            <family val="2"/>
          </rPr>
          <t>Solver converged in probability to a global solution.</t>
        </r>
      </text>
    </comment>
    <comment ref="AA91" authorId="0" shapeId="0" xr:uid="{5435D7D0-83B1-4717-A4FB-CB67ED513CDD}">
      <text>
        <r>
          <rPr>
            <sz val="9"/>
            <color indexed="81"/>
            <rFont val="Tahoma"/>
            <family val="2"/>
          </rPr>
          <t>Solver converged in probability to a global solution.</t>
        </r>
      </text>
    </comment>
    <comment ref="B92" authorId="0" shapeId="0" xr:uid="{5137F6B8-BBCA-47C8-930A-E1745F539976}">
      <text>
        <r>
          <rPr>
            <sz val="9"/>
            <color indexed="81"/>
            <rFont val="Tahoma"/>
            <family val="2"/>
          </rPr>
          <t>Solver could not find a feasible solution.</t>
        </r>
      </text>
    </comment>
    <comment ref="C92" authorId="0" shapeId="0" xr:uid="{C1985E0A-3780-44C3-9E78-528777941062}">
      <text>
        <r>
          <rPr>
            <sz val="9"/>
            <color indexed="81"/>
            <rFont val="Tahoma"/>
            <family val="2"/>
          </rPr>
          <t>Solver could not find a feasible solution.</t>
        </r>
      </text>
    </comment>
    <comment ref="D92" authorId="0" shapeId="0" xr:uid="{74AC50AD-5F3F-4A3B-B320-F42BBAB52C4D}">
      <text>
        <r>
          <rPr>
            <sz val="9"/>
            <color indexed="81"/>
            <rFont val="Tahoma"/>
            <family val="2"/>
          </rPr>
          <t>Solver could not find a feasible solution.</t>
        </r>
      </text>
    </comment>
    <comment ref="E92" authorId="0" shapeId="0" xr:uid="{BD90411D-D75F-408D-94EA-265CBD88FBF3}">
      <text>
        <r>
          <rPr>
            <sz val="9"/>
            <color indexed="81"/>
            <rFont val="Tahoma"/>
            <family val="2"/>
          </rPr>
          <t>Solver could not find a feasible solution.</t>
        </r>
      </text>
    </comment>
    <comment ref="F92" authorId="0" shapeId="0" xr:uid="{77A96125-0CE4-4410-BB20-52A04998EE2D}">
      <text>
        <r>
          <rPr>
            <sz val="9"/>
            <color indexed="81"/>
            <rFont val="Tahoma"/>
            <family val="2"/>
          </rPr>
          <t>Solver could not find a feasible solution.</t>
        </r>
      </text>
    </comment>
    <comment ref="G92" authorId="0" shapeId="0" xr:uid="{49277D61-7AA6-4211-B43D-EF88177E5EBE}">
      <text>
        <r>
          <rPr>
            <sz val="9"/>
            <color indexed="81"/>
            <rFont val="Tahoma"/>
            <family val="2"/>
          </rPr>
          <t>Solver could not find a feasible solution.</t>
        </r>
      </text>
    </comment>
    <comment ref="H92" authorId="0" shapeId="0" xr:uid="{F9A262F9-5FF5-4A51-A0C5-45E64A97B7C0}">
      <text>
        <r>
          <rPr>
            <sz val="9"/>
            <color indexed="81"/>
            <rFont val="Tahoma"/>
            <family val="2"/>
          </rPr>
          <t>Solver could not find a feasible solution.</t>
        </r>
      </text>
    </comment>
    <comment ref="I92" authorId="0" shapeId="0" xr:uid="{55B2F5C1-75C2-4C77-8822-D028A854EFE3}">
      <text>
        <r>
          <rPr>
            <sz val="9"/>
            <color indexed="81"/>
            <rFont val="Tahoma"/>
            <family val="2"/>
          </rPr>
          <t>Solver could not find a feasible solution.</t>
        </r>
      </text>
    </comment>
    <comment ref="J92" authorId="0" shapeId="0" xr:uid="{618405B3-D11D-407F-A036-08AD322035DF}">
      <text>
        <r>
          <rPr>
            <sz val="9"/>
            <color indexed="81"/>
            <rFont val="Tahoma"/>
            <family val="2"/>
          </rPr>
          <t>Solver could not find a feasible solution.</t>
        </r>
      </text>
    </comment>
    <comment ref="K92" authorId="0" shapeId="0" xr:uid="{4675C463-17AE-4A1E-B633-89265EEDA0A0}">
      <text>
        <r>
          <rPr>
            <sz val="9"/>
            <color indexed="81"/>
            <rFont val="Tahoma"/>
            <family val="2"/>
          </rPr>
          <t>Solver could not find a feasible solution.</t>
        </r>
      </text>
    </comment>
    <comment ref="L92" authorId="0" shapeId="0" xr:uid="{C39E3AB3-B60B-4F32-A747-3ACA8842D955}">
      <text>
        <r>
          <rPr>
            <sz val="9"/>
            <color indexed="81"/>
            <rFont val="Tahoma"/>
            <family val="2"/>
          </rPr>
          <t>Solver could not find a feasible solution.</t>
        </r>
      </text>
    </comment>
    <comment ref="M92" authorId="0" shapeId="0" xr:uid="{B3430E7B-EC18-43DF-B57C-46A809882984}">
      <text>
        <r>
          <rPr>
            <sz val="9"/>
            <color indexed="81"/>
            <rFont val="Tahoma"/>
            <family val="2"/>
          </rPr>
          <t>Solver could not find a feasible solution.</t>
        </r>
      </text>
    </comment>
    <comment ref="N92" authorId="0" shapeId="0" xr:uid="{71BA48E4-4220-46EB-8787-444A5BC24EA2}">
      <text>
        <r>
          <rPr>
            <sz val="9"/>
            <color indexed="81"/>
            <rFont val="Tahoma"/>
            <family val="2"/>
          </rPr>
          <t>Solver could not find a feasible solution.</t>
        </r>
      </text>
    </comment>
    <comment ref="O92" authorId="0" shapeId="0" xr:uid="{1E3E8B5E-5D7D-4D15-BBF1-8D9DB03FA159}">
      <text>
        <r>
          <rPr>
            <sz val="9"/>
            <color indexed="81"/>
            <rFont val="Tahoma"/>
            <family val="2"/>
          </rPr>
          <t>Solver converged in probability to a global solution.</t>
        </r>
      </text>
    </comment>
    <comment ref="P92" authorId="0" shapeId="0" xr:uid="{8E412801-40A0-4A89-A563-51CBC2EF3BED}">
      <text>
        <r>
          <rPr>
            <sz val="9"/>
            <color indexed="81"/>
            <rFont val="Tahoma"/>
            <family val="2"/>
          </rPr>
          <t>Solver converged in probability to a global solution.</t>
        </r>
      </text>
    </comment>
    <comment ref="Q92" authorId="0" shapeId="0" xr:uid="{E000D062-565C-4423-B2B2-430F4ABDEA02}">
      <text>
        <r>
          <rPr>
            <sz val="9"/>
            <color indexed="81"/>
            <rFont val="Tahoma"/>
            <family val="2"/>
          </rPr>
          <t>Solver converged in probability to a global solution.</t>
        </r>
      </text>
    </comment>
    <comment ref="R92" authorId="0" shapeId="0" xr:uid="{0EAACBBB-9F93-4405-823B-549BB53CBDB0}">
      <text>
        <r>
          <rPr>
            <sz val="9"/>
            <color indexed="81"/>
            <rFont val="Tahoma"/>
            <family val="2"/>
          </rPr>
          <t>Solver converged in probability to a global solution.</t>
        </r>
      </text>
    </comment>
    <comment ref="S92" authorId="0" shapeId="0" xr:uid="{2B097BB2-4650-44AE-8696-A55664FD5DEA}">
      <text>
        <r>
          <rPr>
            <sz val="9"/>
            <color indexed="81"/>
            <rFont val="Tahoma"/>
            <family val="2"/>
          </rPr>
          <t>Solver converged in probability to a global solution.</t>
        </r>
      </text>
    </comment>
    <comment ref="T92" authorId="0" shapeId="0" xr:uid="{0FB98906-B30F-469B-845B-EE0672B0AD4F}">
      <text>
        <r>
          <rPr>
            <sz val="9"/>
            <color indexed="81"/>
            <rFont val="Tahoma"/>
            <family val="2"/>
          </rPr>
          <t>Solver converged in probability to a global solution.</t>
        </r>
      </text>
    </comment>
    <comment ref="U92" authorId="0" shapeId="0" xr:uid="{AEA374E3-D892-4696-BB27-20A2FE76826E}">
      <text>
        <r>
          <rPr>
            <sz val="9"/>
            <color indexed="81"/>
            <rFont val="Tahoma"/>
            <family val="2"/>
          </rPr>
          <t>Solver converged in probability to a global solution.</t>
        </r>
      </text>
    </comment>
    <comment ref="V92" authorId="0" shapeId="0" xr:uid="{CA11B534-85E7-4B20-9500-079BC23381EA}">
      <text>
        <r>
          <rPr>
            <sz val="9"/>
            <color indexed="81"/>
            <rFont val="Tahoma"/>
            <family val="2"/>
          </rPr>
          <t>Solver converged in probability to a global solution.</t>
        </r>
      </text>
    </comment>
    <comment ref="W92" authorId="0" shapeId="0" xr:uid="{75F7FDBE-DE34-4D2C-B358-DB68EC40C0FF}">
      <text>
        <r>
          <rPr>
            <sz val="9"/>
            <color indexed="81"/>
            <rFont val="Tahoma"/>
            <family val="2"/>
          </rPr>
          <t>Solver converged in probability to a global solution.</t>
        </r>
      </text>
    </comment>
    <comment ref="X92" authorId="0" shapeId="0" xr:uid="{43238574-04D0-465F-ABA8-44C149AB39B6}">
      <text>
        <r>
          <rPr>
            <sz val="9"/>
            <color indexed="81"/>
            <rFont val="Tahoma"/>
            <family val="2"/>
          </rPr>
          <t>Solver converged in probability to a global solution.</t>
        </r>
      </text>
    </comment>
    <comment ref="Y92" authorId="0" shapeId="0" xr:uid="{083F81AF-57F5-454B-AF58-6ADE4F26B876}">
      <text>
        <r>
          <rPr>
            <sz val="9"/>
            <color indexed="81"/>
            <rFont val="Tahoma"/>
            <family val="2"/>
          </rPr>
          <t>Solver converged in probability to a global solution.</t>
        </r>
      </text>
    </comment>
    <comment ref="Z92" authorId="0" shapeId="0" xr:uid="{41B93B78-81B8-4180-878B-CBA6FC4A7B67}">
      <text>
        <r>
          <rPr>
            <sz val="9"/>
            <color indexed="81"/>
            <rFont val="Tahoma"/>
            <family val="2"/>
          </rPr>
          <t>Solver converged in probability to a global solution.</t>
        </r>
      </text>
    </comment>
    <comment ref="AA92" authorId="0" shapeId="0" xr:uid="{3625D2FD-5F73-4ABD-AD7E-2A8BADD8DFDA}">
      <text>
        <r>
          <rPr>
            <sz val="9"/>
            <color indexed="81"/>
            <rFont val="Tahoma"/>
            <family val="2"/>
          </rPr>
          <t>Solver converged in probability to a global solution.</t>
        </r>
      </text>
    </comment>
    <comment ref="B93" authorId="0" shapeId="0" xr:uid="{C1F0F5C1-C14F-4ACA-BC9E-00D8DD03B253}">
      <text>
        <r>
          <rPr>
            <sz val="9"/>
            <color indexed="81"/>
            <rFont val="Tahoma"/>
            <family val="2"/>
          </rPr>
          <t>Solver could not find a feasible solution.</t>
        </r>
      </text>
    </comment>
    <comment ref="C93" authorId="0" shapeId="0" xr:uid="{B22F76F8-73AA-4C6E-92F2-24802F416FBB}">
      <text>
        <r>
          <rPr>
            <sz val="9"/>
            <color indexed="81"/>
            <rFont val="Tahoma"/>
            <family val="2"/>
          </rPr>
          <t>Solver could not find a feasible solution.</t>
        </r>
      </text>
    </comment>
    <comment ref="D93" authorId="0" shapeId="0" xr:uid="{5D4C39B7-3078-4542-9AE1-8A0E7B4F0142}">
      <text>
        <r>
          <rPr>
            <sz val="9"/>
            <color indexed="81"/>
            <rFont val="Tahoma"/>
            <family val="2"/>
          </rPr>
          <t>Solver could not find a feasible solution.</t>
        </r>
      </text>
    </comment>
    <comment ref="E93" authorId="0" shapeId="0" xr:uid="{964AF473-E594-49A8-857A-0365C15400AA}">
      <text>
        <r>
          <rPr>
            <sz val="9"/>
            <color indexed="81"/>
            <rFont val="Tahoma"/>
            <family val="2"/>
          </rPr>
          <t>Solver could not find a feasible solution.</t>
        </r>
      </text>
    </comment>
    <comment ref="F93" authorId="0" shapeId="0" xr:uid="{AAEF61AD-FFFC-449C-B1F1-62959EB6BFC3}">
      <text>
        <r>
          <rPr>
            <sz val="9"/>
            <color indexed="81"/>
            <rFont val="Tahoma"/>
            <family val="2"/>
          </rPr>
          <t>Solver could not find a feasible solution.</t>
        </r>
      </text>
    </comment>
    <comment ref="G93" authorId="0" shapeId="0" xr:uid="{2D379486-C6F5-4621-92A2-9CA723A1A0CD}">
      <text>
        <r>
          <rPr>
            <sz val="9"/>
            <color indexed="81"/>
            <rFont val="Tahoma"/>
            <family val="2"/>
          </rPr>
          <t>Solver could not find a feasible solution.</t>
        </r>
      </text>
    </comment>
    <comment ref="H93" authorId="0" shapeId="0" xr:uid="{2C263737-7825-418A-927D-7D1CA3CF7B37}">
      <text>
        <r>
          <rPr>
            <sz val="9"/>
            <color indexed="81"/>
            <rFont val="Tahoma"/>
            <family val="2"/>
          </rPr>
          <t>Solver could not find a feasible solution.</t>
        </r>
      </text>
    </comment>
    <comment ref="I93" authorId="0" shapeId="0" xr:uid="{81B1FA68-BC3C-4B9A-91E9-BC540857DA8A}">
      <text>
        <r>
          <rPr>
            <sz val="9"/>
            <color indexed="81"/>
            <rFont val="Tahoma"/>
            <family val="2"/>
          </rPr>
          <t>Solver could not find a feasible solution.</t>
        </r>
      </text>
    </comment>
    <comment ref="J93" authorId="0" shapeId="0" xr:uid="{A4C2A7FD-6558-4E8F-A343-37BD4B92157B}">
      <text>
        <r>
          <rPr>
            <sz val="9"/>
            <color indexed="81"/>
            <rFont val="Tahoma"/>
            <family val="2"/>
          </rPr>
          <t>Solver could not find a feasible solution.</t>
        </r>
      </text>
    </comment>
    <comment ref="K93" authorId="0" shapeId="0" xr:uid="{E911D580-799E-4C2D-955C-092D140F6458}">
      <text>
        <r>
          <rPr>
            <sz val="9"/>
            <color indexed="81"/>
            <rFont val="Tahoma"/>
            <family val="2"/>
          </rPr>
          <t>Solver could not find a feasible solution.</t>
        </r>
      </text>
    </comment>
    <comment ref="L93" authorId="0" shapeId="0" xr:uid="{72410507-0153-4CB6-987E-1B19EAEB972D}">
      <text>
        <r>
          <rPr>
            <sz val="9"/>
            <color indexed="81"/>
            <rFont val="Tahoma"/>
            <family val="2"/>
          </rPr>
          <t>Solver could not find a feasible solution.</t>
        </r>
      </text>
    </comment>
    <comment ref="M93" authorId="0" shapeId="0" xr:uid="{970FD5AE-DFA1-413C-8BF7-3802075F46E9}">
      <text>
        <r>
          <rPr>
            <sz val="9"/>
            <color indexed="81"/>
            <rFont val="Tahoma"/>
            <family val="2"/>
          </rPr>
          <t>Solver could not find a feasible solution.</t>
        </r>
      </text>
    </comment>
    <comment ref="N93" authorId="0" shapeId="0" xr:uid="{2D720DA9-B11E-4596-ABFF-5C1CCE69ED36}">
      <text>
        <r>
          <rPr>
            <sz val="9"/>
            <color indexed="81"/>
            <rFont val="Tahoma"/>
            <family val="2"/>
          </rPr>
          <t>Solver could not find a feasible solution.</t>
        </r>
      </text>
    </comment>
    <comment ref="O93" authorId="0" shapeId="0" xr:uid="{65982381-5BF3-4560-9751-4BBA67E0C835}">
      <text>
        <r>
          <rPr>
            <sz val="9"/>
            <color indexed="81"/>
            <rFont val="Tahoma"/>
            <family val="2"/>
          </rPr>
          <t>Solver converged in probability to a global solution.</t>
        </r>
      </text>
    </comment>
    <comment ref="P93" authorId="0" shapeId="0" xr:uid="{5516019C-66AD-4BF1-ABF6-885A55A4BADA}">
      <text>
        <r>
          <rPr>
            <sz val="9"/>
            <color indexed="81"/>
            <rFont val="Tahoma"/>
            <family val="2"/>
          </rPr>
          <t>Solver converged in probability to a global solution.</t>
        </r>
      </text>
    </comment>
    <comment ref="Q93" authorId="0" shapeId="0" xr:uid="{AF440383-0B0C-49F5-850B-889C9887AB0F}">
      <text>
        <r>
          <rPr>
            <sz val="9"/>
            <color indexed="81"/>
            <rFont val="Tahoma"/>
            <family val="2"/>
          </rPr>
          <t>Solver converged in probability to a global solution.</t>
        </r>
      </text>
    </comment>
    <comment ref="R93" authorId="0" shapeId="0" xr:uid="{3EC88354-8137-47CA-B6CE-2D3BA2EC5ADC}">
      <text>
        <r>
          <rPr>
            <sz val="9"/>
            <color indexed="81"/>
            <rFont val="Tahoma"/>
            <family val="2"/>
          </rPr>
          <t>Solver converged in probability to a global solution.</t>
        </r>
      </text>
    </comment>
    <comment ref="S93" authorId="0" shapeId="0" xr:uid="{018C41AC-94B7-4DF4-BFBA-321730CFB2D5}">
      <text>
        <r>
          <rPr>
            <sz val="9"/>
            <color indexed="81"/>
            <rFont val="Tahoma"/>
            <family val="2"/>
          </rPr>
          <t>Solver converged in probability to a global solution.</t>
        </r>
      </text>
    </comment>
    <comment ref="T93" authorId="0" shapeId="0" xr:uid="{D5F263AF-1100-4BE7-96E5-086C11F35934}">
      <text>
        <r>
          <rPr>
            <sz val="9"/>
            <color indexed="81"/>
            <rFont val="Tahoma"/>
            <family val="2"/>
          </rPr>
          <t>Solver converged in probability to a global solution.</t>
        </r>
      </text>
    </comment>
    <comment ref="U93" authorId="0" shapeId="0" xr:uid="{F80A8174-2196-4EC0-8B31-FABEFF2283E8}">
      <text>
        <r>
          <rPr>
            <sz val="9"/>
            <color indexed="81"/>
            <rFont val="Tahoma"/>
            <family val="2"/>
          </rPr>
          <t>Solver converged in probability to a global solution.</t>
        </r>
      </text>
    </comment>
    <comment ref="V93" authorId="0" shapeId="0" xr:uid="{662F9EFE-41FA-4B22-AD53-4323EFC275B8}">
      <text>
        <r>
          <rPr>
            <sz val="9"/>
            <color indexed="81"/>
            <rFont val="Tahoma"/>
            <family val="2"/>
          </rPr>
          <t>Solver converged in probability to a global solution.</t>
        </r>
      </text>
    </comment>
    <comment ref="W93" authorId="0" shapeId="0" xr:uid="{8FE6EFB1-7129-47E0-9251-BD1E8717B9E3}">
      <text>
        <r>
          <rPr>
            <sz val="9"/>
            <color indexed="81"/>
            <rFont val="Tahoma"/>
            <family val="2"/>
          </rPr>
          <t>Solver converged in probability to a global solution.</t>
        </r>
      </text>
    </comment>
    <comment ref="X93" authorId="0" shapeId="0" xr:uid="{8DB33435-3CF0-47E5-8AC0-6389BFE105B4}">
      <text>
        <r>
          <rPr>
            <sz val="9"/>
            <color indexed="81"/>
            <rFont val="Tahoma"/>
            <family val="2"/>
          </rPr>
          <t>Solver converged in probability to a global solution.</t>
        </r>
      </text>
    </comment>
    <comment ref="Y93" authorId="0" shapeId="0" xr:uid="{F27F8B19-8C25-40CE-A462-1A65DD615503}">
      <text>
        <r>
          <rPr>
            <sz val="9"/>
            <color indexed="81"/>
            <rFont val="Tahoma"/>
            <family val="2"/>
          </rPr>
          <t>Solver converged in probability to a global solution.</t>
        </r>
      </text>
    </comment>
    <comment ref="Z93" authorId="0" shapeId="0" xr:uid="{787F3A8F-0581-489B-B5EE-C78459E55CD8}">
      <text>
        <r>
          <rPr>
            <sz val="9"/>
            <color indexed="81"/>
            <rFont val="Tahoma"/>
            <family val="2"/>
          </rPr>
          <t>Solver converged in probability to a global solution.</t>
        </r>
      </text>
    </comment>
    <comment ref="AA93" authorId="0" shapeId="0" xr:uid="{255C62CC-B10A-4978-9555-9F4556AEEB1C}">
      <text>
        <r>
          <rPr>
            <sz val="9"/>
            <color indexed="81"/>
            <rFont val="Tahoma"/>
            <family val="2"/>
          </rPr>
          <t>Solver converged in probability to a global solution.</t>
        </r>
      </text>
    </comment>
    <comment ref="B94" authorId="0" shapeId="0" xr:uid="{E7A69B51-2755-4E99-9735-8D179668A6BC}">
      <text>
        <r>
          <rPr>
            <sz val="9"/>
            <color indexed="81"/>
            <rFont val="Tahoma"/>
            <family val="2"/>
          </rPr>
          <t>Solver could not find a feasible solution.</t>
        </r>
      </text>
    </comment>
    <comment ref="C94" authorId="0" shapeId="0" xr:uid="{6616037B-E962-4969-A2A4-22D18068AB67}">
      <text>
        <r>
          <rPr>
            <sz val="9"/>
            <color indexed="81"/>
            <rFont val="Tahoma"/>
            <family val="2"/>
          </rPr>
          <t>Solver could not find a feasible solution.</t>
        </r>
      </text>
    </comment>
    <comment ref="D94" authorId="0" shapeId="0" xr:uid="{AA95EF72-A412-4B27-9560-367A6FE16668}">
      <text>
        <r>
          <rPr>
            <sz val="9"/>
            <color indexed="81"/>
            <rFont val="Tahoma"/>
            <family val="2"/>
          </rPr>
          <t>Solver could not find a feasible solution.</t>
        </r>
      </text>
    </comment>
    <comment ref="E94" authorId="0" shapeId="0" xr:uid="{B2B938BD-7C65-4857-8401-6E7A5A3478A2}">
      <text>
        <r>
          <rPr>
            <sz val="9"/>
            <color indexed="81"/>
            <rFont val="Tahoma"/>
            <family val="2"/>
          </rPr>
          <t>Solver could not find a feasible solution.</t>
        </r>
      </text>
    </comment>
    <comment ref="F94" authorId="0" shapeId="0" xr:uid="{F56D4CCE-36E6-424A-9F62-66B2DC4BDC09}">
      <text>
        <r>
          <rPr>
            <sz val="9"/>
            <color indexed="81"/>
            <rFont val="Tahoma"/>
            <family val="2"/>
          </rPr>
          <t>Solver could not find a feasible solution.</t>
        </r>
      </text>
    </comment>
    <comment ref="G94" authorId="0" shapeId="0" xr:uid="{530F8E20-BAE4-447B-8D7E-F4F6D6E5CB74}">
      <text>
        <r>
          <rPr>
            <sz val="9"/>
            <color indexed="81"/>
            <rFont val="Tahoma"/>
            <family val="2"/>
          </rPr>
          <t>Solver could not find a feasible solution.</t>
        </r>
      </text>
    </comment>
    <comment ref="H94" authorId="0" shapeId="0" xr:uid="{A309655D-2B71-472D-A410-82FE21063FB5}">
      <text>
        <r>
          <rPr>
            <sz val="9"/>
            <color indexed="81"/>
            <rFont val="Tahoma"/>
            <family val="2"/>
          </rPr>
          <t>Solver could not find a feasible solution.</t>
        </r>
      </text>
    </comment>
    <comment ref="I94" authorId="0" shapeId="0" xr:uid="{8BCF8596-E11E-4A67-ABC4-5B81BB596779}">
      <text>
        <r>
          <rPr>
            <sz val="9"/>
            <color indexed="81"/>
            <rFont val="Tahoma"/>
            <family val="2"/>
          </rPr>
          <t>Solver could not find a feasible solution.</t>
        </r>
      </text>
    </comment>
    <comment ref="J94" authorId="0" shapeId="0" xr:uid="{05712606-D387-42D1-88D1-B3F1257130EA}">
      <text>
        <r>
          <rPr>
            <sz val="9"/>
            <color indexed="81"/>
            <rFont val="Tahoma"/>
            <family val="2"/>
          </rPr>
          <t>Solver could not find a feasible solution.</t>
        </r>
      </text>
    </comment>
    <comment ref="K94" authorId="0" shapeId="0" xr:uid="{E71C5801-5677-4DFE-8FB2-2C9FBC8D0474}">
      <text>
        <r>
          <rPr>
            <sz val="9"/>
            <color indexed="81"/>
            <rFont val="Tahoma"/>
            <family val="2"/>
          </rPr>
          <t>Solver could not find a feasible solution.</t>
        </r>
      </text>
    </comment>
    <comment ref="L94" authorId="0" shapeId="0" xr:uid="{1B5DF445-23AD-49D9-BAD5-12785D4B7A39}">
      <text>
        <r>
          <rPr>
            <sz val="9"/>
            <color indexed="81"/>
            <rFont val="Tahoma"/>
            <family val="2"/>
          </rPr>
          <t>Solver could not find a feasible solution.</t>
        </r>
      </text>
    </comment>
    <comment ref="M94" authorId="0" shapeId="0" xr:uid="{4991CC02-2150-459D-85F0-920DC632446A}">
      <text>
        <r>
          <rPr>
            <sz val="9"/>
            <color indexed="81"/>
            <rFont val="Tahoma"/>
            <family val="2"/>
          </rPr>
          <t>Solver could not find a feasible solution.</t>
        </r>
      </text>
    </comment>
    <comment ref="N94" authorId="0" shapeId="0" xr:uid="{E9860106-5C73-4080-AE5B-460FA51E08C5}">
      <text>
        <r>
          <rPr>
            <sz val="9"/>
            <color indexed="81"/>
            <rFont val="Tahoma"/>
            <family val="2"/>
          </rPr>
          <t>Solver could not find a feasible solution.</t>
        </r>
      </text>
    </comment>
    <comment ref="O94" authorId="0" shapeId="0" xr:uid="{1981BA99-08EA-49E9-9878-CFF74E609577}">
      <text>
        <r>
          <rPr>
            <sz val="9"/>
            <color indexed="81"/>
            <rFont val="Tahoma"/>
            <family val="2"/>
          </rPr>
          <t>Solver converged in probability to a global solution.</t>
        </r>
      </text>
    </comment>
    <comment ref="P94" authorId="0" shapeId="0" xr:uid="{BFEC5098-F02D-4480-8B03-D33D96175E6F}">
      <text>
        <r>
          <rPr>
            <sz val="9"/>
            <color indexed="81"/>
            <rFont val="Tahoma"/>
            <family val="2"/>
          </rPr>
          <t>Solver converged in probability to a global solution.</t>
        </r>
      </text>
    </comment>
    <comment ref="Q94" authorId="0" shapeId="0" xr:uid="{5C42521F-2AE9-4712-A977-843860E1CF65}">
      <text>
        <r>
          <rPr>
            <sz val="9"/>
            <color indexed="81"/>
            <rFont val="Tahoma"/>
            <family val="2"/>
          </rPr>
          <t>Solver converged in probability to a global solution.</t>
        </r>
      </text>
    </comment>
    <comment ref="R94" authorId="0" shapeId="0" xr:uid="{ED960087-D7CE-40B9-AD93-EE976BAD9B10}">
      <text>
        <r>
          <rPr>
            <sz val="9"/>
            <color indexed="81"/>
            <rFont val="Tahoma"/>
            <family val="2"/>
          </rPr>
          <t>Solver converged in probability to a global solution.</t>
        </r>
      </text>
    </comment>
    <comment ref="S94" authorId="0" shapeId="0" xr:uid="{0802D61E-29FB-4EF2-AA16-2E9542A719D0}">
      <text>
        <r>
          <rPr>
            <sz val="9"/>
            <color indexed="81"/>
            <rFont val="Tahoma"/>
            <family val="2"/>
          </rPr>
          <t>Solver converged in probability to a global solution.</t>
        </r>
      </text>
    </comment>
    <comment ref="T94" authorId="0" shapeId="0" xr:uid="{8D0577DE-A41D-4034-924B-050094EAE6E3}">
      <text>
        <r>
          <rPr>
            <sz val="9"/>
            <color indexed="81"/>
            <rFont val="Tahoma"/>
            <family val="2"/>
          </rPr>
          <t>Solver converged in probability to a global solution.</t>
        </r>
      </text>
    </comment>
    <comment ref="U94" authorId="0" shapeId="0" xr:uid="{7CA0DB0E-5571-4B48-AD90-C540ECA524CD}">
      <text>
        <r>
          <rPr>
            <sz val="9"/>
            <color indexed="81"/>
            <rFont val="Tahoma"/>
            <family val="2"/>
          </rPr>
          <t>Solver converged in probability to a global solution.</t>
        </r>
      </text>
    </comment>
    <comment ref="V94" authorId="0" shapeId="0" xr:uid="{5D19D1F8-266D-4CE5-900B-A8BC47598A80}">
      <text>
        <r>
          <rPr>
            <sz val="9"/>
            <color indexed="81"/>
            <rFont val="Tahoma"/>
            <family val="2"/>
          </rPr>
          <t>Solver converged in probability to a global solution.</t>
        </r>
      </text>
    </comment>
    <comment ref="W94" authorId="0" shapeId="0" xr:uid="{4467A869-0FE5-4EAF-879C-481852ACFE8C}">
      <text>
        <r>
          <rPr>
            <sz val="9"/>
            <color indexed="81"/>
            <rFont val="Tahoma"/>
            <family val="2"/>
          </rPr>
          <t>Solver converged in probability to a global solution.</t>
        </r>
      </text>
    </comment>
    <comment ref="X94" authorId="0" shapeId="0" xr:uid="{CA340A9F-4D6C-4758-927D-610C4026309F}">
      <text>
        <r>
          <rPr>
            <sz val="9"/>
            <color indexed="81"/>
            <rFont val="Tahoma"/>
            <family val="2"/>
          </rPr>
          <t>Solver converged in probability to a global solution.</t>
        </r>
      </text>
    </comment>
    <comment ref="Y94" authorId="0" shapeId="0" xr:uid="{C25BA830-1C51-4C02-8400-86F5E4245C23}">
      <text>
        <r>
          <rPr>
            <sz val="9"/>
            <color indexed="81"/>
            <rFont val="Tahoma"/>
            <family val="2"/>
          </rPr>
          <t>Solver converged in probability to a global solution.</t>
        </r>
      </text>
    </comment>
    <comment ref="Z94" authorId="0" shapeId="0" xr:uid="{7D76D29E-0347-4B1F-8099-DBAE44ED6E37}">
      <text>
        <r>
          <rPr>
            <sz val="9"/>
            <color indexed="81"/>
            <rFont val="Tahoma"/>
            <family val="2"/>
          </rPr>
          <t>Solver converged in probability to a global solution.</t>
        </r>
      </text>
    </comment>
    <comment ref="AA94" authorId="0" shapeId="0" xr:uid="{DD58A92A-462C-4C68-95ED-35D11025FDB7}">
      <text>
        <r>
          <rPr>
            <sz val="9"/>
            <color indexed="81"/>
            <rFont val="Tahoma"/>
            <family val="2"/>
          </rPr>
          <t>Solver converged in probability to a global solution.</t>
        </r>
      </text>
    </comment>
    <comment ref="B95" authorId="0" shapeId="0" xr:uid="{7C553191-EDD1-4E12-9885-06AC61E80D50}">
      <text>
        <r>
          <rPr>
            <sz val="9"/>
            <color indexed="81"/>
            <rFont val="Tahoma"/>
            <family val="2"/>
          </rPr>
          <t>Solver could not find a feasible solution.</t>
        </r>
      </text>
    </comment>
    <comment ref="C95" authorId="0" shapeId="0" xr:uid="{02FA0259-D8F8-449E-843B-4E0E70D6B93D}">
      <text>
        <r>
          <rPr>
            <sz val="9"/>
            <color indexed="81"/>
            <rFont val="Tahoma"/>
            <family val="2"/>
          </rPr>
          <t>Solver could not find a feasible solution.</t>
        </r>
      </text>
    </comment>
    <comment ref="D95" authorId="0" shapeId="0" xr:uid="{C92B268A-8A1F-497B-9357-BEC36576A9B8}">
      <text>
        <r>
          <rPr>
            <sz val="9"/>
            <color indexed="81"/>
            <rFont val="Tahoma"/>
            <family val="2"/>
          </rPr>
          <t>Solver could not find a feasible solution.</t>
        </r>
      </text>
    </comment>
    <comment ref="E95" authorId="0" shapeId="0" xr:uid="{2E305DC6-1BB6-4664-9546-0E5DAEBDFBDD}">
      <text>
        <r>
          <rPr>
            <sz val="9"/>
            <color indexed="81"/>
            <rFont val="Tahoma"/>
            <family val="2"/>
          </rPr>
          <t>Solver could not find a feasible solution.</t>
        </r>
      </text>
    </comment>
    <comment ref="F95" authorId="0" shapeId="0" xr:uid="{B542717B-AEC4-4BC1-BA4F-7365BBB9A057}">
      <text>
        <r>
          <rPr>
            <sz val="9"/>
            <color indexed="81"/>
            <rFont val="Tahoma"/>
            <family val="2"/>
          </rPr>
          <t>Solver could not find a feasible solution.</t>
        </r>
      </text>
    </comment>
    <comment ref="G95" authorId="0" shapeId="0" xr:uid="{5CDF18EB-DFB4-4465-B5F9-FFF5C5404D52}">
      <text>
        <r>
          <rPr>
            <sz val="9"/>
            <color indexed="81"/>
            <rFont val="Tahoma"/>
            <family val="2"/>
          </rPr>
          <t>Solver could not find a feasible solution.</t>
        </r>
      </text>
    </comment>
    <comment ref="H95" authorId="0" shapeId="0" xr:uid="{F1A770FD-23D6-4021-AD76-ECA22BA0BF7E}">
      <text>
        <r>
          <rPr>
            <sz val="9"/>
            <color indexed="81"/>
            <rFont val="Tahoma"/>
            <family val="2"/>
          </rPr>
          <t>Solver could not find a feasible solution.</t>
        </r>
      </text>
    </comment>
    <comment ref="I95" authorId="0" shapeId="0" xr:uid="{7D4D69F2-B999-4A73-9387-EFB92C368412}">
      <text>
        <r>
          <rPr>
            <sz val="9"/>
            <color indexed="81"/>
            <rFont val="Tahoma"/>
            <family val="2"/>
          </rPr>
          <t>Solver could not find a feasible solution.</t>
        </r>
      </text>
    </comment>
    <comment ref="J95" authorId="0" shapeId="0" xr:uid="{9FBF5C02-63A6-40D5-8506-DD09571EF8B8}">
      <text>
        <r>
          <rPr>
            <sz val="9"/>
            <color indexed="81"/>
            <rFont val="Tahoma"/>
            <family val="2"/>
          </rPr>
          <t>Solver could not find a feasible solution.</t>
        </r>
      </text>
    </comment>
    <comment ref="K95" authorId="0" shapeId="0" xr:uid="{DD36C607-4246-488B-B246-D1677F9E3142}">
      <text>
        <r>
          <rPr>
            <sz val="9"/>
            <color indexed="81"/>
            <rFont val="Tahoma"/>
            <family val="2"/>
          </rPr>
          <t>Solver could not find a feasible solution.</t>
        </r>
      </text>
    </comment>
    <comment ref="L95" authorId="0" shapeId="0" xr:uid="{2531F6C1-5CAF-4C53-84DD-22F0B80DA894}">
      <text>
        <r>
          <rPr>
            <sz val="9"/>
            <color indexed="81"/>
            <rFont val="Tahoma"/>
            <family val="2"/>
          </rPr>
          <t>Solver could not find a feasible solution.</t>
        </r>
      </text>
    </comment>
    <comment ref="M95" authorId="0" shapeId="0" xr:uid="{1D39DD32-E787-42A9-B57C-A3CFECFB8A4A}">
      <text>
        <r>
          <rPr>
            <sz val="9"/>
            <color indexed="81"/>
            <rFont val="Tahoma"/>
            <family val="2"/>
          </rPr>
          <t>Solver could not find a feasible solution.</t>
        </r>
      </text>
    </comment>
    <comment ref="N95" authorId="0" shapeId="0" xr:uid="{8C40BC66-EAF7-46A0-92EE-BCEFB2DC2CE1}">
      <text>
        <r>
          <rPr>
            <sz val="9"/>
            <color indexed="81"/>
            <rFont val="Tahoma"/>
            <family val="2"/>
          </rPr>
          <t>Solver could not find a feasible solution.</t>
        </r>
      </text>
    </comment>
    <comment ref="O95" authorId="0" shapeId="0" xr:uid="{A7B0B8F4-0AB2-4CB9-9129-063F5B1EA94D}">
      <text>
        <r>
          <rPr>
            <sz val="9"/>
            <color indexed="81"/>
            <rFont val="Tahoma"/>
            <family val="2"/>
          </rPr>
          <t>Solver converged in probability to a global solution.</t>
        </r>
      </text>
    </comment>
    <comment ref="P95" authorId="0" shapeId="0" xr:uid="{43447A3B-20CA-47A4-8CA2-1BF72B9BE3A4}">
      <text>
        <r>
          <rPr>
            <sz val="9"/>
            <color indexed="81"/>
            <rFont val="Tahoma"/>
            <family val="2"/>
          </rPr>
          <t>Solver converged in probability to a global solution.</t>
        </r>
      </text>
    </comment>
    <comment ref="Q95" authorId="0" shapeId="0" xr:uid="{7559AC13-D5EC-45D2-8940-80A3E1AF255E}">
      <text>
        <r>
          <rPr>
            <sz val="9"/>
            <color indexed="81"/>
            <rFont val="Tahoma"/>
            <family val="2"/>
          </rPr>
          <t>Solver converged in probability to a global solution.</t>
        </r>
      </text>
    </comment>
    <comment ref="R95" authorId="0" shapeId="0" xr:uid="{E1C517D3-8590-4587-AA8D-76C7BC9AB77C}">
      <text>
        <r>
          <rPr>
            <sz val="9"/>
            <color indexed="81"/>
            <rFont val="Tahoma"/>
            <family val="2"/>
          </rPr>
          <t>Solver converged in probability to a global solution.</t>
        </r>
      </text>
    </comment>
    <comment ref="S95" authorId="0" shapeId="0" xr:uid="{89C98B0A-BC38-4895-91E2-89849AE841DF}">
      <text>
        <r>
          <rPr>
            <sz val="9"/>
            <color indexed="81"/>
            <rFont val="Tahoma"/>
            <family val="2"/>
          </rPr>
          <t>Solver converged in probability to a global solution.</t>
        </r>
      </text>
    </comment>
    <comment ref="T95" authorId="0" shapeId="0" xr:uid="{04D412CE-9562-4111-BA75-90ACD8BCB077}">
      <text>
        <r>
          <rPr>
            <sz val="9"/>
            <color indexed="81"/>
            <rFont val="Tahoma"/>
            <family val="2"/>
          </rPr>
          <t>Solver converged in probability to a global solution.</t>
        </r>
      </text>
    </comment>
    <comment ref="U95" authorId="0" shapeId="0" xr:uid="{2368CC0C-D487-4E1C-8551-325AE3ABDDDE}">
      <text>
        <r>
          <rPr>
            <sz val="9"/>
            <color indexed="81"/>
            <rFont val="Tahoma"/>
            <family val="2"/>
          </rPr>
          <t>Solver converged in probability to a global solution.</t>
        </r>
      </text>
    </comment>
    <comment ref="V95" authorId="0" shapeId="0" xr:uid="{50DBD34C-4E76-4C0E-8069-07A672245D9E}">
      <text>
        <r>
          <rPr>
            <sz val="9"/>
            <color indexed="81"/>
            <rFont val="Tahoma"/>
            <family val="2"/>
          </rPr>
          <t>Solver converged in probability to a global solution.</t>
        </r>
      </text>
    </comment>
    <comment ref="W95" authorId="0" shapeId="0" xr:uid="{534D3B41-2EE1-403A-8FC0-91CF4AAEBF1D}">
      <text>
        <r>
          <rPr>
            <sz val="9"/>
            <color indexed="81"/>
            <rFont val="Tahoma"/>
            <family val="2"/>
          </rPr>
          <t>Solver converged in probability to a global solution.</t>
        </r>
      </text>
    </comment>
    <comment ref="X95" authorId="0" shapeId="0" xr:uid="{BD206F2C-5235-4F39-8804-5EC9AF555C93}">
      <text>
        <r>
          <rPr>
            <sz val="9"/>
            <color indexed="81"/>
            <rFont val="Tahoma"/>
            <family val="2"/>
          </rPr>
          <t>Solver converged in probability to a global solution.</t>
        </r>
      </text>
    </comment>
    <comment ref="Y95" authorId="0" shapeId="0" xr:uid="{07E9AA5E-89C5-4043-B744-810465241276}">
      <text>
        <r>
          <rPr>
            <sz val="9"/>
            <color indexed="81"/>
            <rFont val="Tahoma"/>
            <family val="2"/>
          </rPr>
          <t>Solver converged in probability to a global solution.</t>
        </r>
      </text>
    </comment>
    <comment ref="Z95" authorId="0" shapeId="0" xr:uid="{CB310F9A-3768-4673-8746-5E32F64C778F}">
      <text>
        <r>
          <rPr>
            <sz val="9"/>
            <color indexed="81"/>
            <rFont val="Tahoma"/>
            <family val="2"/>
          </rPr>
          <t>Solver converged in probability to a global solution.</t>
        </r>
      </text>
    </comment>
    <comment ref="AA95" authorId="0" shapeId="0" xr:uid="{F728C78F-6FF9-4781-811E-FEC5C6954E79}">
      <text>
        <r>
          <rPr>
            <sz val="9"/>
            <color indexed="81"/>
            <rFont val="Tahoma"/>
            <family val="2"/>
          </rPr>
          <t>Solver converged in probability to a global solution.</t>
        </r>
      </text>
    </comment>
    <comment ref="B96" authorId="0" shapeId="0" xr:uid="{59AF7DD1-F088-4198-9F0F-E5774A82AEA1}">
      <text>
        <r>
          <rPr>
            <sz val="9"/>
            <color indexed="81"/>
            <rFont val="Tahoma"/>
            <family val="2"/>
          </rPr>
          <t>Solver could not find a feasible solution.</t>
        </r>
      </text>
    </comment>
    <comment ref="C96" authorId="0" shapeId="0" xr:uid="{4D5C56FB-663A-43BD-8E75-140996911B29}">
      <text>
        <r>
          <rPr>
            <sz val="9"/>
            <color indexed="81"/>
            <rFont val="Tahoma"/>
            <family val="2"/>
          </rPr>
          <t>Solver could not find a feasible solution.</t>
        </r>
      </text>
    </comment>
    <comment ref="D96" authorId="0" shapeId="0" xr:uid="{D9E78A0C-8CFD-4A93-A1C3-4A63917C5D51}">
      <text>
        <r>
          <rPr>
            <sz val="9"/>
            <color indexed="81"/>
            <rFont val="Tahoma"/>
            <family val="2"/>
          </rPr>
          <t>Solver could not find a feasible solution.</t>
        </r>
      </text>
    </comment>
    <comment ref="E96" authorId="0" shapeId="0" xr:uid="{6650B995-18B3-41A3-A0B3-BDDEF4DF85E1}">
      <text>
        <r>
          <rPr>
            <sz val="9"/>
            <color indexed="81"/>
            <rFont val="Tahoma"/>
            <family val="2"/>
          </rPr>
          <t>Solver could not find a feasible solution.</t>
        </r>
      </text>
    </comment>
    <comment ref="F96" authorId="0" shapeId="0" xr:uid="{0A473178-14BE-43F0-AB44-7F5EF1A2A150}">
      <text>
        <r>
          <rPr>
            <sz val="9"/>
            <color indexed="81"/>
            <rFont val="Tahoma"/>
            <family val="2"/>
          </rPr>
          <t>Solver could not find a feasible solution.</t>
        </r>
      </text>
    </comment>
    <comment ref="G96" authorId="0" shapeId="0" xr:uid="{E82EA27F-CEB9-4DE5-BE91-AAADA8216797}">
      <text>
        <r>
          <rPr>
            <sz val="9"/>
            <color indexed="81"/>
            <rFont val="Tahoma"/>
            <family val="2"/>
          </rPr>
          <t>Solver could not find a feasible solution.</t>
        </r>
      </text>
    </comment>
    <comment ref="H96" authorId="0" shapeId="0" xr:uid="{4C4D6204-7AD6-4B36-A778-CBDFD3FD648C}">
      <text>
        <r>
          <rPr>
            <sz val="9"/>
            <color indexed="81"/>
            <rFont val="Tahoma"/>
            <family val="2"/>
          </rPr>
          <t>Solver could not find a feasible solution.</t>
        </r>
      </text>
    </comment>
    <comment ref="I96" authorId="0" shapeId="0" xr:uid="{0836019D-45B8-4DC5-A23B-8FBAC0A66F8F}">
      <text>
        <r>
          <rPr>
            <sz val="9"/>
            <color indexed="81"/>
            <rFont val="Tahoma"/>
            <family val="2"/>
          </rPr>
          <t>Solver could not find a feasible solution.</t>
        </r>
      </text>
    </comment>
    <comment ref="J96" authorId="0" shapeId="0" xr:uid="{6AD9EE64-6188-4579-9A13-F784E72EEC10}">
      <text>
        <r>
          <rPr>
            <sz val="9"/>
            <color indexed="81"/>
            <rFont val="Tahoma"/>
            <family val="2"/>
          </rPr>
          <t>Solver could not find a feasible solution.</t>
        </r>
      </text>
    </comment>
    <comment ref="K96" authorId="0" shapeId="0" xr:uid="{7E0BCB01-9C21-4A28-BE6F-2427C24F0952}">
      <text>
        <r>
          <rPr>
            <sz val="9"/>
            <color indexed="81"/>
            <rFont val="Tahoma"/>
            <family val="2"/>
          </rPr>
          <t>Solver could not find a feasible solution.</t>
        </r>
      </text>
    </comment>
    <comment ref="L96" authorId="0" shapeId="0" xr:uid="{232954B9-3C65-4D99-BE1A-D4F781FC28D8}">
      <text>
        <r>
          <rPr>
            <sz val="9"/>
            <color indexed="81"/>
            <rFont val="Tahoma"/>
            <family val="2"/>
          </rPr>
          <t>Solver could not find a feasible solution.</t>
        </r>
      </text>
    </comment>
    <comment ref="M96" authorId="0" shapeId="0" xr:uid="{40B44322-12AC-4AFD-AAE9-F5A0F62DE00F}">
      <text>
        <r>
          <rPr>
            <sz val="9"/>
            <color indexed="81"/>
            <rFont val="Tahoma"/>
            <family val="2"/>
          </rPr>
          <t>Solver could not find a feasible solution.</t>
        </r>
      </text>
    </comment>
    <comment ref="N96" authorId="0" shapeId="0" xr:uid="{0B0718A4-C309-4EE7-8611-B90CA3C9AF0F}">
      <text>
        <r>
          <rPr>
            <sz val="9"/>
            <color indexed="81"/>
            <rFont val="Tahoma"/>
            <family val="2"/>
          </rPr>
          <t>Solver could not find a feasible solution.</t>
        </r>
      </text>
    </comment>
    <comment ref="O96" authorId="0" shapeId="0" xr:uid="{934DFD05-E15D-4FEB-AD48-030DEAB37BB2}">
      <text>
        <r>
          <rPr>
            <sz val="9"/>
            <color indexed="81"/>
            <rFont val="Tahoma"/>
            <family val="2"/>
          </rPr>
          <t>Solver converged in probability to a global solution.</t>
        </r>
      </text>
    </comment>
    <comment ref="P96" authorId="0" shapeId="0" xr:uid="{6750FD33-D49C-41F3-B531-7413AFBD0953}">
      <text>
        <r>
          <rPr>
            <sz val="9"/>
            <color indexed="81"/>
            <rFont val="Tahoma"/>
            <family val="2"/>
          </rPr>
          <t>Solver converged in probability to a global solution.</t>
        </r>
      </text>
    </comment>
    <comment ref="Q96" authorId="0" shapeId="0" xr:uid="{BA659E85-1E5C-46C4-A40D-A08FCF233D76}">
      <text>
        <r>
          <rPr>
            <sz val="9"/>
            <color indexed="81"/>
            <rFont val="Tahoma"/>
            <family val="2"/>
          </rPr>
          <t>Solver converged in probability to a global solution.</t>
        </r>
      </text>
    </comment>
    <comment ref="R96" authorId="0" shapeId="0" xr:uid="{AE2AE81C-7C3E-4004-BC0F-B7B934A18CB7}">
      <text>
        <r>
          <rPr>
            <sz val="9"/>
            <color indexed="81"/>
            <rFont val="Tahoma"/>
            <family val="2"/>
          </rPr>
          <t>Solver converged in probability to a global solution.</t>
        </r>
      </text>
    </comment>
    <comment ref="S96" authorId="0" shapeId="0" xr:uid="{F269C299-40AE-479B-B91D-AE73271D04E8}">
      <text>
        <r>
          <rPr>
            <sz val="9"/>
            <color indexed="81"/>
            <rFont val="Tahoma"/>
            <family val="2"/>
          </rPr>
          <t>Solver converged in probability to a global solution.</t>
        </r>
      </text>
    </comment>
    <comment ref="T96" authorId="0" shapeId="0" xr:uid="{CB139DC1-8395-444C-A9C9-1BB57180896B}">
      <text>
        <r>
          <rPr>
            <sz val="9"/>
            <color indexed="81"/>
            <rFont val="Tahoma"/>
            <family val="2"/>
          </rPr>
          <t>Solver converged in probability to a global solution.</t>
        </r>
      </text>
    </comment>
    <comment ref="U96" authorId="0" shapeId="0" xr:uid="{0A5252EF-2628-4824-B4B3-C5B1D1C5D722}">
      <text>
        <r>
          <rPr>
            <sz val="9"/>
            <color indexed="81"/>
            <rFont val="Tahoma"/>
            <family val="2"/>
          </rPr>
          <t>Solver converged in probability to a global solution.</t>
        </r>
      </text>
    </comment>
    <comment ref="V96" authorId="0" shapeId="0" xr:uid="{9A5EF856-A693-4191-9616-FCDE610F3B91}">
      <text>
        <r>
          <rPr>
            <sz val="9"/>
            <color indexed="81"/>
            <rFont val="Tahoma"/>
            <family val="2"/>
          </rPr>
          <t>Solver converged in probability to a global solution.</t>
        </r>
      </text>
    </comment>
    <comment ref="W96" authorId="0" shapeId="0" xr:uid="{8A2C65C0-3BC2-4CF7-A5B3-B4294C95DAE6}">
      <text>
        <r>
          <rPr>
            <sz val="9"/>
            <color indexed="81"/>
            <rFont val="Tahoma"/>
            <family val="2"/>
          </rPr>
          <t>Solver converged in probability to a global solution.</t>
        </r>
      </text>
    </comment>
    <comment ref="X96" authorId="0" shapeId="0" xr:uid="{4F464913-EC5D-4015-9896-42753BA63F53}">
      <text>
        <r>
          <rPr>
            <sz val="9"/>
            <color indexed="81"/>
            <rFont val="Tahoma"/>
            <family val="2"/>
          </rPr>
          <t>Solver converged in probability to a global solution.</t>
        </r>
      </text>
    </comment>
    <comment ref="Y96" authorId="0" shapeId="0" xr:uid="{82396620-CFD8-441C-871A-D464956FEB09}">
      <text>
        <r>
          <rPr>
            <sz val="9"/>
            <color indexed="81"/>
            <rFont val="Tahoma"/>
            <family val="2"/>
          </rPr>
          <t>Solver converged in probability to a global solution.</t>
        </r>
      </text>
    </comment>
    <comment ref="Z96" authorId="0" shapeId="0" xr:uid="{A18A26F3-BED1-4676-BEC8-E0ADE8A565BD}">
      <text>
        <r>
          <rPr>
            <sz val="9"/>
            <color indexed="81"/>
            <rFont val="Tahoma"/>
            <family val="2"/>
          </rPr>
          <t>Solver converged in probability to a global solution.</t>
        </r>
      </text>
    </comment>
    <comment ref="AA96" authorId="0" shapeId="0" xr:uid="{22EC94BC-84B3-468E-950D-9286798AE940}">
      <text>
        <r>
          <rPr>
            <sz val="9"/>
            <color indexed="81"/>
            <rFont val="Tahoma"/>
            <family val="2"/>
          </rPr>
          <t>Solver converged in probability to a global solution.</t>
        </r>
      </text>
    </comment>
    <comment ref="B97" authorId="0" shapeId="0" xr:uid="{3CA99BDB-18C0-4067-9C3D-E45845C5F43D}">
      <text>
        <r>
          <rPr>
            <sz val="9"/>
            <color indexed="81"/>
            <rFont val="Tahoma"/>
            <family val="2"/>
          </rPr>
          <t>Solver could not find a feasible solution.</t>
        </r>
      </text>
    </comment>
    <comment ref="C97" authorId="0" shapeId="0" xr:uid="{F5F241B9-9C17-45A8-88D0-9DA253AD6DE2}">
      <text>
        <r>
          <rPr>
            <sz val="9"/>
            <color indexed="81"/>
            <rFont val="Tahoma"/>
            <family val="2"/>
          </rPr>
          <t>Solver could not find a feasible solution.</t>
        </r>
      </text>
    </comment>
    <comment ref="D97" authorId="0" shapeId="0" xr:uid="{8EF9AA67-BA03-45B4-A052-7F3D2828BF81}">
      <text>
        <r>
          <rPr>
            <sz val="9"/>
            <color indexed="81"/>
            <rFont val="Tahoma"/>
            <family val="2"/>
          </rPr>
          <t>Solver could not find a feasible solution.</t>
        </r>
      </text>
    </comment>
    <comment ref="E97" authorId="0" shapeId="0" xr:uid="{DAB68211-6775-48FC-9064-E13BB6564E94}">
      <text>
        <r>
          <rPr>
            <sz val="9"/>
            <color indexed="81"/>
            <rFont val="Tahoma"/>
            <family val="2"/>
          </rPr>
          <t>Solver could not find a feasible solution.</t>
        </r>
      </text>
    </comment>
    <comment ref="F97" authorId="0" shapeId="0" xr:uid="{6F903D53-2421-441B-B685-23EE1DE49AE2}">
      <text>
        <r>
          <rPr>
            <sz val="9"/>
            <color indexed="81"/>
            <rFont val="Tahoma"/>
            <family val="2"/>
          </rPr>
          <t>Solver could not find a feasible solution.</t>
        </r>
      </text>
    </comment>
    <comment ref="G97" authorId="0" shapeId="0" xr:uid="{0E200A7F-436B-4620-B507-E4C944358E49}">
      <text>
        <r>
          <rPr>
            <sz val="9"/>
            <color indexed="81"/>
            <rFont val="Tahoma"/>
            <family val="2"/>
          </rPr>
          <t>Solver could not find a feasible solution.</t>
        </r>
      </text>
    </comment>
    <comment ref="H97" authorId="0" shapeId="0" xr:uid="{E5AA2791-C142-48A1-9ECA-39CCD35AE9F6}">
      <text>
        <r>
          <rPr>
            <sz val="9"/>
            <color indexed="81"/>
            <rFont val="Tahoma"/>
            <family val="2"/>
          </rPr>
          <t>Solver could not find a feasible solution.</t>
        </r>
      </text>
    </comment>
    <comment ref="I97" authorId="0" shapeId="0" xr:uid="{D47FA3B5-5CF9-41C7-9213-234B5E097E77}">
      <text>
        <r>
          <rPr>
            <sz val="9"/>
            <color indexed="81"/>
            <rFont val="Tahoma"/>
            <family val="2"/>
          </rPr>
          <t>Solver could not find a feasible solution.</t>
        </r>
      </text>
    </comment>
    <comment ref="J97" authorId="0" shapeId="0" xr:uid="{CD7962DC-7D38-4E8F-8B32-86CE134005FA}">
      <text>
        <r>
          <rPr>
            <sz val="9"/>
            <color indexed="81"/>
            <rFont val="Tahoma"/>
            <family val="2"/>
          </rPr>
          <t>Solver could not find a feasible solution.</t>
        </r>
      </text>
    </comment>
    <comment ref="K97" authorId="0" shapeId="0" xr:uid="{3E11D435-21C8-42B7-8E54-9ACD4F44842C}">
      <text>
        <r>
          <rPr>
            <sz val="9"/>
            <color indexed="81"/>
            <rFont val="Tahoma"/>
            <family val="2"/>
          </rPr>
          <t>Solver could not find a feasible solution.</t>
        </r>
      </text>
    </comment>
    <comment ref="L97" authorId="0" shapeId="0" xr:uid="{E66364EB-1E77-48E3-86AA-43CDE025C5FE}">
      <text>
        <r>
          <rPr>
            <sz val="9"/>
            <color indexed="81"/>
            <rFont val="Tahoma"/>
            <family val="2"/>
          </rPr>
          <t>Solver could not find a feasible solution.</t>
        </r>
      </text>
    </comment>
    <comment ref="M97" authorId="0" shapeId="0" xr:uid="{837AE65D-EBD5-40A6-8150-9E70AC847956}">
      <text>
        <r>
          <rPr>
            <sz val="9"/>
            <color indexed="81"/>
            <rFont val="Tahoma"/>
            <family val="2"/>
          </rPr>
          <t>Solver could not find a feasible solution.</t>
        </r>
      </text>
    </comment>
    <comment ref="N97" authorId="0" shapeId="0" xr:uid="{F2730850-856F-4A6D-8A0C-ADD3D2D750DE}">
      <text>
        <r>
          <rPr>
            <sz val="9"/>
            <color indexed="81"/>
            <rFont val="Tahoma"/>
            <family val="2"/>
          </rPr>
          <t>Solver could not find a feasible solution.</t>
        </r>
      </text>
    </comment>
    <comment ref="O97" authorId="0" shapeId="0" xr:uid="{6C3C2DBC-B17B-4C95-A7E7-E16AB577FB04}">
      <text>
        <r>
          <rPr>
            <sz val="9"/>
            <color indexed="81"/>
            <rFont val="Tahoma"/>
            <family val="2"/>
          </rPr>
          <t>Solver converged in probability to a global solution.</t>
        </r>
      </text>
    </comment>
    <comment ref="P97" authorId="0" shapeId="0" xr:uid="{DEF23A29-446F-4546-927B-6E732599721C}">
      <text>
        <r>
          <rPr>
            <sz val="9"/>
            <color indexed="81"/>
            <rFont val="Tahoma"/>
            <family val="2"/>
          </rPr>
          <t>Solver converged in probability to a global solution.</t>
        </r>
      </text>
    </comment>
    <comment ref="Q97" authorId="0" shapeId="0" xr:uid="{2A9B4C41-E1BF-4B3C-84C7-23B1D2817108}">
      <text>
        <r>
          <rPr>
            <sz val="9"/>
            <color indexed="81"/>
            <rFont val="Tahoma"/>
            <family val="2"/>
          </rPr>
          <t>Solver converged in probability to a global solution.</t>
        </r>
      </text>
    </comment>
    <comment ref="R97" authorId="0" shapeId="0" xr:uid="{E24669D0-D753-42F9-8376-6DD395ED198C}">
      <text>
        <r>
          <rPr>
            <sz val="9"/>
            <color indexed="81"/>
            <rFont val="Tahoma"/>
            <family val="2"/>
          </rPr>
          <t>Solver converged in probability to a global solution.</t>
        </r>
      </text>
    </comment>
    <comment ref="S97" authorId="0" shapeId="0" xr:uid="{7E15252A-0AB8-46B2-B658-9854F30A5112}">
      <text>
        <r>
          <rPr>
            <sz val="9"/>
            <color indexed="81"/>
            <rFont val="Tahoma"/>
            <family val="2"/>
          </rPr>
          <t>Solver converged in probability to a global solution.</t>
        </r>
      </text>
    </comment>
    <comment ref="T97" authorId="0" shapeId="0" xr:uid="{BB48622E-3791-48AF-8878-8E23D8C21BDA}">
      <text>
        <r>
          <rPr>
            <sz val="9"/>
            <color indexed="81"/>
            <rFont val="Tahoma"/>
            <family val="2"/>
          </rPr>
          <t>Solver converged in probability to a global solution.</t>
        </r>
      </text>
    </comment>
    <comment ref="U97" authorId="0" shapeId="0" xr:uid="{B2E0698C-3609-4B6A-80A6-ECAF63AA3DD7}">
      <text>
        <r>
          <rPr>
            <sz val="9"/>
            <color indexed="81"/>
            <rFont val="Tahoma"/>
            <family val="2"/>
          </rPr>
          <t>Solver converged in probability to a global solution.</t>
        </r>
      </text>
    </comment>
    <comment ref="V97" authorId="0" shapeId="0" xr:uid="{D3DA203B-4E8C-49A4-84B9-60EC569DBA9B}">
      <text>
        <r>
          <rPr>
            <sz val="9"/>
            <color indexed="81"/>
            <rFont val="Tahoma"/>
            <family val="2"/>
          </rPr>
          <t>Solver converged in probability to a global solution.</t>
        </r>
      </text>
    </comment>
    <comment ref="W97" authorId="0" shapeId="0" xr:uid="{60CE7967-8AF2-4B97-995F-F651D0ED43A7}">
      <text>
        <r>
          <rPr>
            <sz val="9"/>
            <color indexed="81"/>
            <rFont val="Tahoma"/>
            <family val="2"/>
          </rPr>
          <t>Solver converged in probability to a global solution.</t>
        </r>
      </text>
    </comment>
    <comment ref="X97" authorId="0" shapeId="0" xr:uid="{86C38BB9-AA6C-41CB-9F57-4554DE1D8746}">
      <text>
        <r>
          <rPr>
            <sz val="9"/>
            <color indexed="81"/>
            <rFont val="Tahoma"/>
            <family val="2"/>
          </rPr>
          <t>Solver converged in probability to a global solution.</t>
        </r>
      </text>
    </comment>
    <comment ref="Y97" authorId="0" shapeId="0" xr:uid="{6D0931C8-8550-4D6B-9173-560A6678578F}">
      <text>
        <r>
          <rPr>
            <sz val="9"/>
            <color indexed="81"/>
            <rFont val="Tahoma"/>
            <family val="2"/>
          </rPr>
          <t>Solver converged in probability to a global solution.</t>
        </r>
      </text>
    </comment>
    <comment ref="Z97" authorId="0" shapeId="0" xr:uid="{2C763273-5F4F-4F77-A329-A5BA4A5C5B8A}">
      <text>
        <r>
          <rPr>
            <sz val="9"/>
            <color indexed="81"/>
            <rFont val="Tahoma"/>
            <family val="2"/>
          </rPr>
          <t>Solver converged in probability to a global solution.</t>
        </r>
      </text>
    </comment>
    <comment ref="AA97" authorId="0" shapeId="0" xr:uid="{62BB9234-8CC2-4D6B-A7BC-E4834D4E0C20}">
      <text>
        <r>
          <rPr>
            <sz val="9"/>
            <color indexed="81"/>
            <rFont val="Tahoma"/>
            <family val="2"/>
          </rPr>
          <t>Solver converged in probability to a global solution.</t>
        </r>
      </text>
    </comment>
    <comment ref="B98" authorId="0" shapeId="0" xr:uid="{31BB6DDD-7927-42D6-B7EC-4DBD77B985A5}">
      <text>
        <r>
          <rPr>
            <sz val="9"/>
            <color indexed="81"/>
            <rFont val="Tahoma"/>
            <family val="2"/>
          </rPr>
          <t>Solver could not find a feasible solution.</t>
        </r>
      </text>
    </comment>
    <comment ref="C98" authorId="0" shapeId="0" xr:uid="{E9DF02C7-8FBD-493F-A303-1EE487D5BD18}">
      <text>
        <r>
          <rPr>
            <sz val="9"/>
            <color indexed="81"/>
            <rFont val="Tahoma"/>
            <family val="2"/>
          </rPr>
          <t>Solver could not find a feasible solution.</t>
        </r>
      </text>
    </comment>
    <comment ref="D98" authorId="0" shapeId="0" xr:uid="{D4416DB4-1107-43EC-AD26-48A2A66FDC9C}">
      <text>
        <r>
          <rPr>
            <sz val="9"/>
            <color indexed="81"/>
            <rFont val="Tahoma"/>
            <family val="2"/>
          </rPr>
          <t>Solver could not find a feasible solution.</t>
        </r>
      </text>
    </comment>
    <comment ref="E98" authorId="0" shapeId="0" xr:uid="{5427FFDF-6831-4CFD-A25F-7113513DD839}">
      <text>
        <r>
          <rPr>
            <sz val="9"/>
            <color indexed="81"/>
            <rFont val="Tahoma"/>
            <family val="2"/>
          </rPr>
          <t>Solver could not find a feasible solution.</t>
        </r>
      </text>
    </comment>
    <comment ref="F98" authorId="0" shapeId="0" xr:uid="{024C3D81-0CEE-4B59-AEFB-39670C258D1D}">
      <text>
        <r>
          <rPr>
            <sz val="9"/>
            <color indexed="81"/>
            <rFont val="Tahoma"/>
            <family val="2"/>
          </rPr>
          <t>Solver could not find a feasible solution.</t>
        </r>
      </text>
    </comment>
    <comment ref="G98" authorId="0" shapeId="0" xr:uid="{0C2B250F-1E29-4E22-88E0-A014AEE9A5FF}">
      <text>
        <r>
          <rPr>
            <sz val="9"/>
            <color indexed="81"/>
            <rFont val="Tahoma"/>
            <family val="2"/>
          </rPr>
          <t>Solver could not find a feasible solution.</t>
        </r>
      </text>
    </comment>
    <comment ref="H98" authorId="0" shapeId="0" xr:uid="{A5A43C65-D167-4542-9A47-C74FFD668A8F}">
      <text>
        <r>
          <rPr>
            <sz val="9"/>
            <color indexed="81"/>
            <rFont val="Tahoma"/>
            <family val="2"/>
          </rPr>
          <t>Solver could not find a feasible solution.</t>
        </r>
      </text>
    </comment>
    <comment ref="I98" authorId="0" shapeId="0" xr:uid="{94B22F5B-F673-4E54-815F-49881D189B8D}">
      <text>
        <r>
          <rPr>
            <sz val="9"/>
            <color indexed="81"/>
            <rFont val="Tahoma"/>
            <family val="2"/>
          </rPr>
          <t>Solver could not find a feasible solution.</t>
        </r>
      </text>
    </comment>
    <comment ref="J98" authorId="0" shapeId="0" xr:uid="{EF7DA94D-5578-4721-A1D0-A4886C9442CE}">
      <text>
        <r>
          <rPr>
            <sz val="9"/>
            <color indexed="81"/>
            <rFont val="Tahoma"/>
            <family val="2"/>
          </rPr>
          <t>Solver could not find a feasible solution.</t>
        </r>
      </text>
    </comment>
    <comment ref="K98" authorId="0" shapeId="0" xr:uid="{1707CCB6-3A2F-4FFB-BBC5-BC6906C3E178}">
      <text>
        <r>
          <rPr>
            <sz val="9"/>
            <color indexed="81"/>
            <rFont val="Tahoma"/>
            <family val="2"/>
          </rPr>
          <t>Solver could not find a feasible solution.</t>
        </r>
      </text>
    </comment>
    <comment ref="L98" authorId="0" shapeId="0" xr:uid="{A6177EBE-8365-44F3-B4A6-12A481CE79CA}">
      <text>
        <r>
          <rPr>
            <sz val="9"/>
            <color indexed="81"/>
            <rFont val="Tahoma"/>
            <family val="2"/>
          </rPr>
          <t>Solver could not find a feasible solution.</t>
        </r>
      </text>
    </comment>
    <comment ref="M98" authorId="0" shapeId="0" xr:uid="{E511E210-D662-4C01-8644-CB3209D2D95C}">
      <text>
        <r>
          <rPr>
            <sz val="9"/>
            <color indexed="81"/>
            <rFont val="Tahoma"/>
            <family val="2"/>
          </rPr>
          <t>Solver could not find a feasible solution.</t>
        </r>
      </text>
    </comment>
    <comment ref="N98" authorId="0" shapeId="0" xr:uid="{68501110-A20B-4DF0-82E1-3DCD72BF9264}">
      <text>
        <r>
          <rPr>
            <sz val="9"/>
            <color indexed="81"/>
            <rFont val="Tahoma"/>
            <family val="2"/>
          </rPr>
          <t>Solver could not find a feasible solution.</t>
        </r>
      </text>
    </comment>
    <comment ref="O98" authorId="0" shapeId="0" xr:uid="{85E5C621-1A4B-45A7-ADD9-6C3ACC052A11}">
      <text>
        <r>
          <rPr>
            <sz val="9"/>
            <color indexed="81"/>
            <rFont val="Tahoma"/>
            <family val="2"/>
          </rPr>
          <t>Solver converged in probability to a global solution.</t>
        </r>
      </text>
    </comment>
    <comment ref="P98" authorId="0" shapeId="0" xr:uid="{838058A5-ED22-45AD-8FED-FED37F71FECB}">
      <text>
        <r>
          <rPr>
            <sz val="9"/>
            <color indexed="81"/>
            <rFont val="Tahoma"/>
            <family val="2"/>
          </rPr>
          <t>Solver converged in probability to a global solution.</t>
        </r>
      </text>
    </comment>
    <comment ref="Q98" authorId="0" shapeId="0" xr:uid="{3CF76F4F-AAE5-4D2C-A616-62F7FE9C5650}">
      <text>
        <r>
          <rPr>
            <sz val="9"/>
            <color indexed="81"/>
            <rFont val="Tahoma"/>
            <family val="2"/>
          </rPr>
          <t>Solver converged in probability to a global solution.</t>
        </r>
      </text>
    </comment>
    <comment ref="R98" authorId="0" shapeId="0" xr:uid="{AA91CC2E-99C4-464B-8F61-A06A4C05C0FE}">
      <text>
        <r>
          <rPr>
            <sz val="9"/>
            <color indexed="81"/>
            <rFont val="Tahoma"/>
            <family val="2"/>
          </rPr>
          <t>Solver converged in probability to a global solution.</t>
        </r>
      </text>
    </comment>
    <comment ref="S98" authorId="0" shapeId="0" xr:uid="{39C9A354-2A5A-43A2-BF5A-C6A2748D1762}">
      <text>
        <r>
          <rPr>
            <sz val="9"/>
            <color indexed="81"/>
            <rFont val="Tahoma"/>
            <family val="2"/>
          </rPr>
          <t>Solver converged in probability to a global solution.</t>
        </r>
      </text>
    </comment>
    <comment ref="T98" authorId="0" shapeId="0" xr:uid="{596C01B4-B25E-41E1-BEFC-9493D9137C5E}">
      <text>
        <r>
          <rPr>
            <sz val="9"/>
            <color indexed="81"/>
            <rFont val="Tahoma"/>
            <family val="2"/>
          </rPr>
          <t>Solver converged in probability to a global solution.</t>
        </r>
      </text>
    </comment>
    <comment ref="U98" authorId="0" shapeId="0" xr:uid="{B7FBDF42-457A-4B2D-B39A-EB8ABB41739A}">
      <text>
        <r>
          <rPr>
            <sz val="9"/>
            <color indexed="81"/>
            <rFont val="Tahoma"/>
            <family val="2"/>
          </rPr>
          <t>Solver converged in probability to a global solution.</t>
        </r>
      </text>
    </comment>
    <comment ref="V98" authorId="0" shapeId="0" xr:uid="{C86B2315-E1CF-4641-A875-AFDB47C48E37}">
      <text>
        <r>
          <rPr>
            <sz val="9"/>
            <color indexed="81"/>
            <rFont val="Tahoma"/>
            <family val="2"/>
          </rPr>
          <t>Solver converged in probability to a global solution.</t>
        </r>
      </text>
    </comment>
    <comment ref="W98" authorId="0" shapeId="0" xr:uid="{E9C7771A-5BFD-4AB1-84B8-6FE22ED24DAC}">
      <text>
        <r>
          <rPr>
            <sz val="9"/>
            <color indexed="81"/>
            <rFont val="Tahoma"/>
            <family val="2"/>
          </rPr>
          <t>Solver converged in probability to a global solution.</t>
        </r>
      </text>
    </comment>
    <comment ref="X98" authorId="0" shapeId="0" xr:uid="{14FF6B0D-1755-4A4A-81AD-0CC1AE741B6F}">
      <text>
        <r>
          <rPr>
            <sz val="9"/>
            <color indexed="81"/>
            <rFont val="Tahoma"/>
            <family val="2"/>
          </rPr>
          <t>Solver converged in probability to a global solution.</t>
        </r>
      </text>
    </comment>
    <comment ref="Y98" authorId="0" shapeId="0" xr:uid="{46CFCE41-7B0D-48F2-8CBA-FDBCF54A5197}">
      <text>
        <r>
          <rPr>
            <sz val="9"/>
            <color indexed="81"/>
            <rFont val="Tahoma"/>
            <family val="2"/>
          </rPr>
          <t>Solver converged in probability to a global solution.</t>
        </r>
      </text>
    </comment>
    <comment ref="Z98" authorId="0" shapeId="0" xr:uid="{90901306-BBCC-4B2D-8D08-19EDA8D0BA28}">
      <text>
        <r>
          <rPr>
            <sz val="9"/>
            <color indexed="81"/>
            <rFont val="Tahoma"/>
            <family val="2"/>
          </rPr>
          <t>Solver converged in probability to a global solution.</t>
        </r>
      </text>
    </comment>
    <comment ref="AA98" authorId="0" shapeId="0" xr:uid="{4D92B065-B654-4BD9-98D7-8469B60A5D29}">
      <text>
        <r>
          <rPr>
            <sz val="9"/>
            <color indexed="81"/>
            <rFont val="Tahoma"/>
            <family val="2"/>
          </rPr>
          <t>Solver converged in probability to a global solution.</t>
        </r>
      </text>
    </comment>
    <comment ref="B99" authorId="0" shapeId="0" xr:uid="{3F18C0C1-2C72-47BF-9105-A1D767734D3D}">
      <text>
        <r>
          <rPr>
            <sz val="9"/>
            <color indexed="81"/>
            <rFont val="Tahoma"/>
            <family val="2"/>
          </rPr>
          <t>Solver could not find a feasible solution.</t>
        </r>
      </text>
    </comment>
    <comment ref="C99" authorId="0" shapeId="0" xr:uid="{AB3E2ADF-39E4-4244-9BCA-D1091F73A4A8}">
      <text>
        <r>
          <rPr>
            <sz val="9"/>
            <color indexed="81"/>
            <rFont val="Tahoma"/>
            <family val="2"/>
          </rPr>
          <t>Solver could not find a feasible solution.</t>
        </r>
      </text>
    </comment>
    <comment ref="D99" authorId="0" shapeId="0" xr:uid="{17FDD295-A29A-495F-A1EC-C8C91D7ADA93}">
      <text>
        <r>
          <rPr>
            <sz val="9"/>
            <color indexed="81"/>
            <rFont val="Tahoma"/>
            <family val="2"/>
          </rPr>
          <t>Solver could not find a feasible solution.</t>
        </r>
      </text>
    </comment>
    <comment ref="E99" authorId="0" shapeId="0" xr:uid="{3E0BD924-6CB3-48B0-9FDC-5E0B2A453885}">
      <text>
        <r>
          <rPr>
            <sz val="9"/>
            <color indexed="81"/>
            <rFont val="Tahoma"/>
            <family val="2"/>
          </rPr>
          <t>Solver could not find a feasible solution.</t>
        </r>
      </text>
    </comment>
    <comment ref="F99" authorId="0" shapeId="0" xr:uid="{D726292E-C262-48EE-95E8-12704C326816}">
      <text>
        <r>
          <rPr>
            <sz val="9"/>
            <color indexed="81"/>
            <rFont val="Tahoma"/>
            <family val="2"/>
          </rPr>
          <t>Solver could not find a feasible solution.</t>
        </r>
      </text>
    </comment>
    <comment ref="G99" authorId="0" shapeId="0" xr:uid="{32C7F655-E147-4258-A7EF-570612717F75}">
      <text>
        <r>
          <rPr>
            <sz val="9"/>
            <color indexed="81"/>
            <rFont val="Tahoma"/>
            <family val="2"/>
          </rPr>
          <t>Solver could not find a feasible solution.</t>
        </r>
      </text>
    </comment>
    <comment ref="H99" authorId="0" shapeId="0" xr:uid="{73B7CE25-10C8-4053-A0DD-689AABD53DEE}">
      <text>
        <r>
          <rPr>
            <sz val="9"/>
            <color indexed="81"/>
            <rFont val="Tahoma"/>
            <family val="2"/>
          </rPr>
          <t>Solver could not find a feasible solution.</t>
        </r>
      </text>
    </comment>
    <comment ref="I99" authorId="0" shapeId="0" xr:uid="{02499D2D-3BB4-4C85-AC30-12C9763C094B}">
      <text>
        <r>
          <rPr>
            <sz val="9"/>
            <color indexed="81"/>
            <rFont val="Tahoma"/>
            <family val="2"/>
          </rPr>
          <t>Solver could not find a feasible solution.</t>
        </r>
      </text>
    </comment>
    <comment ref="J99" authorId="0" shapeId="0" xr:uid="{B9F9A69F-B365-493F-96EC-61FEF2C708BE}">
      <text>
        <r>
          <rPr>
            <sz val="9"/>
            <color indexed="81"/>
            <rFont val="Tahoma"/>
            <family val="2"/>
          </rPr>
          <t>Solver could not find a feasible solution.</t>
        </r>
      </text>
    </comment>
    <comment ref="K99" authorId="0" shapeId="0" xr:uid="{B3A63D0A-271F-47F1-98E2-7094B9F7C37E}">
      <text>
        <r>
          <rPr>
            <sz val="9"/>
            <color indexed="81"/>
            <rFont val="Tahoma"/>
            <family val="2"/>
          </rPr>
          <t>Solver could not find a feasible solution.</t>
        </r>
      </text>
    </comment>
    <comment ref="L99" authorId="0" shapeId="0" xr:uid="{71FD5B73-4D2C-42C1-AFB0-0B9C927FBA0B}">
      <text>
        <r>
          <rPr>
            <sz val="9"/>
            <color indexed="81"/>
            <rFont val="Tahoma"/>
            <family val="2"/>
          </rPr>
          <t>Solver could not find a feasible solution.</t>
        </r>
      </text>
    </comment>
    <comment ref="M99" authorId="0" shapeId="0" xr:uid="{A4DB1A53-D639-4AC7-860E-C7D729A67C27}">
      <text>
        <r>
          <rPr>
            <sz val="9"/>
            <color indexed="81"/>
            <rFont val="Tahoma"/>
            <family val="2"/>
          </rPr>
          <t>Solver could not find a feasible solution.</t>
        </r>
      </text>
    </comment>
    <comment ref="N99" authorId="0" shapeId="0" xr:uid="{95469E3A-A666-44BD-BA51-77ADE5487E66}">
      <text>
        <r>
          <rPr>
            <sz val="9"/>
            <color indexed="81"/>
            <rFont val="Tahoma"/>
            <family val="2"/>
          </rPr>
          <t>Solver could not find a feasible solution.</t>
        </r>
      </text>
    </comment>
    <comment ref="O99" authorId="0" shapeId="0" xr:uid="{BE2CE3A4-82FF-4A9F-A40E-C6BCC34BD1AD}">
      <text>
        <r>
          <rPr>
            <sz val="9"/>
            <color indexed="81"/>
            <rFont val="Tahoma"/>
            <family val="2"/>
          </rPr>
          <t>Solver converged in probability to a global solution.</t>
        </r>
      </text>
    </comment>
    <comment ref="P99" authorId="0" shapeId="0" xr:uid="{9BF9B173-EA58-4948-9CC5-08C4EADA68EA}">
      <text>
        <r>
          <rPr>
            <sz val="9"/>
            <color indexed="81"/>
            <rFont val="Tahoma"/>
            <family val="2"/>
          </rPr>
          <t>Solver converged in probability to a global solution.</t>
        </r>
      </text>
    </comment>
    <comment ref="Q99" authorId="0" shapeId="0" xr:uid="{BC49E10A-DFA7-4633-B608-AE1CC4A17FA0}">
      <text>
        <r>
          <rPr>
            <sz val="9"/>
            <color indexed="81"/>
            <rFont val="Tahoma"/>
            <family val="2"/>
          </rPr>
          <t>Solver converged in probability to a global solution.</t>
        </r>
      </text>
    </comment>
    <comment ref="R99" authorId="0" shapeId="0" xr:uid="{312509B2-5DD4-4DBF-969A-A5EDCB7FCD3C}">
      <text>
        <r>
          <rPr>
            <sz val="9"/>
            <color indexed="81"/>
            <rFont val="Tahoma"/>
            <family val="2"/>
          </rPr>
          <t>Solver converged in probability to a global solution.</t>
        </r>
      </text>
    </comment>
    <comment ref="S99" authorId="0" shapeId="0" xr:uid="{81CB30EB-E80E-450B-BAF0-C42FE3ACEE0C}">
      <text>
        <r>
          <rPr>
            <sz val="9"/>
            <color indexed="81"/>
            <rFont val="Tahoma"/>
            <family val="2"/>
          </rPr>
          <t>Solver converged in probability to a global solution.</t>
        </r>
      </text>
    </comment>
    <comment ref="T99" authorId="0" shapeId="0" xr:uid="{84264115-51ED-4960-9260-1CD7CC78C7CF}">
      <text>
        <r>
          <rPr>
            <sz val="9"/>
            <color indexed="81"/>
            <rFont val="Tahoma"/>
            <family val="2"/>
          </rPr>
          <t>Solver converged in probability to a global solution.</t>
        </r>
      </text>
    </comment>
    <comment ref="U99" authorId="0" shapeId="0" xr:uid="{3B6912EE-E8AC-4D68-A418-3A011795007B}">
      <text>
        <r>
          <rPr>
            <sz val="9"/>
            <color indexed="81"/>
            <rFont val="Tahoma"/>
            <family val="2"/>
          </rPr>
          <t>Solver converged in probability to a global solution.</t>
        </r>
      </text>
    </comment>
    <comment ref="V99" authorId="0" shapeId="0" xr:uid="{B9546B2B-EADB-4285-B0DB-67D5ACFFE826}">
      <text>
        <r>
          <rPr>
            <sz val="9"/>
            <color indexed="81"/>
            <rFont val="Tahoma"/>
            <family val="2"/>
          </rPr>
          <t>Solver converged in probability to a global solution.</t>
        </r>
      </text>
    </comment>
    <comment ref="W99" authorId="0" shapeId="0" xr:uid="{52595CBD-D715-4348-9571-30E1A4B701B0}">
      <text>
        <r>
          <rPr>
            <sz val="9"/>
            <color indexed="81"/>
            <rFont val="Tahoma"/>
            <family val="2"/>
          </rPr>
          <t>Solver converged in probability to a global solution.</t>
        </r>
      </text>
    </comment>
    <comment ref="X99" authorId="0" shapeId="0" xr:uid="{ADEAFCA0-BED9-43A9-917D-1A1F4CBAF1AA}">
      <text>
        <r>
          <rPr>
            <sz val="9"/>
            <color indexed="81"/>
            <rFont val="Tahoma"/>
            <family val="2"/>
          </rPr>
          <t>Solver converged in probability to a global solution.</t>
        </r>
      </text>
    </comment>
    <comment ref="Y99" authorId="0" shapeId="0" xr:uid="{39D3B4A0-E0B3-4DB5-BA50-BE72BD808B0C}">
      <text>
        <r>
          <rPr>
            <sz val="9"/>
            <color indexed="81"/>
            <rFont val="Tahoma"/>
            <family val="2"/>
          </rPr>
          <t>Solver converged in probability to a global solution.</t>
        </r>
      </text>
    </comment>
    <comment ref="Z99" authorId="0" shapeId="0" xr:uid="{61767B2C-6FB7-4C73-A88B-AEAED23220A5}">
      <text>
        <r>
          <rPr>
            <sz val="9"/>
            <color indexed="81"/>
            <rFont val="Tahoma"/>
            <family val="2"/>
          </rPr>
          <t>Solver converged in probability to a global solution.</t>
        </r>
      </text>
    </comment>
    <comment ref="AA99" authorId="0" shapeId="0" xr:uid="{5BA7E11B-CA80-4E9B-B249-D70684D9A9EE}">
      <text>
        <r>
          <rPr>
            <sz val="9"/>
            <color indexed="81"/>
            <rFont val="Tahoma"/>
            <family val="2"/>
          </rPr>
          <t>Solver converged in probability to a global solution.</t>
        </r>
      </text>
    </comment>
    <comment ref="B100" authorId="0" shapeId="0" xr:uid="{B35991AE-6188-490A-8041-CDE7D3D0CA3F}">
      <text>
        <r>
          <rPr>
            <sz val="9"/>
            <color indexed="81"/>
            <rFont val="Tahoma"/>
            <family val="2"/>
          </rPr>
          <t>Solver could not find a feasible solution.</t>
        </r>
      </text>
    </comment>
    <comment ref="C100" authorId="0" shapeId="0" xr:uid="{1387D4FD-B9EB-401E-A7E8-730A4D9CC448}">
      <text>
        <r>
          <rPr>
            <sz val="9"/>
            <color indexed="81"/>
            <rFont val="Tahoma"/>
            <family val="2"/>
          </rPr>
          <t>Solver could not find a feasible solution.</t>
        </r>
      </text>
    </comment>
    <comment ref="D100" authorId="0" shapeId="0" xr:uid="{F8214DE4-5F1C-4E9A-A8E7-1B6E908DE217}">
      <text>
        <r>
          <rPr>
            <sz val="9"/>
            <color indexed="81"/>
            <rFont val="Tahoma"/>
            <family val="2"/>
          </rPr>
          <t>Solver could not find a feasible solution.</t>
        </r>
      </text>
    </comment>
    <comment ref="E100" authorId="0" shapeId="0" xr:uid="{7E984654-8615-4C24-9F8C-57BAD7426A11}">
      <text>
        <r>
          <rPr>
            <sz val="9"/>
            <color indexed="81"/>
            <rFont val="Tahoma"/>
            <family val="2"/>
          </rPr>
          <t>Solver could not find a feasible solution.</t>
        </r>
      </text>
    </comment>
    <comment ref="F100" authorId="0" shapeId="0" xr:uid="{93EE263B-D7DA-488D-8EFD-172EAC64E596}">
      <text>
        <r>
          <rPr>
            <sz val="9"/>
            <color indexed="81"/>
            <rFont val="Tahoma"/>
            <family val="2"/>
          </rPr>
          <t>Solver could not find a feasible solution.</t>
        </r>
      </text>
    </comment>
    <comment ref="G100" authorId="0" shapeId="0" xr:uid="{2858F1D0-3BA1-4919-8BA0-584294D972AE}">
      <text>
        <r>
          <rPr>
            <sz val="9"/>
            <color indexed="81"/>
            <rFont val="Tahoma"/>
            <family val="2"/>
          </rPr>
          <t>Solver could not find a feasible solution.</t>
        </r>
      </text>
    </comment>
    <comment ref="H100" authorId="0" shapeId="0" xr:uid="{C14573EE-5BDA-4344-9BF9-350D1AED4E42}">
      <text>
        <r>
          <rPr>
            <sz val="9"/>
            <color indexed="81"/>
            <rFont val="Tahoma"/>
            <family val="2"/>
          </rPr>
          <t>Solver could not find a feasible solution.</t>
        </r>
      </text>
    </comment>
    <comment ref="I100" authorId="0" shapeId="0" xr:uid="{5E571370-3444-4C92-8436-6A3C89B2DCEF}">
      <text>
        <r>
          <rPr>
            <sz val="9"/>
            <color indexed="81"/>
            <rFont val="Tahoma"/>
            <family val="2"/>
          </rPr>
          <t>Solver could not find a feasible solution.</t>
        </r>
      </text>
    </comment>
    <comment ref="J100" authorId="0" shapeId="0" xr:uid="{F0326A04-7AAB-4B80-9B58-1E4545710FB1}">
      <text>
        <r>
          <rPr>
            <sz val="9"/>
            <color indexed="81"/>
            <rFont val="Tahoma"/>
            <family val="2"/>
          </rPr>
          <t>Solver could not find a feasible solution.</t>
        </r>
      </text>
    </comment>
    <comment ref="K100" authorId="0" shapeId="0" xr:uid="{7985CA52-80D9-4983-A82C-B2A5FEAEE116}">
      <text>
        <r>
          <rPr>
            <sz val="9"/>
            <color indexed="81"/>
            <rFont val="Tahoma"/>
            <family val="2"/>
          </rPr>
          <t>Solver could not find a feasible solution.</t>
        </r>
      </text>
    </comment>
    <comment ref="L100" authorId="0" shapeId="0" xr:uid="{7E5BD36F-81D4-4081-B4BF-B8D2D9FE7F0E}">
      <text>
        <r>
          <rPr>
            <sz val="9"/>
            <color indexed="81"/>
            <rFont val="Tahoma"/>
            <family val="2"/>
          </rPr>
          <t>Solver could not find a feasible solution.</t>
        </r>
      </text>
    </comment>
    <comment ref="M100" authorId="0" shapeId="0" xr:uid="{9C3F27EB-8719-460A-85D7-0C0BA12DD583}">
      <text>
        <r>
          <rPr>
            <sz val="9"/>
            <color indexed="81"/>
            <rFont val="Tahoma"/>
            <family val="2"/>
          </rPr>
          <t>Solver could not find a feasible solution.</t>
        </r>
      </text>
    </comment>
    <comment ref="N100" authorId="0" shapeId="0" xr:uid="{25881821-6413-4447-A19E-59662EE76363}">
      <text>
        <r>
          <rPr>
            <sz val="9"/>
            <color indexed="81"/>
            <rFont val="Tahoma"/>
            <family val="2"/>
          </rPr>
          <t>Solver could not find a feasible solution.</t>
        </r>
      </text>
    </comment>
    <comment ref="O100" authorId="0" shapeId="0" xr:uid="{9504846F-CF04-410C-BAA3-A5C5DC72E4C4}">
      <text>
        <r>
          <rPr>
            <sz val="9"/>
            <color indexed="81"/>
            <rFont val="Tahoma"/>
            <family val="2"/>
          </rPr>
          <t>Solver converged in probability to a global solution.</t>
        </r>
      </text>
    </comment>
    <comment ref="P100" authorId="0" shapeId="0" xr:uid="{DB29F94D-A35E-425C-BE15-DE2518F35B42}">
      <text>
        <r>
          <rPr>
            <sz val="9"/>
            <color indexed="81"/>
            <rFont val="Tahoma"/>
            <family val="2"/>
          </rPr>
          <t>Solver converged in probability to a global solution.</t>
        </r>
      </text>
    </comment>
    <comment ref="Q100" authorId="0" shapeId="0" xr:uid="{158313E5-B437-41F3-9BE6-1F950DB0EC19}">
      <text>
        <r>
          <rPr>
            <sz val="9"/>
            <color indexed="81"/>
            <rFont val="Tahoma"/>
            <family val="2"/>
          </rPr>
          <t>Solver converged in probability to a global solution.</t>
        </r>
      </text>
    </comment>
    <comment ref="R100" authorId="0" shapeId="0" xr:uid="{C0C5F795-508B-4083-ADD2-A38AC840FE96}">
      <text>
        <r>
          <rPr>
            <sz val="9"/>
            <color indexed="81"/>
            <rFont val="Tahoma"/>
            <family val="2"/>
          </rPr>
          <t>Solver converged in probability to a global solution.</t>
        </r>
      </text>
    </comment>
    <comment ref="S100" authorId="0" shapeId="0" xr:uid="{7CBE08F0-D4AD-4470-A65E-3017FFBB4E0D}">
      <text>
        <r>
          <rPr>
            <sz val="9"/>
            <color indexed="81"/>
            <rFont val="Tahoma"/>
            <family val="2"/>
          </rPr>
          <t>Solver converged in probability to a global solution.</t>
        </r>
      </text>
    </comment>
    <comment ref="T100" authorId="0" shapeId="0" xr:uid="{6AA82124-CEB4-4737-81D3-A2D568B26CE7}">
      <text>
        <r>
          <rPr>
            <sz val="9"/>
            <color indexed="81"/>
            <rFont val="Tahoma"/>
            <family val="2"/>
          </rPr>
          <t>Solver converged in probability to a global solution.</t>
        </r>
      </text>
    </comment>
    <comment ref="U100" authorId="0" shapeId="0" xr:uid="{0671026E-E14A-44EB-924B-DCFB9AF878DE}">
      <text>
        <r>
          <rPr>
            <sz val="9"/>
            <color indexed="81"/>
            <rFont val="Tahoma"/>
            <family val="2"/>
          </rPr>
          <t>Solver converged in probability to a global solution.</t>
        </r>
      </text>
    </comment>
    <comment ref="V100" authorId="0" shapeId="0" xr:uid="{986C865C-B156-4F4E-86D1-3E8B7241043E}">
      <text>
        <r>
          <rPr>
            <sz val="9"/>
            <color indexed="81"/>
            <rFont val="Tahoma"/>
            <family val="2"/>
          </rPr>
          <t>Solver converged in probability to a global solution.</t>
        </r>
      </text>
    </comment>
    <comment ref="W100" authorId="0" shapeId="0" xr:uid="{194625B9-7F8A-4E62-AE54-17DC79C668A5}">
      <text>
        <r>
          <rPr>
            <sz val="9"/>
            <color indexed="81"/>
            <rFont val="Tahoma"/>
            <family val="2"/>
          </rPr>
          <t>Solver converged in probability to a global solution.</t>
        </r>
      </text>
    </comment>
    <comment ref="X100" authorId="0" shapeId="0" xr:uid="{B86E62C7-F833-4B40-8238-7DBA935BD6DF}">
      <text>
        <r>
          <rPr>
            <sz val="9"/>
            <color indexed="81"/>
            <rFont val="Tahoma"/>
            <family val="2"/>
          </rPr>
          <t>Solver converged in probability to a global solution.</t>
        </r>
      </text>
    </comment>
    <comment ref="Y100" authorId="0" shapeId="0" xr:uid="{C483B21E-BD99-4D6F-B9C4-0620F26A76D3}">
      <text>
        <r>
          <rPr>
            <sz val="9"/>
            <color indexed="81"/>
            <rFont val="Tahoma"/>
            <family val="2"/>
          </rPr>
          <t>Solver converged in probability to a global solution.</t>
        </r>
      </text>
    </comment>
    <comment ref="Z100" authorId="0" shapeId="0" xr:uid="{402F290E-40FB-464B-A390-A14631B3E22A}">
      <text>
        <r>
          <rPr>
            <sz val="9"/>
            <color indexed="81"/>
            <rFont val="Tahoma"/>
            <family val="2"/>
          </rPr>
          <t>Solver converged in probability to a global solution.</t>
        </r>
      </text>
    </comment>
    <comment ref="AA100" authorId="0" shapeId="0" xr:uid="{9B5F3A2F-9F20-45E7-B7E2-7FA045C38F03}">
      <text>
        <r>
          <rPr>
            <sz val="9"/>
            <color indexed="81"/>
            <rFont val="Tahoma"/>
            <family val="2"/>
          </rPr>
          <t>Solver converged in probability to a global solution.</t>
        </r>
      </text>
    </comment>
    <comment ref="B101" authorId="0" shapeId="0" xr:uid="{F42668D9-AAE2-412A-88BC-D98111C337D6}">
      <text>
        <r>
          <rPr>
            <sz val="9"/>
            <color indexed="81"/>
            <rFont val="Tahoma"/>
            <family val="2"/>
          </rPr>
          <t>Solver could not find a feasible solution.</t>
        </r>
      </text>
    </comment>
    <comment ref="C101" authorId="0" shapeId="0" xr:uid="{387B0C02-5DFB-48D9-AF22-14078E60DC09}">
      <text>
        <r>
          <rPr>
            <sz val="9"/>
            <color indexed="81"/>
            <rFont val="Tahoma"/>
            <family val="2"/>
          </rPr>
          <t>Solver could not find a feasible solution.</t>
        </r>
      </text>
    </comment>
    <comment ref="D101" authorId="0" shapeId="0" xr:uid="{6C350CDF-32D3-4939-9CA3-DD2FAAFC5431}">
      <text>
        <r>
          <rPr>
            <sz val="9"/>
            <color indexed="81"/>
            <rFont val="Tahoma"/>
            <family val="2"/>
          </rPr>
          <t>Solver could not find a feasible solution.</t>
        </r>
      </text>
    </comment>
    <comment ref="E101" authorId="0" shapeId="0" xr:uid="{4B2D918E-B10C-48C4-8D5B-F4272E0390C5}">
      <text>
        <r>
          <rPr>
            <sz val="9"/>
            <color indexed="81"/>
            <rFont val="Tahoma"/>
            <family val="2"/>
          </rPr>
          <t>Solver could not find a feasible solution.</t>
        </r>
      </text>
    </comment>
    <comment ref="F101" authorId="0" shapeId="0" xr:uid="{DCD484D9-B83C-4C87-A092-7D334D70FD35}">
      <text>
        <r>
          <rPr>
            <sz val="9"/>
            <color indexed="81"/>
            <rFont val="Tahoma"/>
            <family val="2"/>
          </rPr>
          <t>Solver could not find a feasible solution.</t>
        </r>
      </text>
    </comment>
    <comment ref="G101" authorId="0" shapeId="0" xr:uid="{C56A098F-C647-4C77-898E-40E4F54BF743}">
      <text>
        <r>
          <rPr>
            <sz val="9"/>
            <color indexed="81"/>
            <rFont val="Tahoma"/>
            <family val="2"/>
          </rPr>
          <t>Solver could not find a feasible solution.</t>
        </r>
      </text>
    </comment>
    <comment ref="H101" authorId="0" shapeId="0" xr:uid="{EE1F1F62-4C77-45D5-A9DF-CA4C9A9D1325}">
      <text>
        <r>
          <rPr>
            <sz val="9"/>
            <color indexed="81"/>
            <rFont val="Tahoma"/>
            <family val="2"/>
          </rPr>
          <t>Solver could not find a feasible solution.</t>
        </r>
      </text>
    </comment>
    <comment ref="I101" authorId="0" shapeId="0" xr:uid="{6AAC8224-4F76-4A9B-8604-E6D86CBB42C5}">
      <text>
        <r>
          <rPr>
            <sz val="9"/>
            <color indexed="81"/>
            <rFont val="Tahoma"/>
            <family val="2"/>
          </rPr>
          <t>Solver could not find a feasible solution.</t>
        </r>
      </text>
    </comment>
    <comment ref="J101" authorId="0" shapeId="0" xr:uid="{F94DC57E-D40A-4F29-A4A7-79F92A7DE765}">
      <text>
        <r>
          <rPr>
            <sz val="9"/>
            <color indexed="81"/>
            <rFont val="Tahoma"/>
            <family val="2"/>
          </rPr>
          <t>Solver could not find a feasible solution.</t>
        </r>
      </text>
    </comment>
    <comment ref="K101" authorId="0" shapeId="0" xr:uid="{04EF7A29-D243-47AA-8B99-F2E68719BC8D}">
      <text>
        <r>
          <rPr>
            <sz val="9"/>
            <color indexed="81"/>
            <rFont val="Tahoma"/>
            <family val="2"/>
          </rPr>
          <t>Solver could not find a feasible solution.</t>
        </r>
      </text>
    </comment>
    <comment ref="L101" authorId="0" shapeId="0" xr:uid="{4B9FC91D-8DB5-415D-BC9B-25D32DE383D1}">
      <text>
        <r>
          <rPr>
            <sz val="9"/>
            <color indexed="81"/>
            <rFont val="Tahoma"/>
            <family val="2"/>
          </rPr>
          <t>Solver could not find a feasible solution.</t>
        </r>
      </text>
    </comment>
    <comment ref="M101" authorId="0" shapeId="0" xr:uid="{488CC99B-8585-4828-9D1B-AB074E4732C4}">
      <text>
        <r>
          <rPr>
            <sz val="9"/>
            <color indexed="81"/>
            <rFont val="Tahoma"/>
            <family val="2"/>
          </rPr>
          <t>Solver could not find a feasible solution.</t>
        </r>
      </text>
    </comment>
    <comment ref="N101" authorId="0" shapeId="0" xr:uid="{29FC6004-84CF-4D93-AC26-A5DE08313772}">
      <text>
        <r>
          <rPr>
            <sz val="9"/>
            <color indexed="81"/>
            <rFont val="Tahoma"/>
            <family val="2"/>
          </rPr>
          <t>Solver could not find a feasible solution.</t>
        </r>
      </text>
    </comment>
    <comment ref="O101" authorId="0" shapeId="0" xr:uid="{61B41F7B-AC8C-453E-9D35-D4C6C14D9A92}">
      <text>
        <r>
          <rPr>
            <sz val="9"/>
            <color indexed="81"/>
            <rFont val="Tahoma"/>
            <family val="2"/>
          </rPr>
          <t>Solver converged in probability to a global solution.</t>
        </r>
      </text>
    </comment>
    <comment ref="P101" authorId="0" shapeId="0" xr:uid="{19B29025-B454-4EFE-8EFF-CBEBFBC01272}">
      <text>
        <r>
          <rPr>
            <sz val="9"/>
            <color indexed="81"/>
            <rFont val="Tahoma"/>
            <family val="2"/>
          </rPr>
          <t>Solver converged in probability to a global solution.</t>
        </r>
      </text>
    </comment>
    <comment ref="Q101" authorId="0" shapeId="0" xr:uid="{758EA728-1B80-49D9-889B-6B318E78058D}">
      <text>
        <r>
          <rPr>
            <sz val="9"/>
            <color indexed="81"/>
            <rFont val="Tahoma"/>
            <family val="2"/>
          </rPr>
          <t>Solver converged in probability to a global solution.</t>
        </r>
      </text>
    </comment>
    <comment ref="R101" authorId="0" shapeId="0" xr:uid="{CBBE65E6-1C96-4FB9-A853-56D1A2E4E434}">
      <text>
        <r>
          <rPr>
            <sz val="9"/>
            <color indexed="81"/>
            <rFont val="Tahoma"/>
            <family val="2"/>
          </rPr>
          <t>Solver converged in probability to a global solution.</t>
        </r>
      </text>
    </comment>
    <comment ref="S101" authorId="0" shapeId="0" xr:uid="{B89DE77C-00BC-4258-AD1D-DC26394F315B}">
      <text>
        <r>
          <rPr>
            <sz val="9"/>
            <color indexed="81"/>
            <rFont val="Tahoma"/>
            <family val="2"/>
          </rPr>
          <t>Solver converged in probability to a global solution.</t>
        </r>
      </text>
    </comment>
    <comment ref="T101" authorId="0" shapeId="0" xr:uid="{7007BB6C-E443-4186-85C9-A79346713E53}">
      <text>
        <r>
          <rPr>
            <sz val="9"/>
            <color indexed="81"/>
            <rFont val="Tahoma"/>
            <family val="2"/>
          </rPr>
          <t>Solver converged in probability to a global solution.</t>
        </r>
      </text>
    </comment>
    <comment ref="U101" authorId="0" shapeId="0" xr:uid="{23A01197-4E94-48AF-BE24-18C7E5750482}">
      <text>
        <r>
          <rPr>
            <sz val="9"/>
            <color indexed="81"/>
            <rFont val="Tahoma"/>
            <family val="2"/>
          </rPr>
          <t>Solver converged in probability to a global solution.</t>
        </r>
      </text>
    </comment>
    <comment ref="V101" authorId="0" shapeId="0" xr:uid="{F9FCA4A6-D96F-40EB-9BA9-5C7E9823F598}">
      <text>
        <r>
          <rPr>
            <sz val="9"/>
            <color indexed="81"/>
            <rFont val="Tahoma"/>
            <family val="2"/>
          </rPr>
          <t>Solver converged in probability to a global solution.</t>
        </r>
      </text>
    </comment>
    <comment ref="W101" authorId="0" shapeId="0" xr:uid="{6234FD9C-D459-42EC-8F57-3D464B22C255}">
      <text>
        <r>
          <rPr>
            <sz val="9"/>
            <color indexed="81"/>
            <rFont val="Tahoma"/>
            <family val="2"/>
          </rPr>
          <t>Solver converged in probability to a global solution.</t>
        </r>
      </text>
    </comment>
    <comment ref="X101" authorId="0" shapeId="0" xr:uid="{096450E9-1283-488C-B1E2-2D71A5D6618E}">
      <text>
        <r>
          <rPr>
            <sz val="9"/>
            <color indexed="81"/>
            <rFont val="Tahoma"/>
            <family val="2"/>
          </rPr>
          <t>Solver converged in probability to a global solution.</t>
        </r>
      </text>
    </comment>
    <comment ref="Y101" authorId="0" shapeId="0" xr:uid="{DDE0F8A9-0A28-4357-9347-DCE5BD00BF52}">
      <text>
        <r>
          <rPr>
            <sz val="9"/>
            <color indexed="81"/>
            <rFont val="Tahoma"/>
            <family val="2"/>
          </rPr>
          <t>Solver converged in probability to a global solution.</t>
        </r>
      </text>
    </comment>
    <comment ref="Z101" authorId="0" shapeId="0" xr:uid="{CC87F0F5-BE57-49BE-8D88-933813096211}">
      <text>
        <r>
          <rPr>
            <sz val="9"/>
            <color indexed="81"/>
            <rFont val="Tahoma"/>
            <family val="2"/>
          </rPr>
          <t>Solver converged in probability to a global solution.</t>
        </r>
      </text>
    </comment>
    <comment ref="AA101" authorId="0" shapeId="0" xr:uid="{DF74B0B5-F648-4CA6-8AD8-2BEFAF78305E}">
      <text>
        <r>
          <rPr>
            <sz val="9"/>
            <color indexed="81"/>
            <rFont val="Tahoma"/>
            <family val="2"/>
          </rPr>
          <t>Solver converged in probability to a global solution.</t>
        </r>
      </text>
    </comment>
    <comment ref="B102" authorId="0" shapeId="0" xr:uid="{521DE5DE-0DFF-42D7-BA9E-84E42D7712F1}">
      <text>
        <r>
          <rPr>
            <sz val="9"/>
            <color indexed="81"/>
            <rFont val="Tahoma"/>
            <family val="2"/>
          </rPr>
          <t>Solver could not find a feasible solution.</t>
        </r>
      </text>
    </comment>
    <comment ref="C102" authorId="0" shapeId="0" xr:uid="{E8F29A50-07B9-4686-ABAA-9743BA58E137}">
      <text>
        <r>
          <rPr>
            <sz val="9"/>
            <color indexed="81"/>
            <rFont val="Tahoma"/>
            <family val="2"/>
          </rPr>
          <t>Solver could not find a feasible solution.</t>
        </r>
      </text>
    </comment>
    <comment ref="D102" authorId="0" shapeId="0" xr:uid="{1D2F6176-0F9D-4D18-94C9-E461AD2B05DB}">
      <text>
        <r>
          <rPr>
            <sz val="9"/>
            <color indexed="81"/>
            <rFont val="Tahoma"/>
            <family val="2"/>
          </rPr>
          <t>Solver could not find a feasible solution.</t>
        </r>
      </text>
    </comment>
    <comment ref="E102" authorId="0" shapeId="0" xr:uid="{E3FFE14A-4F2F-47AA-BDC4-9F2AA9A0BC68}">
      <text>
        <r>
          <rPr>
            <sz val="9"/>
            <color indexed="81"/>
            <rFont val="Tahoma"/>
            <family val="2"/>
          </rPr>
          <t>Solver could not find a feasible solution.</t>
        </r>
      </text>
    </comment>
    <comment ref="F102" authorId="0" shapeId="0" xr:uid="{B15F8F69-6950-4D42-A8DB-168509348BBA}">
      <text>
        <r>
          <rPr>
            <sz val="9"/>
            <color indexed="81"/>
            <rFont val="Tahoma"/>
            <family val="2"/>
          </rPr>
          <t>Solver could not find a feasible solution.</t>
        </r>
      </text>
    </comment>
    <comment ref="G102" authorId="0" shapeId="0" xr:uid="{03452000-3B9F-4703-B9B4-FF746033BA52}">
      <text>
        <r>
          <rPr>
            <sz val="9"/>
            <color indexed="81"/>
            <rFont val="Tahoma"/>
            <family val="2"/>
          </rPr>
          <t>Solver could not find a feasible solution.</t>
        </r>
      </text>
    </comment>
    <comment ref="H102" authorId="0" shapeId="0" xr:uid="{771E8A87-7129-4A77-94D4-D764E61F6507}">
      <text>
        <r>
          <rPr>
            <sz val="9"/>
            <color indexed="81"/>
            <rFont val="Tahoma"/>
            <family val="2"/>
          </rPr>
          <t>Solver could not find a feasible solution.</t>
        </r>
      </text>
    </comment>
    <comment ref="I102" authorId="0" shapeId="0" xr:uid="{319C4D5D-1551-433E-9310-B54329483C79}">
      <text>
        <r>
          <rPr>
            <sz val="9"/>
            <color indexed="81"/>
            <rFont val="Tahoma"/>
            <family val="2"/>
          </rPr>
          <t>Solver could not find a feasible solution.</t>
        </r>
      </text>
    </comment>
    <comment ref="J102" authorId="0" shapeId="0" xr:uid="{5F8D2270-7E75-4BD9-97BD-0296C842F488}">
      <text>
        <r>
          <rPr>
            <sz val="9"/>
            <color indexed="81"/>
            <rFont val="Tahoma"/>
            <family val="2"/>
          </rPr>
          <t>Solver could not find a feasible solution.</t>
        </r>
      </text>
    </comment>
    <comment ref="K102" authorId="0" shapeId="0" xr:uid="{B32C6446-9BC2-4D3D-905C-E66DE85DBA7F}">
      <text>
        <r>
          <rPr>
            <sz val="9"/>
            <color indexed="81"/>
            <rFont val="Tahoma"/>
            <family val="2"/>
          </rPr>
          <t>Solver could not find a feasible solution.</t>
        </r>
      </text>
    </comment>
    <comment ref="L102" authorId="0" shapeId="0" xr:uid="{D63556AD-529F-4B6E-B643-5A2D07DD6FF3}">
      <text>
        <r>
          <rPr>
            <sz val="9"/>
            <color indexed="81"/>
            <rFont val="Tahoma"/>
            <family val="2"/>
          </rPr>
          <t>Solver could not find a feasible solution.</t>
        </r>
      </text>
    </comment>
    <comment ref="M102" authorId="0" shapeId="0" xr:uid="{39B8DC85-9259-44B8-A542-398622E15215}">
      <text>
        <r>
          <rPr>
            <sz val="9"/>
            <color indexed="81"/>
            <rFont val="Tahoma"/>
            <family val="2"/>
          </rPr>
          <t>Solver could not find a feasible solution.</t>
        </r>
      </text>
    </comment>
    <comment ref="N102" authorId="0" shapeId="0" xr:uid="{ACEE5C76-E68C-438B-8BD6-55BE69C74ECA}">
      <text>
        <r>
          <rPr>
            <sz val="9"/>
            <color indexed="81"/>
            <rFont val="Tahoma"/>
            <family val="2"/>
          </rPr>
          <t>Solver could not find a feasible solution.</t>
        </r>
      </text>
    </comment>
    <comment ref="O102" authorId="0" shapeId="0" xr:uid="{ED79CC20-90FD-442B-B2BC-CC49D5A9F169}">
      <text>
        <r>
          <rPr>
            <sz val="9"/>
            <color indexed="81"/>
            <rFont val="Tahoma"/>
            <family val="2"/>
          </rPr>
          <t>Solver converged in probability to a global solution.</t>
        </r>
      </text>
    </comment>
    <comment ref="P102" authorId="0" shapeId="0" xr:uid="{D545641A-67B5-4BDF-B249-70CB09969BDC}">
      <text>
        <r>
          <rPr>
            <sz val="9"/>
            <color indexed="81"/>
            <rFont val="Tahoma"/>
            <family val="2"/>
          </rPr>
          <t>Solver converged in probability to a global solution.</t>
        </r>
      </text>
    </comment>
    <comment ref="Q102" authorId="0" shapeId="0" xr:uid="{A7AC8F01-4A40-4A4F-B5BF-5D5251441F30}">
      <text>
        <r>
          <rPr>
            <sz val="9"/>
            <color indexed="81"/>
            <rFont val="Tahoma"/>
            <family val="2"/>
          </rPr>
          <t>Solver converged in probability to a global solution.</t>
        </r>
      </text>
    </comment>
    <comment ref="R102" authorId="0" shapeId="0" xr:uid="{4185ED7B-ADB5-4A00-980A-F724F53302F7}">
      <text>
        <r>
          <rPr>
            <sz val="9"/>
            <color indexed="81"/>
            <rFont val="Tahoma"/>
            <family val="2"/>
          </rPr>
          <t>Solver converged in probability to a global solution.</t>
        </r>
      </text>
    </comment>
    <comment ref="S102" authorId="0" shapeId="0" xr:uid="{212161E8-C17A-49D1-A28F-6ECE8C43E035}">
      <text>
        <r>
          <rPr>
            <sz val="9"/>
            <color indexed="81"/>
            <rFont val="Tahoma"/>
            <family val="2"/>
          </rPr>
          <t>Solver converged in probability to a global solution.</t>
        </r>
      </text>
    </comment>
    <comment ref="T102" authorId="0" shapeId="0" xr:uid="{CF9D151E-A4D3-4762-93A7-03B2F68E2DF2}">
      <text>
        <r>
          <rPr>
            <sz val="9"/>
            <color indexed="81"/>
            <rFont val="Tahoma"/>
            <family val="2"/>
          </rPr>
          <t>Solver converged in probability to a global solution.</t>
        </r>
      </text>
    </comment>
    <comment ref="U102" authorId="0" shapeId="0" xr:uid="{12B2FE5F-EB02-4A26-A6B0-47B9EA508D73}">
      <text>
        <r>
          <rPr>
            <sz val="9"/>
            <color indexed="81"/>
            <rFont val="Tahoma"/>
            <family val="2"/>
          </rPr>
          <t>Solver converged in probability to a global solution.</t>
        </r>
      </text>
    </comment>
    <comment ref="V102" authorId="0" shapeId="0" xr:uid="{5F08449A-CCC4-4ACA-A8F2-62D742B7724C}">
      <text>
        <r>
          <rPr>
            <sz val="9"/>
            <color indexed="81"/>
            <rFont val="Tahoma"/>
            <family val="2"/>
          </rPr>
          <t>Solver converged in probability to a global solution.</t>
        </r>
      </text>
    </comment>
    <comment ref="W102" authorId="0" shapeId="0" xr:uid="{3A292D1A-2AB1-48FA-8ED0-58538B2A7F50}">
      <text>
        <r>
          <rPr>
            <sz val="9"/>
            <color indexed="81"/>
            <rFont val="Tahoma"/>
            <family val="2"/>
          </rPr>
          <t>Solver converged in probability to a global solution.</t>
        </r>
      </text>
    </comment>
    <comment ref="X102" authorId="0" shapeId="0" xr:uid="{3B64FB5E-1512-41FD-9AF8-2CD9D574F070}">
      <text>
        <r>
          <rPr>
            <sz val="9"/>
            <color indexed="81"/>
            <rFont val="Tahoma"/>
            <family val="2"/>
          </rPr>
          <t>Solver converged in probability to a global solution.</t>
        </r>
      </text>
    </comment>
    <comment ref="Y102" authorId="0" shapeId="0" xr:uid="{E874EB5B-0B40-4631-844E-E80D323C7365}">
      <text>
        <r>
          <rPr>
            <sz val="9"/>
            <color indexed="81"/>
            <rFont val="Tahoma"/>
            <family val="2"/>
          </rPr>
          <t>Solver converged in probability to a global solution.</t>
        </r>
      </text>
    </comment>
    <comment ref="Z102" authorId="0" shapeId="0" xr:uid="{F1D52215-C698-4420-BB5D-B2D7F80143A9}">
      <text>
        <r>
          <rPr>
            <sz val="9"/>
            <color indexed="81"/>
            <rFont val="Tahoma"/>
            <family val="2"/>
          </rPr>
          <t>Solver converged in probability to a global solution.</t>
        </r>
      </text>
    </comment>
    <comment ref="AA102" authorId="0" shapeId="0" xr:uid="{BB64C01E-4993-437F-B514-75E645CBFA38}">
      <text>
        <r>
          <rPr>
            <sz val="9"/>
            <color indexed="81"/>
            <rFont val="Tahoma"/>
            <family val="2"/>
          </rPr>
          <t>Solver converged in probability to a global solution.</t>
        </r>
      </text>
    </comment>
    <comment ref="B103" authorId="0" shapeId="0" xr:uid="{3549AEBA-B48C-4BB6-90B3-15E8B46FE634}">
      <text>
        <r>
          <rPr>
            <sz val="9"/>
            <color indexed="81"/>
            <rFont val="Tahoma"/>
            <family val="2"/>
          </rPr>
          <t>Solver could not find a feasible solution.</t>
        </r>
      </text>
    </comment>
    <comment ref="C103" authorId="0" shapeId="0" xr:uid="{08ADF417-8388-4CDB-B4F9-CED8012FC314}">
      <text>
        <r>
          <rPr>
            <sz val="9"/>
            <color indexed="81"/>
            <rFont val="Tahoma"/>
            <family val="2"/>
          </rPr>
          <t>Solver could not find a feasible solution.</t>
        </r>
      </text>
    </comment>
    <comment ref="D103" authorId="0" shapeId="0" xr:uid="{7F144486-2CDB-4BE2-9A4F-B3A3D5161D5E}">
      <text>
        <r>
          <rPr>
            <sz val="9"/>
            <color indexed="81"/>
            <rFont val="Tahoma"/>
            <family val="2"/>
          </rPr>
          <t>Solver could not find a feasible solution.</t>
        </r>
      </text>
    </comment>
    <comment ref="E103" authorId="0" shapeId="0" xr:uid="{89A1670B-A7A8-4388-BFF1-3B5C8F286E5F}">
      <text>
        <r>
          <rPr>
            <sz val="9"/>
            <color indexed="81"/>
            <rFont val="Tahoma"/>
            <family val="2"/>
          </rPr>
          <t>Solver could not find a feasible solution.</t>
        </r>
      </text>
    </comment>
    <comment ref="F103" authorId="0" shapeId="0" xr:uid="{0590E560-609C-452C-9A24-B4EED201A176}">
      <text>
        <r>
          <rPr>
            <sz val="9"/>
            <color indexed="81"/>
            <rFont val="Tahoma"/>
            <family val="2"/>
          </rPr>
          <t>Solver could not find a feasible solution.</t>
        </r>
      </text>
    </comment>
    <comment ref="G103" authorId="0" shapeId="0" xr:uid="{EBAEC5E5-9A44-4823-9C96-1FB7959CB4CE}">
      <text>
        <r>
          <rPr>
            <sz val="9"/>
            <color indexed="81"/>
            <rFont val="Tahoma"/>
            <family val="2"/>
          </rPr>
          <t>Solver could not find a feasible solution.</t>
        </r>
      </text>
    </comment>
    <comment ref="H103" authorId="0" shapeId="0" xr:uid="{2EAA9182-EFDF-47B4-B3B5-2CFDCAADDAA4}">
      <text>
        <r>
          <rPr>
            <sz val="9"/>
            <color indexed="81"/>
            <rFont val="Tahoma"/>
            <family val="2"/>
          </rPr>
          <t>Solver could not find a feasible solution.</t>
        </r>
      </text>
    </comment>
    <comment ref="I103" authorId="0" shapeId="0" xr:uid="{E7F66928-9CD9-4E96-BB90-ADE121FA5BD2}">
      <text>
        <r>
          <rPr>
            <sz val="9"/>
            <color indexed="81"/>
            <rFont val="Tahoma"/>
            <family val="2"/>
          </rPr>
          <t>Solver could not find a feasible solution.</t>
        </r>
      </text>
    </comment>
    <comment ref="J103" authorId="0" shapeId="0" xr:uid="{AC79706E-8403-481F-AC17-31BFD3F1977D}">
      <text>
        <r>
          <rPr>
            <sz val="9"/>
            <color indexed="81"/>
            <rFont val="Tahoma"/>
            <family val="2"/>
          </rPr>
          <t>Solver could not find a feasible solution.</t>
        </r>
      </text>
    </comment>
    <comment ref="K103" authorId="0" shapeId="0" xr:uid="{C29A4109-8A21-4E89-95A0-51FD089DDB32}">
      <text>
        <r>
          <rPr>
            <sz val="9"/>
            <color indexed="81"/>
            <rFont val="Tahoma"/>
            <family val="2"/>
          </rPr>
          <t>Solver could not find a feasible solution.</t>
        </r>
      </text>
    </comment>
    <comment ref="L103" authorId="0" shapeId="0" xr:uid="{3D5E8E82-F70D-4A86-8700-EED6D4E18477}">
      <text>
        <r>
          <rPr>
            <sz val="9"/>
            <color indexed="81"/>
            <rFont val="Tahoma"/>
            <family val="2"/>
          </rPr>
          <t>Solver could not find a feasible solution.</t>
        </r>
      </text>
    </comment>
    <comment ref="M103" authorId="0" shapeId="0" xr:uid="{BB23D8E9-AD31-4CF2-A0DA-E53A38743E06}">
      <text>
        <r>
          <rPr>
            <sz val="9"/>
            <color indexed="81"/>
            <rFont val="Tahoma"/>
            <family val="2"/>
          </rPr>
          <t>Solver could not find a feasible solution.</t>
        </r>
      </text>
    </comment>
    <comment ref="N103" authorId="0" shapeId="0" xr:uid="{D30AC128-AD6B-4035-BE4C-01BF28217D76}">
      <text>
        <r>
          <rPr>
            <sz val="9"/>
            <color indexed="81"/>
            <rFont val="Tahoma"/>
            <family val="2"/>
          </rPr>
          <t>Solver could not find a feasible solution.</t>
        </r>
      </text>
    </comment>
    <comment ref="O103" authorId="0" shapeId="0" xr:uid="{49785814-C2E3-4C7E-A7A5-2531CB079419}">
      <text>
        <r>
          <rPr>
            <sz val="9"/>
            <color indexed="81"/>
            <rFont val="Tahoma"/>
            <family val="2"/>
          </rPr>
          <t>Solver converged in probability to a global solution.</t>
        </r>
      </text>
    </comment>
    <comment ref="P103" authorId="0" shapeId="0" xr:uid="{D2F531B7-CFC6-4A2D-8A58-5AB2377F594B}">
      <text>
        <r>
          <rPr>
            <sz val="9"/>
            <color indexed="81"/>
            <rFont val="Tahoma"/>
            <family val="2"/>
          </rPr>
          <t>Solver converged in probability to a global solution.</t>
        </r>
      </text>
    </comment>
    <comment ref="Q103" authorId="0" shapeId="0" xr:uid="{5C069715-8481-4539-AF64-B323623FDF55}">
      <text>
        <r>
          <rPr>
            <sz val="9"/>
            <color indexed="81"/>
            <rFont val="Tahoma"/>
            <family val="2"/>
          </rPr>
          <t>Solver converged in probability to a global solution.</t>
        </r>
      </text>
    </comment>
    <comment ref="R103" authorId="0" shapeId="0" xr:uid="{B311C77E-270E-45F2-8147-5DA4178DB070}">
      <text>
        <r>
          <rPr>
            <sz val="9"/>
            <color indexed="81"/>
            <rFont val="Tahoma"/>
            <family val="2"/>
          </rPr>
          <t>Solver converged in probability to a global solution.</t>
        </r>
      </text>
    </comment>
    <comment ref="S103" authorId="0" shapeId="0" xr:uid="{B28277D8-3648-4D97-9807-DD2635C45FF9}">
      <text>
        <r>
          <rPr>
            <sz val="9"/>
            <color indexed="81"/>
            <rFont val="Tahoma"/>
            <family val="2"/>
          </rPr>
          <t>Solver converged in probability to a global solution.</t>
        </r>
      </text>
    </comment>
    <comment ref="T103" authorId="0" shapeId="0" xr:uid="{03745788-E1CC-43D1-8501-39E722945648}">
      <text>
        <r>
          <rPr>
            <sz val="9"/>
            <color indexed="81"/>
            <rFont val="Tahoma"/>
            <family val="2"/>
          </rPr>
          <t>Solver converged in probability to a global solution.</t>
        </r>
      </text>
    </comment>
    <comment ref="U103" authorId="0" shapeId="0" xr:uid="{02895E79-8ED4-4CB2-AE93-A4EA339A7FC2}">
      <text>
        <r>
          <rPr>
            <sz val="9"/>
            <color indexed="81"/>
            <rFont val="Tahoma"/>
            <family val="2"/>
          </rPr>
          <t>Solver converged in probability to a global solution.</t>
        </r>
      </text>
    </comment>
    <comment ref="V103" authorId="0" shapeId="0" xr:uid="{3843372C-9819-4A56-B853-6D0CF750A822}">
      <text>
        <r>
          <rPr>
            <sz val="9"/>
            <color indexed="81"/>
            <rFont val="Tahoma"/>
            <family val="2"/>
          </rPr>
          <t>Solver converged in probability to a global solution.</t>
        </r>
      </text>
    </comment>
    <comment ref="W103" authorId="0" shapeId="0" xr:uid="{3FA07925-ED7D-4165-B637-8AAE9C68CFF9}">
      <text>
        <r>
          <rPr>
            <sz val="9"/>
            <color indexed="81"/>
            <rFont val="Tahoma"/>
            <family val="2"/>
          </rPr>
          <t>Solver converged in probability to a global solution.</t>
        </r>
      </text>
    </comment>
    <comment ref="X103" authorId="0" shapeId="0" xr:uid="{27C288A8-E604-48E7-903A-CE257BED3022}">
      <text>
        <r>
          <rPr>
            <sz val="9"/>
            <color indexed="81"/>
            <rFont val="Tahoma"/>
            <family val="2"/>
          </rPr>
          <t>Solver converged in probability to a global solution.</t>
        </r>
      </text>
    </comment>
    <comment ref="Y103" authorId="0" shapeId="0" xr:uid="{9EC792FC-9B62-4BA8-B1B8-A39C455A9CC8}">
      <text>
        <r>
          <rPr>
            <sz val="9"/>
            <color indexed="81"/>
            <rFont val="Tahoma"/>
            <family val="2"/>
          </rPr>
          <t>Solver converged in probability to a global solution.</t>
        </r>
      </text>
    </comment>
    <comment ref="Z103" authorId="0" shapeId="0" xr:uid="{5EF3BD0A-02C6-4313-8494-3162F2F3C7B4}">
      <text>
        <r>
          <rPr>
            <sz val="9"/>
            <color indexed="81"/>
            <rFont val="Tahoma"/>
            <family val="2"/>
          </rPr>
          <t>Solver converged in probability to a global solution.</t>
        </r>
      </text>
    </comment>
    <comment ref="AA103" authorId="0" shapeId="0" xr:uid="{3FC89C47-28E5-42E1-8186-F1D2825AF15E}">
      <text>
        <r>
          <rPr>
            <sz val="9"/>
            <color indexed="81"/>
            <rFont val="Tahoma"/>
            <family val="2"/>
          </rPr>
          <t>Solver converged in probability to a global solution.</t>
        </r>
      </text>
    </comment>
    <comment ref="B104" authorId="0" shapeId="0" xr:uid="{D7C01DBF-EFC9-4160-8861-78221806A193}">
      <text>
        <r>
          <rPr>
            <sz val="9"/>
            <color indexed="81"/>
            <rFont val="Tahoma"/>
            <family val="2"/>
          </rPr>
          <t>Solver could not find a feasible solution.</t>
        </r>
      </text>
    </comment>
    <comment ref="C104" authorId="0" shapeId="0" xr:uid="{09B048FA-DA43-4283-A9CD-23394BB56899}">
      <text>
        <r>
          <rPr>
            <sz val="9"/>
            <color indexed="81"/>
            <rFont val="Tahoma"/>
            <family val="2"/>
          </rPr>
          <t>Solver could not find a feasible solution.</t>
        </r>
      </text>
    </comment>
    <comment ref="D104" authorId="0" shapeId="0" xr:uid="{61676FB2-552B-4840-9B13-66B466DBF901}">
      <text>
        <r>
          <rPr>
            <sz val="9"/>
            <color indexed="81"/>
            <rFont val="Tahoma"/>
            <family val="2"/>
          </rPr>
          <t>Solver could not find a feasible solution.</t>
        </r>
      </text>
    </comment>
    <comment ref="E104" authorId="0" shapeId="0" xr:uid="{C354A903-AA6A-4DD5-B3CB-E730CD325429}">
      <text>
        <r>
          <rPr>
            <sz val="9"/>
            <color indexed="81"/>
            <rFont val="Tahoma"/>
            <family val="2"/>
          </rPr>
          <t>Solver could not find a feasible solution.</t>
        </r>
      </text>
    </comment>
    <comment ref="F104" authorId="0" shapeId="0" xr:uid="{B504FDA4-507E-440B-9AEA-B3AED64797A1}">
      <text>
        <r>
          <rPr>
            <sz val="9"/>
            <color indexed="81"/>
            <rFont val="Tahoma"/>
            <family val="2"/>
          </rPr>
          <t>Solver could not find a feasible solution.</t>
        </r>
      </text>
    </comment>
    <comment ref="G104" authorId="0" shapeId="0" xr:uid="{94467773-2379-43A5-A6AD-B913377C658C}">
      <text>
        <r>
          <rPr>
            <sz val="9"/>
            <color indexed="81"/>
            <rFont val="Tahoma"/>
            <family val="2"/>
          </rPr>
          <t>Solver could not find a feasible solution.</t>
        </r>
      </text>
    </comment>
    <comment ref="H104" authorId="0" shapeId="0" xr:uid="{AAF01FD9-71D4-4420-A72C-717B5FE7430E}">
      <text>
        <r>
          <rPr>
            <sz val="9"/>
            <color indexed="81"/>
            <rFont val="Tahoma"/>
            <family val="2"/>
          </rPr>
          <t>Solver could not find a feasible solution.</t>
        </r>
      </text>
    </comment>
    <comment ref="I104" authorId="0" shapeId="0" xr:uid="{335805A5-7676-4C79-92F9-7DD9AB6139C1}">
      <text>
        <r>
          <rPr>
            <sz val="9"/>
            <color indexed="81"/>
            <rFont val="Tahoma"/>
            <family val="2"/>
          </rPr>
          <t>Solver could not find a feasible solution.</t>
        </r>
      </text>
    </comment>
    <comment ref="J104" authorId="0" shapeId="0" xr:uid="{24BC1EF0-B99B-4876-B17C-A4694F0E039B}">
      <text>
        <r>
          <rPr>
            <sz val="9"/>
            <color indexed="81"/>
            <rFont val="Tahoma"/>
            <family val="2"/>
          </rPr>
          <t>Solver could not find a feasible solution.</t>
        </r>
      </text>
    </comment>
    <comment ref="K104" authorId="0" shapeId="0" xr:uid="{D6E5BB10-99EF-4117-8D65-7E4D1D164AFB}">
      <text>
        <r>
          <rPr>
            <sz val="9"/>
            <color indexed="81"/>
            <rFont val="Tahoma"/>
            <family val="2"/>
          </rPr>
          <t>Solver could not find a feasible solution.</t>
        </r>
      </text>
    </comment>
    <comment ref="L104" authorId="0" shapeId="0" xr:uid="{61BBB21B-C892-46F5-8C6C-DD20EB2671CB}">
      <text>
        <r>
          <rPr>
            <sz val="9"/>
            <color indexed="81"/>
            <rFont val="Tahoma"/>
            <family val="2"/>
          </rPr>
          <t>Solver could not find a feasible solution.</t>
        </r>
      </text>
    </comment>
    <comment ref="M104" authorId="0" shapeId="0" xr:uid="{1A3F66F3-9EA8-4D1F-9450-4747D258D8A0}">
      <text>
        <r>
          <rPr>
            <sz val="9"/>
            <color indexed="81"/>
            <rFont val="Tahoma"/>
            <family val="2"/>
          </rPr>
          <t>Solver could not find a feasible solution.</t>
        </r>
      </text>
    </comment>
    <comment ref="N104" authorId="0" shapeId="0" xr:uid="{F231E704-D8F5-4E59-B3BD-D328C3907D0C}">
      <text>
        <r>
          <rPr>
            <sz val="9"/>
            <color indexed="81"/>
            <rFont val="Tahoma"/>
            <family val="2"/>
          </rPr>
          <t>Solver could not find a feasible solution.</t>
        </r>
      </text>
    </comment>
    <comment ref="O104" authorId="0" shapeId="0" xr:uid="{D49E0469-CD20-4C43-80D6-E16A68DBA8F5}">
      <text>
        <r>
          <rPr>
            <sz val="9"/>
            <color indexed="81"/>
            <rFont val="Tahoma"/>
            <family val="2"/>
          </rPr>
          <t>Solver converged in probability to a global solution.</t>
        </r>
      </text>
    </comment>
    <comment ref="P104" authorId="0" shapeId="0" xr:uid="{E6B6136D-0E9B-44C5-AB81-7883F0557CDD}">
      <text>
        <r>
          <rPr>
            <sz val="9"/>
            <color indexed="81"/>
            <rFont val="Tahoma"/>
            <family val="2"/>
          </rPr>
          <t>Solver converged in probability to a global solution.</t>
        </r>
      </text>
    </comment>
    <comment ref="Q104" authorId="0" shapeId="0" xr:uid="{CDD836B5-0886-4E90-9D52-008A33D8542E}">
      <text>
        <r>
          <rPr>
            <sz val="9"/>
            <color indexed="81"/>
            <rFont val="Tahoma"/>
            <family val="2"/>
          </rPr>
          <t>Solver converged in probability to a global solution.</t>
        </r>
      </text>
    </comment>
    <comment ref="R104" authorId="0" shapeId="0" xr:uid="{BACF29D4-E7A0-4E97-8489-8F75D9C0154C}">
      <text>
        <r>
          <rPr>
            <sz val="9"/>
            <color indexed="81"/>
            <rFont val="Tahoma"/>
            <family val="2"/>
          </rPr>
          <t>Solver converged in probability to a global solution.</t>
        </r>
      </text>
    </comment>
    <comment ref="S104" authorId="0" shapeId="0" xr:uid="{EFD45956-FC61-4F4C-9FE1-74EEC9A1296A}">
      <text>
        <r>
          <rPr>
            <sz val="9"/>
            <color indexed="81"/>
            <rFont val="Tahoma"/>
            <family val="2"/>
          </rPr>
          <t>Solver converged in probability to a global solution.</t>
        </r>
      </text>
    </comment>
    <comment ref="T104" authorId="0" shapeId="0" xr:uid="{77EF2C62-0A9C-425A-A413-23E8A8A71AF4}">
      <text>
        <r>
          <rPr>
            <sz val="9"/>
            <color indexed="81"/>
            <rFont val="Tahoma"/>
            <family val="2"/>
          </rPr>
          <t>Solver converged in probability to a global solution.</t>
        </r>
      </text>
    </comment>
    <comment ref="U104" authorId="0" shapeId="0" xr:uid="{703DDCEF-BEBC-4A7C-95A2-78A50D20E814}">
      <text>
        <r>
          <rPr>
            <sz val="9"/>
            <color indexed="81"/>
            <rFont val="Tahoma"/>
            <family val="2"/>
          </rPr>
          <t>Solver converged in probability to a global solution.</t>
        </r>
      </text>
    </comment>
    <comment ref="V104" authorId="0" shapeId="0" xr:uid="{FCB6D304-C77B-4B59-87BF-2D1E60B50689}">
      <text>
        <r>
          <rPr>
            <sz val="9"/>
            <color indexed="81"/>
            <rFont val="Tahoma"/>
            <family val="2"/>
          </rPr>
          <t>Solver converged in probability to a global solution.</t>
        </r>
      </text>
    </comment>
    <comment ref="W104" authorId="0" shapeId="0" xr:uid="{76C6A850-5DF6-434C-A051-6E189DD6E6F6}">
      <text>
        <r>
          <rPr>
            <sz val="9"/>
            <color indexed="81"/>
            <rFont val="Tahoma"/>
            <family val="2"/>
          </rPr>
          <t>Solver converged in probability to a global solution.</t>
        </r>
      </text>
    </comment>
    <comment ref="X104" authorId="0" shapeId="0" xr:uid="{6095C493-4FB9-4964-A0EB-97F5ADE990A3}">
      <text>
        <r>
          <rPr>
            <sz val="9"/>
            <color indexed="81"/>
            <rFont val="Tahoma"/>
            <family val="2"/>
          </rPr>
          <t>Solver converged in probability to a global solution.</t>
        </r>
      </text>
    </comment>
    <comment ref="Y104" authorId="0" shapeId="0" xr:uid="{D1D62071-B91F-42F7-9067-DF61D3F3EB84}">
      <text>
        <r>
          <rPr>
            <sz val="9"/>
            <color indexed="81"/>
            <rFont val="Tahoma"/>
            <family val="2"/>
          </rPr>
          <t>Solver converged in probability to a global solution.</t>
        </r>
      </text>
    </comment>
    <comment ref="Z104" authorId="0" shapeId="0" xr:uid="{382A279A-C156-4FEE-8E0A-8C1614CFA5AA}">
      <text>
        <r>
          <rPr>
            <sz val="9"/>
            <color indexed="81"/>
            <rFont val="Tahoma"/>
            <family val="2"/>
          </rPr>
          <t>Solver converged in probability to a global solution.</t>
        </r>
      </text>
    </comment>
    <comment ref="AA104" authorId="0" shapeId="0" xr:uid="{6B7CDD78-E6D2-44F4-8FBF-3FF28A048B38}">
      <text>
        <r>
          <rPr>
            <sz val="9"/>
            <color indexed="81"/>
            <rFont val="Tahoma"/>
            <family val="2"/>
          </rPr>
          <t>Solver converged in probability to a global solution.</t>
        </r>
      </text>
    </comment>
    <comment ref="B105" authorId="0" shapeId="0" xr:uid="{DFAA975A-564B-4B3A-8337-D3C567BD1EC0}">
      <text>
        <r>
          <rPr>
            <sz val="9"/>
            <color indexed="81"/>
            <rFont val="Tahoma"/>
            <family val="2"/>
          </rPr>
          <t>Solver could not find a feasible solution.</t>
        </r>
      </text>
    </comment>
    <comment ref="C105" authorId="0" shapeId="0" xr:uid="{3BF4AA5A-72F6-46D5-AFBE-A5150049DFFA}">
      <text>
        <r>
          <rPr>
            <sz val="9"/>
            <color indexed="81"/>
            <rFont val="Tahoma"/>
            <family val="2"/>
          </rPr>
          <t>Solver could not find a feasible solution.</t>
        </r>
      </text>
    </comment>
    <comment ref="D105" authorId="0" shapeId="0" xr:uid="{8EB0421C-A15F-4811-84B5-057548004B2B}">
      <text>
        <r>
          <rPr>
            <sz val="9"/>
            <color indexed="81"/>
            <rFont val="Tahoma"/>
            <family val="2"/>
          </rPr>
          <t>Solver could not find a feasible solution.</t>
        </r>
      </text>
    </comment>
    <comment ref="E105" authorId="0" shapeId="0" xr:uid="{1E381E51-E2DA-416A-81D2-DC9A2BDE3620}">
      <text>
        <r>
          <rPr>
            <sz val="9"/>
            <color indexed="81"/>
            <rFont val="Tahoma"/>
            <family val="2"/>
          </rPr>
          <t>Solver could not find a feasible solution.</t>
        </r>
      </text>
    </comment>
    <comment ref="F105" authorId="0" shapeId="0" xr:uid="{AED4BEAF-236B-40E9-A705-5441F48D4A5E}">
      <text>
        <r>
          <rPr>
            <sz val="9"/>
            <color indexed="81"/>
            <rFont val="Tahoma"/>
            <family val="2"/>
          </rPr>
          <t>Solver could not find a feasible solution.</t>
        </r>
      </text>
    </comment>
    <comment ref="G105" authorId="0" shapeId="0" xr:uid="{47033C13-A3AD-46C1-8D74-98F570FD9C8D}">
      <text>
        <r>
          <rPr>
            <sz val="9"/>
            <color indexed="81"/>
            <rFont val="Tahoma"/>
            <family val="2"/>
          </rPr>
          <t>Solver could not find a feasible solution.</t>
        </r>
      </text>
    </comment>
    <comment ref="H105" authorId="0" shapeId="0" xr:uid="{2DF32CEB-BAFE-4EF7-BB35-705CF03B0072}">
      <text>
        <r>
          <rPr>
            <sz val="9"/>
            <color indexed="81"/>
            <rFont val="Tahoma"/>
            <family val="2"/>
          </rPr>
          <t>Solver could not find a feasible solution.</t>
        </r>
      </text>
    </comment>
    <comment ref="I105" authorId="0" shapeId="0" xr:uid="{E8078F30-ED2C-43BA-84A7-7854194A22CF}">
      <text>
        <r>
          <rPr>
            <sz val="9"/>
            <color indexed="81"/>
            <rFont val="Tahoma"/>
            <family val="2"/>
          </rPr>
          <t>Solver could not find a feasible solution.</t>
        </r>
      </text>
    </comment>
    <comment ref="J105" authorId="0" shapeId="0" xr:uid="{6425465C-DE9F-4A94-A1DD-636DCB9B63ED}">
      <text>
        <r>
          <rPr>
            <sz val="9"/>
            <color indexed="81"/>
            <rFont val="Tahoma"/>
            <family val="2"/>
          </rPr>
          <t>Solver could not find a feasible solution.</t>
        </r>
      </text>
    </comment>
    <comment ref="K105" authorId="0" shapeId="0" xr:uid="{FD35AA73-80CB-40E6-9A2A-5A9D4C28D5AB}">
      <text>
        <r>
          <rPr>
            <sz val="9"/>
            <color indexed="81"/>
            <rFont val="Tahoma"/>
            <family val="2"/>
          </rPr>
          <t>Solver could not find a feasible solution.</t>
        </r>
      </text>
    </comment>
    <comment ref="L105" authorId="0" shapeId="0" xr:uid="{E6784BB7-75E6-4FCE-AFC2-08EC40624BB4}">
      <text>
        <r>
          <rPr>
            <sz val="9"/>
            <color indexed="81"/>
            <rFont val="Tahoma"/>
            <family val="2"/>
          </rPr>
          <t>Solver could not find a feasible solution.</t>
        </r>
      </text>
    </comment>
    <comment ref="M105" authorId="0" shapeId="0" xr:uid="{104B2099-20CB-41A8-8ED0-A20E5A5A48BF}">
      <text>
        <r>
          <rPr>
            <sz val="9"/>
            <color indexed="81"/>
            <rFont val="Tahoma"/>
            <family val="2"/>
          </rPr>
          <t>Solver could not find a feasible solution.</t>
        </r>
      </text>
    </comment>
    <comment ref="N105" authorId="0" shapeId="0" xr:uid="{4F0D1977-2F30-4A3E-B0EC-AA8B7324899B}">
      <text>
        <r>
          <rPr>
            <sz val="9"/>
            <color indexed="81"/>
            <rFont val="Tahoma"/>
            <family val="2"/>
          </rPr>
          <t>Solver could not find a feasible solution.</t>
        </r>
      </text>
    </comment>
    <comment ref="O105" authorId="0" shapeId="0" xr:uid="{7704E412-0519-42CC-BEAC-B7F4D6B6483B}">
      <text>
        <r>
          <rPr>
            <sz val="9"/>
            <color indexed="81"/>
            <rFont val="Tahoma"/>
            <family val="2"/>
          </rPr>
          <t>Solver converged in probability to a global solution.</t>
        </r>
      </text>
    </comment>
    <comment ref="P105" authorId="0" shapeId="0" xr:uid="{9B5AF351-4BBA-413E-A4CF-BBF0632872D2}">
      <text>
        <r>
          <rPr>
            <sz val="9"/>
            <color indexed="81"/>
            <rFont val="Tahoma"/>
            <family val="2"/>
          </rPr>
          <t>Solver converged in probability to a global solution.</t>
        </r>
      </text>
    </comment>
    <comment ref="Q105" authorId="0" shapeId="0" xr:uid="{C20D6556-7648-4074-98C4-E409ECBDB6A9}">
      <text>
        <r>
          <rPr>
            <sz val="9"/>
            <color indexed="81"/>
            <rFont val="Tahoma"/>
            <family val="2"/>
          </rPr>
          <t>Solver converged in probability to a global solution.</t>
        </r>
      </text>
    </comment>
    <comment ref="R105" authorId="0" shapeId="0" xr:uid="{034FB40F-40AC-4313-9EB6-56D6641D975B}">
      <text>
        <r>
          <rPr>
            <sz val="9"/>
            <color indexed="81"/>
            <rFont val="Tahoma"/>
            <family val="2"/>
          </rPr>
          <t>Solver converged in probability to a global solution.</t>
        </r>
      </text>
    </comment>
    <comment ref="S105" authorId="0" shapeId="0" xr:uid="{193E9DB9-F61D-4C7A-9D6C-74A4ECD0890D}">
      <text>
        <r>
          <rPr>
            <sz val="9"/>
            <color indexed="81"/>
            <rFont val="Tahoma"/>
            <family val="2"/>
          </rPr>
          <t>Solver converged in probability to a global solution.</t>
        </r>
      </text>
    </comment>
    <comment ref="T105" authorId="0" shapeId="0" xr:uid="{299ACC9E-0B6F-47A0-9AE1-943A8B85334F}">
      <text>
        <r>
          <rPr>
            <sz val="9"/>
            <color indexed="81"/>
            <rFont val="Tahoma"/>
            <family val="2"/>
          </rPr>
          <t>Solver converged in probability to a global solution.</t>
        </r>
      </text>
    </comment>
    <comment ref="U105" authorId="0" shapeId="0" xr:uid="{58EE2FC4-A2FF-4DC1-95CE-0914CF3F2382}">
      <text>
        <r>
          <rPr>
            <sz val="9"/>
            <color indexed="81"/>
            <rFont val="Tahoma"/>
            <family val="2"/>
          </rPr>
          <t>Solver converged in probability to a global solution.</t>
        </r>
      </text>
    </comment>
    <comment ref="V105" authorId="0" shapeId="0" xr:uid="{79291B8E-9ED3-4A99-98D8-491C5719FD92}">
      <text>
        <r>
          <rPr>
            <sz val="9"/>
            <color indexed="81"/>
            <rFont val="Tahoma"/>
            <family val="2"/>
          </rPr>
          <t>Solver converged in probability to a global solution.</t>
        </r>
      </text>
    </comment>
    <comment ref="W105" authorId="0" shapeId="0" xr:uid="{26C93D01-2E77-406C-9509-0B200BC0747B}">
      <text>
        <r>
          <rPr>
            <sz val="9"/>
            <color indexed="81"/>
            <rFont val="Tahoma"/>
            <family val="2"/>
          </rPr>
          <t>Solver converged in probability to a global solution.</t>
        </r>
      </text>
    </comment>
    <comment ref="X105" authorId="0" shapeId="0" xr:uid="{4D193A4B-6A51-4A1D-AD94-E175AABAA0F4}">
      <text>
        <r>
          <rPr>
            <sz val="9"/>
            <color indexed="81"/>
            <rFont val="Tahoma"/>
            <family val="2"/>
          </rPr>
          <t>Solver converged in probability to a global solution.</t>
        </r>
      </text>
    </comment>
    <comment ref="Y105" authorId="0" shapeId="0" xr:uid="{9F11B8B8-1900-41CE-91CA-E00DBAC9D265}">
      <text>
        <r>
          <rPr>
            <sz val="9"/>
            <color indexed="81"/>
            <rFont val="Tahoma"/>
            <family val="2"/>
          </rPr>
          <t>Solver converged in probability to a global solution.</t>
        </r>
      </text>
    </comment>
    <comment ref="Z105" authorId="0" shapeId="0" xr:uid="{9D46BA4F-F263-4959-A81E-03BF1DB383F4}">
      <text>
        <r>
          <rPr>
            <sz val="9"/>
            <color indexed="81"/>
            <rFont val="Tahoma"/>
            <family val="2"/>
          </rPr>
          <t>Solver converged in probability to a global solution.</t>
        </r>
      </text>
    </comment>
    <comment ref="AA105" authorId="0" shapeId="0" xr:uid="{D5F5B0EC-D0EE-47BA-AC11-F2BF104FDA1B}">
      <text>
        <r>
          <rPr>
            <sz val="9"/>
            <color indexed="81"/>
            <rFont val="Tahoma"/>
            <family val="2"/>
          </rPr>
          <t>Solver converged in probability to a global solution.</t>
        </r>
      </text>
    </comment>
    <comment ref="B106" authorId="0" shapeId="0" xr:uid="{C29CFFA7-C6A8-40D4-9596-BA643307801C}">
      <text>
        <r>
          <rPr>
            <sz val="9"/>
            <color indexed="81"/>
            <rFont val="Tahoma"/>
            <family val="2"/>
          </rPr>
          <t>Solver could not find a feasible solution.</t>
        </r>
      </text>
    </comment>
    <comment ref="C106" authorId="0" shapeId="0" xr:uid="{66E7135C-C019-4726-ABB5-42FC83757589}">
      <text>
        <r>
          <rPr>
            <sz val="9"/>
            <color indexed="81"/>
            <rFont val="Tahoma"/>
            <family val="2"/>
          </rPr>
          <t>Solver could not find a feasible solution.</t>
        </r>
      </text>
    </comment>
    <comment ref="D106" authorId="0" shapeId="0" xr:uid="{9F5F7194-5035-4708-B28F-5BCD3BDA7645}">
      <text>
        <r>
          <rPr>
            <sz val="9"/>
            <color indexed="81"/>
            <rFont val="Tahoma"/>
            <family val="2"/>
          </rPr>
          <t>Solver could not find a feasible solution.</t>
        </r>
      </text>
    </comment>
    <comment ref="E106" authorId="0" shapeId="0" xr:uid="{EE804787-4306-436B-9323-A3A235D82FCC}">
      <text>
        <r>
          <rPr>
            <sz val="9"/>
            <color indexed="81"/>
            <rFont val="Tahoma"/>
            <family val="2"/>
          </rPr>
          <t>Solver could not find a feasible solution.</t>
        </r>
      </text>
    </comment>
    <comment ref="F106" authorId="0" shapeId="0" xr:uid="{13BA8263-68A1-4D4B-9A23-2C216E0BDE89}">
      <text>
        <r>
          <rPr>
            <sz val="9"/>
            <color indexed="81"/>
            <rFont val="Tahoma"/>
            <family val="2"/>
          </rPr>
          <t>Solver could not find a feasible solution.</t>
        </r>
      </text>
    </comment>
    <comment ref="G106" authorId="0" shapeId="0" xr:uid="{F82DE5E7-6B17-4384-AEE1-2AC31C80C0EA}">
      <text>
        <r>
          <rPr>
            <sz val="9"/>
            <color indexed="81"/>
            <rFont val="Tahoma"/>
            <family val="2"/>
          </rPr>
          <t>Solver could not find a feasible solution.</t>
        </r>
      </text>
    </comment>
    <comment ref="H106" authorId="0" shapeId="0" xr:uid="{E54B5DA2-B350-4A6E-B341-185DE8979D39}">
      <text>
        <r>
          <rPr>
            <sz val="9"/>
            <color indexed="81"/>
            <rFont val="Tahoma"/>
            <family val="2"/>
          </rPr>
          <t>Solver could not find a feasible solution.</t>
        </r>
      </text>
    </comment>
    <comment ref="I106" authorId="0" shapeId="0" xr:uid="{5F9018AC-22F6-40CF-9C45-6073E3A556AC}">
      <text>
        <r>
          <rPr>
            <sz val="9"/>
            <color indexed="81"/>
            <rFont val="Tahoma"/>
            <family val="2"/>
          </rPr>
          <t>Solver could not find a feasible solution.</t>
        </r>
      </text>
    </comment>
    <comment ref="J106" authorId="0" shapeId="0" xr:uid="{E9C5979E-80FF-42A3-97BE-9A86D9805D70}">
      <text>
        <r>
          <rPr>
            <sz val="9"/>
            <color indexed="81"/>
            <rFont val="Tahoma"/>
            <family val="2"/>
          </rPr>
          <t>Solver could not find a feasible solution.</t>
        </r>
      </text>
    </comment>
    <comment ref="K106" authorId="0" shapeId="0" xr:uid="{BEA98A45-AEAF-4AA6-BA62-D4A89995068B}">
      <text>
        <r>
          <rPr>
            <sz val="9"/>
            <color indexed="81"/>
            <rFont val="Tahoma"/>
            <family val="2"/>
          </rPr>
          <t>Solver could not find a feasible solution.</t>
        </r>
      </text>
    </comment>
    <comment ref="L106" authorId="0" shapeId="0" xr:uid="{ED542147-100F-496F-A483-7C29519575C7}">
      <text>
        <r>
          <rPr>
            <sz val="9"/>
            <color indexed="81"/>
            <rFont val="Tahoma"/>
            <family val="2"/>
          </rPr>
          <t>Solver could not find a feasible solution.</t>
        </r>
      </text>
    </comment>
    <comment ref="M106" authorId="0" shapeId="0" xr:uid="{E48CF532-683B-4CE1-A3DC-599B3A86C608}">
      <text>
        <r>
          <rPr>
            <sz val="9"/>
            <color indexed="81"/>
            <rFont val="Tahoma"/>
            <family val="2"/>
          </rPr>
          <t>Solver could not find a feasible solution.</t>
        </r>
      </text>
    </comment>
    <comment ref="N106" authorId="0" shapeId="0" xr:uid="{52DE4445-DC56-4E69-8911-E3F93F3C9A65}">
      <text>
        <r>
          <rPr>
            <sz val="9"/>
            <color indexed="81"/>
            <rFont val="Tahoma"/>
            <family val="2"/>
          </rPr>
          <t>Solver could not find a feasible solution.</t>
        </r>
      </text>
    </comment>
    <comment ref="O106" authorId="0" shapeId="0" xr:uid="{CADB10CE-2714-4755-8530-8D4E8C76A3EE}">
      <text>
        <r>
          <rPr>
            <sz val="9"/>
            <color indexed="81"/>
            <rFont val="Tahoma"/>
            <family val="2"/>
          </rPr>
          <t>Solver could not find a feasible solution.</t>
        </r>
      </text>
    </comment>
    <comment ref="P106" authorId="0" shapeId="0" xr:uid="{8AD5BBEB-F338-4248-AD82-2C5CB2E16453}">
      <text>
        <r>
          <rPr>
            <sz val="9"/>
            <color indexed="81"/>
            <rFont val="Tahoma"/>
            <family val="2"/>
          </rPr>
          <t>Solver converged in probability to a global solution.</t>
        </r>
      </text>
    </comment>
    <comment ref="Q106" authorId="0" shapeId="0" xr:uid="{E0B9738D-282F-45AD-A0E9-3A42AFAB0E70}">
      <text>
        <r>
          <rPr>
            <sz val="9"/>
            <color indexed="81"/>
            <rFont val="Tahoma"/>
            <family val="2"/>
          </rPr>
          <t>Solver converged in probability to a global solution.</t>
        </r>
      </text>
    </comment>
    <comment ref="R106" authorId="0" shapeId="0" xr:uid="{303CF04D-77C4-42C5-B2D5-32389BAFE2F7}">
      <text>
        <r>
          <rPr>
            <sz val="9"/>
            <color indexed="81"/>
            <rFont val="Tahoma"/>
            <family val="2"/>
          </rPr>
          <t>Solver converged in probability to a global solution.</t>
        </r>
      </text>
    </comment>
    <comment ref="S106" authorId="0" shapeId="0" xr:uid="{BAAEE54D-F553-423A-BADE-08290123061E}">
      <text>
        <r>
          <rPr>
            <sz val="9"/>
            <color indexed="81"/>
            <rFont val="Tahoma"/>
            <family val="2"/>
          </rPr>
          <t>Solver converged in probability to a global solution.</t>
        </r>
      </text>
    </comment>
    <comment ref="T106" authorId="0" shapeId="0" xr:uid="{BB85481F-2149-4F6A-9513-D4ACDC8193DB}">
      <text>
        <r>
          <rPr>
            <sz val="9"/>
            <color indexed="81"/>
            <rFont val="Tahoma"/>
            <family val="2"/>
          </rPr>
          <t>Solver converged in probability to a global solution.</t>
        </r>
      </text>
    </comment>
    <comment ref="U106" authorId="0" shapeId="0" xr:uid="{E6AE955A-F25F-4908-835E-9EBF831F2B58}">
      <text>
        <r>
          <rPr>
            <sz val="9"/>
            <color indexed="81"/>
            <rFont val="Tahoma"/>
            <family val="2"/>
          </rPr>
          <t>Solver converged in probability to a global solution.</t>
        </r>
      </text>
    </comment>
    <comment ref="V106" authorId="0" shapeId="0" xr:uid="{8CDFA350-1B57-4515-BDB7-4E965FE418D5}">
      <text>
        <r>
          <rPr>
            <sz val="9"/>
            <color indexed="81"/>
            <rFont val="Tahoma"/>
            <family val="2"/>
          </rPr>
          <t>Solver converged in probability to a global solution.</t>
        </r>
      </text>
    </comment>
    <comment ref="W106" authorId="0" shapeId="0" xr:uid="{B24B0D62-DC34-45EC-A8EB-3E99B9678FD3}">
      <text>
        <r>
          <rPr>
            <sz val="9"/>
            <color indexed="81"/>
            <rFont val="Tahoma"/>
            <family val="2"/>
          </rPr>
          <t>Solver converged in probability to a global solution.</t>
        </r>
      </text>
    </comment>
    <comment ref="X106" authorId="0" shapeId="0" xr:uid="{6B14AE88-571B-44E9-B799-70537018DC19}">
      <text>
        <r>
          <rPr>
            <sz val="9"/>
            <color indexed="81"/>
            <rFont val="Tahoma"/>
            <family val="2"/>
          </rPr>
          <t>Solver converged in probability to a global solution.</t>
        </r>
      </text>
    </comment>
    <comment ref="Y106" authorId="0" shapeId="0" xr:uid="{65D72F2D-62B0-4162-94A0-F20CAEFF7C56}">
      <text>
        <r>
          <rPr>
            <sz val="9"/>
            <color indexed="81"/>
            <rFont val="Tahoma"/>
            <family val="2"/>
          </rPr>
          <t>Solver converged in probability to a global solution.</t>
        </r>
      </text>
    </comment>
    <comment ref="Z106" authorId="0" shapeId="0" xr:uid="{0C8A8E48-0EFC-46DC-89B9-2C330CBAFFDE}">
      <text>
        <r>
          <rPr>
            <sz val="9"/>
            <color indexed="81"/>
            <rFont val="Tahoma"/>
            <family val="2"/>
          </rPr>
          <t>Solver converged in probability to a global solution.</t>
        </r>
      </text>
    </comment>
    <comment ref="AA106" authorId="0" shapeId="0" xr:uid="{85858D03-162A-44D7-A46B-15D2E4E0CAFC}">
      <text>
        <r>
          <rPr>
            <sz val="9"/>
            <color indexed="81"/>
            <rFont val="Tahoma"/>
            <family val="2"/>
          </rPr>
          <t>Solver converged in probability to a global solution.</t>
        </r>
      </text>
    </comment>
    <comment ref="B107" authorId="0" shapeId="0" xr:uid="{5D9646B3-4DD7-4547-9FF2-A61E622CD19D}">
      <text>
        <r>
          <rPr>
            <sz val="9"/>
            <color indexed="81"/>
            <rFont val="Tahoma"/>
            <family val="2"/>
          </rPr>
          <t>Solver could not find a feasible solution.</t>
        </r>
      </text>
    </comment>
    <comment ref="C107" authorId="0" shapeId="0" xr:uid="{3E5827F0-47AC-4A6B-9AEA-D7CBD7CE5663}">
      <text>
        <r>
          <rPr>
            <sz val="9"/>
            <color indexed="81"/>
            <rFont val="Tahoma"/>
            <family val="2"/>
          </rPr>
          <t>Solver could not find a feasible solution.</t>
        </r>
      </text>
    </comment>
    <comment ref="D107" authorId="0" shapeId="0" xr:uid="{7354AF3F-2E50-4227-8593-14EDE794113E}">
      <text>
        <r>
          <rPr>
            <sz val="9"/>
            <color indexed="81"/>
            <rFont val="Tahoma"/>
            <family val="2"/>
          </rPr>
          <t>Solver could not find a feasible solution.</t>
        </r>
      </text>
    </comment>
    <comment ref="E107" authorId="0" shapeId="0" xr:uid="{D1C1B022-AE5E-4D4F-A752-E138493F3603}">
      <text>
        <r>
          <rPr>
            <sz val="9"/>
            <color indexed="81"/>
            <rFont val="Tahoma"/>
            <family val="2"/>
          </rPr>
          <t>Solver could not find a feasible solution.</t>
        </r>
      </text>
    </comment>
    <comment ref="F107" authorId="0" shapeId="0" xr:uid="{AA3F17C0-DFD6-4431-BE08-A93CE8A22D5C}">
      <text>
        <r>
          <rPr>
            <sz val="9"/>
            <color indexed="81"/>
            <rFont val="Tahoma"/>
            <family val="2"/>
          </rPr>
          <t>Solver could not find a feasible solution.</t>
        </r>
      </text>
    </comment>
    <comment ref="G107" authorId="0" shapeId="0" xr:uid="{9630222D-96B5-4C34-80C6-D5D23E43C738}">
      <text>
        <r>
          <rPr>
            <sz val="9"/>
            <color indexed="81"/>
            <rFont val="Tahoma"/>
            <family val="2"/>
          </rPr>
          <t>Solver could not find a feasible solution.</t>
        </r>
      </text>
    </comment>
    <comment ref="H107" authorId="0" shapeId="0" xr:uid="{14BA612F-45E1-4467-A680-EFEEDF6C2E40}">
      <text>
        <r>
          <rPr>
            <sz val="9"/>
            <color indexed="81"/>
            <rFont val="Tahoma"/>
            <family val="2"/>
          </rPr>
          <t>Solver could not find a feasible solution.</t>
        </r>
      </text>
    </comment>
    <comment ref="I107" authorId="0" shapeId="0" xr:uid="{1F9CC00E-D53F-47F8-A5BE-F219CED40FF3}">
      <text>
        <r>
          <rPr>
            <sz val="9"/>
            <color indexed="81"/>
            <rFont val="Tahoma"/>
            <family val="2"/>
          </rPr>
          <t>Solver could not find a feasible solution.</t>
        </r>
      </text>
    </comment>
    <comment ref="J107" authorId="0" shapeId="0" xr:uid="{04E440C0-0479-4541-A53D-516602533933}">
      <text>
        <r>
          <rPr>
            <sz val="9"/>
            <color indexed="81"/>
            <rFont val="Tahoma"/>
            <family val="2"/>
          </rPr>
          <t>Solver could not find a feasible solution.</t>
        </r>
      </text>
    </comment>
    <comment ref="K107" authorId="0" shapeId="0" xr:uid="{7A3D55AA-8EE2-4003-968C-702C7E18CDE4}">
      <text>
        <r>
          <rPr>
            <sz val="9"/>
            <color indexed="81"/>
            <rFont val="Tahoma"/>
            <family val="2"/>
          </rPr>
          <t>Solver could not find a feasible solution.</t>
        </r>
      </text>
    </comment>
    <comment ref="L107" authorId="0" shapeId="0" xr:uid="{2595F05F-87CC-48AC-B519-0835A1928C59}">
      <text>
        <r>
          <rPr>
            <sz val="9"/>
            <color indexed="81"/>
            <rFont val="Tahoma"/>
            <family val="2"/>
          </rPr>
          <t>Solver could not find a feasible solution.</t>
        </r>
      </text>
    </comment>
    <comment ref="M107" authorId="0" shapeId="0" xr:uid="{3A544FAD-36B9-4B4D-9BA7-04D1A0C27B3D}">
      <text>
        <r>
          <rPr>
            <sz val="9"/>
            <color indexed="81"/>
            <rFont val="Tahoma"/>
            <family val="2"/>
          </rPr>
          <t>Solver could not find a feasible solution.</t>
        </r>
      </text>
    </comment>
    <comment ref="N107" authorId="0" shapeId="0" xr:uid="{78C2AD17-16D1-4943-A9C8-D3B30A1787BE}">
      <text>
        <r>
          <rPr>
            <sz val="9"/>
            <color indexed="81"/>
            <rFont val="Tahoma"/>
            <family val="2"/>
          </rPr>
          <t>Solver could not find a feasible solution.</t>
        </r>
      </text>
    </comment>
    <comment ref="O107" authorId="0" shapeId="0" xr:uid="{E3DDCB43-CBDB-4E05-B9DC-FA06058439D7}">
      <text>
        <r>
          <rPr>
            <sz val="9"/>
            <color indexed="81"/>
            <rFont val="Tahoma"/>
            <family val="2"/>
          </rPr>
          <t>Solver could not find a feasible solution.</t>
        </r>
      </text>
    </comment>
    <comment ref="P107" authorId="0" shapeId="0" xr:uid="{79C8EE7E-63F2-41B6-A10C-BBBEF4E52A94}">
      <text>
        <r>
          <rPr>
            <sz val="9"/>
            <color indexed="81"/>
            <rFont val="Tahoma"/>
            <family val="2"/>
          </rPr>
          <t>Solver converged in probability to a global solution.</t>
        </r>
      </text>
    </comment>
    <comment ref="Q107" authorId="0" shapeId="0" xr:uid="{AF352EEE-CE3E-43A7-B244-D71D16258D30}">
      <text>
        <r>
          <rPr>
            <sz val="9"/>
            <color indexed="81"/>
            <rFont val="Tahoma"/>
            <family val="2"/>
          </rPr>
          <t>Solver converged in probability to a global solution.</t>
        </r>
      </text>
    </comment>
    <comment ref="R107" authorId="0" shapeId="0" xr:uid="{28B0DA50-5C13-40C1-801D-9D05C95A9452}">
      <text>
        <r>
          <rPr>
            <sz val="9"/>
            <color indexed="81"/>
            <rFont val="Tahoma"/>
            <family val="2"/>
          </rPr>
          <t>Solver converged in probability to a global solution.</t>
        </r>
      </text>
    </comment>
    <comment ref="S107" authorId="0" shapeId="0" xr:uid="{A461896D-1C59-439C-BA56-F881170AB808}">
      <text>
        <r>
          <rPr>
            <sz val="9"/>
            <color indexed="81"/>
            <rFont val="Tahoma"/>
            <family val="2"/>
          </rPr>
          <t>Solver converged in probability to a global solution.</t>
        </r>
      </text>
    </comment>
    <comment ref="T107" authorId="0" shapeId="0" xr:uid="{2CFD557F-E3CA-490E-8952-434369E49461}">
      <text>
        <r>
          <rPr>
            <sz val="9"/>
            <color indexed="81"/>
            <rFont val="Tahoma"/>
            <family val="2"/>
          </rPr>
          <t>Solver converged in probability to a global solution.</t>
        </r>
      </text>
    </comment>
    <comment ref="U107" authorId="0" shapeId="0" xr:uid="{69D3FBA6-8440-40D4-BB02-1FCCC72BA89A}">
      <text>
        <r>
          <rPr>
            <sz val="9"/>
            <color indexed="81"/>
            <rFont val="Tahoma"/>
            <family val="2"/>
          </rPr>
          <t>Solver converged in probability to a global solution.</t>
        </r>
      </text>
    </comment>
    <comment ref="V107" authorId="0" shapeId="0" xr:uid="{4AC8D974-7F92-4F70-BF65-EBFE7084F295}">
      <text>
        <r>
          <rPr>
            <sz val="9"/>
            <color indexed="81"/>
            <rFont val="Tahoma"/>
            <family val="2"/>
          </rPr>
          <t>Solver converged in probability to a global solution.</t>
        </r>
      </text>
    </comment>
    <comment ref="W107" authorId="0" shapeId="0" xr:uid="{EAE23588-C9BC-40B3-B3A7-25C72E0D176A}">
      <text>
        <r>
          <rPr>
            <sz val="9"/>
            <color indexed="81"/>
            <rFont val="Tahoma"/>
            <family val="2"/>
          </rPr>
          <t>Solver converged in probability to a global solution.</t>
        </r>
      </text>
    </comment>
    <comment ref="X107" authorId="0" shapeId="0" xr:uid="{89654A11-0803-4FFE-B5E3-83B29ABC4AD8}">
      <text>
        <r>
          <rPr>
            <sz val="9"/>
            <color indexed="81"/>
            <rFont val="Tahoma"/>
            <family val="2"/>
          </rPr>
          <t>Solver converged in probability to a global solution.</t>
        </r>
      </text>
    </comment>
    <comment ref="Y107" authorId="0" shapeId="0" xr:uid="{AE486713-0250-4909-BA81-C3C81D4DB60E}">
      <text>
        <r>
          <rPr>
            <sz val="9"/>
            <color indexed="81"/>
            <rFont val="Tahoma"/>
            <family val="2"/>
          </rPr>
          <t>Solver converged in probability to a global solution.</t>
        </r>
      </text>
    </comment>
    <comment ref="Z107" authorId="0" shapeId="0" xr:uid="{088B4F76-DB42-4C74-924D-C887BD384C70}">
      <text>
        <r>
          <rPr>
            <sz val="9"/>
            <color indexed="81"/>
            <rFont val="Tahoma"/>
            <family val="2"/>
          </rPr>
          <t>Solver converged in probability to a global solution.</t>
        </r>
      </text>
    </comment>
    <comment ref="AA107" authorId="0" shapeId="0" xr:uid="{F9ED2283-8A4E-4D43-84E3-DFC618CD5C68}">
      <text>
        <r>
          <rPr>
            <sz val="9"/>
            <color indexed="81"/>
            <rFont val="Tahoma"/>
            <family val="2"/>
          </rPr>
          <t>Solver converged in probability to a global solution.</t>
        </r>
      </text>
    </comment>
    <comment ref="B108" authorId="0" shapeId="0" xr:uid="{35B22DD1-3CD8-4ABD-BED0-679125914733}">
      <text>
        <r>
          <rPr>
            <sz val="9"/>
            <color indexed="81"/>
            <rFont val="Tahoma"/>
            <family val="2"/>
          </rPr>
          <t>Solver could not find a feasible solution.</t>
        </r>
      </text>
    </comment>
    <comment ref="C108" authorId="0" shapeId="0" xr:uid="{E0BCF26B-4BAC-40A8-A4D6-0D712E14F735}">
      <text>
        <r>
          <rPr>
            <sz val="9"/>
            <color indexed="81"/>
            <rFont val="Tahoma"/>
            <family val="2"/>
          </rPr>
          <t>Solver could not find a feasible solution.</t>
        </r>
      </text>
    </comment>
    <comment ref="D108" authorId="0" shapeId="0" xr:uid="{8D1DBB42-BDF3-4387-953C-0CF357769F03}">
      <text>
        <r>
          <rPr>
            <sz val="9"/>
            <color indexed="81"/>
            <rFont val="Tahoma"/>
            <family val="2"/>
          </rPr>
          <t>Solver could not find a feasible solution.</t>
        </r>
      </text>
    </comment>
    <comment ref="E108" authorId="0" shapeId="0" xr:uid="{B2BEFD9D-1152-4008-8A12-45D6EE40253F}">
      <text>
        <r>
          <rPr>
            <sz val="9"/>
            <color indexed="81"/>
            <rFont val="Tahoma"/>
            <family val="2"/>
          </rPr>
          <t>Solver could not find a feasible solution.</t>
        </r>
      </text>
    </comment>
    <comment ref="F108" authorId="0" shapeId="0" xr:uid="{8150EB6F-843C-4485-AFA8-9AC5BCAE418D}">
      <text>
        <r>
          <rPr>
            <sz val="9"/>
            <color indexed="81"/>
            <rFont val="Tahoma"/>
            <family val="2"/>
          </rPr>
          <t>Solver could not find a feasible solution.</t>
        </r>
      </text>
    </comment>
    <comment ref="G108" authorId="0" shapeId="0" xr:uid="{63074115-31A8-4354-8FC3-3E0A03F57586}">
      <text>
        <r>
          <rPr>
            <sz val="9"/>
            <color indexed="81"/>
            <rFont val="Tahoma"/>
            <family val="2"/>
          </rPr>
          <t>Solver could not find a feasible solution.</t>
        </r>
      </text>
    </comment>
    <comment ref="H108" authorId="0" shapeId="0" xr:uid="{FCD63683-CB19-466D-B241-BF1DC5BE6A05}">
      <text>
        <r>
          <rPr>
            <sz val="9"/>
            <color indexed="81"/>
            <rFont val="Tahoma"/>
            <family val="2"/>
          </rPr>
          <t>Solver could not find a feasible solution.</t>
        </r>
      </text>
    </comment>
    <comment ref="I108" authorId="0" shapeId="0" xr:uid="{5103F4F7-65F1-40BF-85D8-DB0B762D0627}">
      <text>
        <r>
          <rPr>
            <sz val="9"/>
            <color indexed="81"/>
            <rFont val="Tahoma"/>
            <family val="2"/>
          </rPr>
          <t>Solver could not find a feasible solution.</t>
        </r>
      </text>
    </comment>
    <comment ref="J108" authorId="0" shapeId="0" xr:uid="{58E02CA8-F434-4EF8-8265-74C9CBC66625}">
      <text>
        <r>
          <rPr>
            <sz val="9"/>
            <color indexed="81"/>
            <rFont val="Tahoma"/>
            <family val="2"/>
          </rPr>
          <t>Solver could not find a feasible solution.</t>
        </r>
      </text>
    </comment>
    <comment ref="K108" authorId="0" shapeId="0" xr:uid="{70D4A5BA-DF31-47B6-90D8-686A1BED3A79}">
      <text>
        <r>
          <rPr>
            <sz val="9"/>
            <color indexed="81"/>
            <rFont val="Tahoma"/>
            <family val="2"/>
          </rPr>
          <t>Solver could not find a feasible solution.</t>
        </r>
      </text>
    </comment>
    <comment ref="L108" authorId="0" shapeId="0" xr:uid="{4011E825-F400-444B-936B-D5BD1E31C83D}">
      <text>
        <r>
          <rPr>
            <sz val="9"/>
            <color indexed="81"/>
            <rFont val="Tahoma"/>
            <family val="2"/>
          </rPr>
          <t>Solver could not find a feasible solution.</t>
        </r>
      </text>
    </comment>
    <comment ref="M108" authorId="0" shapeId="0" xr:uid="{9B9B4AC0-A206-4E20-A80B-66B487D2885F}">
      <text>
        <r>
          <rPr>
            <sz val="9"/>
            <color indexed="81"/>
            <rFont val="Tahoma"/>
            <family val="2"/>
          </rPr>
          <t>Solver could not find a feasible solution.</t>
        </r>
      </text>
    </comment>
    <comment ref="N108" authorId="0" shapeId="0" xr:uid="{718196AB-D305-45C2-A782-112CB7DFB74D}">
      <text>
        <r>
          <rPr>
            <sz val="9"/>
            <color indexed="81"/>
            <rFont val="Tahoma"/>
            <family val="2"/>
          </rPr>
          <t>Solver could not find a feasible solution.</t>
        </r>
      </text>
    </comment>
    <comment ref="O108" authorId="0" shapeId="0" xr:uid="{9220DA95-91CA-4AE4-8A4B-9EEA2B8C314C}">
      <text>
        <r>
          <rPr>
            <sz val="9"/>
            <color indexed="81"/>
            <rFont val="Tahoma"/>
            <family val="2"/>
          </rPr>
          <t>Solver could not find a feasible solution.</t>
        </r>
      </text>
    </comment>
    <comment ref="P108" authorId="0" shapeId="0" xr:uid="{67233F87-DA30-4574-B565-8FBD10ADCF4B}">
      <text>
        <r>
          <rPr>
            <sz val="9"/>
            <color indexed="81"/>
            <rFont val="Tahoma"/>
            <family val="2"/>
          </rPr>
          <t>Solver could not find a feasible solution.</t>
        </r>
      </text>
    </comment>
    <comment ref="Q108" authorId="0" shapeId="0" xr:uid="{55472874-EE21-4F23-8DB7-63DC658C7E52}">
      <text>
        <r>
          <rPr>
            <sz val="9"/>
            <color indexed="81"/>
            <rFont val="Tahoma"/>
            <family val="2"/>
          </rPr>
          <t>Solver converged in probability to a global solution.</t>
        </r>
      </text>
    </comment>
    <comment ref="R108" authorId="0" shapeId="0" xr:uid="{0E04D3D0-C832-4D6E-8A9A-5518BD634BC7}">
      <text>
        <r>
          <rPr>
            <sz val="9"/>
            <color indexed="81"/>
            <rFont val="Tahoma"/>
            <family val="2"/>
          </rPr>
          <t>Solver could not find a feasible solution.</t>
        </r>
      </text>
    </comment>
    <comment ref="S108" authorId="0" shapeId="0" xr:uid="{CF3A492B-241B-473F-9C0C-0CA0A2984506}">
      <text>
        <r>
          <rPr>
            <sz val="9"/>
            <color indexed="81"/>
            <rFont val="Tahoma"/>
            <family val="2"/>
          </rPr>
          <t>Solver could not find a feasible solution.</t>
        </r>
      </text>
    </comment>
    <comment ref="T108" authorId="0" shapeId="0" xr:uid="{FEFBC808-0191-4658-BAD5-A03836700124}">
      <text>
        <r>
          <rPr>
            <sz val="9"/>
            <color indexed="81"/>
            <rFont val="Tahoma"/>
            <family val="2"/>
          </rPr>
          <t>Solver could not find a feasible solution.</t>
        </r>
      </text>
    </comment>
    <comment ref="U108" authorId="0" shapeId="0" xr:uid="{38BD4467-8B67-4E11-9F63-190AD839F670}">
      <text>
        <r>
          <rPr>
            <sz val="9"/>
            <color indexed="81"/>
            <rFont val="Tahoma"/>
            <family val="2"/>
          </rPr>
          <t>Solver could not find a feasible solution.</t>
        </r>
      </text>
    </comment>
    <comment ref="V108" authorId="0" shapeId="0" xr:uid="{33C7153D-532F-45C9-833F-39A42BF4CC7D}">
      <text>
        <r>
          <rPr>
            <sz val="9"/>
            <color indexed="81"/>
            <rFont val="Tahoma"/>
            <family val="2"/>
          </rPr>
          <t>Solver could not find a feasible solution.</t>
        </r>
      </text>
    </comment>
    <comment ref="W108" authorId="0" shapeId="0" xr:uid="{FE3728F4-4DC7-4622-9510-AAAE5F139D85}">
      <text>
        <r>
          <rPr>
            <sz val="9"/>
            <color indexed="81"/>
            <rFont val="Tahoma"/>
            <family val="2"/>
          </rPr>
          <t>Solver could not find a feasible solution.</t>
        </r>
      </text>
    </comment>
    <comment ref="X108" authorId="0" shapeId="0" xr:uid="{AC68D435-1A84-4C34-9F71-9E53108C7728}">
      <text>
        <r>
          <rPr>
            <sz val="9"/>
            <color indexed="81"/>
            <rFont val="Tahoma"/>
            <family val="2"/>
          </rPr>
          <t>Solver could not find a feasible solution.</t>
        </r>
      </text>
    </comment>
    <comment ref="Y108" authorId="0" shapeId="0" xr:uid="{63CB017A-64E4-46D5-99A8-DA645989B4EE}">
      <text>
        <r>
          <rPr>
            <sz val="9"/>
            <color indexed="81"/>
            <rFont val="Tahoma"/>
            <family val="2"/>
          </rPr>
          <t>Solver could not find a feasible solution.</t>
        </r>
      </text>
    </comment>
    <comment ref="Z108" authorId="0" shapeId="0" xr:uid="{A90D34AE-BC87-4746-AFAC-22023FDCC313}">
      <text>
        <r>
          <rPr>
            <sz val="9"/>
            <color indexed="81"/>
            <rFont val="Tahoma"/>
            <family val="2"/>
          </rPr>
          <t>Solver could not find a feasible solution.</t>
        </r>
      </text>
    </comment>
    <comment ref="AA108" authorId="0" shapeId="0" xr:uid="{F4303B47-85F8-4D6C-BEBA-4395018213ED}">
      <text>
        <r>
          <rPr>
            <sz val="9"/>
            <color indexed="81"/>
            <rFont val="Tahoma"/>
            <family val="2"/>
          </rPr>
          <t>Solver could not find a feasible solution.</t>
        </r>
      </text>
    </comment>
    <comment ref="B109" authorId="0" shapeId="0" xr:uid="{626EF0C6-0A6F-48A3-A418-BDB5BB97ACD5}">
      <text>
        <r>
          <rPr>
            <sz val="9"/>
            <color indexed="81"/>
            <rFont val="Tahoma"/>
            <family val="2"/>
          </rPr>
          <t>Solver could not find a feasible solution.</t>
        </r>
      </text>
    </comment>
    <comment ref="C109" authorId="0" shapeId="0" xr:uid="{CCEEACB3-1206-456C-8922-1A96A283C687}">
      <text>
        <r>
          <rPr>
            <sz val="9"/>
            <color indexed="81"/>
            <rFont val="Tahoma"/>
            <family val="2"/>
          </rPr>
          <t>Solver could not find a feasible solution.</t>
        </r>
      </text>
    </comment>
    <comment ref="D109" authorId="0" shapeId="0" xr:uid="{417B1146-71E3-45A7-A116-C85DBCD1585D}">
      <text>
        <r>
          <rPr>
            <sz val="9"/>
            <color indexed="81"/>
            <rFont val="Tahoma"/>
            <family val="2"/>
          </rPr>
          <t>Solver could not find a feasible solution.</t>
        </r>
      </text>
    </comment>
    <comment ref="E109" authorId="0" shapeId="0" xr:uid="{1D946CEB-E718-4A37-9B95-2FE06684A04D}">
      <text>
        <r>
          <rPr>
            <sz val="9"/>
            <color indexed="81"/>
            <rFont val="Tahoma"/>
            <family val="2"/>
          </rPr>
          <t>Solver could not find a feasible solution.</t>
        </r>
      </text>
    </comment>
    <comment ref="F109" authorId="0" shapeId="0" xr:uid="{A7DEED95-B5CE-4E1C-9D2A-7576FA37EC4B}">
      <text>
        <r>
          <rPr>
            <sz val="9"/>
            <color indexed="81"/>
            <rFont val="Tahoma"/>
            <family val="2"/>
          </rPr>
          <t>Solver could not find a feasible solution.</t>
        </r>
      </text>
    </comment>
    <comment ref="G109" authorId="0" shapeId="0" xr:uid="{A1C03402-73F6-447A-BB57-8F22BC81A6B0}">
      <text>
        <r>
          <rPr>
            <sz val="9"/>
            <color indexed="81"/>
            <rFont val="Tahoma"/>
            <family val="2"/>
          </rPr>
          <t>Solver could not find a feasible solution.</t>
        </r>
      </text>
    </comment>
    <comment ref="H109" authorId="0" shapeId="0" xr:uid="{9A9585FB-C90E-4AD5-9A7B-1678CA6604E4}">
      <text>
        <r>
          <rPr>
            <sz val="9"/>
            <color indexed="81"/>
            <rFont val="Tahoma"/>
            <family val="2"/>
          </rPr>
          <t>Solver could not find a feasible solution.</t>
        </r>
      </text>
    </comment>
    <comment ref="I109" authorId="0" shapeId="0" xr:uid="{B2AB40AD-003F-47B2-B500-55E4D28C9B09}">
      <text>
        <r>
          <rPr>
            <sz val="9"/>
            <color indexed="81"/>
            <rFont val="Tahoma"/>
            <family val="2"/>
          </rPr>
          <t>Solver could not find a feasible solution.</t>
        </r>
      </text>
    </comment>
    <comment ref="J109" authorId="0" shapeId="0" xr:uid="{A39EF0A8-58E0-4517-AABA-D4B5AF696CC6}">
      <text>
        <r>
          <rPr>
            <sz val="9"/>
            <color indexed="81"/>
            <rFont val="Tahoma"/>
            <family val="2"/>
          </rPr>
          <t>Solver could not find a feasible solution.</t>
        </r>
      </text>
    </comment>
    <comment ref="K109" authorId="0" shapeId="0" xr:uid="{D4E31AA7-6463-4FE1-88C3-8DBE107F6690}">
      <text>
        <r>
          <rPr>
            <sz val="9"/>
            <color indexed="81"/>
            <rFont val="Tahoma"/>
            <family val="2"/>
          </rPr>
          <t>Solver could not find a feasible solution.</t>
        </r>
      </text>
    </comment>
    <comment ref="L109" authorId="0" shapeId="0" xr:uid="{4BD05274-45F4-4A68-8058-44D686D90684}">
      <text>
        <r>
          <rPr>
            <sz val="9"/>
            <color indexed="81"/>
            <rFont val="Tahoma"/>
            <family val="2"/>
          </rPr>
          <t>Solver could not find a feasible solution.</t>
        </r>
      </text>
    </comment>
    <comment ref="M109" authorId="0" shapeId="0" xr:uid="{AF6C4E1C-5F93-459E-868D-F3662DEDB097}">
      <text>
        <r>
          <rPr>
            <sz val="9"/>
            <color indexed="81"/>
            <rFont val="Tahoma"/>
            <family val="2"/>
          </rPr>
          <t>Solver could not find a feasible solution.</t>
        </r>
      </text>
    </comment>
    <comment ref="N109" authorId="0" shapeId="0" xr:uid="{1C924FF7-FE89-4CB7-A2B5-5210E5EAC85E}">
      <text>
        <r>
          <rPr>
            <sz val="9"/>
            <color indexed="81"/>
            <rFont val="Tahoma"/>
            <family val="2"/>
          </rPr>
          <t>Solver could not find a feasible solution.</t>
        </r>
      </text>
    </comment>
    <comment ref="O109" authorId="0" shapeId="0" xr:uid="{7200AB75-5177-4C90-A8CD-648BA20D3F74}">
      <text>
        <r>
          <rPr>
            <sz val="9"/>
            <color indexed="81"/>
            <rFont val="Tahoma"/>
            <family val="2"/>
          </rPr>
          <t>Solver could not find a feasible solution.</t>
        </r>
      </text>
    </comment>
    <comment ref="P109" authorId="0" shapeId="0" xr:uid="{E42C51A1-3908-4AB6-9B27-4726E25F216E}">
      <text>
        <r>
          <rPr>
            <sz val="9"/>
            <color indexed="81"/>
            <rFont val="Tahoma"/>
            <family val="2"/>
          </rPr>
          <t>Solver could not find a feasible solution.</t>
        </r>
      </text>
    </comment>
    <comment ref="Q109" authorId="0" shapeId="0" xr:uid="{16165ABA-F846-482C-9A8E-939A42487BB3}">
      <text>
        <r>
          <rPr>
            <sz val="9"/>
            <color indexed="81"/>
            <rFont val="Tahoma"/>
            <family val="2"/>
          </rPr>
          <t>Solver converged in probability to a global solution.</t>
        </r>
      </text>
    </comment>
    <comment ref="R109" authorId="0" shapeId="0" xr:uid="{B4E20258-B4B6-4415-90F9-B7831F8ABE09}">
      <text>
        <r>
          <rPr>
            <sz val="9"/>
            <color indexed="81"/>
            <rFont val="Tahoma"/>
            <family val="2"/>
          </rPr>
          <t>Solver could not find a feasible solution.</t>
        </r>
      </text>
    </comment>
    <comment ref="S109" authorId="0" shapeId="0" xr:uid="{69626687-9E9E-4824-921D-596A14AD1714}">
      <text>
        <r>
          <rPr>
            <sz val="9"/>
            <color indexed="81"/>
            <rFont val="Tahoma"/>
            <family val="2"/>
          </rPr>
          <t>Solver converged in probability to a global solution.</t>
        </r>
      </text>
    </comment>
    <comment ref="T109" authorId="0" shapeId="0" xr:uid="{15C5900D-E410-4179-B57D-0B2F6AFEF44A}">
      <text>
        <r>
          <rPr>
            <sz val="9"/>
            <color indexed="81"/>
            <rFont val="Tahoma"/>
            <family val="2"/>
          </rPr>
          <t>Solver converged in probability to a global solution.</t>
        </r>
      </text>
    </comment>
    <comment ref="U109" authorId="0" shapeId="0" xr:uid="{7F1ED30D-A895-42A1-9F84-95A63682D01E}">
      <text>
        <r>
          <rPr>
            <sz val="9"/>
            <color indexed="81"/>
            <rFont val="Tahoma"/>
            <family val="2"/>
          </rPr>
          <t>Solver converged in probability to a global solution.</t>
        </r>
      </text>
    </comment>
    <comment ref="V109" authorId="0" shapeId="0" xr:uid="{08775973-7AB7-4AB8-83CA-CC6C8AEE1C26}">
      <text>
        <r>
          <rPr>
            <sz val="9"/>
            <color indexed="81"/>
            <rFont val="Tahoma"/>
            <family val="2"/>
          </rPr>
          <t>Solver converged in probability to a global solution.</t>
        </r>
      </text>
    </comment>
    <comment ref="W109" authorId="0" shapeId="0" xr:uid="{3798AB4F-7C57-4F3A-91F5-9984B1F211D2}">
      <text>
        <r>
          <rPr>
            <sz val="9"/>
            <color indexed="81"/>
            <rFont val="Tahoma"/>
            <family val="2"/>
          </rPr>
          <t>Solver converged in probability to a global solution.</t>
        </r>
      </text>
    </comment>
    <comment ref="X109" authorId="0" shapeId="0" xr:uid="{309E7B53-C6FE-476D-894E-8480666019AD}">
      <text>
        <r>
          <rPr>
            <sz val="9"/>
            <color indexed="81"/>
            <rFont val="Tahoma"/>
            <family val="2"/>
          </rPr>
          <t>Solver converged in probability to a global solution.</t>
        </r>
      </text>
    </comment>
    <comment ref="Y109" authorId="0" shapeId="0" xr:uid="{E799AD34-C55C-4315-9816-B8A21B6C058F}">
      <text>
        <r>
          <rPr>
            <sz val="9"/>
            <color indexed="81"/>
            <rFont val="Tahoma"/>
            <family val="2"/>
          </rPr>
          <t>Solver converged in probability to a global solution.</t>
        </r>
      </text>
    </comment>
    <comment ref="Z109" authorId="0" shapeId="0" xr:uid="{0889A23D-CF0F-4919-A65C-DBB469E1D65D}">
      <text>
        <r>
          <rPr>
            <sz val="9"/>
            <color indexed="81"/>
            <rFont val="Tahoma"/>
            <family val="2"/>
          </rPr>
          <t>Solver converged in probability to a global solution.</t>
        </r>
      </text>
    </comment>
    <comment ref="AA109" authorId="0" shapeId="0" xr:uid="{D2BF9EC9-2592-4FD6-9FB8-6AEF4912D58B}">
      <text>
        <r>
          <rPr>
            <sz val="9"/>
            <color indexed="81"/>
            <rFont val="Tahoma"/>
            <family val="2"/>
          </rPr>
          <t>Solver converged in probability to a global solution.</t>
        </r>
      </text>
    </comment>
    <comment ref="B110" authorId="0" shapeId="0" xr:uid="{CF9014B4-B267-4D76-B64E-74928AD96CC8}">
      <text>
        <r>
          <rPr>
            <sz val="9"/>
            <color indexed="81"/>
            <rFont val="Tahoma"/>
            <family val="2"/>
          </rPr>
          <t>Solver could not find a feasible solution.</t>
        </r>
      </text>
    </comment>
    <comment ref="C110" authorId="0" shapeId="0" xr:uid="{EC64844B-1639-46D7-86B7-3CB389060B1F}">
      <text>
        <r>
          <rPr>
            <sz val="9"/>
            <color indexed="81"/>
            <rFont val="Tahoma"/>
            <family val="2"/>
          </rPr>
          <t>Solver could not find a feasible solution.</t>
        </r>
      </text>
    </comment>
    <comment ref="D110" authorId="0" shapeId="0" xr:uid="{8453AFBC-2ACB-4999-9FA6-75DBD7A78707}">
      <text>
        <r>
          <rPr>
            <sz val="9"/>
            <color indexed="81"/>
            <rFont val="Tahoma"/>
            <family val="2"/>
          </rPr>
          <t>Solver could not find a feasible solution.</t>
        </r>
      </text>
    </comment>
    <comment ref="E110" authorId="0" shapeId="0" xr:uid="{2128B468-7D5A-4392-9F79-141FBA7ED9C9}">
      <text>
        <r>
          <rPr>
            <sz val="9"/>
            <color indexed="81"/>
            <rFont val="Tahoma"/>
            <family val="2"/>
          </rPr>
          <t>Solver could not find a feasible solution.</t>
        </r>
      </text>
    </comment>
    <comment ref="F110" authorId="0" shapeId="0" xr:uid="{642CC0FC-B526-45B8-AD8D-A0667DA44C8A}">
      <text>
        <r>
          <rPr>
            <sz val="9"/>
            <color indexed="81"/>
            <rFont val="Tahoma"/>
            <family val="2"/>
          </rPr>
          <t>Solver could not find a feasible solution.</t>
        </r>
      </text>
    </comment>
    <comment ref="G110" authorId="0" shapeId="0" xr:uid="{C7675D65-8E97-4DF8-8A2C-F273763D3B06}">
      <text>
        <r>
          <rPr>
            <sz val="9"/>
            <color indexed="81"/>
            <rFont val="Tahoma"/>
            <family val="2"/>
          </rPr>
          <t>Solver could not find a feasible solution.</t>
        </r>
      </text>
    </comment>
    <comment ref="H110" authorId="0" shapeId="0" xr:uid="{2F6E28B9-0917-49AC-A75C-E528613EE60F}">
      <text>
        <r>
          <rPr>
            <sz val="9"/>
            <color indexed="81"/>
            <rFont val="Tahoma"/>
            <family val="2"/>
          </rPr>
          <t>Solver could not find a feasible solution.</t>
        </r>
      </text>
    </comment>
    <comment ref="I110" authorId="0" shapeId="0" xr:uid="{FB6CE8E4-38E8-44A5-8AF4-ECE94772BA84}">
      <text>
        <r>
          <rPr>
            <sz val="9"/>
            <color indexed="81"/>
            <rFont val="Tahoma"/>
            <family val="2"/>
          </rPr>
          <t>Solver could not find a feasible solution.</t>
        </r>
      </text>
    </comment>
    <comment ref="J110" authorId="0" shapeId="0" xr:uid="{E20FA92B-72D0-462B-9D60-8F4210FB16F6}">
      <text>
        <r>
          <rPr>
            <sz val="9"/>
            <color indexed="81"/>
            <rFont val="Tahoma"/>
            <family val="2"/>
          </rPr>
          <t>Solver could not find a feasible solution.</t>
        </r>
      </text>
    </comment>
    <comment ref="K110" authorId="0" shapeId="0" xr:uid="{A5EB438C-5791-4EB7-BD0A-F51C490FE2C0}">
      <text>
        <r>
          <rPr>
            <sz val="9"/>
            <color indexed="81"/>
            <rFont val="Tahoma"/>
            <family val="2"/>
          </rPr>
          <t>Solver could not find a feasible solution.</t>
        </r>
      </text>
    </comment>
    <comment ref="L110" authorId="0" shapeId="0" xr:uid="{801E135B-47F5-4A95-8312-C18E4194D19F}">
      <text>
        <r>
          <rPr>
            <sz val="9"/>
            <color indexed="81"/>
            <rFont val="Tahoma"/>
            <family val="2"/>
          </rPr>
          <t>Solver could not find a feasible solution.</t>
        </r>
      </text>
    </comment>
    <comment ref="M110" authorId="0" shapeId="0" xr:uid="{0204D354-CADF-4D66-A221-0EFBE7E049A6}">
      <text>
        <r>
          <rPr>
            <sz val="9"/>
            <color indexed="81"/>
            <rFont val="Tahoma"/>
            <family val="2"/>
          </rPr>
          <t>Solver could not find a feasible solution.</t>
        </r>
      </text>
    </comment>
    <comment ref="N110" authorId="0" shapeId="0" xr:uid="{6CFFDFCD-AFF2-4E99-9685-C3515CE7093A}">
      <text>
        <r>
          <rPr>
            <sz val="9"/>
            <color indexed="81"/>
            <rFont val="Tahoma"/>
            <family val="2"/>
          </rPr>
          <t>Solver could not find a feasible solution.</t>
        </r>
      </text>
    </comment>
    <comment ref="O110" authorId="0" shapeId="0" xr:uid="{2250865E-A0EE-466B-90CE-850C41B3198B}">
      <text>
        <r>
          <rPr>
            <sz val="9"/>
            <color indexed="81"/>
            <rFont val="Tahoma"/>
            <family val="2"/>
          </rPr>
          <t>Solver could not find a feasible solution.</t>
        </r>
      </text>
    </comment>
    <comment ref="P110" authorId="0" shapeId="0" xr:uid="{B983AAC1-7AB6-42EB-8F72-76CD4A485938}">
      <text>
        <r>
          <rPr>
            <sz val="9"/>
            <color indexed="81"/>
            <rFont val="Tahoma"/>
            <family val="2"/>
          </rPr>
          <t>Solver could not find a feasible solution.</t>
        </r>
      </text>
    </comment>
    <comment ref="Q110" authorId="0" shapeId="0" xr:uid="{5CE893CC-D5DA-434A-96BA-AA6E16316C38}">
      <text>
        <r>
          <rPr>
            <sz val="9"/>
            <color indexed="81"/>
            <rFont val="Tahoma"/>
            <family val="2"/>
          </rPr>
          <t>Solver could not find a feasible solution.</t>
        </r>
      </text>
    </comment>
    <comment ref="R110" authorId="0" shapeId="0" xr:uid="{1143558D-E4AD-4231-8975-BEDB56DD75AF}">
      <text>
        <r>
          <rPr>
            <sz val="9"/>
            <color indexed="81"/>
            <rFont val="Tahoma"/>
            <family val="2"/>
          </rPr>
          <t>Solver converged in probability to a global solution.</t>
        </r>
      </text>
    </comment>
    <comment ref="S110" authorId="0" shapeId="0" xr:uid="{270363CB-14D6-432D-8D00-80CE3D24DCB3}">
      <text>
        <r>
          <rPr>
            <sz val="9"/>
            <color indexed="81"/>
            <rFont val="Tahoma"/>
            <family val="2"/>
          </rPr>
          <t>Solver converged in probability to a global solution.</t>
        </r>
      </text>
    </comment>
    <comment ref="T110" authorId="0" shapeId="0" xr:uid="{B441ACAE-8D8F-46F2-B04C-C8E2FB300076}">
      <text>
        <r>
          <rPr>
            <sz val="9"/>
            <color indexed="81"/>
            <rFont val="Tahoma"/>
            <family val="2"/>
          </rPr>
          <t>Solver converged in probability to a global solution.</t>
        </r>
      </text>
    </comment>
    <comment ref="U110" authorId="0" shapeId="0" xr:uid="{5CB3E405-4867-4CD8-9B52-A104792FEA12}">
      <text>
        <r>
          <rPr>
            <sz val="9"/>
            <color indexed="81"/>
            <rFont val="Tahoma"/>
            <family val="2"/>
          </rPr>
          <t>Solver converged in probability to a global solution.</t>
        </r>
      </text>
    </comment>
    <comment ref="V110" authorId="0" shapeId="0" xr:uid="{76D8546A-8F30-481B-86E4-961E59E0E6E3}">
      <text>
        <r>
          <rPr>
            <sz val="9"/>
            <color indexed="81"/>
            <rFont val="Tahoma"/>
            <family val="2"/>
          </rPr>
          <t>Solver converged in probability to a global solution.</t>
        </r>
      </text>
    </comment>
    <comment ref="W110" authorId="0" shapeId="0" xr:uid="{8E4AC48A-A286-41A9-A1BD-9E18E19A5FD6}">
      <text>
        <r>
          <rPr>
            <sz val="9"/>
            <color indexed="81"/>
            <rFont val="Tahoma"/>
            <family val="2"/>
          </rPr>
          <t>Solver converged in probability to a global solution.</t>
        </r>
      </text>
    </comment>
    <comment ref="X110" authorId="0" shapeId="0" xr:uid="{247D0E2A-293A-4716-871A-52E97BA0C5F5}">
      <text>
        <r>
          <rPr>
            <sz val="9"/>
            <color indexed="81"/>
            <rFont val="Tahoma"/>
            <family val="2"/>
          </rPr>
          <t>Solver converged in probability to a global solution.</t>
        </r>
      </text>
    </comment>
    <comment ref="Y110" authorId="0" shapeId="0" xr:uid="{368E4993-E34D-4300-9571-FBF53AC28711}">
      <text>
        <r>
          <rPr>
            <sz val="9"/>
            <color indexed="81"/>
            <rFont val="Tahoma"/>
            <family val="2"/>
          </rPr>
          <t>Solver converged in probability to a global solution.</t>
        </r>
      </text>
    </comment>
    <comment ref="Z110" authorId="0" shapeId="0" xr:uid="{B92FAACD-48BC-4B61-9E29-3E9E659301E7}">
      <text>
        <r>
          <rPr>
            <sz val="9"/>
            <color indexed="81"/>
            <rFont val="Tahoma"/>
            <family val="2"/>
          </rPr>
          <t>Solver converged in probability to a global solution.</t>
        </r>
      </text>
    </comment>
    <comment ref="AA110" authorId="0" shapeId="0" xr:uid="{26C2B137-3285-4BF5-9BB3-857C85769431}">
      <text>
        <r>
          <rPr>
            <sz val="9"/>
            <color indexed="81"/>
            <rFont val="Tahoma"/>
            <family val="2"/>
          </rPr>
          <t>Solver converged in probability to a global solution.</t>
        </r>
      </text>
    </comment>
    <comment ref="B111" authorId="0" shapeId="0" xr:uid="{492D0C3C-0F16-46C7-9BB7-E94F499E205E}">
      <text>
        <r>
          <rPr>
            <sz val="9"/>
            <color indexed="81"/>
            <rFont val="Tahoma"/>
            <family val="2"/>
          </rPr>
          <t>Solver could not find a feasible solution.</t>
        </r>
      </text>
    </comment>
    <comment ref="C111" authorId="0" shapeId="0" xr:uid="{61D6D138-58A0-4B92-AAAC-718BE58A7A95}">
      <text>
        <r>
          <rPr>
            <sz val="9"/>
            <color indexed="81"/>
            <rFont val="Tahoma"/>
            <family val="2"/>
          </rPr>
          <t>Solver could not find a feasible solution.</t>
        </r>
      </text>
    </comment>
    <comment ref="D111" authorId="0" shapeId="0" xr:uid="{3AA98078-B03D-45FC-B0DF-83A61C83F086}">
      <text>
        <r>
          <rPr>
            <sz val="9"/>
            <color indexed="81"/>
            <rFont val="Tahoma"/>
            <family val="2"/>
          </rPr>
          <t>Solver could not find a feasible solution.</t>
        </r>
      </text>
    </comment>
    <comment ref="E111" authorId="0" shapeId="0" xr:uid="{A768B4C8-BF30-4016-AC83-7135CF417FA2}">
      <text>
        <r>
          <rPr>
            <sz val="9"/>
            <color indexed="81"/>
            <rFont val="Tahoma"/>
            <family val="2"/>
          </rPr>
          <t>Solver could not find a feasible solution.</t>
        </r>
      </text>
    </comment>
    <comment ref="F111" authorId="0" shapeId="0" xr:uid="{15010C9D-DE07-422F-9EE0-4B485C1FE4A0}">
      <text>
        <r>
          <rPr>
            <sz val="9"/>
            <color indexed="81"/>
            <rFont val="Tahoma"/>
            <family val="2"/>
          </rPr>
          <t>Solver could not find a feasible solution.</t>
        </r>
      </text>
    </comment>
    <comment ref="G111" authorId="0" shapeId="0" xr:uid="{59CFD686-D5B0-4BC0-A5BC-63AB71EAD1CB}">
      <text>
        <r>
          <rPr>
            <sz val="9"/>
            <color indexed="81"/>
            <rFont val="Tahoma"/>
            <family val="2"/>
          </rPr>
          <t>Solver could not find a feasible solution.</t>
        </r>
      </text>
    </comment>
    <comment ref="H111" authorId="0" shapeId="0" xr:uid="{D27B061D-1D99-4E90-B50E-769491213AA7}">
      <text>
        <r>
          <rPr>
            <sz val="9"/>
            <color indexed="81"/>
            <rFont val="Tahoma"/>
            <family val="2"/>
          </rPr>
          <t>Solver could not find a feasible solution.</t>
        </r>
      </text>
    </comment>
    <comment ref="I111" authorId="0" shapeId="0" xr:uid="{1FA50A1D-309F-43F5-9703-084949870715}">
      <text>
        <r>
          <rPr>
            <sz val="9"/>
            <color indexed="81"/>
            <rFont val="Tahoma"/>
            <family val="2"/>
          </rPr>
          <t>Solver could not find a feasible solution.</t>
        </r>
      </text>
    </comment>
    <comment ref="J111" authorId="0" shapeId="0" xr:uid="{13878F31-586F-407D-BD9B-4CA99ABDABC8}">
      <text>
        <r>
          <rPr>
            <sz val="9"/>
            <color indexed="81"/>
            <rFont val="Tahoma"/>
            <family val="2"/>
          </rPr>
          <t>Solver could not find a feasible solution.</t>
        </r>
      </text>
    </comment>
    <comment ref="K111" authorId="0" shapeId="0" xr:uid="{C4105000-B8EF-49AB-A21D-A687D1BE4B84}">
      <text>
        <r>
          <rPr>
            <sz val="9"/>
            <color indexed="81"/>
            <rFont val="Tahoma"/>
            <family val="2"/>
          </rPr>
          <t>Solver could not find a feasible solution.</t>
        </r>
      </text>
    </comment>
    <comment ref="L111" authorId="0" shapeId="0" xr:uid="{1958A7DD-F793-4EC5-8B9F-D6BB1BC8EA40}">
      <text>
        <r>
          <rPr>
            <sz val="9"/>
            <color indexed="81"/>
            <rFont val="Tahoma"/>
            <family val="2"/>
          </rPr>
          <t>Solver could not find a feasible solution.</t>
        </r>
      </text>
    </comment>
    <comment ref="M111" authorId="0" shapeId="0" xr:uid="{4A7C7A77-7036-47B0-A678-05936108F4F8}">
      <text>
        <r>
          <rPr>
            <sz val="9"/>
            <color indexed="81"/>
            <rFont val="Tahoma"/>
            <family val="2"/>
          </rPr>
          <t>Solver could not find a feasible solution.</t>
        </r>
      </text>
    </comment>
    <comment ref="N111" authorId="0" shapeId="0" xr:uid="{05445E19-F364-47B6-B456-FC71F37851C5}">
      <text>
        <r>
          <rPr>
            <sz val="9"/>
            <color indexed="81"/>
            <rFont val="Tahoma"/>
            <family val="2"/>
          </rPr>
          <t>Solver could not find a feasible solution.</t>
        </r>
      </text>
    </comment>
    <comment ref="O111" authorId="0" shapeId="0" xr:uid="{F3732D7D-5ABA-447D-9C3B-A4D66D6D2007}">
      <text>
        <r>
          <rPr>
            <sz val="9"/>
            <color indexed="81"/>
            <rFont val="Tahoma"/>
            <family val="2"/>
          </rPr>
          <t>Solver could not find a feasible solution.</t>
        </r>
      </text>
    </comment>
    <comment ref="P111" authorId="0" shapeId="0" xr:uid="{9C19AE3C-631E-4927-A14D-5CEAD39AFA54}">
      <text>
        <r>
          <rPr>
            <sz val="9"/>
            <color indexed="81"/>
            <rFont val="Tahoma"/>
            <family val="2"/>
          </rPr>
          <t>Solver could not find a feasible solution.</t>
        </r>
      </text>
    </comment>
    <comment ref="Q111" authorId="0" shapeId="0" xr:uid="{5CB2F11B-BB2E-4D93-8D17-B1AA97334DFD}">
      <text>
        <r>
          <rPr>
            <sz val="9"/>
            <color indexed="81"/>
            <rFont val="Tahoma"/>
            <family val="2"/>
          </rPr>
          <t>Solver could not find a feasible solution.</t>
        </r>
      </text>
    </comment>
    <comment ref="R111" authorId="0" shapeId="0" xr:uid="{B1F914BF-58B7-413B-8FD8-33A97E7F7F0A}">
      <text>
        <r>
          <rPr>
            <sz val="9"/>
            <color indexed="81"/>
            <rFont val="Tahoma"/>
            <family val="2"/>
          </rPr>
          <t>Solver converged in probability to a global solution.</t>
        </r>
      </text>
    </comment>
    <comment ref="S111" authorId="0" shapeId="0" xr:uid="{CA7817E1-0469-471B-9A5E-136E0A6AEFB2}">
      <text>
        <r>
          <rPr>
            <sz val="9"/>
            <color indexed="81"/>
            <rFont val="Tahoma"/>
            <family val="2"/>
          </rPr>
          <t>Solver converged in probability to a global solution.</t>
        </r>
      </text>
    </comment>
    <comment ref="T111" authorId="0" shapeId="0" xr:uid="{0931625C-E659-4DD0-80BE-D55F5F9EC71D}">
      <text>
        <r>
          <rPr>
            <sz val="9"/>
            <color indexed="81"/>
            <rFont val="Tahoma"/>
            <family val="2"/>
          </rPr>
          <t>Solver converged in probability to a global solution.</t>
        </r>
      </text>
    </comment>
    <comment ref="U111" authorId="0" shapeId="0" xr:uid="{69248E57-1DC0-43AD-9A28-17B42EB89A10}">
      <text>
        <r>
          <rPr>
            <sz val="9"/>
            <color indexed="81"/>
            <rFont val="Tahoma"/>
            <family val="2"/>
          </rPr>
          <t>Solver converged in probability to a global solution.</t>
        </r>
      </text>
    </comment>
    <comment ref="V111" authorId="0" shapeId="0" xr:uid="{55D708FC-D8FF-4F3B-9D00-BEC6FAE50C50}">
      <text>
        <r>
          <rPr>
            <sz val="9"/>
            <color indexed="81"/>
            <rFont val="Tahoma"/>
            <family val="2"/>
          </rPr>
          <t>Solver converged in probability to a global solution.</t>
        </r>
      </text>
    </comment>
    <comment ref="W111" authorId="0" shapeId="0" xr:uid="{35DA0EFB-70D8-4B9B-BE3F-3C38C1A9914C}">
      <text>
        <r>
          <rPr>
            <sz val="9"/>
            <color indexed="81"/>
            <rFont val="Tahoma"/>
            <family val="2"/>
          </rPr>
          <t>Solver converged in probability to a global solution.</t>
        </r>
      </text>
    </comment>
    <comment ref="X111" authorId="0" shapeId="0" xr:uid="{51A76649-F115-42BF-B071-55456A146FA4}">
      <text>
        <r>
          <rPr>
            <sz val="9"/>
            <color indexed="81"/>
            <rFont val="Tahoma"/>
            <family val="2"/>
          </rPr>
          <t>Solver converged in probability to a global solution.</t>
        </r>
      </text>
    </comment>
    <comment ref="Y111" authorId="0" shapeId="0" xr:uid="{E136D5AC-7539-4BAA-B2F6-4DBBAA9596C4}">
      <text>
        <r>
          <rPr>
            <sz val="9"/>
            <color indexed="81"/>
            <rFont val="Tahoma"/>
            <family val="2"/>
          </rPr>
          <t>Solver converged in probability to a global solution.</t>
        </r>
      </text>
    </comment>
    <comment ref="Z111" authorId="0" shapeId="0" xr:uid="{4A8E4D3A-88E6-48CF-A0E1-CBD5AF55FC04}">
      <text>
        <r>
          <rPr>
            <sz val="9"/>
            <color indexed="81"/>
            <rFont val="Tahoma"/>
            <family val="2"/>
          </rPr>
          <t>Solver converged in probability to a global solution.</t>
        </r>
      </text>
    </comment>
    <comment ref="AA111" authorId="0" shapeId="0" xr:uid="{626C4B29-7B22-499D-80CB-FB2AED768132}">
      <text>
        <r>
          <rPr>
            <sz val="9"/>
            <color indexed="81"/>
            <rFont val="Tahoma"/>
            <family val="2"/>
          </rPr>
          <t>Solver converged in probability to a global solution.</t>
        </r>
      </text>
    </comment>
    <comment ref="B112" authorId="0" shapeId="0" xr:uid="{8AE5A78E-123B-45BC-BC86-847F5DD7DC34}">
      <text>
        <r>
          <rPr>
            <sz val="9"/>
            <color indexed="81"/>
            <rFont val="Tahoma"/>
            <family val="2"/>
          </rPr>
          <t>Solver could not find a feasible solution.</t>
        </r>
      </text>
    </comment>
    <comment ref="C112" authorId="0" shapeId="0" xr:uid="{5E2811F2-DD4F-4B95-B18B-2A3572F7FEF5}">
      <text>
        <r>
          <rPr>
            <sz val="9"/>
            <color indexed="81"/>
            <rFont val="Tahoma"/>
            <family val="2"/>
          </rPr>
          <t>Solver could not find a feasible solution.</t>
        </r>
      </text>
    </comment>
    <comment ref="D112" authorId="0" shapeId="0" xr:uid="{816C74F6-A7DD-4C77-A6AA-49303D809270}">
      <text>
        <r>
          <rPr>
            <sz val="9"/>
            <color indexed="81"/>
            <rFont val="Tahoma"/>
            <family val="2"/>
          </rPr>
          <t>Solver could not find a feasible solution.</t>
        </r>
      </text>
    </comment>
    <comment ref="E112" authorId="0" shapeId="0" xr:uid="{BD9C9E5A-D027-4561-97C5-69B519171DAE}">
      <text>
        <r>
          <rPr>
            <sz val="9"/>
            <color indexed="81"/>
            <rFont val="Tahoma"/>
            <family val="2"/>
          </rPr>
          <t>Solver could not find a feasible solution.</t>
        </r>
      </text>
    </comment>
    <comment ref="F112" authorId="0" shapeId="0" xr:uid="{AD4ABA6C-55EA-431C-A92C-601010359CB0}">
      <text>
        <r>
          <rPr>
            <sz val="9"/>
            <color indexed="81"/>
            <rFont val="Tahoma"/>
            <family val="2"/>
          </rPr>
          <t>Solver could not find a feasible solution.</t>
        </r>
      </text>
    </comment>
    <comment ref="G112" authorId="0" shapeId="0" xr:uid="{52454EE5-C8CD-44E9-9792-59799510B30A}">
      <text>
        <r>
          <rPr>
            <sz val="9"/>
            <color indexed="81"/>
            <rFont val="Tahoma"/>
            <family val="2"/>
          </rPr>
          <t>Solver could not find a feasible solution.</t>
        </r>
      </text>
    </comment>
    <comment ref="H112" authorId="0" shapeId="0" xr:uid="{3711B0A0-03C1-4430-BE45-20BDCF8F657F}">
      <text>
        <r>
          <rPr>
            <sz val="9"/>
            <color indexed="81"/>
            <rFont val="Tahoma"/>
            <family val="2"/>
          </rPr>
          <t>Solver could not find a feasible solution.</t>
        </r>
      </text>
    </comment>
    <comment ref="I112" authorId="0" shapeId="0" xr:uid="{911DDABE-490F-45FA-A90F-721B2AB76A1A}">
      <text>
        <r>
          <rPr>
            <sz val="9"/>
            <color indexed="81"/>
            <rFont val="Tahoma"/>
            <family val="2"/>
          </rPr>
          <t>Solver could not find a feasible solution.</t>
        </r>
      </text>
    </comment>
    <comment ref="J112" authorId="0" shapeId="0" xr:uid="{51A47547-3206-4E73-82C4-0BA940418835}">
      <text>
        <r>
          <rPr>
            <sz val="9"/>
            <color indexed="81"/>
            <rFont val="Tahoma"/>
            <family val="2"/>
          </rPr>
          <t>Solver could not find a feasible solution.</t>
        </r>
      </text>
    </comment>
    <comment ref="K112" authorId="0" shapeId="0" xr:uid="{38356F91-2954-481E-B1F2-AB355A82C199}">
      <text>
        <r>
          <rPr>
            <sz val="9"/>
            <color indexed="81"/>
            <rFont val="Tahoma"/>
            <family val="2"/>
          </rPr>
          <t>Solver could not find a feasible solution.</t>
        </r>
      </text>
    </comment>
    <comment ref="L112" authorId="0" shapeId="0" xr:uid="{199C6356-4064-4C6A-B14A-05EE5EABE492}">
      <text>
        <r>
          <rPr>
            <sz val="9"/>
            <color indexed="81"/>
            <rFont val="Tahoma"/>
            <family val="2"/>
          </rPr>
          <t>Solver could not find a feasible solution.</t>
        </r>
      </text>
    </comment>
    <comment ref="M112" authorId="0" shapeId="0" xr:uid="{FDF42293-F713-4A3A-9964-8CB2936B3DEE}">
      <text>
        <r>
          <rPr>
            <sz val="9"/>
            <color indexed="81"/>
            <rFont val="Tahoma"/>
            <family val="2"/>
          </rPr>
          <t>Solver could not find a feasible solution.</t>
        </r>
      </text>
    </comment>
    <comment ref="N112" authorId="0" shapeId="0" xr:uid="{CDAD3234-4BC0-4735-A58A-55AAF9A83664}">
      <text>
        <r>
          <rPr>
            <sz val="9"/>
            <color indexed="81"/>
            <rFont val="Tahoma"/>
            <family val="2"/>
          </rPr>
          <t>Solver could not find a feasible solution.</t>
        </r>
      </text>
    </comment>
    <comment ref="O112" authorId="0" shapeId="0" xr:uid="{D4FE9081-AD61-4A98-9A39-DF5E5721D303}">
      <text>
        <r>
          <rPr>
            <sz val="9"/>
            <color indexed="81"/>
            <rFont val="Tahoma"/>
            <family val="2"/>
          </rPr>
          <t>Solver could not find a feasible solution.</t>
        </r>
      </text>
    </comment>
    <comment ref="P112" authorId="0" shapeId="0" xr:uid="{4A2C2A05-B945-407A-8400-F4FA723CBEE3}">
      <text>
        <r>
          <rPr>
            <sz val="9"/>
            <color indexed="81"/>
            <rFont val="Tahoma"/>
            <family val="2"/>
          </rPr>
          <t>Solver could not find a feasible solution.</t>
        </r>
      </text>
    </comment>
    <comment ref="Q112" authorId="0" shapeId="0" xr:uid="{40EF3DDB-94B7-4A4E-A4F1-B0A2E3C66D94}">
      <text>
        <r>
          <rPr>
            <sz val="9"/>
            <color indexed="81"/>
            <rFont val="Tahoma"/>
            <family val="2"/>
          </rPr>
          <t>Solver could not find a feasible solution.</t>
        </r>
      </text>
    </comment>
    <comment ref="R112" authorId="0" shapeId="0" xr:uid="{78655550-F01C-4251-8826-B2B6ACAF183A}">
      <text>
        <r>
          <rPr>
            <sz val="9"/>
            <color indexed="81"/>
            <rFont val="Tahoma"/>
            <family val="2"/>
          </rPr>
          <t>Solver could not find a feasible solution.</t>
        </r>
      </text>
    </comment>
    <comment ref="S112" authorId="0" shapeId="0" xr:uid="{48FC1C3C-121E-4EF3-92C3-26FAB6BE4066}">
      <text>
        <r>
          <rPr>
            <sz val="9"/>
            <color indexed="81"/>
            <rFont val="Tahoma"/>
            <family val="2"/>
          </rPr>
          <t>Solver converged in probability to a global solution.</t>
        </r>
      </text>
    </comment>
    <comment ref="T112" authorId="0" shapeId="0" xr:uid="{A37745A3-8A74-46F9-845B-410E8F915D5D}">
      <text>
        <r>
          <rPr>
            <sz val="9"/>
            <color indexed="81"/>
            <rFont val="Tahoma"/>
            <family val="2"/>
          </rPr>
          <t>Solver converged in probability to a global solution.</t>
        </r>
      </text>
    </comment>
    <comment ref="U112" authorId="0" shapeId="0" xr:uid="{0B71FC5E-EBCB-441B-A768-1AB8CAADC964}">
      <text>
        <r>
          <rPr>
            <sz val="9"/>
            <color indexed="81"/>
            <rFont val="Tahoma"/>
            <family val="2"/>
          </rPr>
          <t>Solver converged in probability to a global solution.</t>
        </r>
      </text>
    </comment>
    <comment ref="V112" authorId="0" shapeId="0" xr:uid="{065CE51E-CAF0-4BE7-810B-EC99C8AB81E7}">
      <text>
        <r>
          <rPr>
            <sz val="9"/>
            <color indexed="81"/>
            <rFont val="Tahoma"/>
            <family val="2"/>
          </rPr>
          <t>Solver converged in probability to a global solution.</t>
        </r>
      </text>
    </comment>
    <comment ref="W112" authorId="0" shapeId="0" xr:uid="{513BDD3E-D1B3-4415-8215-8BC3288EC8A8}">
      <text>
        <r>
          <rPr>
            <sz val="9"/>
            <color indexed="81"/>
            <rFont val="Tahoma"/>
            <family val="2"/>
          </rPr>
          <t>Solver converged in probability to a global solution.</t>
        </r>
      </text>
    </comment>
    <comment ref="X112" authorId="0" shapeId="0" xr:uid="{9ABF3537-4045-4743-B556-5816286510C5}">
      <text>
        <r>
          <rPr>
            <sz val="9"/>
            <color indexed="81"/>
            <rFont val="Tahoma"/>
            <family val="2"/>
          </rPr>
          <t>Solver converged in probability to a global solution.</t>
        </r>
      </text>
    </comment>
    <comment ref="Y112" authorId="0" shapeId="0" xr:uid="{24CABAA0-E9DA-4A5F-AC5C-9D7C1F9CFEBA}">
      <text>
        <r>
          <rPr>
            <sz val="9"/>
            <color indexed="81"/>
            <rFont val="Tahoma"/>
            <family val="2"/>
          </rPr>
          <t>Solver converged in probability to a global solution.</t>
        </r>
      </text>
    </comment>
    <comment ref="Z112" authorId="0" shapeId="0" xr:uid="{A0D06B17-F4AA-4C25-858A-7E9C38D770E3}">
      <text>
        <r>
          <rPr>
            <sz val="9"/>
            <color indexed="81"/>
            <rFont val="Tahoma"/>
            <family val="2"/>
          </rPr>
          <t>Solver converged in probability to a global solution.</t>
        </r>
      </text>
    </comment>
    <comment ref="AA112" authorId="0" shapeId="0" xr:uid="{96281356-A56C-4247-A132-9EE9AB932C24}">
      <text>
        <r>
          <rPr>
            <sz val="9"/>
            <color indexed="81"/>
            <rFont val="Tahoma"/>
            <family val="2"/>
          </rPr>
          <t>Solver converged in probability to a global solution.</t>
        </r>
      </text>
    </comment>
    <comment ref="B113" authorId="0" shapeId="0" xr:uid="{33E3AE7D-CB37-45AB-ADA9-2B4AAA132949}">
      <text>
        <r>
          <rPr>
            <sz val="9"/>
            <color indexed="81"/>
            <rFont val="Tahoma"/>
            <family val="2"/>
          </rPr>
          <t>Solver could not find a feasible solution.</t>
        </r>
      </text>
    </comment>
    <comment ref="C113" authorId="0" shapeId="0" xr:uid="{D33C3ED3-FD30-4001-84B6-F79A87013332}">
      <text>
        <r>
          <rPr>
            <sz val="9"/>
            <color indexed="81"/>
            <rFont val="Tahoma"/>
            <family val="2"/>
          </rPr>
          <t>Solver could not find a feasible solution.</t>
        </r>
      </text>
    </comment>
    <comment ref="D113" authorId="0" shapeId="0" xr:uid="{0874701D-E3BC-4A7B-BF67-7A6E760E898B}">
      <text>
        <r>
          <rPr>
            <sz val="9"/>
            <color indexed="81"/>
            <rFont val="Tahoma"/>
            <family val="2"/>
          </rPr>
          <t>Solver could not find a feasible solution.</t>
        </r>
      </text>
    </comment>
    <comment ref="E113" authorId="0" shapeId="0" xr:uid="{A9F5C99C-43A9-44F6-81AE-6A290E8A914E}">
      <text>
        <r>
          <rPr>
            <sz val="9"/>
            <color indexed="81"/>
            <rFont val="Tahoma"/>
            <family val="2"/>
          </rPr>
          <t>Solver could not find a feasible solution.</t>
        </r>
      </text>
    </comment>
    <comment ref="F113" authorId="0" shapeId="0" xr:uid="{E4FAE73A-D5CD-4C27-AA7F-7124FE21614C}">
      <text>
        <r>
          <rPr>
            <sz val="9"/>
            <color indexed="81"/>
            <rFont val="Tahoma"/>
            <family val="2"/>
          </rPr>
          <t>Solver could not find a feasible solution.</t>
        </r>
      </text>
    </comment>
    <comment ref="G113" authorId="0" shapeId="0" xr:uid="{830FC497-A1B9-464B-B504-ACFDB1A0BE22}">
      <text>
        <r>
          <rPr>
            <sz val="9"/>
            <color indexed="81"/>
            <rFont val="Tahoma"/>
            <family val="2"/>
          </rPr>
          <t>Solver could not find a feasible solution.</t>
        </r>
      </text>
    </comment>
    <comment ref="H113" authorId="0" shapeId="0" xr:uid="{075F6D4A-5CC3-4089-B869-ACB1C3987E9A}">
      <text>
        <r>
          <rPr>
            <sz val="9"/>
            <color indexed="81"/>
            <rFont val="Tahoma"/>
            <family val="2"/>
          </rPr>
          <t>Solver could not find a feasible solution.</t>
        </r>
      </text>
    </comment>
    <comment ref="I113" authorId="0" shapeId="0" xr:uid="{3F84EF2D-818C-4715-812C-917084807E0F}">
      <text>
        <r>
          <rPr>
            <sz val="9"/>
            <color indexed="81"/>
            <rFont val="Tahoma"/>
            <family val="2"/>
          </rPr>
          <t>Solver could not find a feasible solution.</t>
        </r>
      </text>
    </comment>
    <comment ref="J113" authorId="0" shapeId="0" xr:uid="{3DB39B57-F543-4957-927A-C70AA5D808D8}">
      <text>
        <r>
          <rPr>
            <sz val="9"/>
            <color indexed="81"/>
            <rFont val="Tahoma"/>
            <family val="2"/>
          </rPr>
          <t>Solver could not find a feasible solution.</t>
        </r>
      </text>
    </comment>
    <comment ref="K113" authorId="0" shapeId="0" xr:uid="{E6BF0D58-29B6-4AE4-9AED-A0B801CA62F7}">
      <text>
        <r>
          <rPr>
            <sz val="9"/>
            <color indexed="81"/>
            <rFont val="Tahoma"/>
            <family val="2"/>
          </rPr>
          <t>Solver could not find a feasible solution.</t>
        </r>
      </text>
    </comment>
    <comment ref="L113" authorId="0" shapeId="0" xr:uid="{D1D80625-C8ED-4DA9-98D9-F84CDFD200EF}">
      <text>
        <r>
          <rPr>
            <sz val="9"/>
            <color indexed="81"/>
            <rFont val="Tahoma"/>
            <family val="2"/>
          </rPr>
          <t>Solver could not find a feasible solution.</t>
        </r>
      </text>
    </comment>
    <comment ref="M113" authorId="0" shapeId="0" xr:uid="{5CF33358-2579-42FE-A88A-6D5C15B7E8D9}">
      <text>
        <r>
          <rPr>
            <sz val="9"/>
            <color indexed="81"/>
            <rFont val="Tahoma"/>
            <family val="2"/>
          </rPr>
          <t>Solver could not find a feasible solution.</t>
        </r>
      </text>
    </comment>
    <comment ref="N113" authorId="0" shapeId="0" xr:uid="{E1C509EB-2958-4E78-8224-7CD787534870}">
      <text>
        <r>
          <rPr>
            <sz val="9"/>
            <color indexed="81"/>
            <rFont val="Tahoma"/>
            <family val="2"/>
          </rPr>
          <t>Solver could not find a feasible solution.</t>
        </r>
      </text>
    </comment>
    <comment ref="O113" authorId="0" shapeId="0" xr:uid="{9F6CF79A-E065-437D-A961-FF0E8C4F4391}">
      <text>
        <r>
          <rPr>
            <sz val="9"/>
            <color indexed="81"/>
            <rFont val="Tahoma"/>
            <family val="2"/>
          </rPr>
          <t>Solver could not find a feasible solution.</t>
        </r>
      </text>
    </comment>
    <comment ref="P113" authorId="0" shapeId="0" xr:uid="{5DF9CAF3-609C-45E4-AAD6-66C3D793D903}">
      <text>
        <r>
          <rPr>
            <sz val="9"/>
            <color indexed="81"/>
            <rFont val="Tahoma"/>
            <family val="2"/>
          </rPr>
          <t>Solver could not find a feasible solution.</t>
        </r>
      </text>
    </comment>
    <comment ref="Q113" authorId="0" shapeId="0" xr:uid="{C6676E38-A81A-4CB5-A090-D7060BA44C50}">
      <text>
        <r>
          <rPr>
            <sz val="9"/>
            <color indexed="81"/>
            <rFont val="Tahoma"/>
            <family val="2"/>
          </rPr>
          <t>Solver could not find a feasible solution.</t>
        </r>
      </text>
    </comment>
    <comment ref="R113" authorId="0" shapeId="0" xr:uid="{96FAFA3D-C4A2-4CC7-982D-C9D27BC03FDF}">
      <text>
        <r>
          <rPr>
            <sz val="9"/>
            <color indexed="81"/>
            <rFont val="Tahoma"/>
            <family val="2"/>
          </rPr>
          <t>Solver could not find a feasible solution.</t>
        </r>
      </text>
    </comment>
    <comment ref="S113" authorId="0" shapeId="0" xr:uid="{AEEB968A-00EB-4219-AFA7-E6DD15F399C5}">
      <text>
        <r>
          <rPr>
            <sz val="9"/>
            <color indexed="81"/>
            <rFont val="Tahoma"/>
            <family val="2"/>
          </rPr>
          <t>Solver could not find a feasible solution.</t>
        </r>
      </text>
    </comment>
    <comment ref="T113" authorId="0" shapeId="0" xr:uid="{67F54990-944F-4410-882D-0D0166EBDF1C}">
      <text>
        <r>
          <rPr>
            <sz val="9"/>
            <color indexed="81"/>
            <rFont val="Tahoma"/>
            <family val="2"/>
          </rPr>
          <t>Solver converged in probability to a global solution.</t>
        </r>
      </text>
    </comment>
    <comment ref="U113" authorId="0" shapeId="0" xr:uid="{9CFC66B3-64BC-41AE-BA0F-4435B1AA4643}">
      <text>
        <r>
          <rPr>
            <sz val="9"/>
            <color indexed="81"/>
            <rFont val="Tahoma"/>
            <family val="2"/>
          </rPr>
          <t>Solver converged in probability to a global solution.</t>
        </r>
      </text>
    </comment>
    <comment ref="V113" authorId="0" shapeId="0" xr:uid="{961EAFB0-AA94-4269-9ECF-F34346B3D946}">
      <text>
        <r>
          <rPr>
            <sz val="9"/>
            <color indexed="81"/>
            <rFont val="Tahoma"/>
            <family val="2"/>
          </rPr>
          <t>Solver converged in probability to a global solution.</t>
        </r>
      </text>
    </comment>
    <comment ref="W113" authorId="0" shapeId="0" xr:uid="{17A1F97E-012E-46AE-B4E6-076D1A0A0E2F}">
      <text>
        <r>
          <rPr>
            <sz val="9"/>
            <color indexed="81"/>
            <rFont val="Tahoma"/>
            <family val="2"/>
          </rPr>
          <t>Solver converged in probability to a global solution.</t>
        </r>
      </text>
    </comment>
    <comment ref="X113" authorId="0" shapeId="0" xr:uid="{6D0C1C3F-B4F8-422C-9934-B51203483158}">
      <text>
        <r>
          <rPr>
            <sz val="9"/>
            <color indexed="81"/>
            <rFont val="Tahoma"/>
            <family val="2"/>
          </rPr>
          <t>Solver converged in probability to a global solution.</t>
        </r>
      </text>
    </comment>
    <comment ref="Y113" authorId="0" shapeId="0" xr:uid="{64C4F95C-DD38-46E2-96F1-CDE3BD07EF21}">
      <text>
        <r>
          <rPr>
            <sz val="9"/>
            <color indexed="81"/>
            <rFont val="Tahoma"/>
            <family val="2"/>
          </rPr>
          <t>Solver converged in probability to a global solution.</t>
        </r>
      </text>
    </comment>
    <comment ref="Z113" authorId="0" shapeId="0" xr:uid="{D669B939-1FC9-4C34-8299-31F149931DBE}">
      <text>
        <r>
          <rPr>
            <sz val="9"/>
            <color indexed="81"/>
            <rFont val="Tahoma"/>
            <family val="2"/>
          </rPr>
          <t>Solver converged in probability to a global solution.</t>
        </r>
      </text>
    </comment>
    <comment ref="AA113" authorId="0" shapeId="0" xr:uid="{351960D1-FFE4-4DED-83A6-9439EC6F1EA2}">
      <text>
        <r>
          <rPr>
            <sz val="9"/>
            <color indexed="81"/>
            <rFont val="Tahoma"/>
            <family val="2"/>
          </rPr>
          <t>Solver converged in probability to a global solution.</t>
        </r>
      </text>
    </comment>
    <comment ref="B114" authorId="0" shapeId="0" xr:uid="{541C2CC7-1EA4-4DF1-8F84-EC49A806D801}">
      <text>
        <r>
          <rPr>
            <sz val="9"/>
            <color indexed="81"/>
            <rFont val="Tahoma"/>
            <family val="2"/>
          </rPr>
          <t>Solver could not find a feasible solution.</t>
        </r>
      </text>
    </comment>
    <comment ref="C114" authorId="0" shapeId="0" xr:uid="{43A1DC11-6A5F-4172-A404-6A21AC1EAC87}">
      <text>
        <r>
          <rPr>
            <sz val="9"/>
            <color indexed="81"/>
            <rFont val="Tahoma"/>
            <family val="2"/>
          </rPr>
          <t>Solver could not find a feasible solution.</t>
        </r>
      </text>
    </comment>
    <comment ref="D114" authorId="0" shapeId="0" xr:uid="{CFA36B89-DBDD-466C-9BBD-560FD1BF7092}">
      <text>
        <r>
          <rPr>
            <sz val="9"/>
            <color indexed="81"/>
            <rFont val="Tahoma"/>
            <family val="2"/>
          </rPr>
          <t>Solver could not find a feasible solution.</t>
        </r>
      </text>
    </comment>
    <comment ref="E114" authorId="0" shapeId="0" xr:uid="{A5CEA3AC-4678-46E8-8F19-1C43868BA1B5}">
      <text>
        <r>
          <rPr>
            <sz val="9"/>
            <color indexed="81"/>
            <rFont val="Tahoma"/>
            <family val="2"/>
          </rPr>
          <t>Solver could not find a feasible solution.</t>
        </r>
      </text>
    </comment>
    <comment ref="F114" authorId="0" shapeId="0" xr:uid="{131D21B4-5696-4B55-87D6-55AD4508BD21}">
      <text>
        <r>
          <rPr>
            <sz val="9"/>
            <color indexed="81"/>
            <rFont val="Tahoma"/>
            <family val="2"/>
          </rPr>
          <t>Solver could not find a feasible solution.</t>
        </r>
      </text>
    </comment>
    <comment ref="G114" authorId="0" shapeId="0" xr:uid="{692945DC-803E-4C05-B934-76755DD00DC6}">
      <text>
        <r>
          <rPr>
            <sz val="9"/>
            <color indexed="81"/>
            <rFont val="Tahoma"/>
            <family val="2"/>
          </rPr>
          <t>Solver could not find a feasible solution.</t>
        </r>
      </text>
    </comment>
    <comment ref="H114" authorId="0" shapeId="0" xr:uid="{BF3DB8A9-B026-4BB1-AC7E-6AA43101CE14}">
      <text>
        <r>
          <rPr>
            <sz val="9"/>
            <color indexed="81"/>
            <rFont val="Tahoma"/>
            <family val="2"/>
          </rPr>
          <t>Solver could not find a feasible solution.</t>
        </r>
      </text>
    </comment>
    <comment ref="I114" authorId="0" shapeId="0" xr:uid="{91A3B861-7CDE-4329-9647-C46E45A45200}">
      <text>
        <r>
          <rPr>
            <sz val="9"/>
            <color indexed="81"/>
            <rFont val="Tahoma"/>
            <family val="2"/>
          </rPr>
          <t>Solver could not find a feasible solution.</t>
        </r>
      </text>
    </comment>
    <comment ref="J114" authorId="0" shapeId="0" xr:uid="{7B736AFE-A338-404B-9F47-A3DD336E2EF7}">
      <text>
        <r>
          <rPr>
            <sz val="9"/>
            <color indexed="81"/>
            <rFont val="Tahoma"/>
            <family val="2"/>
          </rPr>
          <t>Solver could not find a feasible solution.</t>
        </r>
      </text>
    </comment>
    <comment ref="K114" authorId="0" shapeId="0" xr:uid="{9C17F771-2E02-407A-988F-4EAB2DCA2FC5}">
      <text>
        <r>
          <rPr>
            <sz val="9"/>
            <color indexed="81"/>
            <rFont val="Tahoma"/>
            <family val="2"/>
          </rPr>
          <t>Solver could not find a feasible solution.</t>
        </r>
      </text>
    </comment>
    <comment ref="L114" authorId="0" shapeId="0" xr:uid="{E1E09D3F-EC46-4DA9-8C51-3CECDD2E5D85}">
      <text>
        <r>
          <rPr>
            <sz val="9"/>
            <color indexed="81"/>
            <rFont val="Tahoma"/>
            <family val="2"/>
          </rPr>
          <t>Solver could not find a feasible solution.</t>
        </r>
      </text>
    </comment>
    <comment ref="M114" authorId="0" shapeId="0" xr:uid="{E0B5CA6E-24A1-43A0-B5BF-51C1F5426072}">
      <text>
        <r>
          <rPr>
            <sz val="9"/>
            <color indexed="81"/>
            <rFont val="Tahoma"/>
            <family val="2"/>
          </rPr>
          <t>Solver could not find a feasible solution.</t>
        </r>
      </text>
    </comment>
    <comment ref="N114" authorId="0" shapeId="0" xr:uid="{56BB3402-73E1-45FB-A67B-E4540479FDAC}">
      <text>
        <r>
          <rPr>
            <sz val="9"/>
            <color indexed="81"/>
            <rFont val="Tahoma"/>
            <family val="2"/>
          </rPr>
          <t>Solver could not find a feasible solution.</t>
        </r>
      </text>
    </comment>
    <comment ref="O114" authorId="0" shapeId="0" xr:uid="{02E4672F-D14D-44F8-9EF1-20BD6E25D1E7}">
      <text>
        <r>
          <rPr>
            <sz val="9"/>
            <color indexed="81"/>
            <rFont val="Tahoma"/>
            <family val="2"/>
          </rPr>
          <t>Solver could not find a feasible solution.</t>
        </r>
      </text>
    </comment>
    <comment ref="P114" authorId="0" shapeId="0" xr:uid="{DEA49932-1C9C-43F4-A447-A07DCE9F1020}">
      <text>
        <r>
          <rPr>
            <sz val="9"/>
            <color indexed="81"/>
            <rFont val="Tahoma"/>
            <family val="2"/>
          </rPr>
          <t>Solver could not find a feasible solution.</t>
        </r>
      </text>
    </comment>
    <comment ref="Q114" authorId="0" shapeId="0" xr:uid="{8A470FC7-88DF-42F7-99C3-FDE16BEF3E64}">
      <text>
        <r>
          <rPr>
            <sz val="9"/>
            <color indexed="81"/>
            <rFont val="Tahoma"/>
            <family val="2"/>
          </rPr>
          <t>Solver could not find a feasible solution.</t>
        </r>
      </text>
    </comment>
    <comment ref="R114" authorId="0" shapeId="0" xr:uid="{6357DB8E-6F03-4C80-BC38-2EF21686CE7A}">
      <text>
        <r>
          <rPr>
            <sz val="9"/>
            <color indexed="81"/>
            <rFont val="Tahoma"/>
            <family val="2"/>
          </rPr>
          <t>Solver could not find a feasible solution.</t>
        </r>
      </text>
    </comment>
    <comment ref="S114" authorId="0" shapeId="0" xr:uid="{872E7E6C-2C78-4E43-8D96-175625845F5B}">
      <text>
        <r>
          <rPr>
            <sz val="9"/>
            <color indexed="81"/>
            <rFont val="Tahoma"/>
            <family val="2"/>
          </rPr>
          <t>Solver could not find a feasible solution.</t>
        </r>
      </text>
    </comment>
    <comment ref="T114" authorId="0" shapeId="0" xr:uid="{F582EE11-8EB6-437A-9B6F-F06B0F92372C}">
      <text>
        <r>
          <rPr>
            <sz val="9"/>
            <color indexed="81"/>
            <rFont val="Tahoma"/>
            <family val="2"/>
          </rPr>
          <t>Solver converged in probability to a global solution.</t>
        </r>
      </text>
    </comment>
    <comment ref="U114" authorId="0" shapeId="0" xr:uid="{07C949DF-DC98-42B0-B2DD-40ED35CDE387}">
      <text>
        <r>
          <rPr>
            <sz val="9"/>
            <color indexed="81"/>
            <rFont val="Tahoma"/>
            <family val="2"/>
          </rPr>
          <t>Solver converged in probability to a global solution.</t>
        </r>
      </text>
    </comment>
    <comment ref="V114" authorId="0" shapeId="0" xr:uid="{EDBD6C83-5591-43C7-A2A8-EBFC48BFC01B}">
      <text>
        <r>
          <rPr>
            <sz val="9"/>
            <color indexed="81"/>
            <rFont val="Tahoma"/>
            <family val="2"/>
          </rPr>
          <t>Solver converged in probability to a global solution.</t>
        </r>
      </text>
    </comment>
    <comment ref="W114" authorId="0" shapeId="0" xr:uid="{4D3A86E9-6C6F-4374-827C-C0721F40A533}">
      <text>
        <r>
          <rPr>
            <sz val="9"/>
            <color indexed="81"/>
            <rFont val="Tahoma"/>
            <family val="2"/>
          </rPr>
          <t>Solver converged in probability to a global solution.</t>
        </r>
      </text>
    </comment>
    <comment ref="X114" authorId="0" shapeId="0" xr:uid="{D37630C6-FDF9-412D-BD3B-78E1D2403B44}">
      <text>
        <r>
          <rPr>
            <sz val="9"/>
            <color indexed="81"/>
            <rFont val="Tahoma"/>
            <family val="2"/>
          </rPr>
          <t>Solver converged in probability to a global solution.</t>
        </r>
      </text>
    </comment>
    <comment ref="Y114" authorId="0" shapeId="0" xr:uid="{49D51B41-709E-43B0-8C0B-3CA2D1A436EF}">
      <text>
        <r>
          <rPr>
            <sz val="9"/>
            <color indexed="81"/>
            <rFont val="Tahoma"/>
            <family val="2"/>
          </rPr>
          <t>Solver converged in probability to a global solution.</t>
        </r>
      </text>
    </comment>
    <comment ref="Z114" authorId="0" shapeId="0" xr:uid="{6F97AE9D-7310-4D35-BE90-DFFD106ACC4E}">
      <text>
        <r>
          <rPr>
            <sz val="9"/>
            <color indexed="81"/>
            <rFont val="Tahoma"/>
            <family val="2"/>
          </rPr>
          <t>Solver converged in probability to a global solution.</t>
        </r>
      </text>
    </comment>
    <comment ref="AA114" authorId="0" shapeId="0" xr:uid="{030007F7-A5D3-4683-A699-1D2F59D1A75D}">
      <text>
        <r>
          <rPr>
            <sz val="9"/>
            <color indexed="81"/>
            <rFont val="Tahoma"/>
            <family val="2"/>
          </rPr>
          <t>Solver converged in probability to a global solution.</t>
        </r>
      </text>
    </comment>
    <comment ref="B117" authorId="0" shapeId="0" xr:uid="{04A9AC1A-9DED-4E86-82DC-37D4D4C1E936}">
      <text>
        <r>
          <rPr>
            <sz val="9"/>
            <color indexed="81"/>
            <rFont val="Tahoma"/>
            <family val="2"/>
          </rPr>
          <t>Solver could not find a feasible solution.</t>
        </r>
      </text>
    </comment>
    <comment ref="C117" authorId="0" shapeId="0" xr:uid="{A9811A14-DB11-42F1-9E48-0177A22D8D62}">
      <text>
        <r>
          <rPr>
            <sz val="9"/>
            <color indexed="81"/>
            <rFont val="Tahoma"/>
            <family val="2"/>
          </rPr>
          <t>Solver could not find a feasible solution.</t>
        </r>
      </text>
    </comment>
    <comment ref="D117" authorId="0" shapeId="0" xr:uid="{FCF4DA9D-296D-47A6-B8D4-5A0C6B20C146}">
      <text>
        <r>
          <rPr>
            <sz val="9"/>
            <color indexed="81"/>
            <rFont val="Tahoma"/>
            <family val="2"/>
          </rPr>
          <t>Solver could not find a feasible solution.</t>
        </r>
      </text>
    </comment>
    <comment ref="E117" authorId="0" shapeId="0" xr:uid="{1418AC3B-4DA3-4DC9-883D-D4767835C924}">
      <text>
        <r>
          <rPr>
            <sz val="9"/>
            <color indexed="81"/>
            <rFont val="Tahoma"/>
            <family val="2"/>
          </rPr>
          <t>Solver could not find a feasible solution.</t>
        </r>
      </text>
    </comment>
    <comment ref="F117" authorId="0" shapeId="0" xr:uid="{A44323E6-6FC5-4270-8295-D76C844A868C}">
      <text>
        <r>
          <rPr>
            <sz val="9"/>
            <color indexed="81"/>
            <rFont val="Tahoma"/>
            <family val="2"/>
          </rPr>
          <t>Solver could not find a feasible solution.</t>
        </r>
      </text>
    </comment>
    <comment ref="G117" authorId="0" shapeId="0" xr:uid="{C50DD2AB-E71A-4A95-A1D2-F5451133F11A}">
      <text>
        <r>
          <rPr>
            <sz val="9"/>
            <color indexed="81"/>
            <rFont val="Tahoma"/>
            <family val="2"/>
          </rPr>
          <t>Solver could not find a feasible solution.</t>
        </r>
      </text>
    </comment>
    <comment ref="H117" authorId="0" shapeId="0" xr:uid="{B8DFB614-CD9F-4F48-A170-FE0CDAB0DB43}">
      <text>
        <r>
          <rPr>
            <sz val="9"/>
            <color indexed="81"/>
            <rFont val="Tahoma"/>
            <family val="2"/>
          </rPr>
          <t>Solver could not find a feasible solution.</t>
        </r>
      </text>
    </comment>
    <comment ref="I117" authorId="0" shapeId="0" xr:uid="{21545240-12C7-4BB4-B98A-D05233B7E3B3}">
      <text>
        <r>
          <rPr>
            <sz val="9"/>
            <color indexed="81"/>
            <rFont val="Tahoma"/>
            <family val="2"/>
          </rPr>
          <t>Solver could not find a feasible solution.</t>
        </r>
      </text>
    </comment>
    <comment ref="J117" authorId="0" shapeId="0" xr:uid="{E3FF68C2-EAFE-4C60-B464-5DF5FF4A674E}">
      <text>
        <r>
          <rPr>
            <sz val="9"/>
            <color indexed="81"/>
            <rFont val="Tahoma"/>
            <family val="2"/>
          </rPr>
          <t>Solver could not find a feasible solution.</t>
        </r>
      </text>
    </comment>
    <comment ref="K117" authorId="0" shapeId="0" xr:uid="{5BAED6E2-8237-4424-BAB2-90701C1DF727}">
      <text>
        <r>
          <rPr>
            <sz val="9"/>
            <color indexed="81"/>
            <rFont val="Tahoma"/>
            <family val="2"/>
          </rPr>
          <t>Solver could not find a feasible solution.</t>
        </r>
      </text>
    </comment>
    <comment ref="L117" authorId="0" shapeId="0" xr:uid="{1BF2BE15-C92F-48F5-A06C-C88DB93DCA40}">
      <text>
        <r>
          <rPr>
            <sz val="9"/>
            <color indexed="81"/>
            <rFont val="Tahoma"/>
            <family val="2"/>
          </rPr>
          <t>Solver could not find a feasible solution.</t>
        </r>
      </text>
    </comment>
    <comment ref="M117" authorId="0" shapeId="0" xr:uid="{EF42D0D8-5096-41C7-A3BE-7BEF0CC4E8A5}">
      <text>
        <r>
          <rPr>
            <sz val="9"/>
            <color indexed="81"/>
            <rFont val="Tahoma"/>
            <family val="2"/>
          </rPr>
          <t>Solver could not find a feasible solution.</t>
        </r>
      </text>
    </comment>
    <comment ref="N117" authorId="0" shapeId="0" xr:uid="{96E5CCB1-93C1-4BDC-B312-5C1745AC8303}">
      <text>
        <r>
          <rPr>
            <sz val="9"/>
            <color indexed="81"/>
            <rFont val="Tahoma"/>
            <family val="2"/>
          </rPr>
          <t>Solver could not find a feasible solution.</t>
        </r>
      </text>
    </comment>
    <comment ref="O117" authorId="0" shapeId="0" xr:uid="{E8122CEB-1154-497F-8472-C4BDEAC202BD}">
      <text>
        <r>
          <rPr>
            <sz val="9"/>
            <color indexed="81"/>
            <rFont val="Tahoma"/>
            <family val="2"/>
          </rPr>
          <t>Solver converged in probability to a global solution.</t>
        </r>
      </text>
    </comment>
    <comment ref="P117" authorId="0" shapeId="0" xr:uid="{CA868E8A-7979-4F5A-A5A2-FB6D303B8FDC}">
      <text>
        <r>
          <rPr>
            <sz val="9"/>
            <color indexed="81"/>
            <rFont val="Tahoma"/>
            <family val="2"/>
          </rPr>
          <t>Solver converged in probability to a global solution.</t>
        </r>
      </text>
    </comment>
    <comment ref="Q117" authorId="0" shapeId="0" xr:uid="{05544480-DB63-4987-A873-25174988D83E}">
      <text>
        <r>
          <rPr>
            <sz val="9"/>
            <color indexed="81"/>
            <rFont val="Tahoma"/>
            <family val="2"/>
          </rPr>
          <t>Solver converged in probability to a global solution.</t>
        </r>
      </text>
    </comment>
    <comment ref="R117" authorId="0" shapeId="0" xr:uid="{DB045DC0-C013-4C20-A1FD-A25AE4C9C70F}">
      <text>
        <r>
          <rPr>
            <sz val="9"/>
            <color indexed="81"/>
            <rFont val="Tahoma"/>
            <family val="2"/>
          </rPr>
          <t>Solver converged in probability to a global solution.</t>
        </r>
      </text>
    </comment>
    <comment ref="S117" authorId="0" shapeId="0" xr:uid="{616E0BAC-FD12-4C90-95CB-4E24318DE3DE}">
      <text>
        <r>
          <rPr>
            <sz val="9"/>
            <color indexed="81"/>
            <rFont val="Tahoma"/>
            <family val="2"/>
          </rPr>
          <t>Solver converged in probability to a global solution.</t>
        </r>
      </text>
    </comment>
    <comment ref="T117" authorId="0" shapeId="0" xr:uid="{B9A44C07-B98F-4535-B8B9-66886A159B1A}">
      <text>
        <r>
          <rPr>
            <sz val="9"/>
            <color indexed="81"/>
            <rFont val="Tahoma"/>
            <family val="2"/>
          </rPr>
          <t>Solver converged in probability to a global solution.</t>
        </r>
      </text>
    </comment>
    <comment ref="U117" authorId="0" shapeId="0" xr:uid="{7D1175B0-C859-4D5A-B612-59027A5FD0CA}">
      <text>
        <r>
          <rPr>
            <sz val="9"/>
            <color indexed="81"/>
            <rFont val="Tahoma"/>
            <family val="2"/>
          </rPr>
          <t>Solver converged in probability to a global solution.</t>
        </r>
      </text>
    </comment>
    <comment ref="V117" authorId="0" shapeId="0" xr:uid="{AD489649-39A7-47C2-8B3D-FA6A678895BF}">
      <text>
        <r>
          <rPr>
            <sz val="9"/>
            <color indexed="81"/>
            <rFont val="Tahoma"/>
            <family val="2"/>
          </rPr>
          <t>Solver converged in probability to a global solution.</t>
        </r>
      </text>
    </comment>
    <comment ref="W117" authorId="0" shapeId="0" xr:uid="{07A8C786-8BF3-499D-8E90-59E5CD629616}">
      <text>
        <r>
          <rPr>
            <sz val="9"/>
            <color indexed="81"/>
            <rFont val="Tahoma"/>
            <family val="2"/>
          </rPr>
          <t>Solver converged in probability to a global solution.</t>
        </r>
      </text>
    </comment>
    <comment ref="X117" authorId="0" shapeId="0" xr:uid="{1F3594C1-21B4-42D6-B302-6D67A9AFE5E9}">
      <text>
        <r>
          <rPr>
            <sz val="9"/>
            <color indexed="81"/>
            <rFont val="Tahoma"/>
            <family val="2"/>
          </rPr>
          <t>Solver converged in probability to a global solution.</t>
        </r>
      </text>
    </comment>
    <comment ref="Y117" authorId="0" shapeId="0" xr:uid="{BAF1B70A-856A-4B72-9652-D7A09AC5F23C}">
      <text>
        <r>
          <rPr>
            <sz val="9"/>
            <color indexed="81"/>
            <rFont val="Tahoma"/>
            <family val="2"/>
          </rPr>
          <t>Solver converged in probability to a global solution.</t>
        </r>
      </text>
    </comment>
    <comment ref="Z117" authorId="0" shapeId="0" xr:uid="{629D9323-5B38-4023-872A-9F941E7351BB}">
      <text>
        <r>
          <rPr>
            <sz val="9"/>
            <color indexed="81"/>
            <rFont val="Tahoma"/>
            <family val="2"/>
          </rPr>
          <t>Solver converged in probability to a global solution.</t>
        </r>
      </text>
    </comment>
    <comment ref="AA117" authorId="0" shapeId="0" xr:uid="{5D59AE25-3DDA-4D30-9917-F8B616F21016}">
      <text>
        <r>
          <rPr>
            <sz val="9"/>
            <color indexed="81"/>
            <rFont val="Tahoma"/>
            <family val="2"/>
          </rPr>
          <t>Solver converged in probability to a global solution.</t>
        </r>
      </text>
    </comment>
    <comment ref="B118" authorId="0" shapeId="0" xr:uid="{51907EE2-B09A-4C19-9262-8FB3B42E7933}">
      <text>
        <r>
          <rPr>
            <sz val="9"/>
            <color indexed="81"/>
            <rFont val="Tahoma"/>
            <family val="2"/>
          </rPr>
          <t>Solver could not find a feasible solution.</t>
        </r>
      </text>
    </comment>
    <comment ref="C118" authorId="0" shapeId="0" xr:uid="{E9784621-D7B5-46F8-A931-7D01954BAE8B}">
      <text>
        <r>
          <rPr>
            <sz val="9"/>
            <color indexed="81"/>
            <rFont val="Tahoma"/>
            <family val="2"/>
          </rPr>
          <t>Solver could not find a feasible solution.</t>
        </r>
      </text>
    </comment>
    <comment ref="D118" authorId="0" shapeId="0" xr:uid="{58CD2696-A5D7-4ED3-B242-D4A5F1752ED9}">
      <text>
        <r>
          <rPr>
            <sz val="9"/>
            <color indexed="81"/>
            <rFont val="Tahoma"/>
            <family val="2"/>
          </rPr>
          <t>Solver could not find a feasible solution.</t>
        </r>
      </text>
    </comment>
    <comment ref="E118" authorId="0" shapeId="0" xr:uid="{128ACD61-CACB-46AA-A087-397497AD3F8C}">
      <text>
        <r>
          <rPr>
            <sz val="9"/>
            <color indexed="81"/>
            <rFont val="Tahoma"/>
            <family val="2"/>
          </rPr>
          <t>Solver could not find a feasible solution.</t>
        </r>
      </text>
    </comment>
    <comment ref="F118" authorId="0" shapeId="0" xr:uid="{D30D1D6E-819B-4DF7-AFD6-DBBB42068115}">
      <text>
        <r>
          <rPr>
            <sz val="9"/>
            <color indexed="81"/>
            <rFont val="Tahoma"/>
            <family val="2"/>
          </rPr>
          <t>Solver could not find a feasible solution.</t>
        </r>
      </text>
    </comment>
    <comment ref="G118" authorId="0" shapeId="0" xr:uid="{329FF1F6-B846-45F9-8A4E-00881E7D43D5}">
      <text>
        <r>
          <rPr>
            <sz val="9"/>
            <color indexed="81"/>
            <rFont val="Tahoma"/>
            <family val="2"/>
          </rPr>
          <t>Solver could not find a feasible solution.</t>
        </r>
      </text>
    </comment>
    <comment ref="H118" authorId="0" shapeId="0" xr:uid="{7F2CAB18-A3BE-49D5-97B0-514C82FC56DB}">
      <text>
        <r>
          <rPr>
            <sz val="9"/>
            <color indexed="81"/>
            <rFont val="Tahoma"/>
            <family val="2"/>
          </rPr>
          <t>Solver could not find a feasible solution.</t>
        </r>
      </text>
    </comment>
    <comment ref="I118" authorId="0" shapeId="0" xr:uid="{BB00AB08-F16E-48B7-BCB5-446990E8835B}">
      <text>
        <r>
          <rPr>
            <sz val="9"/>
            <color indexed="81"/>
            <rFont val="Tahoma"/>
            <family val="2"/>
          </rPr>
          <t>Solver could not find a feasible solution.</t>
        </r>
      </text>
    </comment>
    <comment ref="J118" authorId="0" shapeId="0" xr:uid="{587A6958-2E8E-42FE-8B58-0AB4859C9A61}">
      <text>
        <r>
          <rPr>
            <sz val="9"/>
            <color indexed="81"/>
            <rFont val="Tahoma"/>
            <family val="2"/>
          </rPr>
          <t>Solver could not find a feasible solution.</t>
        </r>
      </text>
    </comment>
    <comment ref="K118" authorId="0" shapeId="0" xr:uid="{CCA387B9-6B2D-4AD0-A8EE-5F655438283A}">
      <text>
        <r>
          <rPr>
            <sz val="9"/>
            <color indexed="81"/>
            <rFont val="Tahoma"/>
            <family val="2"/>
          </rPr>
          <t>Solver could not find a feasible solution.</t>
        </r>
      </text>
    </comment>
    <comment ref="L118" authorId="0" shapeId="0" xr:uid="{D9F298BE-443B-4D0B-9087-D170269ABDBC}">
      <text>
        <r>
          <rPr>
            <sz val="9"/>
            <color indexed="81"/>
            <rFont val="Tahoma"/>
            <family val="2"/>
          </rPr>
          <t>Solver could not find a feasible solution.</t>
        </r>
      </text>
    </comment>
    <comment ref="M118" authorId="0" shapeId="0" xr:uid="{35EC26EF-EB72-483D-A6AE-692739A85C90}">
      <text>
        <r>
          <rPr>
            <sz val="9"/>
            <color indexed="81"/>
            <rFont val="Tahoma"/>
            <family val="2"/>
          </rPr>
          <t>Solver could not find a feasible solution.</t>
        </r>
      </text>
    </comment>
    <comment ref="N118" authorId="0" shapeId="0" xr:uid="{36854C21-31C2-4D8E-81F7-DD54C604C337}">
      <text>
        <r>
          <rPr>
            <sz val="9"/>
            <color indexed="81"/>
            <rFont val="Tahoma"/>
            <family val="2"/>
          </rPr>
          <t>Solver could not find a feasible solution.</t>
        </r>
      </text>
    </comment>
    <comment ref="O118" authorId="0" shapeId="0" xr:uid="{D1444EF5-55A0-40CF-A320-B8CD085BEF8E}">
      <text>
        <r>
          <rPr>
            <sz val="9"/>
            <color indexed="81"/>
            <rFont val="Tahoma"/>
            <family val="2"/>
          </rPr>
          <t>Solver converged in probability to a global solution.</t>
        </r>
      </text>
    </comment>
    <comment ref="P118" authorId="0" shapeId="0" xr:uid="{C1191E9D-2569-4139-80C6-C4B9C42EBA02}">
      <text>
        <r>
          <rPr>
            <sz val="9"/>
            <color indexed="81"/>
            <rFont val="Tahoma"/>
            <family val="2"/>
          </rPr>
          <t>Solver converged in probability to a global solution.</t>
        </r>
      </text>
    </comment>
    <comment ref="Q118" authorId="0" shapeId="0" xr:uid="{92E059B9-3E8C-432D-A3F7-CB1CDDDE455F}">
      <text>
        <r>
          <rPr>
            <sz val="9"/>
            <color indexed="81"/>
            <rFont val="Tahoma"/>
            <family val="2"/>
          </rPr>
          <t>Solver converged in probability to a global solution.</t>
        </r>
      </text>
    </comment>
    <comment ref="R118" authorId="0" shapeId="0" xr:uid="{B5101C70-F2E0-4A48-94E9-1C2E6B093F9C}">
      <text>
        <r>
          <rPr>
            <sz val="9"/>
            <color indexed="81"/>
            <rFont val="Tahoma"/>
            <family val="2"/>
          </rPr>
          <t>Solver converged in probability to a global solution.</t>
        </r>
      </text>
    </comment>
    <comment ref="S118" authorId="0" shapeId="0" xr:uid="{BAF296E3-676B-4586-9E28-618F175C9B4F}">
      <text>
        <r>
          <rPr>
            <sz val="9"/>
            <color indexed="81"/>
            <rFont val="Tahoma"/>
            <family val="2"/>
          </rPr>
          <t>Solver converged in probability to a global solution.</t>
        </r>
      </text>
    </comment>
    <comment ref="T118" authorId="0" shapeId="0" xr:uid="{770DA239-B5CA-4205-AE06-885F0C82AA8A}">
      <text>
        <r>
          <rPr>
            <sz val="9"/>
            <color indexed="81"/>
            <rFont val="Tahoma"/>
            <family val="2"/>
          </rPr>
          <t>Solver converged in probability to a global solution.</t>
        </r>
      </text>
    </comment>
    <comment ref="U118" authorId="0" shapeId="0" xr:uid="{6674A64D-5380-46E4-9081-F24AA321F88E}">
      <text>
        <r>
          <rPr>
            <sz val="9"/>
            <color indexed="81"/>
            <rFont val="Tahoma"/>
            <family val="2"/>
          </rPr>
          <t>Solver converged in probability to a global solution.</t>
        </r>
      </text>
    </comment>
    <comment ref="V118" authorId="0" shapeId="0" xr:uid="{8942EAE4-EBC7-4F02-BEBD-DF546FF81090}">
      <text>
        <r>
          <rPr>
            <sz val="9"/>
            <color indexed="81"/>
            <rFont val="Tahoma"/>
            <family val="2"/>
          </rPr>
          <t>Solver converged in probability to a global solution.</t>
        </r>
      </text>
    </comment>
    <comment ref="W118" authorId="0" shapeId="0" xr:uid="{FC0A09C5-33FC-4EEF-9EBD-A7B5C02303E0}">
      <text>
        <r>
          <rPr>
            <sz val="9"/>
            <color indexed="81"/>
            <rFont val="Tahoma"/>
            <family val="2"/>
          </rPr>
          <t>Solver converged in probability to a global solution.</t>
        </r>
      </text>
    </comment>
    <comment ref="X118" authorId="0" shapeId="0" xr:uid="{055682D8-1387-45E0-9A97-AA9D26914D8B}">
      <text>
        <r>
          <rPr>
            <sz val="9"/>
            <color indexed="81"/>
            <rFont val="Tahoma"/>
            <family val="2"/>
          </rPr>
          <t>Solver converged in probability to a global solution.</t>
        </r>
      </text>
    </comment>
    <comment ref="Y118" authorId="0" shapeId="0" xr:uid="{2AA6B825-5898-49BB-AD6B-143DF55A8045}">
      <text>
        <r>
          <rPr>
            <sz val="9"/>
            <color indexed="81"/>
            <rFont val="Tahoma"/>
            <family val="2"/>
          </rPr>
          <t>Solver converged in probability to a global solution.</t>
        </r>
      </text>
    </comment>
    <comment ref="Z118" authorId="0" shapeId="0" xr:uid="{F9647104-1859-4BDC-B568-1823F4B2F0EB}">
      <text>
        <r>
          <rPr>
            <sz val="9"/>
            <color indexed="81"/>
            <rFont val="Tahoma"/>
            <family val="2"/>
          </rPr>
          <t>Solver converged in probability to a global solution.</t>
        </r>
      </text>
    </comment>
    <comment ref="AA118" authorId="0" shapeId="0" xr:uid="{EFD6DFFC-4A39-4432-B77B-9DC09F42BCF4}">
      <text>
        <r>
          <rPr>
            <sz val="9"/>
            <color indexed="81"/>
            <rFont val="Tahoma"/>
            <family val="2"/>
          </rPr>
          <t>Solver converged in probability to a global solution.</t>
        </r>
      </text>
    </comment>
    <comment ref="B119" authorId="0" shapeId="0" xr:uid="{B662C95D-4FCD-4E76-8720-6BFF25B979F1}">
      <text>
        <r>
          <rPr>
            <sz val="9"/>
            <color indexed="81"/>
            <rFont val="Tahoma"/>
            <family val="2"/>
          </rPr>
          <t>Solver could not find a feasible solution.</t>
        </r>
      </text>
    </comment>
    <comment ref="C119" authorId="0" shapeId="0" xr:uid="{B8C4E229-FBBC-43DC-AD9C-3ABA90F36DBB}">
      <text>
        <r>
          <rPr>
            <sz val="9"/>
            <color indexed="81"/>
            <rFont val="Tahoma"/>
            <family val="2"/>
          </rPr>
          <t>Solver could not find a feasible solution.</t>
        </r>
      </text>
    </comment>
    <comment ref="D119" authorId="0" shapeId="0" xr:uid="{328145AB-4D0B-4E68-A258-C5C857C159EB}">
      <text>
        <r>
          <rPr>
            <sz val="9"/>
            <color indexed="81"/>
            <rFont val="Tahoma"/>
            <family val="2"/>
          </rPr>
          <t>Solver could not find a feasible solution.</t>
        </r>
      </text>
    </comment>
    <comment ref="E119" authorId="0" shapeId="0" xr:uid="{22A2AAB9-87AB-40C5-82D8-5DB6FF3983A4}">
      <text>
        <r>
          <rPr>
            <sz val="9"/>
            <color indexed="81"/>
            <rFont val="Tahoma"/>
            <family val="2"/>
          </rPr>
          <t>Solver could not find a feasible solution.</t>
        </r>
      </text>
    </comment>
    <comment ref="F119" authorId="0" shapeId="0" xr:uid="{552776BA-CA20-4109-9015-DBAACE586A2E}">
      <text>
        <r>
          <rPr>
            <sz val="9"/>
            <color indexed="81"/>
            <rFont val="Tahoma"/>
            <family val="2"/>
          </rPr>
          <t>Solver could not find a feasible solution.</t>
        </r>
      </text>
    </comment>
    <comment ref="G119" authorId="0" shapeId="0" xr:uid="{9E1F8669-94FC-4DCC-953B-C381F3DF400F}">
      <text>
        <r>
          <rPr>
            <sz val="9"/>
            <color indexed="81"/>
            <rFont val="Tahoma"/>
            <family val="2"/>
          </rPr>
          <t>Solver could not find a feasible solution.</t>
        </r>
      </text>
    </comment>
    <comment ref="H119" authorId="0" shapeId="0" xr:uid="{38322B19-5CB4-4886-A1FA-554E5B3C98E5}">
      <text>
        <r>
          <rPr>
            <sz val="9"/>
            <color indexed="81"/>
            <rFont val="Tahoma"/>
            <family val="2"/>
          </rPr>
          <t>Solver could not find a feasible solution.</t>
        </r>
      </text>
    </comment>
    <comment ref="I119" authorId="0" shapeId="0" xr:uid="{FE5C62E8-1FE9-49BA-BE7E-4D2DE10BFA78}">
      <text>
        <r>
          <rPr>
            <sz val="9"/>
            <color indexed="81"/>
            <rFont val="Tahoma"/>
            <family val="2"/>
          </rPr>
          <t>Solver could not find a feasible solution.</t>
        </r>
      </text>
    </comment>
    <comment ref="J119" authorId="0" shapeId="0" xr:uid="{D53560E6-37BA-46DD-AEA1-6BC1E0269E80}">
      <text>
        <r>
          <rPr>
            <sz val="9"/>
            <color indexed="81"/>
            <rFont val="Tahoma"/>
            <family val="2"/>
          </rPr>
          <t>Solver could not find a feasible solution.</t>
        </r>
      </text>
    </comment>
    <comment ref="K119" authorId="0" shapeId="0" xr:uid="{9EE3DF5C-35B2-4EBB-A6BB-2C6619F4F865}">
      <text>
        <r>
          <rPr>
            <sz val="9"/>
            <color indexed="81"/>
            <rFont val="Tahoma"/>
            <family val="2"/>
          </rPr>
          <t>Solver could not find a feasible solution.</t>
        </r>
      </text>
    </comment>
    <comment ref="L119" authorId="0" shapeId="0" xr:uid="{1EAD8A06-6DE0-4C48-B4B2-E769B85D6D71}">
      <text>
        <r>
          <rPr>
            <sz val="9"/>
            <color indexed="81"/>
            <rFont val="Tahoma"/>
            <family val="2"/>
          </rPr>
          <t>Solver could not find a feasible solution.</t>
        </r>
      </text>
    </comment>
    <comment ref="M119" authorId="0" shapeId="0" xr:uid="{6C0FCEA5-048B-4FCB-BB2A-51E4ADFCEB04}">
      <text>
        <r>
          <rPr>
            <sz val="9"/>
            <color indexed="81"/>
            <rFont val="Tahoma"/>
            <family val="2"/>
          </rPr>
          <t>Solver could not find a feasible solution.</t>
        </r>
      </text>
    </comment>
    <comment ref="N119" authorId="0" shapeId="0" xr:uid="{BF82B761-BA52-42B8-91F6-18E54F1DFC95}">
      <text>
        <r>
          <rPr>
            <sz val="9"/>
            <color indexed="81"/>
            <rFont val="Tahoma"/>
            <family val="2"/>
          </rPr>
          <t>Solver could not find a feasible solution.</t>
        </r>
      </text>
    </comment>
    <comment ref="O119" authorId="0" shapeId="0" xr:uid="{09AC6B47-C087-4140-B0C4-DD2EC01934FD}">
      <text>
        <r>
          <rPr>
            <sz val="9"/>
            <color indexed="81"/>
            <rFont val="Tahoma"/>
            <family val="2"/>
          </rPr>
          <t>Solver converged in probability to a global solution.</t>
        </r>
      </text>
    </comment>
    <comment ref="P119" authorId="0" shapeId="0" xr:uid="{5FC0D2AC-9880-4AC7-B10D-864DB66AF3FB}">
      <text>
        <r>
          <rPr>
            <sz val="9"/>
            <color indexed="81"/>
            <rFont val="Tahoma"/>
            <family val="2"/>
          </rPr>
          <t>Solver converged in probability to a global solution.</t>
        </r>
      </text>
    </comment>
    <comment ref="Q119" authorId="0" shapeId="0" xr:uid="{CCCF431B-70EB-4C42-9CB6-8128D0FF87FF}">
      <text>
        <r>
          <rPr>
            <sz val="9"/>
            <color indexed="81"/>
            <rFont val="Tahoma"/>
            <family val="2"/>
          </rPr>
          <t>Solver converged in probability to a global solution.</t>
        </r>
      </text>
    </comment>
    <comment ref="R119" authorId="0" shapeId="0" xr:uid="{36A43226-650F-47AF-88D6-3C79E6CCA943}">
      <text>
        <r>
          <rPr>
            <sz val="9"/>
            <color indexed="81"/>
            <rFont val="Tahoma"/>
            <family val="2"/>
          </rPr>
          <t>Solver converged in probability to a global solution.</t>
        </r>
      </text>
    </comment>
    <comment ref="S119" authorId="0" shapeId="0" xr:uid="{5800E74B-BE95-4CB9-9A79-27C80127FE8E}">
      <text>
        <r>
          <rPr>
            <sz val="9"/>
            <color indexed="81"/>
            <rFont val="Tahoma"/>
            <family val="2"/>
          </rPr>
          <t>Solver converged in probability to a global solution.</t>
        </r>
      </text>
    </comment>
    <comment ref="T119" authorId="0" shapeId="0" xr:uid="{49F4D034-E242-44CC-9EF9-8B650D462A7F}">
      <text>
        <r>
          <rPr>
            <sz val="9"/>
            <color indexed="81"/>
            <rFont val="Tahoma"/>
            <family val="2"/>
          </rPr>
          <t>Solver converged in probability to a global solution.</t>
        </r>
      </text>
    </comment>
    <comment ref="U119" authorId="0" shapeId="0" xr:uid="{3BCD5FAF-6F5F-496C-ACA7-92196F141FBD}">
      <text>
        <r>
          <rPr>
            <sz val="9"/>
            <color indexed="81"/>
            <rFont val="Tahoma"/>
            <family val="2"/>
          </rPr>
          <t>Solver converged in probability to a global solution.</t>
        </r>
      </text>
    </comment>
    <comment ref="V119" authorId="0" shapeId="0" xr:uid="{A5DA004A-2D25-4399-B67C-05B6CD67260D}">
      <text>
        <r>
          <rPr>
            <sz val="9"/>
            <color indexed="81"/>
            <rFont val="Tahoma"/>
            <family val="2"/>
          </rPr>
          <t>Solver converged in probability to a global solution.</t>
        </r>
      </text>
    </comment>
    <comment ref="W119" authorId="0" shapeId="0" xr:uid="{BF9DDD4D-6486-4599-AEDA-74412FBCADC6}">
      <text>
        <r>
          <rPr>
            <sz val="9"/>
            <color indexed="81"/>
            <rFont val="Tahoma"/>
            <family val="2"/>
          </rPr>
          <t>Solver converged in probability to a global solution.</t>
        </r>
      </text>
    </comment>
    <comment ref="X119" authorId="0" shapeId="0" xr:uid="{3D201B02-0203-4AA6-82DE-048FDDE01F4A}">
      <text>
        <r>
          <rPr>
            <sz val="9"/>
            <color indexed="81"/>
            <rFont val="Tahoma"/>
            <family val="2"/>
          </rPr>
          <t>Solver converged in probability to a global solution.</t>
        </r>
      </text>
    </comment>
    <comment ref="Y119" authorId="0" shapeId="0" xr:uid="{39F2F23D-C524-418B-9D57-FE76796ED59D}">
      <text>
        <r>
          <rPr>
            <sz val="9"/>
            <color indexed="81"/>
            <rFont val="Tahoma"/>
            <family val="2"/>
          </rPr>
          <t>Solver converged in probability to a global solution.</t>
        </r>
      </text>
    </comment>
    <comment ref="Z119" authorId="0" shapeId="0" xr:uid="{AE7161DE-5A09-4330-BBE7-59ED9DAA7570}">
      <text>
        <r>
          <rPr>
            <sz val="9"/>
            <color indexed="81"/>
            <rFont val="Tahoma"/>
            <family val="2"/>
          </rPr>
          <t>Solver converged in probability to a global solution.</t>
        </r>
      </text>
    </comment>
    <comment ref="AA119" authorId="0" shapeId="0" xr:uid="{6CFAF5BC-1C9F-4F65-B279-E0984A9F9DEA}">
      <text>
        <r>
          <rPr>
            <sz val="9"/>
            <color indexed="81"/>
            <rFont val="Tahoma"/>
            <family val="2"/>
          </rPr>
          <t>Solver converged in probability to a global solution.</t>
        </r>
      </text>
    </comment>
    <comment ref="B120" authorId="0" shapeId="0" xr:uid="{C0BF9D80-A8E5-4AF6-8CD2-CC013F105696}">
      <text>
        <r>
          <rPr>
            <sz val="9"/>
            <color indexed="81"/>
            <rFont val="Tahoma"/>
            <family val="2"/>
          </rPr>
          <t>Solver could not find a feasible solution.</t>
        </r>
      </text>
    </comment>
    <comment ref="C120" authorId="0" shapeId="0" xr:uid="{6B7715D8-1713-4797-8E23-4C5003EFD6F3}">
      <text>
        <r>
          <rPr>
            <sz val="9"/>
            <color indexed="81"/>
            <rFont val="Tahoma"/>
            <family val="2"/>
          </rPr>
          <t>Solver could not find a feasible solution.</t>
        </r>
      </text>
    </comment>
    <comment ref="D120" authorId="0" shapeId="0" xr:uid="{C80B75EA-CDF9-4242-9546-0C47DBFF28DB}">
      <text>
        <r>
          <rPr>
            <sz val="9"/>
            <color indexed="81"/>
            <rFont val="Tahoma"/>
            <family val="2"/>
          </rPr>
          <t>Solver could not find a feasible solution.</t>
        </r>
      </text>
    </comment>
    <comment ref="E120" authorId="0" shapeId="0" xr:uid="{135B2BC1-82E1-4A66-9EE0-2B0558AA549F}">
      <text>
        <r>
          <rPr>
            <sz val="9"/>
            <color indexed="81"/>
            <rFont val="Tahoma"/>
            <family val="2"/>
          </rPr>
          <t>Solver could not find a feasible solution.</t>
        </r>
      </text>
    </comment>
    <comment ref="F120" authorId="0" shapeId="0" xr:uid="{1C2BD29C-88F5-4310-9EF4-804DBCC9CBB0}">
      <text>
        <r>
          <rPr>
            <sz val="9"/>
            <color indexed="81"/>
            <rFont val="Tahoma"/>
            <family val="2"/>
          </rPr>
          <t>Solver could not find a feasible solution.</t>
        </r>
      </text>
    </comment>
    <comment ref="G120" authorId="0" shapeId="0" xr:uid="{E065E511-7175-4D62-9D7D-19C1A5943DA7}">
      <text>
        <r>
          <rPr>
            <sz val="9"/>
            <color indexed="81"/>
            <rFont val="Tahoma"/>
            <family val="2"/>
          </rPr>
          <t>Solver could not find a feasible solution.</t>
        </r>
      </text>
    </comment>
    <comment ref="H120" authorId="0" shapeId="0" xr:uid="{120DFCEC-0D7E-42B1-9CCE-9D9F140DDD47}">
      <text>
        <r>
          <rPr>
            <sz val="9"/>
            <color indexed="81"/>
            <rFont val="Tahoma"/>
            <family val="2"/>
          </rPr>
          <t>Solver could not find a feasible solution.</t>
        </r>
      </text>
    </comment>
    <comment ref="I120" authorId="0" shapeId="0" xr:uid="{51F2CD56-3478-4CCB-8547-753D3D488340}">
      <text>
        <r>
          <rPr>
            <sz val="9"/>
            <color indexed="81"/>
            <rFont val="Tahoma"/>
            <family val="2"/>
          </rPr>
          <t>Solver could not find a feasible solution.</t>
        </r>
      </text>
    </comment>
    <comment ref="J120" authorId="0" shapeId="0" xr:uid="{9CEFF237-8AE0-4C75-9A6E-AB09D55F52E5}">
      <text>
        <r>
          <rPr>
            <sz val="9"/>
            <color indexed="81"/>
            <rFont val="Tahoma"/>
            <family val="2"/>
          </rPr>
          <t>Solver could not find a feasible solution.</t>
        </r>
      </text>
    </comment>
    <comment ref="K120" authorId="0" shapeId="0" xr:uid="{080135DF-B1AE-4508-A093-1393148D94F4}">
      <text>
        <r>
          <rPr>
            <sz val="9"/>
            <color indexed="81"/>
            <rFont val="Tahoma"/>
            <family val="2"/>
          </rPr>
          <t>Solver could not find a feasible solution.</t>
        </r>
      </text>
    </comment>
    <comment ref="L120" authorId="0" shapeId="0" xr:uid="{688ACC03-FD37-42CB-8226-3A665469EDFF}">
      <text>
        <r>
          <rPr>
            <sz val="9"/>
            <color indexed="81"/>
            <rFont val="Tahoma"/>
            <family val="2"/>
          </rPr>
          <t>Solver could not find a feasible solution.</t>
        </r>
      </text>
    </comment>
    <comment ref="M120" authorId="0" shapeId="0" xr:uid="{13703DF7-CB1F-4B79-B2C6-975309765019}">
      <text>
        <r>
          <rPr>
            <sz val="9"/>
            <color indexed="81"/>
            <rFont val="Tahoma"/>
            <family val="2"/>
          </rPr>
          <t>Solver could not find a feasible solution.</t>
        </r>
      </text>
    </comment>
    <comment ref="N120" authorId="0" shapeId="0" xr:uid="{7C4F88CA-414B-4E17-A62E-4ACB28A25F86}">
      <text>
        <r>
          <rPr>
            <sz val="9"/>
            <color indexed="81"/>
            <rFont val="Tahoma"/>
            <family val="2"/>
          </rPr>
          <t>Solver could not find a feasible solution.</t>
        </r>
      </text>
    </comment>
    <comment ref="O120" authorId="0" shapeId="0" xr:uid="{95719F28-B65E-4889-B77C-9339B5A9CFC9}">
      <text>
        <r>
          <rPr>
            <sz val="9"/>
            <color indexed="81"/>
            <rFont val="Tahoma"/>
            <family val="2"/>
          </rPr>
          <t>Solver converged in probability to a global solution.</t>
        </r>
      </text>
    </comment>
    <comment ref="P120" authorId="0" shapeId="0" xr:uid="{43ADC868-C3CE-489A-A10C-616E700C4DAD}">
      <text>
        <r>
          <rPr>
            <sz val="9"/>
            <color indexed="81"/>
            <rFont val="Tahoma"/>
            <family val="2"/>
          </rPr>
          <t>Solver converged in probability to a global solution.</t>
        </r>
      </text>
    </comment>
    <comment ref="Q120" authorId="0" shapeId="0" xr:uid="{F9158D08-FDD4-4F12-B4D1-FA49FDB46C91}">
      <text>
        <r>
          <rPr>
            <sz val="9"/>
            <color indexed="81"/>
            <rFont val="Tahoma"/>
            <family val="2"/>
          </rPr>
          <t>Solver converged in probability to a global solution.</t>
        </r>
      </text>
    </comment>
    <comment ref="R120" authorId="0" shapeId="0" xr:uid="{E28B3574-2007-437E-BE40-0C9A504CB32A}">
      <text>
        <r>
          <rPr>
            <sz val="9"/>
            <color indexed="81"/>
            <rFont val="Tahoma"/>
            <family val="2"/>
          </rPr>
          <t>Solver converged in probability to a global solution.</t>
        </r>
      </text>
    </comment>
    <comment ref="S120" authorId="0" shapeId="0" xr:uid="{B3952DEE-B570-4E68-BEBB-F7932E65F9D7}">
      <text>
        <r>
          <rPr>
            <sz val="9"/>
            <color indexed="81"/>
            <rFont val="Tahoma"/>
            <family val="2"/>
          </rPr>
          <t>Solver converged in probability to a global solution.</t>
        </r>
      </text>
    </comment>
    <comment ref="T120" authorId="0" shapeId="0" xr:uid="{83D4973F-1725-47EB-8A02-B0F820E54EAA}">
      <text>
        <r>
          <rPr>
            <sz val="9"/>
            <color indexed="81"/>
            <rFont val="Tahoma"/>
            <family val="2"/>
          </rPr>
          <t>Solver converged in probability to a global solution.</t>
        </r>
      </text>
    </comment>
    <comment ref="U120" authorId="0" shapeId="0" xr:uid="{39461BCA-C458-4F2C-B50E-F36D0F245E79}">
      <text>
        <r>
          <rPr>
            <sz val="9"/>
            <color indexed="81"/>
            <rFont val="Tahoma"/>
            <family val="2"/>
          </rPr>
          <t>Solver converged in probability to a global solution.</t>
        </r>
      </text>
    </comment>
    <comment ref="V120" authorId="0" shapeId="0" xr:uid="{6E651B31-B917-4B9D-ABB7-54FA5D34FE50}">
      <text>
        <r>
          <rPr>
            <sz val="9"/>
            <color indexed="81"/>
            <rFont val="Tahoma"/>
            <family val="2"/>
          </rPr>
          <t>Solver converged in probability to a global solution.</t>
        </r>
      </text>
    </comment>
    <comment ref="W120" authorId="0" shapeId="0" xr:uid="{8963D8A1-53D2-4EB4-805F-73E0ADFC9765}">
      <text>
        <r>
          <rPr>
            <sz val="9"/>
            <color indexed="81"/>
            <rFont val="Tahoma"/>
            <family val="2"/>
          </rPr>
          <t>Solver converged in probability to a global solution.</t>
        </r>
      </text>
    </comment>
    <comment ref="X120" authorId="0" shapeId="0" xr:uid="{7FC71D7E-1B1E-4FD0-936F-2452D3F7BCF1}">
      <text>
        <r>
          <rPr>
            <sz val="9"/>
            <color indexed="81"/>
            <rFont val="Tahoma"/>
            <family val="2"/>
          </rPr>
          <t>Solver converged in probability to a global solution.</t>
        </r>
      </text>
    </comment>
    <comment ref="Y120" authorId="0" shapeId="0" xr:uid="{0B8EA1CB-50EE-4FB0-B964-2940F1695E1D}">
      <text>
        <r>
          <rPr>
            <sz val="9"/>
            <color indexed="81"/>
            <rFont val="Tahoma"/>
            <family val="2"/>
          </rPr>
          <t>Solver converged in probability to a global solution.</t>
        </r>
      </text>
    </comment>
    <comment ref="Z120" authorId="0" shapeId="0" xr:uid="{11508621-9D3E-4E26-A0B2-FEBF19B51B2F}">
      <text>
        <r>
          <rPr>
            <sz val="9"/>
            <color indexed="81"/>
            <rFont val="Tahoma"/>
            <family val="2"/>
          </rPr>
          <t>Solver converged in probability to a global solution.</t>
        </r>
      </text>
    </comment>
    <comment ref="AA120" authorId="0" shapeId="0" xr:uid="{44FC70BA-1B1B-42B4-A6DF-ED7068B6CD1F}">
      <text>
        <r>
          <rPr>
            <sz val="9"/>
            <color indexed="81"/>
            <rFont val="Tahoma"/>
            <family val="2"/>
          </rPr>
          <t>Solver converged in probability to a global solution.</t>
        </r>
      </text>
    </comment>
    <comment ref="B121" authorId="0" shapeId="0" xr:uid="{D0E27F40-9E75-47E6-AFFA-D45718477240}">
      <text>
        <r>
          <rPr>
            <sz val="9"/>
            <color indexed="81"/>
            <rFont val="Tahoma"/>
            <family val="2"/>
          </rPr>
          <t>Solver could not find a feasible solution.</t>
        </r>
      </text>
    </comment>
    <comment ref="C121" authorId="0" shapeId="0" xr:uid="{973E0024-DA24-44E5-A0FE-A03386A9461E}">
      <text>
        <r>
          <rPr>
            <sz val="9"/>
            <color indexed="81"/>
            <rFont val="Tahoma"/>
            <family val="2"/>
          </rPr>
          <t>Solver could not find a feasible solution.</t>
        </r>
      </text>
    </comment>
    <comment ref="D121" authorId="0" shapeId="0" xr:uid="{EB743ED5-F334-40C1-87E4-0A8732238251}">
      <text>
        <r>
          <rPr>
            <sz val="9"/>
            <color indexed="81"/>
            <rFont val="Tahoma"/>
            <family val="2"/>
          </rPr>
          <t>Solver could not find a feasible solution.</t>
        </r>
      </text>
    </comment>
    <comment ref="E121" authorId="0" shapeId="0" xr:uid="{2266ED91-3EE8-495E-AF55-F11041B4733D}">
      <text>
        <r>
          <rPr>
            <sz val="9"/>
            <color indexed="81"/>
            <rFont val="Tahoma"/>
            <family val="2"/>
          </rPr>
          <t>Solver could not find a feasible solution.</t>
        </r>
      </text>
    </comment>
    <comment ref="F121" authorId="0" shapeId="0" xr:uid="{0C7732D7-73A5-4254-88B7-32CED711C3CA}">
      <text>
        <r>
          <rPr>
            <sz val="9"/>
            <color indexed="81"/>
            <rFont val="Tahoma"/>
            <family val="2"/>
          </rPr>
          <t>Solver could not find a feasible solution.</t>
        </r>
      </text>
    </comment>
    <comment ref="G121" authorId="0" shapeId="0" xr:uid="{D40AC1FB-42AA-48A2-9DB9-8734087F1FA2}">
      <text>
        <r>
          <rPr>
            <sz val="9"/>
            <color indexed="81"/>
            <rFont val="Tahoma"/>
            <family val="2"/>
          </rPr>
          <t>Solver could not find a feasible solution.</t>
        </r>
      </text>
    </comment>
    <comment ref="H121" authorId="0" shapeId="0" xr:uid="{ED9DF95A-CA50-49CD-9B3F-95A49ABB0123}">
      <text>
        <r>
          <rPr>
            <sz val="9"/>
            <color indexed="81"/>
            <rFont val="Tahoma"/>
            <family val="2"/>
          </rPr>
          <t>Solver could not find a feasible solution.</t>
        </r>
      </text>
    </comment>
    <comment ref="I121" authorId="0" shapeId="0" xr:uid="{E778C5D3-30A1-4BCB-BACC-7A4BA63925FA}">
      <text>
        <r>
          <rPr>
            <sz val="9"/>
            <color indexed="81"/>
            <rFont val="Tahoma"/>
            <family val="2"/>
          </rPr>
          <t>Solver could not find a feasible solution.</t>
        </r>
      </text>
    </comment>
    <comment ref="J121" authorId="0" shapeId="0" xr:uid="{3B1F7248-B3E4-4B76-8EE3-A6D95A012F55}">
      <text>
        <r>
          <rPr>
            <sz val="9"/>
            <color indexed="81"/>
            <rFont val="Tahoma"/>
            <family val="2"/>
          </rPr>
          <t>Solver could not find a feasible solution.</t>
        </r>
      </text>
    </comment>
    <comment ref="K121" authorId="0" shapeId="0" xr:uid="{0004B566-28B6-47B0-93C2-0E74B8C00044}">
      <text>
        <r>
          <rPr>
            <sz val="9"/>
            <color indexed="81"/>
            <rFont val="Tahoma"/>
            <family val="2"/>
          </rPr>
          <t>Solver could not find a feasible solution.</t>
        </r>
      </text>
    </comment>
    <comment ref="L121" authorId="0" shapeId="0" xr:uid="{93D82B9B-BF23-4270-8CB7-38F430C467E9}">
      <text>
        <r>
          <rPr>
            <sz val="9"/>
            <color indexed="81"/>
            <rFont val="Tahoma"/>
            <family val="2"/>
          </rPr>
          <t>Solver could not find a feasible solution.</t>
        </r>
      </text>
    </comment>
    <comment ref="M121" authorId="0" shapeId="0" xr:uid="{E4978ED7-462A-4C93-B76E-16D58E2CFD86}">
      <text>
        <r>
          <rPr>
            <sz val="9"/>
            <color indexed="81"/>
            <rFont val="Tahoma"/>
            <family val="2"/>
          </rPr>
          <t>Solver could not find a feasible solution.</t>
        </r>
      </text>
    </comment>
    <comment ref="N121" authorId="0" shapeId="0" xr:uid="{954C1581-AC70-4E51-8B48-4E2A04423798}">
      <text>
        <r>
          <rPr>
            <sz val="9"/>
            <color indexed="81"/>
            <rFont val="Tahoma"/>
            <family val="2"/>
          </rPr>
          <t>Solver could not find a feasible solution.</t>
        </r>
      </text>
    </comment>
    <comment ref="O121" authorId="0" shapeId="0" xr:uid="{242DD206-175F-4E26-A5CD-1E3C2BA15094}">
      <text>
        <r>
          <rPr>
            <sz val="9"/>
            <color indexed="81"/>
            <rFont val="Tahoma"/>
            <family val="2"/>
          </rPr>
          <t>Solver converged in probability to a global solution.</t>
        </r>
      </text>
    </comment>
    <comment ref="P121" authorId="0" shapeId="0" xr:uid="{317196F1-33C9-4CAD-9A4D-29CE5C0497AD}">
      <text>
        <r>
          <rPr>
            <sz val="9"/>
            <color indexed="81"/>
            <rFont val="Tahoma"/>
            <family val="2"/>
          </rPr>
          <t>Solver converged in probability to a global solution.</t>
        </r>
      </text>
    </comment>
    <comment ref="Q121" authorId="0" shapeId="0" xr:uid="{55EE4D3A-906D-4346-BA57-199A67BFA543}">
      <text>
        <r>
          <rPr>
            <sz val="9"/>
            <color indexed="81"/>
            <rFont val="Tahoma"/>
            <family val="2"/>
          </rPr>
          <t>Solver converged in probability to a global solution.</t>
        </r>
      </text>
    </comment>
    <comment ref="R121" authorId="0" shapeId="0" xr:uid="{DDA64102-3731-439D-AD19-E5D717CA8781}">
      <text>
        <r>
          <rPr>
            <sz val="9"/>
            <color indexed="81"/>
            <rFont val="Tahoma"/>
            <family val="2"/>
          </rPr>
          <t>Solver converged in probability to a global solution.</t>
        </r>
      </text>
    </comment>
    <comment ref="S121" authorId="0" shapeId="0" xr:uid="{CA423555-E4BB-4BE7-8A86-ABF3B585AE51}">
      <text>
        <r>
          <rPr>
            <sz val="9"/>
            <color indexed="81"/>
            <rFont val="Tahoma"/>
            <family val="2"/>
          </rPr>
          <t>Solver converged in probability to a global solution.</t>
        </r>
      </text>
    </comment>
    <comment ref="T121" authorId="0" shapeId="0" xr:uid="{40B6B3A7-6D2C-4B80-A59A-194CFE291F61}">
      <text>
        <r>
          <rPr>
            <sz val="9"/>
            <color indexed="81"/>
            <rFont val="Tahoma"/>
            <family val="2"/>
          </rPr>
          <t>Solver converged in probability to a global solution.</t>
        </r>
      </text>
    </comment>
    <comment ref="U121" authorId="0" shapeId="0" xr:uid="{EFF10E96-C2DD-476A-A873-E5A861004CF7}">
      <text>
        <r>
          <rPr>
            <sz val="9"/>
            <color indexed="81"/>
            <rFont val="Tahoma"/>
            <family val="2"/>
          </rPr>
          <t>Solver converged in probability to a global solution.</t>
        </r>
      </text>
    </comment>
    <comment ref="V121" authorId="0" shapeId="0" xr:uid="{6DEA8682-9B2E-48AF-8D25-D25AE8900884}">
      <text>
        <r>
          <rPr>
            <sz val="9"/>
            <color indexed="81"/>
            <rFont val="Tahoma"/>
            <family val="2"/>
          </rPr>
          <t>Solver converged in probability to a global solution.</t>
        </r>
      </text>
    </comment>
    <comment ref="W121" authorId="0" shapeId="0" xr:uid="{9C7E4017-5DE4-4319-88A3-F471CDBF552C}">
      <text>
        <r>
          <rPr>
            <sz val="9"/>
            <color indexed="81"/>
            <rFont val="Tahoma"/>
            <family val="2"/>
          </rPr>
          <t>Solver converged in probability to a global solution.</t>
        </r>
      </text>
    </comment>
    <comment ref="X121" authorId="0" shapeId="0" xr:uid="{ABE64018-C4D4-44C9-8D21-13A38271C64A}">
      <text>
        <r>
          <rPr>
            <sz val="9"/>
            <color indexed="81"/>
            <rFont val="Tahoma"/>
            <family val="2"/>
          </rPr>
          <t>Solver converged in probability to a global solution.</t>
        </r>
      </text>
    </comment>
    <comment ref="Y121" authorId="0" shapeId="0" xr:uid="{F11428E2-05E6-4303-BA62-5275DF1159A7}">
      <text>
        <r>
          <rPr>
            <sz val="9"/>
            <color indexed="81"/>
            <rFont val="Tahoma"/>
            <family val="2"/>
          </rPr>
          <t>Solver converged in probability to a global solution.</t>
        </r>
      </text>
    </comment>
    <comment ref="Z121" authorId="0" shapeId="0" xr:uid="{7D548D8A-4647-4687-B0FB-1EB5F484473A}">
      <text>
        <r>
          <rPr>
            <sz val="9"/>
            <color indexed="81"/>
            <rFont val="Tahoma"/>
            <family val="2"/>
          </rPr>
          <t>Solver converged in probability to a global solution.</t>
        </r>
      </text>
    </comment>
    <comment ref="AA121" authorId="0" shapeId="0" xr:uid="{FB8BA1A8-90A4-45AF-9A43-35FD5A998E60}">
      <text>
        <r>
          <rPr>
            <sz val="9"/>
            <color indexed="81"/>
            <rFont val="Tahoma"/>
            <family val="2"/>
          </rPr>
          <t>Solver converged in probability to a global solution.</t>
        </r>
      </text>
    </comment>
    <comment ref="B122" authorId="0" shapeId="0" xr:uid="{3EBC8DE2-05C0-41CE-82F0-33A13AD4F646}">
      <text>
        <r>
          <rPr>
            <sz val="9"/>
            <color indexed="81"/>
            <rFont val="Tahoma"/>
            <family val="2"/>
          </rPr>
          <t>Solver could not find a feasible solution.</t>
        </r>
      </text>
    </comment>
    <comment ref="C122" authorId="0" shapeId="0" xr:uid="{146C06D9-9B07-4A53-A27F-C2CCAEA75002}">
      <text>
        <r>
          <rPr>
            <sz val="9"/>
            <color indexed="81"/>
            <rFont val="Tahoma"/>
            <family val="2"/>
          </rPr>
          <t>Solver could not find a feasible solution.</t>
        </r>
      </text>
    </comment>
    <comment ref="D122" authorId="0" shapeId="0" xr:uid="{84B15873-5EA4-4D2C-BDDF-CBA7B7EAA842}">
      <text>
        <r>
          <rPr>
            <sz val="9"/>
            <color indexed="81"/>
            <rFont val="Tahoma"/>
            <family val="2"/>
          </rPr>
          <t>Solver could not find a feasible solution.</t>
        </r>
      </text>
    </comment>
    <comment ref="E122" authorId="0" shapeId="0" xr:uid="{3B2A6B5A-9689-46AF-A4EC-51A78DFB50FD}">
      <text>
        <r>
          <rPr>
            <sz val="9"/>
            <color indexed="81"/>
            <rFont val="Tahoma"/>
            <family val="2"/>
          </rPr>
          <t>Solver could not find a feasible solution.</t>
        </r>
      </text>
    </comment>
    <comment ref="F122" authorId="0" shapeId="0" xr:uid="{EC259F45-238E-4508-944E-1ECEF77D24A5}">
      <text>
        <r>
          <rPr>
            <sz val="9"/>
            <color indexed="81"/>
            <rFont val="Tahoma"/>
            <family val="2"/>
          </rPr>
          <t>Solver could not find a feasible solution.</t>
        </r>
      </text>
    </comment>
    <comment ref="G122" authorId="0" shapeId="0" xr:uid="{20FED15A-D6A4-4623-8C04-6AC5D8BEB8B4}">
      <text>
        <r>
          <rPr>
            <sz val="9"/>
            <color indexed="81"/>
            <rFont val="Tahoma"/>
            <family val="2"/>
          </rPr>
          <t>Solver could not find a feasible solution.</t>
        </r>
      </text>
    </comment>
    <comment ref="H122" authorId="0" shapeId="0" xr:uid="{C4603D73-4AA9-495B-92BA-1C330BEFD1BB}">
      <text>
        <r>
          <rPr>
            <sz val="9"/>
            <color indexed="81"/>
            <rFont val="Tahoma"/>
            <family val="2"/>
          </rPr>
          <t>Solver could not find a feasible solution.</t>
        </r>
      </text>
    </comment>
    <comment ref="I122" authorId="0" shapeId="0" xr:uid="{A70396D9-378E-47C1-915F-90A68A23F07B}">
      <text>
        <r>
          <rPr>
            <sz val="9"/>
            <color indexed="81"/>
            <rFont val="Tahoma"/>
            <family val="2"/>
          </rPr>
          <t>Solver could not find a feasible solution.</t>
        </r>
      </text>
    </comment>
    <comment ref="J122" authorId="0" shapeId="0" xr:uid="{6BB4A5A2-24D3-48A6-9D84-8AE498186901}">
      <text>
        <r>
          <rPr>
            <sz val="9"/>
            <color indexed="81"/>
            <rFont val="Tahoma"/>
            <family val="2"/>
          </rPr>
          <t>Solver could not find a feasible solution.</t>
        </r>
      </text>
    </comment>
    <comment ref="K122" authorId="0" shapeId="0" xr:uid="{E3930B82-AD4E-4D80-ABF7-F46A165DD6B4}">
      <text>
        <r>
          <rPr>
            <sz val="9"/>
            <color indexed="81"/>
            <rFont val="Tahoma"/>
            <family val="2"/>
          </rPr>
          <t>Solver could not find a feasible solution.</t>
        </r>
      </text>
    </comment>
    <comment ref="L122" authorId="0" shapeId="0" xr:uid="{5BC9C9BB-2D45-4338-9B16-4738C0A2B54C}">
      <text>
        <r>
          <rPr>
            <sz val="9"/>
            <color indexed="81"/>
            <rFont val="Tahoma"/>
            <family val="2"/>
          </rPr>
          <t>Solver could not find a feasible solution.</t>
        </r>
      </text>
    </comment>
    <comment ref="M122" authorId="0" shapeId="0" xr:uid="{D6E068DC-E7C1-4E70-9416-63E373A9DAFD}">
      <text>
        <r>
          <rPr>
            <sz val="9"/>
            <color indexed="81"/>
            <rFont val="Tahoma"/>
            <family val="2"/>
          </rPr>
          <t>Solver could not find a feasible solution.</t>
        </r>
      </text>
    </comment>
    <comment ref="N122" authorId="0" shapeId="0" xr:uid="{1AE4B68D-4727-4A74-B271-FA3E9EB02CFF}">
      <text>
        <r>
          <rPr>
            <sz val="9"/>
            <color indexed="81"/>
            <rFont val="Tahoma"/>
            <family val="2"/>
          </rPr>
          <t>Solver could not find a feasible solution.</t>
        </r>
      </text>
    </comment>
    <comment ref="O122" authorId="0" shapeId="0" xr:uid="{B6592C80-0659-42B0-9065-BD1082DDF8E6}">
      <text>
        <r>
          <rPr>
            <sz val="9"/>
            <color indexed="81"/>
            <rFont val="Tahoma"/>
            <family val="2"/>
          </rPr>
          <t>Solver converged in probability to a global solution.</t>
        </r>
      </text>
    </comment>
    <comment ref="P122" authorId="0" shapeId="0" xr:uid="{04C28F37-6C1B-4437-94CE-2DCCDF7071E3}">
      <text>
        <r>
          <rPr>
            <sz val="9"/>
            <color indexed="81"/>
            <rFont val="Tahoma"/>
            <family val="2"/>
          </rPr>
          <t>Solver converged in probability to a global solution.</t>
        </r>
      </text>
    </comment>
    <comment ref="Q122" authorId="0" shapeId="0" xr:uid="{8FAB1B54-3B24-446C-ACE4-29268B4E5FA1}">
      <text>
        <r>
          <rPr>
            <sz val="9"/>
            <color indexed="81"/>
            <rFont val="Tahoma"/>
            <family val="2"/>
          </rPr>
          <t>Solver converged in probability to a global solution.</t>
        </r>
      </text>
    </comment>
    <comment ref="R122" authorId="0" shapeId="0" xr:uid="{7A18B1BF-DEC9-4082-93B9-40A947AE5045}">
      <text>
        <r>
          <rPr>
            <sz val="9"/>
            <color indexed="81"/>
            <rFont val="Tahoma"/>
            <family val="2"/>
          </rPr>
          <t>Solver converged in probability to a global solution.</t>
        </r>
      </text>
    </comment>
    <comment ref="S122" authorId="0" shapeId="0" xr:uid="{4544FD4D-5A2D-4372-9A57-7A9C8B731A85}">
      <text>
        <r>
          <rPr>
            <sz val="9"/>
            <color indexed="81"/>
            <rFont val="Tahoma"/>
            <family val="2"/>
          </rPr>
          <t>Solver converged in probability to a global solution.</t>
        </r>
      </text>
    </comment>
    <comment ref="T122" authorId="0" shapeId="0" xr:uid="{3E76E944-7177-4FFE-9B13-0E50BBD991E8}">
      <text>
        <r>
          <rPr>
            <sz val="9"/>
            <color indexed="81"/>
            <rFont val="Tahoma"/>
            <family val="2"/>
          </rPr>
          <t>Solver converged in probability to a global solution.</t>
        </r>
      </text>
    </comment>
    <comment ref="U122" authorId="0" shapeId="0" xr:uid="{88A7101A-B191-47FC-9F06-CC4541505E7F}">
      <text>
        <r>
          <rPr>
            <sz val="9"/>
            <color indexed="81"/>
            <rFont val="Tahoma"/>
            <family val="2"/>
          </rPr>
          <t>Solver converged in probability to a global solution.</t>
        </r>
      </text>
    </comment>
    <comment ref="V122" authorId="0" shapeId="0" xr:uid="{AFED26C7-9ADF-4BEB-ABC6-416432372D6A}">
      <text>
        <r>
          <rPr>
            <sz val="9"/>
            <color indexed="81"/>
            <rFont val="Tahoma"/>
            <family val="2"/>
          </rPr>
          <t>Solver converged in probability to a global solution.</t>
        </r>
      </text>
    </comment>
    <comment ref="W122" authorId="0" shapeId="0" xr:uid="{C53A4D9F-F6E1-4AEC-A419-46E0F6C88A56}">
      <text>
        <r>
          <rPr>
            <sz val="9"/>
            <color indexed="81"/>
            <rFont val="Tahoma"/>
            <family val="2"/>
          </rPr>
          <t>Solver converged in probability to a global solution.</t>
        </r>
      </text>
    </comment>
    <comment ref="X122" authorId="0" shapeId="0" xr:uid="{921BEF5E-74D8-49A0-B33D-610516DBEB65}">
      <text>
        <r>
          <rPr>
            <sz val="9"/>
            <color indexed="81"/>
            <rFont val="Tahoma"/>
            <family val="2"/>
          </rPr>
          <t>Solver converged in probability to a global solution.</t>
        </r>
      </text>
    </comment>
    <comment ref="Y122" authorId="0" shapeId="0" xr:uid="{65019D83-1548-48B3-8931-2480A610B6D8}">
      <text>
        <r>
          <rPr>
            <sz val="9"/>
            <color indexed="81"/>
            <rFont val="Tahoma"/>
            <family val="2"/>
          </rPr>
          <t>Solver converged in probability to a global solution.</t>
        </r>
      </text>
    </comment>
    <comment ref="Z122" authorId="0" shapeId="0" xr:uid="{8F9F8392-8114-4B97-8EA2-A5250466A170}">
      <text>
        <r>
          <rPr>
            <sz val="9"/>
            <color indexed="81"/>
            <rFont val="Tahoma"/>
            <family val="2"/>
          </rPr>
          <t>Solver converged in probability to a global solution.</t>
        </r>
      </text>
    </comment>
    <comment ref="AA122" authorId="0" shapeId="0" xr:uid="{43E12BE7-8A61-46C4-9ABC-49D53E7CCADF}">
      <text>
        <r>
          <rPr>
            <sz val="9"/>
            <color indexed="81"/>
            <rFont val="Tahoma"/>
            <family val="2"/>
          </rPr>
          <t>Solver converged in probability to a global solution.</t>
        </r>
      </text>
    </comment>
    <comment ref="B123" authorId="0" shapeId="0" xr:uid="{838CC6F4-0EDE-4CD6-9105-4E730E2DB01F}">
      <text>
        <r>
          <rPr>
            <sz val="9"/>
            <color indexed="81"/>
            <rFont val="Tahoma"/>
            <family val="2"/>
          </rPr>
          <t>Solver could not find a feasible solution.</t>
        </r>
      </text>
    </comment>
    <comment ref="C123" authorId="0" shapeId="0" xr:uid="{E6EFD700-D5BA-4C8F-81AA-08FA95881C38}">
      <text>
        <r>
          <rPr>
            <sz val="9"/>
            <color indexed="81"/>
            <rFont val="Tahoma"/>
            <family val="2"/>
          </rPr>
          <t>Solver could not find a feasible solution.</t>
        </r>
      </text>
    </comment>
    <comment ref="D123" authorId="0" shapeId="0" xr:uid="{EF22897E-6E5A-42A5-8FD8-C0EF1A73DF54}">
      <text>
        <r>
          <rPr>
            <sz val="9"/>
            <color indexed="81"/>
            <rFont val="Tahoma"/>
            <family val="2"/>
          </rPr>
          <t>Solver could not find a feasible solution.</t>
        </r>
      </text>
    </comment>
    <comment ref="E123" authorId="0" shapeId="0" xr:uid="{9FDC5BFD-208C-44EB-B2F7-4D9D280CA0D9}">
      <text>
        <r>
          <rPr>
            <sz val="9"/>
            <color indexed="81"/>
            <rFont val="Tahoma"/>
            <family val="2"/>
          </rPr>
          <t>Solver could not find a feasible solution.</t>
        </r>
      </text>
    </comment>
    <comment ref="F123" authorId="0" shapeId="0" xr:uid="{2E6B4ED4-38B8-4B01-94E6-FECCDCFDF768}">
      <text>
        <r>
          <rPr>
            <sz val="9"/>
            <color indexed="81"/>
            <rFont val="Tahoma"/>
            <family val="2"/>
          </rPr>
          <t>Solver could not find a feasible solution.</t>
        </r>
      </text>
    </comment>
    <comment ref="G123" authorId="0" shapeId="0" xr:uid="{56A910A4-A4FE-43A9-BF11-49F8A75842D6}">
      <text>
        <r>
          <rPr>
            <sz val="9"/>
            <color indexed="81"/>
            <rFont val="Tahoma"/>
            <family val="2"/>
          </rPr>
          <t>Solver could not find a feasible solution.</t>
        </r>
      </text>
    </comment>
    <comment ref="H123" authorId="0" shapeId="0" xr:uid="{0C644530-933E-4824-BC5D-56EB392D689F}">
      <text>
        <r>
          <rPr>
            <sz val="9"/>
            <color indexed="81"/>
            <rFont val="Tahoma"/>
            <family val="2"/>
          </rPr>
          <t>Solver could not find a feasible solution.</t>
        </r>
      </text>
    </comment>
    <comment ref="I123" authorId="0" shapeId="0" xr:uid="{0023C911-33E8-47C3-BF74-FA107F28E6BB}">
      <text>
        <r>
          <rPr>
            <sz val="9"/>
            <color indexed="81"/>
            <rFont val="Tahoma"/>
            <family val="2"/>
          </rPr>
          <t>Solver could not find a feasible solution.</t>
        </r>
      </text>
    </comment>
    <comment ref="J123" authorId="0" shapeId="0" xr:uid="{DBCB9313-DF4A-4AA7-8141-FE4066180BB5}">
      <text>
        <r>
          <rPr>
            <sz val="9"/>
            <color indexed="81"/>
            <rFont val="Tahoma"/>
            <family val="2"/>
          </rPr>
          <t>Solver could not find a feasible solution.</t>
        </r>
      </text>
    </comment>
    <comment ref="K123" authorId="0" shapeId="0" xr:uid="{74F209D0-1719-4F54-B187-69733381F44A}">
      <text>
        <r>
          <rPr>
            <sz val="9"/>
            <color indexed="81"/>
            <rFont val="Tahoma"/>
            <family val="2"/>
          </rPr>
          <t>Solver could not find a feasible solution.</t>
        </r>
      </text>
    </comment>
    <comment ref="L123" authorId="0" shapeId="0" xr:uid="{408E57A0-087C-48D5-84FF-2A176EE7F8ED}">
      <text>
        <r>
          <rPr>
            <sz val="9"/>
            <color indexed="81"/>
            <rFont val="Tahoma"/>
            <family val="2"/>
          </rPr>
          <t>Solver could not find a feasible solution.</t>
        </r>
      </text>
    </comment>
    <comment ref="M123" authorId="0" shapeId="0" xr:uid="{AEA5D3D0-E383-45F1-B026-A38DE0700DCA}">
      <text>
        <r>
          <rPr>
            <sz val="9"/>
            <color indexed="81"/>
            <rFont val="Tahoma"/>
            <family val="2"/>
          </rPr>
          <t>Solver could not find a feasible solution.</t>
        </r>
      </text>
    </comment>
    <comment ref="N123" authorId="0" shapeId="0" xr:uid="{E4F63E20-AE05-41AC-AECC-431DD1F86542}">
      <text>
        <r>
          <rPr>
            <sz val="9"/>
            <color indexed="81"/>
            <rFont val="Tahoma"/>
            <family val="2"/>
          </rPr>
          <t>Solver could not find a feasible solution.</t>
        </r>
      </text>
    </comment>
    <comment ref="O123" authorId="0" shapeId="0" xr:uid="{A1FDE85E-02DA-4F98-8149-5963A3D20182}">
      <text>
        <r>
          <rPr>
            <sz val="9"/>
            <color indexed="81"/>
            <rFont val="Tahoma"/>
            <family val="2"/>
          </rPr>
          <t>Solver converged in probability to a global solution.</t>
        </r>
      </text>
    </comment>
    <comment ref="P123" authorId="0" shapeId="0" xr:uid="{B83BDC6C-9910-46EE-BD9D-C14C9682CE10}">
      <text>
        <r>
          <rPr>
            <sz val="9"/>
            <color indexed="81"/>
            <rFont val="Tahoma"/>
            <family val="2"/>
          </rPr>
          <t>Solver converged in probability to a global solution.</t>
        </r>
      </text>
    </comment>
    <comment ref="Q123" authorId="0" shapeId="0" xr:uid="{E96CFD13-4307-4E41-91CE-0501733D1924}">
      <text>
        <r>
          <rPr>
            <sz val="9"/>
            <color indexed="81"/>
            <rFont val="Tahoma"/>
            <family val="2"/>
          </rPr>
          <t>Solver converged in probability to a global solution.</t>
        </r>
      </text>
    </comment>
    <comment ref="R123" authorId="0" shapeId="0" xr:uid="{31243554-F02C-45A6-AAFD-427BB161FE67}">
      <text>
        <r>
          <rPr>
            <sz val="9"/>
            <color indexed="81"/>
            <rFont val="Tahoma"/>
            <family val="2"/>
          </rPr>
          <t>Solver converged in probability to a global solution.</t>
        </r>
      </text>
    </comment>
    <comment ref="S123" authorId="0" shapeId="0" xr:uid="{3F849500-2333-4F7C-979A-206FFCEB4B11}">
      <text>
        <r>
          <rPr>
            <sz val="9"/>
            <color indexed="81"/>
            <rFont val="Tahoma"/>
            <family val="2"/>
          </rPr>
          <t>Solver converged in probability to a global solution.</t>
        </r>
      </text>
    </comment>
    <comment ref="T123" authorId="0" shapeId="0" xr:uid="{1FD776B1-08C2-4A94-9D21-E9DAE700F5A4}">
      <text>
        <r>
          <rPr>
            <sz val="9"/>
            <color indexed="81"/>
            <rFont val="Tahoma"/>
            <family val="2"/>
          </rPr>
          <t>Solver converged in probability to a global solution.</t>
        </r>
      </text>
    </comment>
    <comment ref="U123" authorId="0" shapeId="0" xr:uid="{310D33AA-2E1A-4F58-8990-A937B1474999}">
      <text>
        <r>
          <rPr>
            <sz val="9"/>
            <color indexed="81"/>
            <rFont val="Tahoma"/>
            <family val="2"/>
          </rPr>
          <t>Solver converged in probability to a global solution.</t>
        </r>
      </text>
    </comment>
    <comment ref="V123" authorId="0" shapeId="0" xr:uid="{38FD4219-C7B2-48F3-B616-C1FC90C6BA55}">
      <text>
        <r>
          <rPr>
            <sz val="9"/>
            <color indexed="81"/>
            <rFont val="Tahoma"/>
            <family val="2"/>
          </rPr>
          <t>Solver converged in probability to a global solution.</t>
        </r>
      </text>
    </comment>
    <comment ref="W123" authorId="0" shapeId="0" xr:uid="{C33A7A38-F428-41AB-BF4C-A4CA0B4B821A}">
      <text>
        <r>
          <rPr>
            <sz val="9"/>
            <color indexed="81"/>
            <rFont val="Tahoma"/>
            <family val="2"/>
          </rPr>
          <t>Solver converged in probability to a global solution.</t>
        </r>
      </text>
    </comment>
    <comment ref="X123" authorId="0" shapeId="0" xr:uid="{E303EAAC-1850-4F41-AB89-E274C02CB22C}">
      <text>
        <r>
          <rPr>
            <sz val="9"/>
            <color indexed="81"/>
            <rFont val="Tahoma"/>
            <family val="2"/>
          </rPr>
          <t>Solver converged in probability to a global solution.</t>
        </r>
      </text>
    </comment>
    <comment ref="Y123" authorId="0" shapeId="0" xr:uid="{60B01712-AA02-4101-9A13-716AD83EC0BB}">
      <text>
        <r>
          <rPr>
            <sz val="9"/>
            <color indexed="81"/>
            <rFont val="Tahoma"/>
            <family val="2"/>
          </rPr>
          <t>Solver converged in probability to a global solution.</t>
        </r>
      </text>
    </comment>
    <comment ref="Z123" authorId="0" shapeId="0" xr:uid="{7AF6FBBB-2426-488B-8194-EED223DC99AD}">
      <text>
        <r>
          <rPr>
            <sz val="9"/>
            <color indexed="81"/>
            <rFont val="Tahoma"/>
            <family val="2"/>
          </rPr>
          <t>Solver converged in probability to a global solution.</t>
        </r>
      </text>
    </comment>
    <comment ref="AA123" authorId="0" shapeId="0" xr:uid="{188E034E-4D18-40F8-97B8-CB93E351CA39}">
      <text>
        <r>
          <rPr>
            <sz val="9"/>
            <color indexed="81"/>
            <rFont val="Tahoma"/>
            <family val="2"/>
          </rPr>
          <t>Solver converged in probability to a global solution.</t>
        </r>
      </text>
    </comment>
    <comment ref="B124" authorId="0" shapeId="0" xr:uid="{AB605F3C-FBBB-4AB2-80AC-46501C604937}">
      <text>
        <r>
          <rPr>
            <sz val="9"/>
            <color indexed="81"/>
            <rFont val="Tahoma"/>
            <family val="2"/>
          </rPr>
          <t>Solver could not find a feasible solution.</t>
        </r>
      </text>
    </comment>
    <comment ref="C124" authorId="0" shapeId="0" xr:uid="{E4F77D7D-310C-47D6-A67D-0D0612407223}">
      <text>
        <r>
          <rPr>
            <sz val="9"/>
            <color indexed="81"/>
            <rFont val="Tahoma"/>
            <family val="2"/>
          </rPr>
          <t>Solver could not find a feasible solution.</t>
        </r>
      </text>
    </comment>
    <comment ref="D124" authorId="0" shapeId="0" xr:uid="{D778874E-4BF7-4EF5-836D-06FCBE668804}">
      <text>
        <r>
          <rPr>
            <sz val="9"/>
            <color indexed="81"/>
            <rFont val="Tahoma"/>
            <family val="2"/>
          </rPr>
          <t>Solver could not find a feasible solution.</t>
        </r>
      </text>
    </comment>
    <comment ref="E124" authorId="0" shapeId="0" xr:uid="{201CC31F-D84F-4DBC-9419-911EEE254752}">
      <text>
        <r>
          <rPr>
            <sz val="9"/>
            <color indexed="81"/>
            <rFont val="Tahoma"/>
            <family val="2"/>
          </rPr>
          <t>Solver could not find a feasible solution.</t>
        </r>
      </text>
    </comment>
    <comment ref="F124" authorId="0" shapeId="0" xr:uid="{47AFC53B-2108-4EE5-9CB6-78C777B91762}">
      <text>
        <r>
          <rPr>
            <sz val="9"/>
            <color indexed="81"/>
            <rFont val="Tahoma"/>
            <family val="2"/>
          </rPr>
          <t>Solver could not find a feasible solution.</t>
        </r>
      </text>
    </comment>
    <comment ref="G124" authorId="0" shapeId="0" xr:uid="{48407DBD-40FB-4384-88AE-FFAD68D5020B}">
      <text>
        <r>
          <rPr>
            <sz val="9"/>
            <color indexed="81"/>
            <rFont val="Tahoma"/>
            <family val="2"/>
          </rPr>
          <t>Solver could not find a feasible solution.</t>
        </r>
      </text>
    </comment>
    <comment ref="H124" authorId="0" shapeId="0" xr:uid="{BB562861-BAA4-4546-AB72-A30DBDB1E545}">
      <text>
        <r>
          <rPr>
            <sz val="9"/>
            <color indexed="81"/>
            <rFont val="Tahoma"/>
            <family val="2"/>
          </rPr>
          <t>Solver could not find a feasible solution.</t>
        </r>
      </text>
    </comment>
    <comment ref="I124" authorId="0" shapeId="0" xr:uid="{4E4DA145-1849-4402-A0F3-D0C86EEDB31F}">
      <text>
        <r>
          <rPr>
            <sz val="9"/>
            <color indexed="81"/>
            <rFont val="Tahoma"/>
            <family val="2"/>
          </rPr>
          <t>Solver could not find a feasible solution.</t>
        </r>
      </text>
    </comment>
    <comment ref="J124" authorId="0" shapeId="0" xr:uid="{1F27FF01-89FF-4A49-AD62-BA153A9C41EC}">
      <text>
        <r>
          <rPr>
            <sz val="9"/>
            <color indexed="81"/>
            <rFont val="Tahoma"/>
            <family val="2"/>
          </rPr>
          <t>Solver could not find a feasible solution.</t>
        </r>
      </text>
    </comment>
    <comment ref="K124" authorId="0" shapeId="0" xr:uid="{E5627054-4580-4BB3-AFB8-F414B694B365}">
      <text>
        <r>
          <rPr>
            <sz val="9"/>
            <color indexed="81"/>
            <rFont val="Tahoma"/>
            <family val="2"/>
          </rPr>
          <t>Solver could not find a feasible solution.</t>
        </r>
      </text>
    </comment>
    <comment ref="L124" authorId="0" shapeId="0" xr:uid="{01BDBDA4-A595-479B-A26E-EDFD0856DB25}">
      <text>
        <r>
          <rPr>
            <sz val="9"/>
            <color indexed="81"/>
            <rFont val="Tahoma"/>
            <family val="2"/>
          </rPr>
          <t>Solver could not find a feasible solution.</t>
        </r>
      </text>
    </comment>
    <comment ref="M124" authorId="0" shapeId="0" xr:uid="{E4C543E1-960C-4458-8643-F9F845C5436E}">
      <text>
        <r>
          <rPr>
            <sz val="9"/>
            <color indexed="81"/>
            <rFont val="Tahoma"/>
            <family val="2"/>
          </rPr>
          <t>Solver could not find a feasible solution.</t>
        </r>
      </text>
    </comment>
    <comment ref="N124" authorId="0" shapeId="0" xr:uid="{2A3B3EC7-BE1B-4E19-A371-6C9F333DCD8E}">
      <text>
        <r>
          <rPr>
            <sz val="9"/>
            <color indexed="81"/>
            <rFont val="Tahoma"/>
            <family val="2"/>
          </rPr>
          <t>Solver could not find a feasible solution.</t>
        </r>
      </text>
    </comment>
    <comment ref="O124" authorId="0" shapeId="0" xr:uid="{036EE68C-C361-4C6D-A1BB-6D8E4DED00D2}">
      <text>
        <r>
          <rPr>
            <sz val="9"/>
            <color indexed="81"/>
            <rFont val="Tahoma"/>
            <family val="2"/>
          </rPr>
          <t>Solver converged in probability to a global solution.</t>
        </r>
      </text>
    </comment>
    <comment ref="P124" authorId="0" shapeId="0" xr:uid="{66391A56-01F6-4655-8BAC-85C2F9994104}">
      <text>
        <r>
          <rPr>
            <sz val="9"/>
            <color indexed="81"/>
            <rFont val="Tahoma"/>
            <family val="2"/>
          </rPr>
          <t>Solver converged in probability to a global solution.</t>
        </r>
      </text>
    </comment>
    <comment ref="Q124" authorId="0" shapeId="0" xr:uid="{52B9B736-C24C-4B2E-A81C-BE28D3E8C070}">
      <text>
        <r>
          <rPr>
            <sz val="9"/>
            <color indexed="81"/>
            <rFont val="Tahoma"/>
            <family val="2"/>
          </rPr>
          <t>Solver converged in probability to a global solution.</t>
        </r>
      </text>
    </comment>
    <comment ref="R124" authorId="0" shapeId="0" xr:uid="{13C73603-762B-4BAD-B4DE-114BF873F70D}">
      <text>
        <r>
          <rPr>
            <sz val="9"/>
            <color indexed="81"/>
            <rFont val="Tahoma"/>
            <family val="2"/>
          </rPr>
          <t>Solver converged in probability to a global solution.</t>
        </r>
      </text>
    </comment>
    <comment ref="S124" authorId="0" shapeId="0" xr:uid="{7133A238-ADCB-43CC-BC17-250997B102A6}">
      <text>
        <r>
          <rPr>
            <sz val="9"/>
            <color indexed="81"/>
            <rFont val="Tahoma"/>
            <family val="2"/>
          </rPr>
          <t>Solver converged in probability to a global solution.</t>
        </r>
      </text>
    </comment>
    <comment ref="T124" authorId="0" shapeId="0" xr:uid="{06E10C47-D7B1-463D-9244-1675B8C7F611}">
      <text>
        <r>
          <rPr>
            <sz val="9"/>
            <color indexed="81"/>
            <rFont val="Tahoma"/>
            <family val="2"/>
          </rPr>
          <t>Solver converged in probability to a global solution.</t>
        </r>
      </text>
    </comment>
    <comment ref="U124" authorId="0" shapeId="0" xr:uid="{2DB30207-ED33-4B28-A427-AC6A79E86AED}">
      <text>
        <r>
          <rPr>
            <sz val="9"/>
            <color indexed="81"/>
            <rFont val="Tahoma"/>
            <family val="2"/>
          </rPr>
          <t>Solver converged in probability to a global solution.</t>
        </r>
      </text>
    </comment>
    <comment ref="V124" authorId="0" shapeId="0" xr:uid="{342838D4-53EF-4B75-800B-FC0F9DE70ACA}">
      <text>
        <r>
          <rPr>
            <sz val="9"/>
            <color indexed="81"/>
            <rFont val="Tahoma"/>
            <family val="2"/>
          </rPr>
          <t>Solver converged in probability to a global solution.</t>
        </r>
      </text>
    </comment>
    <comment ref="W124" authorId="0" shapeId="0" xr:uid="{0A054358-2882-41C7-BF3F-41D73C47B030}">
      <text>
        <r>
          <rPr>
            <sz val="9"/>
            <color indexed="81"/>
            <rFont val="Tahoma"/>
            <family val="2"/>
          </rPr>
          <t>Solver converged in probability to a global solution.</t>
        </r>
      </text>
    </comment>
    <comment ref="X124" authorId="0" shapeId="0" xr:uid="{CDD48028-DFA8-42BA-88C2-29B3A5AA1E3A}">
      <text>
        <r>
          <rPr>
            <sz val="9"/>
            <color indexed="81"/>
            <rFont val="Tahoma"/>
            <family val="2"/>
          </rPr>
          <t>Solver converged in probability to a global solution.</t>
        </r>
      </text>
    </comment>
    <comment ref="Y124" authorId="0" shapeId="0" xr:uid="{E77E2F40-A91B-4D0D-82F0-4723045C8DB5}">
      <text>
        <r>
          <rPr>
            <sz val="9"/>
            <color indexed="81"/>
            <rFont val="Tahoma"/>
            <family val="2"/>
          </rPr>
          <t>Solver converged in probability to a global solution.</t>
        </r>
      </text>
    </comment>
    <comment ref="Z124" authorId="0" shapeId="0" xr:uid="{39808E04-C04D-42F0-A27D-0B03E4450719}">
      <text>
        <r>
          <rPr>
            <sz val="9"/>
            <color indexed="81"/>
            <rFont val="Tahoma"/>
            <family val="2"/>
          </rPr>
          <t>Solver converged in probability to a global solution.</t>
        </r>
      </text>
    </comment>
    <comment ref="AA124" authorId="0" shapeId="0" xr:uid="{875DE2B3-5AB0-4A65-A866-1258AC78FE83}">
      <text>
        <r>
          <rPr>
            <sz val="9"/>
            <color indexed="81"/>
            <rFont val="Tahoma"/>
            <family val="2"/>
          </rPr>
          <t>Solver converged in probability to a global solution.</t>
        </r>
      </text>
    </comment>
    <comment ref="B125" authorId="0" shapeId="0" xr:uid="{A17F7F83-890E-4DB4-8855-9F22ADA5B8B1}">
      <text>
        <r>
          <rPr>
            <sz val="9"/>
            <color indexed="81"/>
            <rFont val="Tahoma"/>
            <family val="2"/>
          </rPr>
          <t>Solver could not find a feasible solution.</t>
        </r>
      </text>
    </comment>
    <comment ref="C125" authorId="0" shapeId="0" xr:uid="{773E2CCC-630C-4893-9A25-C3C0035D7716}">
      <text>
        <r>
          <rPr>
            <sz val="9"/>
            <color indexed="81"/>
            <rFont val="Tahoma"/>
            <family val="2"/>
          </rPr>
          <t>Solver could not find a feasible solution.</t>
        </r>
      </text>
    </comment>
    <comment ref="D125" authorId="0" shapeId="0" xr:uid="{77DDBA4B-396C-4D25-A42F-39A65D334F67}">
      <text>
        <r>
          <rPr>
            <sz val="9"/>
            <color indexed="81"/>
            <rFont val="Tahoma"/>
            <family val="2"/>
          </rPr>
          <t>Solver could not find a feasible solution.</t>
        </r>
      </text>
    </comment>
    <comment ref="E125" authorId="0" shapeId="0" xr:uid="{34384A51-F2D6-44EB-AB46-C56F9C7A7EBD}">
      <text>
        <r>
          <rPr>
            <sz val="9"/>
            <color indexed="81"/>
            <rFont val="Tahoma"/>
            <family val="2"/>
          </rPr>
          <t>Solver could not find a feasible solution.</t>
        </r>
      </text>
    </comment>
    <comment ref="F125" authorId="0" shapeId="0" xr:uid="{13D868A3-E732-486F-9137-14ADD7C7FBD2}">
      <text>
        <r>
          <rPr>
            <sz val="9"/>
            <color indexed="81"/>
            <rFont val="Tahoma"/>
            <family val="2"/>
          </rPr>
          <t>Solver could not find a feasible solution.</t>
        </r>
      </text>
    </comment>
    <comment ref="G125" authorId="0" shapeId="0" xr:uid="{55A0042D-A8A3-4CB2-9076-0B6DC0490016}">
      <text>
        <r>
          <rPr>
            <sz val="9"/>
            <color indexed="81"/>
            <rFont val="Tahoma"/>
            <family val="2"/>
          </rPr>
          <t>Solver could not find a feasible solution.</t>
        </r>
      </text>
    </comment>
    <comment ref="H125" authorId="0" shapeId="0" xr:uid="{CFDBDF2F-42A8-4EC2-8CEE-23F3B322E4D9}">
      <text>
        <r>
          <rPr>
            <sz val="9"/>
            <color indexed="81"/>
            <rFont val="Tahoma"/>
            <family val="2"/>
          </rPr>
          <t>Solver could not find a feasible solution.</t>
        </r>
      </text>
    </comment>
    <comment ref="I125" authorId="0" shapeId="0" xr:uid="{EEB8C331-28BC-454D-B6D3-162195062B46}">
      <text>
        <r>
          <rPr>
            <sz val="9"/>
            <color indexed="81"/>
            <rFont val="Tahoma"/>
            <family val="2"/>
          </rPr>
          <t>Solver could not find a feasible solution.</t>
        </r>
      </text>
    </comment>
    <comment ref="J125" authorId="0" shapeId="0" xr:uid="{4E669122-FEF7-4D96-ABEB-26DC8A86AF25}">
      <text>
        <r>
          <rPr>
            <sz val="9"/>
            <color indexed="81"/>
            <rFont val="Tahoma"/>
            <family val="2"/>
          </rPr>
          <t>Solver could not find a feasible solution.</t>
        </r>
      </text>
    </comment>
    <comment ref="K125" authorId="0" shapeId="0" xr:uid="{4F88C589-DF9B-4812-BE01-D6BE7AF7688A}">
      <text>
        <r>
          <rPr>
            <sz val="9"/>
            <color indexed="81"/>
            <rFont val="Tahoma"/>
            <family val="2"/>
          </rPr>
          <t>Solver could not find a feasible solution.</t>
        </r>
      </text>
    </comment>
    <comment ref="L125" authorId="0" shapeId="0" xr:uid="{C1D3EE7B-2A12-48E5-BDC4-4632B678E44B}">
      <text>
        <r>
          <rPr>
            <sz val="9"/>
            <color indexed="81"/>
            <rFont val="Tahoma"/>
            <family val="2"/>
          </rPr>
          <t>Solver could not find a feasible solution.</t>
        </r>
      </text>
    </comment>
    <comment ref="M125" authorId="0" shapeId="0" xr:uid="{8F0A1BC3-04F8-4E6D-94C0-07F63E9A50FA}">
      <text>
        <r>
          <rPr>
            <sz val="9"/>
            <color indexed="81"/>
            <rFont val="Tahoma"/>
            <family val="2"/>
          </rPr>
          <t>Solver could not find a feasible solution.</t>
        </r>
      </text>
    </comment>
    <comment ref="N125" authorId="0" shapeId="0" xr:uid="{0963BB33-269C-4375-AC7A-DAD8494774BE}">
      <text>
        <r>
          <rPr>
            <sz val="9"/>
            <color indexed="81"/>
            <rFont val="Tahoma"/>
            <family val="2"/>
          </rPr>
          <t>Solver could not find a feasible solution.</t>
        </r>
      </text>
    </comment>
    <comment ref="O125" authorId="0" shapeId="0" xr:uid="{41B37B21-3750-4A8F-B24A-08E1523D6215}">
      <text>
        <r>
          <rPr>
            <sz val="9"/>
            <color indexed="81"/>
            <rFont val="Tahoma"/>
            <family val="2"/>
          </rPr>
          <t>Solver converged in probability to a global solution.</t>
        </r>
      </text>
    </comment>
    <comment ref="P125" authorId="0" shapeId="0" xr:uid="{65BD7DA9-6951-44D5-A7DD-6A120FC1D776}">
      <text>
        <r>
          <rPr>
            <sz val="9"/>
            <color indexed="81"/>
            <rFont val="Tahoma"/>
            <family val="2"/>
          </rPr>
          <t>Solver converged in probability to a global solution.</t>
        </r>
      </text>
    </comment>
    <comment ref="Q125" authorId="0" shapeId="0" xr:uid="{702923D2-6132-4CF6-988D-408B8394BD2B}">
      <text>
        <r>
          <rPr>
            <sz val="9"/>
            <color indexed="81"/>
            <rFont val="Tahoma"/>
            <family val="2"/>
          </rPr>
          <t>Solver converged in probability to a global solution.</t>
        </r>
      </text>
    </comment>
    <comment ref="R125" authorId="0" shapeId="0" xr:uid="{1B089641-9BED-4302-BF15-4E55F5CF2E3C}">
      <text>
        <r>
          <rPr>
            <sz val="9"/>
            <color indexed="81"/>
            <rFont val="Tahoma"/>
            <family val="2"/>
          </rPr>
          <t>Solver converged in probability to a global solution.</t>
        </r>
      </text>
    </comment>
    <comment ref="S125" authorId="0" shapeId="0" xr:uid="{EFFA8B8C-2F36-4A10-AC96-F9B26886AE6A}">
      <text>
        <r>
          <rPr>
            <sz val="9"/>
            <color indexed="81"/>
            <rFont val="Tahoma"/>
            <family val="2"/>
          </rPr>
          <t>Solver converged in probability to a global solution.</t>
        </r>
      </text>
    </comment>
    <comment ref="T125" authorId="0" shapeId="0" xr:uid="{E70C4662-C7C5-4974-8EFC-88FF24FFFCB4}">
      <text>
        <r>
          <rPr>
            <sz val="9"/>
            <color indexed="81"/>
            <rFont val="Tahoma"/>
            <family val="2"/>
          </rPr>
          <t>Solver converged in probability to a global solution.</t>
        </r>
      </text>
    </comment>
    <comment ref="U125" authorId="0" shapeId="0" xr:uid="{5BA60EC6-0BB4-4BB3-BD33-FE3C73C83BA4}">
      <text>
        <r>
          <rPr>
            <sz val="9"/>
            <color indexed="81"/>
            <rFont val="Tahoma"/>
            <family val="2"/>
          </rPr>
          <t>Solver converged in probability to a global solution.</t>
        </r>
      </text>
    </comment>
    <comment ref="V125" authorId="0" shapeId="0" xr:uid="{29C8D36F-0FEF-4D8D-8A19-956C2A724A53}">
      <text>
        <r>
          <rPr>
            <sz val="9"/>
            <color indexed="81"/>
            <rFont val="Tahoma"/>
            <family val="2"/>
          </rPr>
          <t>Solver converged in probability to a global solution.</t>
        </r>
      </text>
    </comment>
    <comment ref="W125" authorId="0" shapeId="0" xr:uid="{00756674-15C1-4F6E-BB37-67C885992D4A}">
      <text>
        <r>
          <rPr>
            <sz val="9"/>
            <color indexed="81"/>
            <rFont val="Tahoma"/>
            <family val="2"/>
          </rPr>
          <t>Solver converged in probability to a global solution.</t>
        </r>
      </text>
    </comment>
    <comment ref="X125" authorId="0" shapeId="0" xr:uid="{3ABE0DD4-CDAD-4576-B8FE-DE73F25B746E}">
      <text>
        <r>
          <rPr>
            <sz val="9"/>
            <color indexed="81"/>
            <rFont val="Tahoma"/>
            <family val="2"/>
          </rPr>
          <t>Solver converged in probability to a global solution.</t>
        </r>
      </text>
    </comment>
    <comment ref="Y125" authorId="0" shapeId="0" xr:uid="{85E6094F-6968-4928-963B-194BBEB2D455}">
      <text>
        <r>
          <rPr>
            <sz val="9"/>
            <color indexed="81"/>
            <rFont val="Tahoma"/>
            <family val="2"/>
          </rPr>
          <t>Solver converged in probability to a global solution.</t>
        </r>
      </text>
    </comment>
    <comment ref="Z125" authorId="0" shapeId="0" xr:uid="{72E91400-6D74-4365-A140-A34D46AF5A62}">
      <text>
        <r>
          <rPr>
            <sz val="9"/>
            <color indexed="81"/>
            <rFont val="Tahoma"/>
            <family val="2"/>
          </rPr>
          <t>Solver converged in probability to a global solution.</t>
        </r>
      </text>
    </comment>
    <comment ref="AA125" authorId="0" shapeId="0" xr:uid="{B10CC778-678E-4286-B25C-2D4A8C136911}">
      <text>
        <r>
          <rPr>
            <sz val="9"/>
            <color indexed="81"/>
            <rFont val="Tahoma"/>
            <family val="2"/>
          </rPr>
          <t>Solver converged in probability to a global solution.</t>
        </r>
      </text>
    </comment>
    <comment ref="B126" authorId="0" shapeId="0" xr:uid="{829C4DE9-F594-4559-94DE-87FF6666018B}">
      <text>
        <r>
          <rPr>
            <sz val="9"/>
            <color indexed="81"/>
            <rFont val="Tahoma"/>
            <family val="2"/>
          </rPr>
          <t>Solver could not find a feasible solution.</t>
        </r>
      </text>
    </comment>
    <comment ref="C126" authorId="0" shapeId="0" xr:uid="{66F94AFA-B2FE-476A-82B1-EFC2628F20A3}">
      <text>
        <r>
          <rPr>
            <sz val="9"/>
            <color indexed="81"/>
            <rFont val="Tahoma"/>
            <family val="2"/>
          </rPr>
          <t>Solver could not find a feasible solution.</t>
        </r>
      </text>
    </comment>
    <comment ref="D126" authorId="0" shapeId="0" xr:uid="{087D868A-2A1B-497C-8585-4EB1686C16F6}">
      <text>
        <r>
          <rPr>
            <sz val="9"/>
            <color indexed="81"/>
            <rFont val="Tahoma"/>
            <family val="2"/>
          </rPr>
          <t>Solver could not find a feasible solution.</t>
        </r>
      </text>
    </comment>
    <comment ref="E126" authorId="0" shapeId="0" xr:uid="{0DA110A9-0B47-459E-8EC8-E17DEF508168}">
      <text>
        <r>
          <rPr>
            <sz val="9"/>
            <color indexed="81"/>
            <rFont val="Tahoma"/>
            <family val="2"/>
          </rPr>
          <t>Solver could not find a feasible solution.</t>
        </r>
      </text>
    </comment>
    <comment ref="F126" authorId="0" shapeId="0" xr:uid="{25F0F592-95EF-4475-961D-8EF018D8B4E2}">
      <text>
        <r>
          <rPr>
            <sz val="9"/>
            <color indexed="81"/>
            <rFont val="Tahoma"/>
            <family val="2"/>
          </rPr>
          <t>Solver could not find a feasible solution.</t>
        </r>
      </text>
    </comment>
    <comment ref="G126" authorId="0" shapeId="0" xr:uid="{057F3BE3-C9FD-4389-80A1-46B1DFDAC6F5}">
      <text>
        <r>
          <rPr>
            <sz val="9"/>
            <color indexed="81"/>
            <rFont val="Tahoma"/>
            <family val="2"/>
          </rPr>
          <t>Solver could not find a feasible solution.</t>
        </r>
      </text>
    </comment>
    <comment ref="H126" authorId="0" shapeId="0" xr:uid="{6E83EC42-D06D-45C0-BB5B-F821E30A1744}">
      <text>
        <r>
          <rPr>
            <sz val="9"/>
            <color indexed="81"/>
            <rFont val="Tahoma"/>
            <family val="2"/>
          </rPr>
          <t>Solver could not find a feasible solution.</t>
        </r>
      </text>
    </comment>
    <comment ref="I126" authorId="0" shapeId="0" xr:uid="{4D917416-7B9B-48F2-9278-EB1F07ADAB9A}">
      <text>
        <r>
          <rPr>
            <sz val="9"/>
            <color indexed="81"/>
            <rFont val="Tahoma"/>
            <family val="2"/>
          </rPr>
          <t>Solver could not find a feasible solution.</t>
        </r>
      </text>
    </comment>
    <comment ref="J126" authorId="0" shapeId="0" xr:uid="{CD6E6FE0-DEC3-421D-98A8-DC4EB5A10BC5}">
      <text>
        <r>
          <rPr>
            <sz val="9"/>
            <color indexed="81"/>
            <rFont val="Tahoma"/>
            <family val="2"/>
          </rPr>
          <t>Solver could not find a feasible solution.</t>
        </r>
      </text>
    </comment>
    <comment ref="K126" authorId="0" shapeId="0" xr:uid="{DB22EAEC-F283-4537-9D69-BBE892056B5F}">
      <text>
        <r>
          <rPr>
            <sz val="9"/>
            <color indexed="81"/>
            <rFont val="Tahoma"/>
            <family val="2"/>
          </rPr>
          <t>Solver could not find a feasible solution.</t>
        </r>
      </text>
    </comment>
    <comment ref="L126" authorId="0" shapeId="0" xr:uid="{560752CB-8933-43CB-8CD8-A46D27CD40C1}">
      <text>
        <r>
          <rPr>
            <sz val="9"/>
            <color indexed="81"/>
            <rFont val="Tahoma"/>
            <family val="2"/>
          </rPr>
          <t>Solver could not find a feasible solution.</t>
        </r>
      </text>
    </comment>
    <comment ref="M126" authorId="0" shapeId="0" xr:uid="{E2114A19-BACC-469E-98DB-DD58D8277DB2}">
      <text>
        <r>
          <rPr>
            <sz val="9"/>
            <color indexed="81"/>
            <rFont val="Tahoma"/>
            <family val="2"/>
          </rPr>
          <t>Solver could not find a feasible solution.</t>
        </r>
      </text>
    </comment>
    <comment ref="N126" authorId="0" shapeId="0" xr:uid="{7E69F795-7F8C-4560-B92B-474D2B5CB4E3}">
      <text>
        <r>
          <rPr>
            <sz val="9"/>
            <color indexed="81"/>
            <rFont val="Tahoma"/>
            <family val="2"/>
          </rPr>
          <t>Solver could not find a feasible solution.</t>
        </r>
      </text>
    </comment>
    <comment ref="O126" authorId="0" shapeId="0" xr:uid="{42AECC93-3ACD-406E-B26C-D97FD27F93B5}">
      <text>
        <r>
          <rPr>
            <sz val="9"/>
            <color indexed="81"/>
            <rFont val="Tahoma"/>
            <family val="2"/>
          </rPr>
          <t>Solver converged in probability to a global solution.</t>
        </r>
      </text>
    </comment>
    <comment ref="P126" authorId="0" shapeId="0" xr:uid="{DCC916DF-AC2C-42EA-982B-F787F307EDB8}">
      <text>
        <r>
          <rPr>
            <sz val="9"/>
            <color indexed="81"/>
            <rFont val="Tahoma"/>
            <family val="2"/>
          </rPr>
          <t>Solver converged in probability to a global solution.</t>
        </r>
      </text>
    </comment>
    <comment ref="Q126" authorId="0" shapeId="0" xr:uid="{4A55675E-E28E-47F6-A8EF-FE7A3F927975}">
      <text>
        <r>
          <rPr>
            <sz val="9"/>
            <color indexed="81"/>
            <rFont val="Tahoma"/>
            <family val="2"/>
          </rPr>
          <t>Solver converged in probability to a global solution.</t>
        </r>
      </text>
    </comment>
    <comment ref="R126" authorId="0" shapeId="0" xr:uid="{DDF237B9-8CCA-4B56-B208-CC2953416038}">
      <text>
        <r>
          <rPr>
            <sz val="9"/>
            <color indexed="81"/>
            <rFont val="Tahoma"/>
            <family val="2"/>
          </rPr>
          <t>Solver converged in probability to a global solution.</t>
        </r>
      </text>
    </comment>
    <comment ref="S126" authorId="0" shapeId="0" xr:uid="{CA9DF492-A741-4520-9F6C-B4105407ED31}">
      <text>
        <r>
          <rPr>
            <sz val="9"/>
            <color indexed="81"/>
            <rFont val="Tahoma"/>
            <family val="2"/>
          </rPr>
          <t>Solver converged in probability to a global solution.</t>
        </r>
      </text>
    </comment>
    <comment ref="T126" authorId="0" shapeId="0" xr:uid="{45F6BFC1-8D5E-4917-91D3-E40BD3D79279}">
      <text>
        <r>
          <rPr>
            <sz val="9"/>
            <color indexed="81"/>
            <rFont val="Tahoma"/>
            <family val="2"/>
          </rPr>
          <t>Solver converged in probability to a global solution.</t>
        </r>
      </text>
    </comment>
    <comment ref="U126" authorId="0" shapeId="0" xr:uid="{05826863-2086-4D30-89DA-D030E52A7DCA}">
      <text>
        <r>
          <rPr>
            <sz val="9"/>
            <color indexed="81"/>
            <rFont val="Tahoma"/>
            <family val="2"/>
          </rPr>
          <t>Solver converged in probability to a global solution.</t>
        </r>
      </text>
    </comment>
    <comment ref="V126" authorId="0" shapeId="0" xr:uid="{E6E0F6E0-FE5B-46F0-B986-19E6F5B546E7}">
      <text>
        <r>
          <rPr>
            <sz val="9"/>
            <color indexed="81"/>
            <rFont val="Tahoma"/>
            <family val="2"/>
          </rPr>
          <t>Solver converged in probability to a global solution.</t>
        </r>
      </text>
    </comment>
    <comment ref="W126" authorId="0" shapeId="0" xr:uid="{98B38566-38AE-436E-A1FC-A4153748B43D}">
      <text>
        <r>
          <rPr>
            <sz val="9"/>
            <color indexed="81"/>
            <rFont val="Tahoma"/>
            <family val="2"/>
          </rPr>
          <t>Solver converged in probability to a global solution.</t>
        </r>
      </text>
    </comment>
    <comment ref="X126" authorId="0" shapeId="0" xr:uid="{8E714DB1-47E3-49B1-B733-360778D23259}">
      <text>
        <r>
          <rPr>
            <sz val="9"/>
            <color indexed="81"/>
            <rFont val="Tahoma"/>
            <family val="2"/>
          </rPr>
          <t>Solver converged in probability to a global solution.</t>
        </r>
      </text>
    </comment>
    <comment ref="Y126" authorId="0" shapeId="0" xr:uid="{542B9BED-9464-4AFB-9BD9-DECC43795F16}">
      <text>
        <r>
          <rPr>
            <sz val="9"/>
            <color indexed="81"/>
            <rFont val="Tahoma"/>
            <family val="2"/>
          </rPr>
          <t>Solver converged in probability to a global solution.</t>
        </r>
      </text>
    </comment>
    <comment ref="Z126" authorId="0" shapeId="0" xr:uid="{B981181A-06F5-44F1-AE4B-8E915D8AC0C1}">
      <text>
        <r>
          <rPr>
            <sz val="9"/>
            <color indexed="81"/>
            <rFont val="Tahoma"/>
            <family val="2"/>
          </rPr>
          <t>Solver converged in probability to a global solution.</t>
        </r>
      </text>
    </comment>
    <comment ref="AA126" authorId="0" shapeId="0" xr:uid="{777B890D-70B7-4DAD-83A0-B774CC24CB7F}">
      <text>
        <r>
          <rPr>
            <sz val="9"/>
            <color indexed="81"/>
            <rFont val="Tahoma"/>
            <family val="2"/>
          </rPr>
          <t>Solver converged in probability to a global solution.</t>
        </r>
      </text>
    </comment>
    <comment ref="B127" authorId="0" shapeId="0" xr:uid="{C189D418-6197-4D3A-A975-8C69F4C851C5}">
      <text>
        <r>
          <rPr>
            <sz val="9"/>
            <color indexed="81"/>
            <rFont val="Tahoma"/>
            <family val="2"/>
          </rPr>
          <t>Solver could not find a feasible solution.</t>
        </r>
      </text>
    </comment>
    <comment ref="C127" authorId="0" shapeId="0" xr:uid="{9B71C85B-EB86-4CF3-8248-6E94B3C4B14B}">
      <text>
        <r>
          <rPr>
            <sz val="9"/>
            <color indexed="81"/>
            <rFont val="Tahoma"/>
            <family val="2"/>
          </rPr>
          <t>Solver could not find a feasible solution.</t>
        </r>
      </text>
    </comment>
    <comment ref="D127" authorId="0" shapeId="0" xr:uid="{67889611-37CA-4329-8A7F-5C9A1C6D1075}">
      <text>
        <r>
          <rPr>
            <sz val="9"/>
            <color indexed="81"/>
            <rFont val="Tahoma"/>
            <family val="2"/>
          </rPr>
          <t>Solver could not find a feasible solution.</t>
        </r>
      </text>
    </comment>
    <comment ref="E127" authorId="0" shapeId="0" xr:uid="{7A2D88AA-7697-4ED9-93E3-6F5D9F143D6F}">
      <text>
        <r>
          <rPr>
            <sz val="9"/>
            <color indexed="81"/>
            <rFont val="Tahoma"/>
            <family val="2"/>
          </rPr>
          <t>Solver could not find a feasible solution.</t>
        </r>
      </text>
    </comment>
    <comment ref="F127" authorId="0" shapeId="0" xr:uid="{88AFCECB-CB85-4B76-9903-84BA13B041B2}">
      <text>
        <r>
          <rPr>
            <sz val="9"/>
            <color indexed="81"/>
            <rFont val="Tahoma"/>
            <family val="2"/>
          </rPr>
          <t>Solver could not find a feasible solution.</t>
        </r>
      </text>
    </comment>
    <comment ref="G127" authorId="0" shapeId="0" xr:uid="{8CFD5974-9B46-40B5-BE6F-B286903400AF}">
      <text>
        <r>
          <rPr>
            <sz val="9"/>
            <color indexed="81"/>
            <rFont val="Tahoma"/>
            <family val="2"/>
          </rPr>
          <t>Solver could not find a feasible solution.</t>
        </r>
      </text>
    </comment>
    <comment ref="H127" authorId="0" shapeId="0" xr:uid="{908D0F22-DB52-4B4B-959C-8A77AB88C623}">
      <text>
        <r>
          <rPr>
            <sz val="9"/>
            <color indexed="81"/>
            <rFont val="Tahoma"/>
            <family val="2"/>
          </rPr>
          <t>Solver could not find a feasible solution.</t>
        </r>
      </text>
    </comment>
    <comment ref="I127" authorId="0" shapeId="0" xr:uid="{D0D41E61-D755-4AB5-B3AD-9B01B63278D7}">
      <text>
        <r>
          <rPr>
            <sz val="9"/>
            <color indexed="81"/>
            <rFont val="Tahoma"/>
            <family val="2"/>
          </rPr>
          <t>Solver could not find a feasible solution.</t>
        </r>
      </text>
    </comment>
    <comment ref="J127" authorId="0" shapeId="0" xr:uid="{7CD22C02-2511-439B-874F-1C2AB5317826}">
      <text>
        <r>
          <rPr>
            <sz val="9"/>
            <color indexed="81"/>
            <rFont val="Tahoma"/>
            <family val="2"/>
          </rPr>
          <t>Solver could not find a feasible solution.</t>
        </r>
      </text>
    </comment>
    <comment ref="K127" authorId="0" shapeId="0" xr:uid="{C90ABD31-319C-49E0-859C-7FBC4D6D3FE0}">
      <text>
        <r>
          <rPr>
            <sz val="9"/>
            <color indexed="81"/>
            <rFont val="Tahoma"/>
            <family val="2"/>
          </rPr>
          <t>Solver could not find a feasible solution.</t>
        </r>
      </text>
    </comment>
    <comment ref="L127" authorId="0" shapeId="0" xr:uid="{099BBD4E-CCE9-43ED-BE35-B96832204594}">
      <text>
        <r>
          <rPr>
            <sz val="9"/>
            <color indexed="81"/>
            <rFont val="Tahoma"/>
            <family val="2"/>
          </rPr>
          <t>Solver could not find a feasible solution.</t>
        </r>
      </text>
    </comment>
    <comment ref="M127" authorId="0" shapeId="0" xr:uid="{CD13BA5D-76C2-493F-915D-06249057F6B7}">
      <text>
        <r>
          <rPr>
            <sz val="9"/>
            <color indexed="81"/>
            <rFont val="Tahoma"/>
            <family val="2"/>
          </rPr>
          <t>Solver could not find a feasible solution.</t>
        </r>
      </text>
    </comment>
    <comment ref="N127" authorId="0" shapeId="0" xr:uid="{AC641329-C8C7-4FC1-A022-01EA82A8FEC3}">
      <text>
        <r>
          <rPr>
            <sz val="9"/>
            <color indexed="81"/>
            <rFont val="Tahoma"/>
            <family val="2"/>
          </rPr>
          <t>Solver could not find a feasible solution.</t>
        </r>
      </text>
    </comment>
    <comment ref="O127" authorId="0" shapeId="0" xr:uid="{3BD4F318-B4C4-43B6-A45A-A6CFFDA01105}">
      <text>
        <r>
          <rPr>
            <sz val="9"/>
            <color indexed="81"/>
            <rFont val="Tahoma"/>
            <family val="2"/>
          </rPr>
          <t>Solver converged in probability to a global solution.</t>
        </r>
      </text>
    </comment>
    <comment ref="P127" authorId="0" shapeId="0" xr:uid="{AB2C68F6-60BB-409A-91E1-DAF33707096D}">
      <text>
        <r>
          <rPr>
            <sz val="9"/>
            <color indexed="81"/>
            <rFont val="Tahoma"/>
            <family val="2"/>
          </rPr>
          <t>Solver converged in probability to a global solution.</t>
        </r>
      </text>
    </comment>
    <comment ref="Q127" authorId="0" shapeId="0" xr:uid="{15CDCB15-AA6E-48DD-8040-A9D34A992EE4}">
      <text>
        <r>
          <rPr>
            <sz val="9"/>
            <color indexed="81"/>
            <rFont val="Tahoma"/>
            <family val="2"/>
          </rPr>
          <t>Solver converged in probability to a global solution.</t>
        </r>
      </text>
    </comment>
    <comment ref="R127" authorId="0" shapeId="0" xr:uid="{4183D860-632E-4B51-AFE9-463F85C8A4D8}">
      <text>
        <r>
          <rPr>
            <sz val="9"/>
            <color indexed="81"/>
            <rFont val="Tahoma"/>
            <family val="2"/>
          </rPr>
          <t>Solver converged in probability to a global solution.</t>
        </r>
      </text>
    </comment>
    <comment ref="S127" authorId="0" shapeId="0" xr:uid="{73B68E26-7D81-41D0-A55F-066D92374A64}">
      <text>
        <r>
          <rPr>
            <sz val="9"/>
            <color indexed="81"/>
            <rFont val="Tahoma"/>
            <family val="2"/>
          </rPr>
          <t>Solver converged in probability to a global solution.</t>
        </r>
      </text>
    </comment>
    <comment ref="T127" authorId="0" shapeId="0" xr:uid="{5199DE8B-392D-41BE-AB09-D340C15FD53C}">
      <text>
        <r>
          <rPr>
            <sz val="9"/>
            <color indexed="81"/>
            <rFont val="Tahoma"/>
            <family val="2"/>
          </rPr>
          <t>Solver converged in probability to a global solution.</t>
        </r>
      </text>
    </comment>
    <comment ref="U127" authorId="0" shapeId="0" xr:uid="{661464B9-8978-4752-A868-1CC129A9A453}">
      <text>
        <r>
          <rPr>
            <sz val="9"/>
            <color indexed="81"/>
            <rFont val="Tahoma"/>
            <family val="2"/>
          </rPr>
          <t>Solver converged in probability to a global solution.</t>
        </r>
      </text>
    </comment>
    <comment ref="V127" authorId="0" shapeId="0" xr:uid="{D482F9DC-7C18-450E-8376-F1328A3F8C3A}">
      <text>
        <r>
          <rPr>
            <sz val="9"/>
            <color indexed="81"/>
            <rFont val="Tahoma"/>
            <family val="2"/>
          </rPr>
          <t>Solver converged in probability to a global solution.</t>
        </r>
      </text>
    </comment>
    <comment ref="W127" authorId="0" shapeId="0" xr:uid="{8C09C48D-68F2-4778-AB96-3F12377F454D}">
      <text>
        <r>
          <rPr>
            <sz val="9"/>
            <color indexed="81"/>
            <rFont val="Tahoma"/>
            <family val="2"/>
          </rPr>
          <t>Solver converged in probability to a global solution.</t>
        </r>
      </text>
    </comment>
    <comment ref="X127" authorId="0" shapeId="0" xr:uid="{481602E8-E987-42C5-9D89-154287971C19}">
      <text>
        <r>
          <rPr>
            <sz val="9"/>
            <color indexed="81"/>
            <rFont val="Tahoma"/>
            <family val="2"/>
          </rPr>
          <t>Solver converged in probability to a global solution.</t>
        </r>
      </text>
    </comment>
    <comment ref="Y127" authorId="0" shapeId="0" xr:uid="{0D5179CE-3900-4C65-A7D6-FEE782F32B33}">
      <text>
        <r>
          <rPr>
            <sz val="9"/>
            <color indexed="81"/>
            <rFont val="Tahoma"/>
            <family val="2"/>
          </rPr>
          <t>Solver converged in probability to a global solution.</t>
        </r>
      </text>
    </comment>
    <comment ref="Z127" authorId="0" shapeId="0" xr:uid="{251C812E-6337-4C34-B4DB-2D3CA15028DE}">
      <text>
        <r>
          <rPr>
            <sz val="9"/>
            <color indexed="81"/>
            <rFont val="Tahoma"/>
            <family val="2"/>
          </rPr>
          <t>Solver converged in probability to a global solution.</t>
        </r>
      </text>
    </comment>
    <comment ref="AA127" authorId="0" shapeId="0" xr:uid="{8892641C-0AEF-4A0D-8C16-1CC8D590B7B4}">
      <text>
        <r>
          <rPr>
            <sz val="9"/>
            <color indexed="81"/>
            <rFont val="Tahoma"/>
            <family val="2"/>
          </rPr>
          <t>Solver converged in probability to a global solution.</t>
        </r>
      </text>
    </comment>
    <comment ref="B128" authorId="0" shapeId="0" xr:uid="{1D7ED89B-8DA8-4091-BE28-B868102B170A}">
      <text>
        <r>
          <rPr>
            <sz val="9"/>
            <color indexed="81"/>
            <rFont val="Tahoma"/>
            <family val="2"/>
          </rPr>
          <t>Solver could not find a feasible solution.</t>
        </r>
      </text>
    </comment>
    <comment ref="C128" authorId="0" shapeId="0" xr:uid="{1DB4EED0-675C-4A25-B929-0F9640CED6C0}">
      <text>
        <r>
          <rPr>
            <sz val="9"/>
            <color indexed="81"/>
            <rFont val="Tahoma"/>
            <family val="2"/>
          </rPr>
          <t>Solver could not find a feasible solution.</t>
        </r>
      </text>
    </comment>
    <comment ref="D128" authorId="0" shapeId="0" xr:uid="{6EC5AC2B-B99D-4626-BEF1-00804022785E}">
      <text>
        <r>
          <rPr>
            <sz val="9"/>
            <color indexed="81"/>
            <rFont val="Tahoma"/>
            <family val="2"/>
          </rPr>
          <t>Solver could not find a feasible solution.</t>
        </r>
      </text>
    </comment>
    <comment ref="E128" authorId="0" shapeId="0" xr:uid="{E94F8937-65BC-4EBC-A71A-4DE30BF9E323}">
      <text>
        <r>
          <rPr>
            <sz val="9"/>
            <color indexed="81"/>
            <rFont val="Tahoma"/>
            <family val="2"/>
          </rPr>
          <t>Solver could not find a feasible solution.</t>
        </r>
      </text>
    </comment>
    <comment ref="F128" authorId="0" shapeId="0" xr:uid="{1F2E5370-95F1-43EA-A3A8-CD3650B88AC9}">
      <text>
        <r>
          <rPr>
            <sz val="9"/>
            <color indexed="81"/>
            <rFont val="Tahoma"/>
            <family val="2"/>
          </rPr>
          <t>Solver could not find a feasible solution.</t>
        </r>
      </text>
    </comment>
    <comment ref="G128" authorId="0" shapeId="0" xr:uid="{C3A47531-D78F-4D23-B89B-AC602BE8CF04}">
      <text>
        <r>
          <rPr>
            <sz val="9"/>
            <color indexed="81"/>
            <rFont val="Tahoma"/>
            <family val="2"/>
          </rPr>
          <t>Solver could not find a feasible solution.</t>
        </r>
      </text>
    </comment>
    <comment ref="H128" authorId="0" shapeId="0" xr:uid="{56B32794-5500-4A92-B2E5-D96294C62E5D}">
      <text>
        <r>
          <rPr>
            <sz val="9"/>
            <color indexed="81"/>
            <rFont val="Tahoma"/>
            <family val="2"/>
          </rPr>
          <t>Solver could not find a feasible solution.</t>
        </r>
      </text>
    </comment>
    <comment ref="I128" authorId="0" shapeId="0" xr:uid="{E2709991-57A4-48A0-A6D7-78475C1D1026}">
      <text>
        <r>
          <rPr>
            <sz val="9"/>
            <color indexed="81"/>
            <rFont val="Tahoma"/>
            <family val="2"/>
          </rPr>
          <t>Solver could not find a feasible solution.</t>
        </r>
      </text>
    </comment>
    <comment ref="J128" authorId="0" shapeId="0" xr:uid="{74EBD172-01AC-43A6-8711-29556F461A62}">
      <text>
        <r>
          <rPr>
            <sz val="9"/>
            <color indexed="81"/>
            <rFont val="Tahoma"/>
            <family val="2"/>
          </rPr>
          <t>Solver could not find a feasible solution.</t>
        </r>
      </text>
    </comment>
    <comment ref="K128" authorId="0" shapeId="0" xr:uid="{1EC63FAE-0298-428E-97CF-2D8C75D99661}">
      <text>
        <r>
          <rPr>
            <sz val="9"/>
            <color indexed="81"/>
            <rFont val="Tahoma"/>
            <family val="2"/>
          </rPr>
          <t>Solver could not find a feasible solution.</t>
        </r>
      </text>
    </comment>
    <comment ref="L128" authorId="0" shapeId="0" xr:uid="{9A8616CE-A06A-4659-9BCD-71B2E74D22D0}">
      <text>
        <r>
          <rPr>
            <sz val="9"/>
            <color indexed="81"/>
            <rFont val="Tahoma"/>
            <family val="2"/>
          </rPr>
          <t>Solver could not find a feasible solution.</t>
        </r>
      </text>
    </comment>
    <comment ref="M128" authorId="0" shapeId="0" xr:uid="{BBBBEC72-BEAF-481A-8D5F-9B0BA299604D}">
      <text>
        <r>
          <rPr>
            <sz val="9"/>
            <color indexed="81"/>
            <rFont val="Tahoma"/>
            <family val="2"/>
          </rPr>
          <t>Solver could not find a feasible solution.</t>
        </r>
      </text>
    </comment>
    <comment ref="N128" authorId="0" shapeId="0" xr:uid="{7873D3BC-2ED4-4F71-95C4-5B586D52AA2A}">
      <text>
        <r>
          <rPr>
            <sz val="9"/>
            <color indexed="81"/>
            <rFont val="Tahoma"/>
            <family val="2"/>
          </rPr>
          <t>Solver could not find a feasible solution.</t>
        </r>
      </text>
    </comment>
    <comment ref="O128" authorId="0" shapeId="0" xr:uid="{ED1162B9-FBC5-4B55-A98F-72CAC661204A}">
      <text>
        <r>
          <rPr>
            <sz val="9"/>
            <color indexed="81"/>
            <rFont val="Tahoma"/>
            <family val="2"/>
          </rPr>
          <t>Solver converged in probability to a global solution.</t>
        </r>
      </text>
    </comment>
    <comment ref="P128" authorId="0" shapeId="0" xr:uid="{7DC5B92A-5DCD-4DF0-9654-8DB95E05AE3E}">
      <text>
        <r>
          <rPr>
            <sz val="9"/>
            <color indexed="81"/>
            <rFont val="Tahoma"/>
            <family val="2"/>
          </rPr>
          <t>Solver converged in probability to a global solution.</t>
        </r>
      </text>
    </comment>
    <comment ref="Q128" authorId="0" shapeId="0" xr:uid="{16049DD5-A185-48BA-95E9-55723AF280F0}">
      <text>
        <r>
          <rPr>
            <sz val="9"/>
            <color indexed="81"/>
            <rFont val="Tahoma"/>
            <family val="2"/>
          </rPr>
          <t>Solver converged in probability to a global solution.</t>
        </r>
      </text>
    </comment>
    <comment ref="R128" authorId="0" shapeId="0" xr:uid="{3A307406-ADA0-4C3D-B867-B7F983D970B5}">
      <text>
        <r>
          <rPr>
            <sz val="9"/>
            <color indexed="81"/>
            <rFont val="Tahoma"/>
            <family val="2"/>
          </rPr>
          <t>Solver converged in probability to a global solution.</t>
        </r>
      </text>
    </comment>
    <comment ref="S128" authorId="0" shapeId="0" xr:uid="{3769E3BC-2328-4450-A2C2-8F24CD2D38E0}">
      <text>
        <r>
          <rPr>
            <sz val="9"/>
            <color indexed="81"/>
            <rFont val="Tahoma"/>
            <family val="2"/>
          </rPr>
          <t>Solver converged in probability to a global solution.</t>
        </r>
      </text>
    </comment>
    <comment ref="T128" authorId="0" shapeId="0" xr:uid="{91BCBCD4-12A3-400A-91AF-F29F81EE42B1}">
      <text>
        <r>
          <rPr>
            <sz val="9"/>
            <color indexed="81"/>
            <rFont val="Tahoma"/>
            <family val="2"/>
          </rPr>
          <t>Solver converged in probability to a global solution.</t>
        </r>
      </text>
    </comment>
    <comment ref="U128" authorId="0" shapeId="0" xr:uid="{EE4C03A1-D70D-40C9-9829-A0560EE8DFAF}">
      <text>
        <r>
          <rPr>
            <sz val="9"/>
            <color indexed="81"/>
            <rFont val="Tahoma"/>
            <family val="2"/>
          </rPr>
          <t>Solver converged in probability to a global solution.</t>
        </r>
      </text>
    </comment>
    <comment ref="V128" authorId="0" shapeId="0" xr:uid="{3BA0B9B5-E136-4BCF-8202-C7AEBE2BD4AA}">
      <text>
        <r>
          <rPr>
            <sz val="9"/>
            <color indexed="81"/>
            <rFont val="Tahoma"/>
            <family val="2"/>
          </rPr>
          <t>Solver converged in probability to a global solution.</t>
        </r>
      </text>
    </comment>
    <comment ref="W128" authorId="0" shapeId="0" xr:uid="{7F4BD6F6-B019-411F-B7DB-70088470A772}">
      <text>
        <r>
          <rPr>
            <sz val="9"/>
            <color indexed="81"/>
            <rFont val="Tahoma"/>
            <family val="2"/>
          </rPr>
          <t>Solver converged in probability to a global solution.</t>
        </r>
      </text>
    </comment>
    <comment ref="X128" authorId="0" shapeId="0" xr:uid="{5CF22C74-3074-421C-ABE8-F4D8B4D46E95}">
      <text>
        <r>
          <rPr>
            <sz val="9"/>
            <color indexed="81"/>
            <rFont val="Tahoma"/>
            <family val="2"/>
          </rPr>
          <t>Solver converged in probability to a global solution.</t>
        </r>
      </text>
    </comment>
    <comment ref="Y128" authorId="0" shapeId="0" xr:uid="{DFB94ECB-6B2E-41C8-82F6-265ED25F3760}">
      <text>
        <r>
          <rPr>
            <sz val="9"/>
            <color indexed="81"/>
            <rFont val="Tahoma"/>
            <family val="2"/>
          </rPr>
          <t>Solver converged in probability to a global solution.</t>
        </r>
      </text>
    </comment>
    <comment ref="Z128" authorId="0" shapeId="0" xr:uid="{77B2B7D6-4DCF-4541-BC43-6A9C49FB40DB}">
      <text>
        <r>
          <rPr>
            <sz val="9"/>
            <color indexed="81"/>
            <rFont val="Tahoma"/>
            <family val="2"/>
          </rPr>
          <t>Solver converged in probability to a global solution.</t>
        </r>
      </text>
    </comment>
    <comment ref="AA128" authorId="0" shapeId="0" xr:uid="{998C157C-EA55-400B-ACC6-DEDC53E33483}">
      <text>
        <r>
          <rPr>
            <sz val="9"/>
            <color indexed="81"/>
            <rFont val="Tahoma"/>
            <family val="2"/>
          </rPr>
          <t>Solver converged in probability to a global solution.</t>
        </r>
      </text>
    </comment>
    <comment ref="B129" authorId="0" shapeId="0" xr:uid="{E096332F-6729-4977-A5D3-EE4207687E0D}">
      <text>
        <r>
          <rPr>
            <sz val="9"/>
            <color indexed="81"/>
            <rFont val="Tahoma"/>
            <family val="2"/>
          </rPr>
          <t>Solver could not find a feasible solution.</t>
        </r>
      </text>
    </comment>
    <comment ref="C129" authorId="0" shapeId="0" xr:uid="{13AD2460-7E4C-49E4-805E-67788182BD53}">
      <text>
        <r>
          <rPr>
            <sz val="9"/>
            <color indexed="81"/>
            <rFont val="Tahoma"/>
            <family val="2"/>
          </rPr>
          <t>Solver could not find a feasible solution.</t>
        </r>
      </text>
    </comment>
    <comment ref="D129" authorId="0" shapeId="0" xr:uid="{44F84FDF-6D16-49A5-882F-BC57E37EB635}">
      <text>
        <r>
          <rPr>
            <sz val="9"/>
            <color indexed="81"/>
            <rFont val="Tahoma"/>
            <family val="2"/>
          </rPr>
          <t>Solver could not find a feasible solution.</t>
        </r>
      </text>
    </comment>
    <comment ref="E129" authorId="0" shapeId="0" xr:uid="{86F8A113-603F-4147-BB8C-F2F7D7E4EB48}">
      <text>
        <r>
          <rPr>
            <sz val="9"/>
            <color indexed="81"/>
            <rFont val="Tahoma"/>
            <family val="2"/>
          </rPr>
          <t>Solver could not find a feasible solution.</t>
        </r>
      </text>
    </comment>
    <comment ref="F129" authorId="0" shapeId="0" xr:uid="{976C30F5-D335-43F1-9C5D-7D7120137A19}">
      <text>
        <r>
          <rPr>
            <sz val="9"/>
            <color indexed="81"/>
            <rFont val="Tahoma"/>
            <family val="2"/>
          </rPr>
          <t>Solver could not find a feasible solution.</t>
        </r>
      </text>
    </comment>
    <comment ref="G129" authorId="0" shapeId="0" xr:uid="{56B4C632-8D63-4822-9D7E-9FE00D26BA1D}">
      <text>
        <r>
          <rPr>
            <sz val="9"/>
            <color indexed="81"/>
            <rFont val="Tahoma"/>
            <family val="2"/>
          </rPr>
          <t>Solver could not find a feasible solution.</t>
        </r>
      </text>
    </comment>
    <comment ref="H129" authorId="0" shapeId="0" xr:uid="{DC9FBC2A-78BE-4DAC-A7DC-E9743CED14E7}">
      <text>
        <r>
          <rPr>
            <sz val="9"/>
            <color indexed="81"/>
            <rFont val="Tahoma"/>
            <family val="2"/>
          </rPr>
          <t>Solver could not find a feasible solution.</t>
        </r>
      </text>
    </comment>
    <comment ref="I129" authorId="0" shapeId="0" xr:uid="{C8D618A6-C468-4357-9313-EC484C11B1EE}">
      <text>
        <r>
          <rPr>
            <sz val="9"/>
            <color indexed="81"/>
            <rFont val="Tahoma"/>
            <family val="2"/>
          </rPr>
          <t>Solver could not find a feasible solution.</t>
        </r>
      </text>
    </comment>
    <comment ref="J129" authorId="0" shapeId="0" xr:uid="{B2F61576-F5A0-4660-A03F-623BC0C73E58}">
      <text>
        <r>
          <rPr>
            <sz val="9"/>
            <color indexed="81"/>
            <rFont val="Tahoma"/>
            <family val="2"/>
          </rPr>
          <t>Solver could not find a feasible solution.</t>
        </r>
      </text>
    </comment>
    <comment ref="K129" authorId="0" shapeId="0" xr:uid="{1985CE77-E5F0-45D5-8C35-50EC9C64A821}">
      <text>
        <r>
          <rPr>
            <sz val="9"/>
            <color indexed="81"/>
            <rFont val="Tahoma"/>
            <family val="2"/>
          </rPr>
          <t>Solver could not find a feasible solution.</t>
        </r>
      </text>
    </comment>
    <comment ref="L129" authorId="0" shapeId="0" xr:uid="{88C1B4D9-075C-42AF-8AA6-7D13FC9883FF}">
      <text>
        <r>
          <rPr>
            <sz val="9"/>
            <color indexed="81"/>
            <rFont val="Tahoma"/>
            <family val="2"/>
          </rPr>
          <t>Solver could not find a feasible solution.</t>
        </r>
      </text>
    </comment>
    <comment ref="M129" authorId="0" shapeId="0" xr:uid="{9721770A-B7CA-4036-BAEC-03D8C99E3369}">
      <text>
        <r>
          <rPr>
            <sz val="9"/>
            <color indexed="81"/>
            <rFont val="Tahoma"/>
            <family val="2"/>
          </rPr>
          <t>Solver could not find a feasible solution.</t>
        </r>
      </text>
    </comment>
    <comment ref="N129" authorId="0" shapeId="0" xr:uid="{E6D53730-FB0E-404F-A11E-14BB5B3AF9AF}">
      <text>
        <r>
          <rPr>
            <sz val="9"/>
            <color indexed="81"/>
            <rFont val="Tahoma"/>
            <family val="2"/>
          </rPr>
          <t>Solver could not find a feasible solution.</t>
        </r>
      </text>
    </comment>
    <comment ref="O129" authorId="0" shapeId="0" xr:uid="{9B1BADAB-7A07-459D-A577-9F6AB98730A5}">
      <text>
        <r>
          <rPr>
            <sz val="9"/>
            <color indexed="81"/>
            <rFont val="Tahoma"/>
            <family val="2"/>
          </rPr>
          <t>Solver converged in probability to a global solution.</t>
        </r>
      </text>
    </comment>
    <comment ref="P129" authorId="0" shapeId="0" xr:uid="{54EE85B3-EDBE-48DD-A315-B0372C83DBD4}">
      <text>
        <r>
          <rPr>
            <sz val="9"/>
            <color indexed="81"/>
            <rFont val="Tahoma"/>
            <family val="2"/>
          </rPr>
          <t>Solver converged in probability to a global solution.</t>
        </r>
      </text>
    </comment>
    <comment ref="Q129" authorId="0" shapeId="0" xr:uid="{7087CB76-2B4F-46B8-B1C7-348426DC5EF5}">
      <text>
        <r>
          <rPr>
            <sz val="9"/>
            <color indexed="81"/>
            <rFont val="Tahoma"/>
            <family val="2"/>
          </rPr>
          <t>Solver converged in probability to a global solution.</t>
        </r>
      </text>
    </comment>
    <comment ref="R129" authorId="0" shapeId="0" xr:uid="{4D9088E2-B4B7-4F2B-8622-DA36F44C3F7D}">
      <text>
        <r>
          <rPr>
            <sz val="9"/>
            <color indexed="81"/>
            <rFont val="Tahoma"/>
            <family val="2"/>
          </rPr>
          <t>Solver converged in probability to a global solution.</t>
        </r>
      </text>
    </comment>
    <comment ref="S129" authorId="0" shapeId="0" xr:uid="{83A7E866-C53F-4DA5-8CB8-880C0B09D264}">
      <text>
        <r>
          <rPr>
            <sz val="9"/>
            <color indexed="81"/>
            <rFont val="Tahoma"/>
            <family val="2"/>
          </rPr>
          <t>Solver converged in probability to a global solution.</t>
        </r>
      </text>
    </comment>
    <comment ref="T129" authorId="0" shapeId="0" xr:uid="{8D1B05AC-3619-46C3-86E7-C7448B6F2136}">
      <text>
        <r>
          <rPr>
            <sz val="9"/>
            <color indexed="81"/>
            <rFont val="Tahoma"/>
            <family val="2"/>
          </rPr>
          <t>Solver converged in probability to a global solution.</t>
        </r>
      </text>
    </comment>
    <comment ref="U129" authorId="0" shapeId="0" xr:uid="{5051D17A-1C56-44AA-896F-BBFC40A71415}">
      <text>
        <r>
          <rPr>
            <sz val="9"/>
            <color indexed="81"/>
            <rFont val="Tahoma"/>
            <family val="2"/>
          </rPr>
          <t>Solver converged in probability to a global solution.</t>
        </r>
      </text>
    </comment>
    <comment ref="V129" authorId="0" shapeId="0" xr:uid="{AF68A10C-C19D-4E83-A044-9B058C95BC41}">
      <text>
        <r>
          <rPr>
            <sz val="9"/>
            <color indexed="81"/>
            <rFont val="Tahoma"/>
            <family val="2"/>
          </rPr>
          <t>Solver converged in probability to a global solution.</t>
        </r>
      </text>
    </comment>
    <comment ref="W129" authorId="0" shapeId="0" xr:uid="{16B67F71-9532-43B9-A64D-1514E80CB623}">
      <text>
        <r>
          <rPr>
            <sz val="9"/>
            <color indexed="81"/>
            <rFont val="Tahoma"/>
            <family val="2"/>
          </rPr>
          <t>Solver converged in probability to a global solution.</t>
        </r>
      </text>
    </comment>
    <comment ref="X129" authorId="0" shapeId="0" xr:uid="{57A04F7D-44D7-4078-865C-3D715ED7AC0F}">
      <text>
        <r>
          <rPr>
            <sz val="9"/>
            <color indexed="81"/>
            <rFont val="Tahoma"/>
            <family val="2"/>
          </rPr>
          <t>Solver converged in probability to a global solution.</t>
        </r>
      </text>
    </comment>
    <comment ref="Y129" authorId="0" shapeId="0" xr:uid="{F9D9694E-0B28-42ED-A703-AA158429D938}">
      <text>
        <r>
          <rPr>
            <sz val="9"/>
            <color indexed="81"/>
            <rFont val="Tahoma"/>
            <family val="2"/>
          </rPr>
          <t>Solver converged in probability to a global solution.</t>
        </r>
      </text>
    </comment>
    <comment ref="Z129" authorId="0" shapeId="0" xr:uid="{04FBA290-71AC-4B83-A6D8-66784B095F9E}">
      <text>
        <r>
          <rPr>
            <sz val="9"/>
            <color indexed="81"/>
            <rFont val="Tahoma"/>
            <family val="2"/>
          </rPr>
          <t>Solver converged in probability to a global solution.</t>
        </r>
      </text>
    </comment>
    <comment ref="AA129" authorId="0" shapeId="0" xr:uid="{89156D07-BCDD-4088-ABB5-F3525D1B02D2}">
      <text>
        <r>
          <rPr>
            <sz val="9"/>
            <color indexed="81"/>
            <rFont val="Tahoma"/>
            <family val="2"/>
          </rPr>
          <t>Solver converged in probability to a global solution.</t>
        </r>
      </text>
    </comment>
    <comment ref="B130" authorId="0" shapeId="0" xr:uid="{6437D805-0B90-4198-8C58-DCBB2B5A9653}">
      <text>
        <r>
          <rPr>
            <sz val="9"/>
            <color indexed="81"/>
            <rFont val="Tahoma"/>
            <family val="2"/>
          </rPr>
          <t>Solver could not find a feasible solution.</t>
        </r>
      </text>
    </comment>
    <comment ref="C130" authorId="0" shapeId="0" xr:uid="{8CA1BD40-3148-4F38-819B-6365B3E878DD}">
      <text>
        <r>
          <rPr>
            <sz val="9"/>
            <color indexed="81"/>
            <rFont val="Tahoma"/>
            <family val="2"/>
          </rPr>
          <t>Solver could not find a feasible solution.</t>
        </r>
      </text>
    </comment>
    <comment ref="D130" authorId="0" shapeId="0" xr:uid="{05B206B1-69F5-4A69-BDB2-7708DD4A59CE}">
      <text>
        <r>
          <rPr>
            <sz val="9"/>
            <color indexed="81"/>
            <rFont val="Tahoma"/>
            <family val="2"/>
          </rPr>
          <t>Solver could not find a feasible solution.</t>
        </r>
      </text>
    </comment>
    <comment ref="E130" authorId="0" shapeId="0" xr:uid="{7263F7C0-5931-4FD0-B6E0-15F4893A8564}">
      <text>
        <r>
          <rPr>
            <sz val="9"/>
            <color indexed="81"/>
            <rFont val="Tahoma"/>
            <family val="2"/>
          </rPr>
          <t>Solver could not find a feasible solution.</t>
        </r>
      </text>
    </comment>
    <comment ref="F130" authorId="0" shapeId="0" xr:uid="{0C60FCD4-B9D2-442C-B2CC-3760DEF8EAB3}">
      <text>
        <r>
          <rPr>
            <sz val="9"/>
            <color indexed="81"/>
            <rFont val="Tahoma"/>
            <family val="2"/>
          </rPr>
          <t>Solver could not find a feasible solution.</t>
        </r>
      </text>
    </comment>
    <comment ref="G130" authorId="0" shapeId="0" xr:uid="{11B49BA2-0F49-4703-8893-66563F69C4D9}">
      <text>
        <r>
          <rPr>
            <sz val="9"/>
            <color indexed="81"/>
            <rFont val="Tahoma"/>
            <family val="2"/>
          </rPr>
          <t>Solver could not find a feasible solution.</t>
        </r>
      </text>
    </comment>
    <comment ref="H130" authorId="0" shapeId="0" xr:uid="{2F255EA9-4D6D-42C4-8447-706866D78CAF}">
      <text>
        <r>
          <rPr>
            <sz val="9"/>
            <color indexed="81"/>
            <rFont val="Tahoma"/>
            <family val="2"/>
          </rPr>
          <t>Solver could not find a feasible solution.</t>
        </r>
      </text>
    </comment>
    <comment ref="I130" authorId="0" shapeId="0" xr:uid="{D280ACE7-8229-483B-BE39-463F4AFD4523}">
      <text>
        <r>
          <rPr>
            <sz val="9"/>
            <color indexed="81"/>
            <rFont val="Tahoma"/>
            <family val="2"/>
          </rPr>
          <t>Solver could not find a feasible solution.</t>
        </r>
      </text>
    </comment>
    <comment ref="J130" authorId="0" shapeId="0" xr:uid="{2330E802-0136-4D74-80C8-F541243B985D}">
      <text>
        <r>
          <rPr>
            <sz val="9"/>
            <color indexed="81"/>
            <rFont val="Tahoma"/>
            <family val="2"/>
          </rPr>
          <t>Solver could not find a feasible solution.</t>
        </r>
      </text>
    </comment>
    <comment ref="K130" authorId="0" shapeId="0" xr:uid="{EF2C302D-07FE-4DD8-8804-6DFBD1AE8B11}">
      <text>
        <r>
          <rPr>
            <sz val="9"/>
            <color indexed="81"/>
            <rFont val="Tahoma"/>
            <family val="2"/>
          </rPr>
          <t>Solver could not find a feasible solution.</t>
        </r>
      </text>
    </comment>
    <comment ref="L130" authorId="0" shapeId="0" xr:uid="{C948E562-C513-4522-BAB1-DAF8EC6BD73A}">
      <text>
        <r>
          <rPr>
            <sz val="9"/>
            <color indexed="81"/>
            <rFont val="Tahoma"/>
            <family val="2"/>
          </rPr>
          <t>Solver could not find a feasible solution.</t>
        </r>
      </text>
    </comment>
    <comment ref="M130" authorId="0" shapeId="0" xr:uid="{565DEDCF-7C15-4DCC-BDEF-F7EA04B142FA}">
      <text>
        <r>
          <rPr>
            <sz val="9"/>
            <color indexed="81"/>
            <rFont val="Tahoma"/>
            <family val="2"/>
          </rPr>
          <t>Solver could not find a feasible solution.</t>
        </r>
      </text>
    </comment>
    <comment ref="N130" authorId="0" shapeId="0" xr:uid="{3CC73EB5-38AB-420F-A9DF-78D5A2D72322}">
      <text>
        <r>
          <rPr>
            <sz val="9"/>
            <color indexed="81"/>
            <rFont val="Tahoma"/>
            <family val="2"/>
          </rPr>
          <t>Solver could not find a feasible solution.</t>
        </r>
      </text>
    </comment>
    <comment ref="O130" authorId="0" shapeId="0" xr:uid="{36904FC5-CA69-4BC7-A619-DBD8C9810910}">
      <text>
        <r>
          <rPr>
            <sz val="9"/>
            <color indexed="81"/>
            <rFont val="Tahoma"/>
            <family val="2"/>
          </rPr>
          <t>Solver converged in probability to a global solution.</t>
        </r>
      </text>
    </comment>
    <comment ref="P130" authorId="0" shapeId="0" xr:uid="{DF705E90-F2E9-4F11-90DC-018AD59E26C4}">
      <text>
        <r>
          <rPr>
            <sz val="9"/>
            <color indexed="81"/>
            <rFont val="Tahoma"/>
            <family val="2"/>
          </rPr>
          <t>Solver converged in probability to a global solution.</t>
        </r>
      </text>
    </comment>
    <comment ref="Q130" authorId="0" shapeId="0" xr:uid="{48305EA7-5995-4EC3-A91B-059BFBA1E9F8}">
      <text>
        <r>
          <rPr>
            <sz val="9"/>
            <color indexed="81"/>
            <rFont val="Tahoma"/>
            <family val="2"/>
          </rPr>
          <t>Solver converged in probability to a global solution.</t>
        </r>
      </text>
    </comment>
    <comment ref="R130" authorId="0" shapeId="0" xr:uid="{E6CE254D-F9EC-4982-941E-E8204A5F0C99}">
      <text>
        <r>
          <rPr>
            <sz val="9"/>
            <color indexed="81"/>
            <rFont val="Tahoma"/>
            <family val="2"/>
          </rPr>
          <t>Solver converged in probability to a global solution.</t>
        </r>
      </text>
    </comment>
    <comment ref="S130" authorId="0" shapeId="0" xr:uid="{40429178-AAC2-46FF-BCF3-9F46A57E88E7}">
      <text>
        <r>
          <rPr>
            <sz val="9"/>
            <color indexed="81"/>
            <rFont val="Tahoma"/>
            <family val="2"/>
          </rPr>
          <t>Solver converged in probability to a global solution.</t>
        </r>
      </text>
    </comment>
    <comment ref="T130" authorId="0" shapeId="0" xr:uid="{357E0763-8D6E-4F88-9473-56924F5C9224}">
      <text>
        <r>
          <rPr>
            <sz val="9"/>
            <color indexed="81"/>
            <rFont val="Tahoma"/>
            <family val="2"/>
          </rPr>
          <t>Solver converged in probability to a global solution.</t>
        </r>
      </text>
    </comment>
    <comment ref="U130" authorId="0" shapeId="0" xr:uid="{B5252309-710A-445B-8F80-5FF2DC154AF6}">
      <text>
        <r>
          <rPr>
            <sz val="9"/>
            <color indexed="81"/>
            <rFont val="Tahoma"/>
            <family val="2"/>
          </rPr>
          <t>Solver converged in probability to a global solution.</t>
        </r>
      </text>
    </comment>
    <comment ref="V130" authorId="0" shapeId="0" xr:uid="{C2B4D49F-61D8-40C4-A932-644C0366970A}">
      <text>
        <r>
          <rPr>
            <sz val="9"/>
            <color indexed="81"/>
            <rFont val="Tahoma"/>
            <family val="2"/>
          </rPr>
          <t>Solver converged in probability to a global solution.</t>
        </r>
      </text>
    </comment>
    <comment ref="W130" authorId="0" shapeId="0" xr:uid="{DACD781F-D41F-4FE7-9842-6A2E1E001AB4}">
      <text>
        <r>
          <rPr>
            <sz val="9"/>
            <color indexed="81"/>
            <rFont val="Tahoma"/>
            <family val="2"/>
          </rPr>
          <t>Solver converged in probability to a global solution.</t>
        </r>
      </text>
    </comment>
    <comment ref="X130" authorId="0" shapeId="0" xr:uid="{BBF8C164-DBE1-46D4-B977-004547F2C599}">
      <text>
        <r>
          <rPr>
            <sz val="9"/>
            <color indexed="81"/>
            <rFont val="Tahoma"/>
            <family val="2"/>
          </rPr>
          <t>Solver converged in probability to a global solution.</t>
        </r>
      </text>
    </comment>
    <comment ref="Y130" authorId="0" shapeId="0" xr:uid="{2779BA06-2644-4031-A24B-51FFD4BCF19C}">
      <text>
        <r>
          <rPr>
            <sz val="9"/>
            <color indexed="81"/>
            <rFont val="Tahoma"/>
            <family val="2"/>
          </rPr>
          <t>Solver converged in probability to a global solution.</t>
        </r>
      </text>
    </comment>
    <comment ref="Z130" authorId="0" shapeId="0" xr:uid="{539934A9-FDB7-4DA5-BA46-8CF66BB2827B}">
      <text>
        <r>
          <rPr>
            <sz val="9"/>
            <color indexed="81"/>
            <rFont val="Tahoma"/>
            <family val="2"/>
          </rPr>
          <t>Solver converged in probability to a global solution.</t>
        </r>
      </text>
    </comment>
    <comment ref="AA130" authorId="0" shapeId="0" xr:uid="{77351654-CBB7-426E-9EF4-4739DBCC1DE0}">
      <text>
        <r>
          <rPr>
            <sz val="9"/>
            <color indexed="81"/>
            <rFont val="Tahoma"/>
            <family val="2"/>
          </rPr>
          <t>Solver converged in probability to a global solution.</t>
        </r>
      </text>
    </comment>
    <comment ref="B131" authorId="0" shapeId="0" xr:uid="{3F647869-C1F6-438F-94E7-D0AC1330201A}">
      <text>
        <r>
          <rPr>
            <sz val="9"/>
            <color indexed="81"/>
            <rFont val="Tahoma"/>
            <family val="2"/>
          </rPr>
          <t>Solver could not find a feasible solution.</t>
        </r>
      </text>
    </comment>
    <comment ref="C131" authorId="0" shapeId="0" xr:uid="{D53A6785-CB42-4181-B42D-8C7691AEB89A}">
      <text>
        <r>
          <rPr>
            <sz val="9"/>
            <color indexed="81"/>
            <rFont val="Tahoma"/>
            <family val="2"/>
          </rPr>
          <t>Solver could not find a feasible solution.</t>
        </r>
      </text>
    </comment>
    <comment ref="D131" authorId="0" shapeId="0" xr:uid="{9C80D41C-BB1A-4FB0-A4AA-ADA3E1C65930}">
      <text>
        <r>
          <rPr>
            <sz val="9"/>
            <color indexed="81"/>
            <rFont val="Tahoma"/>
            <family val="2"/>
          </rPr>
          <t>Solver could not find a feasible solution.</t>
        </r>
      </text>
    </comment>
    <comment ref="E131" authorId="0" shapeId="0" xr:uid="{1B707C8A-4F85-4F4B-A8A7-962522DCCD6F}">
      <text>
        <r>
          <rPr>
            <sz val="9"/>
            <color indexed="81"/>
            <rFont val="Tahoma"/>
            <family val="2"/>
          </rPr>
          <t>Solver could not find a feasible solution.</t>
        </r>
      </text>
    </comment>
    <comment ref="F131" authorId="0" shapeId="0" xr:uid="{C9496B3C-D5CF-4CEE-A5AF-FC84E7D28CCA}">
      <text>
        <r>
          <rPr>
            <sz val="9"/>
            <color indexed="81"/>
            <rFont val="Tahoma"/>
            <family val="2"/>
          </rPr>
          <t>Solver could not find a feasible solution.</t>
        </r>
      </text>
    </comment>
    <comment ref="G131" authorId="0" shapeId="0" xr:uid="{503F1AC1-1EF8-416F-8990-04B2BEF55B01}">
      <text>
        <r>
          <rPr>
            <sz val="9"/>
            <color indexed="81"/>
            <rFont val="Tahoma"/>
            <family val="2"/>
          </rPr>
          <t>Solver could not find a feasible solution.</t>
        </r>
      </text>
    </comment>
    <comment ref="H131" authorId="0" shapeId="0" xr:uid="{59463E05-021A-4CD9-BBEB-2A71147313E4}">
      <text>
        <r>
          <rPr>
            <sz val="9"/>
            <color indexed="81"/>
            <rFont val="Tahoma"/>
            <family val="2"/>
          </rPr>
          <t>Solver could not find a feasible solution.</t>
        </r>
      </text>
    </comment>
    <comment ref="I131" authorId="0" shapeId="0" xr:uid="{5E4B8353-CF2B-4BA7-8EDF-EB35393961C0}">
      <text>
        <r>
          <rPr>
            <sz val="9"/>
            <color indexed="81"/>
            <rFont val="Tahoma"/>
            <family val="2"/>
          </rPr>
          <t>Solver could not find a feasible solution.</t>
        </r>
      </text>
    </comment>
    <comment ref="J131" authorId="0" shapeId="0" xr:uid="{8F53DADD-692F-46E6-828B-31C9532B46B3}">
      <text>
        <r>
          <rPr>
            <sz val="9"/>
            <color indexed="81"/>
            <rFont val="Tahoma"/>
            <family val="2"/>
          </rPr>
          <t>Solver could not find a feasible solution.</t>
        </r>
      </text>
    </comment>
    <comment ref="K131" authorId="0" shapeId="0" xr:uid="{AC453997-A6A3-46D5-99F3-18ABC0644956}">
      <text>
        <r>
          <rPr>
            <sz val="9"/>
            <color indexed="81"/>
            <rFont val="Tahoma"/>
            <family val="2"/>
          </rPr>
          <t>Solver could not find a feasible solution.</t>
        </r>
      </text>
    </comment>
    <comment ref="L131" authorId="0" shapeId="0" xr:uid="{2AADF96D-4313-405E-B9D7-E37C27229244}">
      <text>
        <r>
          <rPr>
            <sz val="9"/>
            <color indexed="81"/>
            <rFont val="Tahoma"/>
            <family val="2"/>
          </rPr>
          <t>Solver could not find a feasible solution.</t>
        </r>
      </text>
    </comment>
    <comment ref="M131" authorId="0" shapeId="0" xr:uid="{741BD576-9CB6-44D7-B09E-59D4D2C78BED}">
      <text>
        <r>
          <rPr>
            <sz val="9"/>
            <color indexed="81"/>
            <rFont val="Tahoma"/>
            <family val="2"/>
          </rPr>
          <t>Solver could not find a feasible solution.</t>
        </r>
      </text>
    </comment>
    <comment ref="N131" authorId="0" shapeId="0" xr:uid="{14C966D4-3145-4164-B02F-F212095FE7D4}">
      <text>
        <r>
          <rPr>
            <sz val="9"/>
            <color indexed="81"/>
            <rFont val="Tahoma"/>
            <family val="2"/>
          </rPr>
          <t>Solver could not find a feasible solution.</t>
        </r>
      </text>
    </comment>
    <comment ref="O131" authorId="0" shapeId="0" xr:uid="{AD5E2651-810F-4E42-BEB5-3CA701732230}">
      <text>
        <r>
          <rPr>
            <sz val="9"/>
            <color indexed="81"/>
            <rFont val="Tahoma"/>
            <family val="2"/>
          </rPr>
          <t>Solver converged in probability to a global solution.</t>
        </r>
      </text>
    </comment>
    <comment ref="P131" authorId="0" shapeId="0" xr:uid="{91932DDE-A9E4-4504-AC56-1B7505201C91}">
      <text>
        <r>
          <rPr>
            <sz val="9"/>
            <color indexed="81"/>
            <rFont val="Tahoma"/>
            <family val="2"/>
          </rPr>
          <t>Solver converged in probability to a global solution.</t>
        </r>
      </text>
    </comment>
    <comment ref="Q131" authorId="0" shapeId="0" xr:uid="{D5457C07-53F0-4C66-A234-0A83D48DAD13}">
      <text>
        <r>
          <rPr>
            <sz val="9"/>
            <color indexed="81"/>
            <rFont val="Tahoma"/>
            <family val="2"/>
          </rPr>
          <t>Solver converged in probability to a global solution.</t>
        </r>
      </text>
    </comment>
    <comment ref="R131" authorId="0" shapeId="0" xr:uid="{850288CE-D3D1-48CC-A01C-FAB780E417C1}">
      <text>
        <r>
          <rPr>
            <sz val="9"/>
            <color indexed="81"/>
            <rFont val="Tahoma"/>
            <family val="2"/>
          </rPr>
          <t>Solver converged in probability to a global solution.</t>
        </r>
      </text>
    </comment>
    <comment ref="S131" authorId="0" shapeId="0" xr:uid="{A7706D4B-32A1-449C-A91B-DAE152A70C2E}">
      <text>
        <r>
          <rPr>
            <sz val="9"/>
            <color indexed="81"/>
            <rFont val="Tahoma"/>
            <family val="2"/>
          </rPr>
          <t>Solver converged in probability to a global solution.</t>
        </r>
      </text>
    </comment>
    <comment ref="T131" authorId="0" shapeId="0" xr:uid="{9CD97233-AEF2-4880-B0F3-AA899863169B}">
      <text>
        <r>
          <rPr>
            <sz val="9"/>
            <color indexed="81"/>
            <rFont val="Tahoma"/>
            <family val="2"/>
          </rPr>
          <t>Solver converged in probability to a global solution.</t>
        </r>
      </text>
    </comment>
    <comment ref="U131" authorId="0" shapeId="0" xr:uid="{12788667-390A-4795-8FEE-DF15D2081D6B}">
      <text>
        <r>
          <rPr>
            <sz val="9"/>
            <color indexed="81"/>
            <rFont val="Tahoma"/>
            <family val="2"/>
          </rPr>
          <t>Solver converged in probability to a global solution.</t>
        </r>
      </text>
    </comment>
    <comment ref="V131" authorId="0" shapeId="0" xr:uid="{ACC01C61-5845-449E-B3F8-A3B94A4E21FB}">
      <text>
        <r>
          <rPr>
            <sz val="9"/>
            <color indexed="81"/>
            <rFont val="Tahoma"/>
            <family val="2"/>
          </rPr>
          <t>Solver converged in probability to a global solution.</t>
        </r>
      </text>
    </comment>
    <comment ref="W131" authorId="0" shapeId="0" xr:uid="{2C69A0FB-6075-4B4C-9101-3ECEFA5BB570}">
      <text>
        <r>
          <rPr>
            <sz val="9"/>
            <color indexed="81"/>
            <rFont val="Tahoma"/>
            <family val="2"/>
          </rPr>
          <t>Solver converged in probability to a global solution.</t>
        </r>
      </text>
    </comment>
    <comment ref="X131" authorId="0" shapeId="0" xr:uid="{D78500CA-AB9A-495A-8416-ABD326682DAD}">
      <text>
        <r>
          <rPr>
            <sz val="9"/>
            <color indexed="81"/>
            <rFont val="Tahoma"/>
            <family val="2"/>
          </rPr>
          <t>Solver converged in probability to a global solution.</t>
        </r>
      </text>
    </comment>
    <comment ref="Y131" authorId="0" shapeId="0" xr:uid="{2319CBD2-9323-40EF-A626-43B9D881AC08}">
      <text>
        <r>
          <rPr>
            <sz val="9"/>
            <color indexed="81"/>
            <rFont val="Tahoma"/>
            <family val="2"/>
          </rPr>
          <t>Solver converged in probability to a global solution.</t>
        </r>
      </text>
    </comment>
    <comment ref="Z131" authorId="0" shapeId="0" xr:uid="{F6A3B203-4541-4D1F-A442-F1D8174D60AE}">
      <text>
        <r>
          <rPr>
            <sz val="9"/>
            <color indexed="81"/>
            <rFont val="Tahoma"/>
            <family val="2"/>
          </rPr>
          <t>Solver converged in probability to a global solution.</t>
        </r>
      </text>
    </comment>
    <comment ref="AA131" authorId="0" shapeId="0" xr:uid="{7EF6808D-0DA9-4691-9DF7-1BB39D6345A9}">
      <text>
        <r>
          <rPr>
            <sz val="9"/>
            <color indexed="81"/>
            <rFont val="Tahoma"/>
            <family val="2"/>
          </rPr>
          <t>Solver converged in probability to a global solution.</t>
        </r>
      </text>
    </comment>
    <comment ref="B132" authorId="0" shapeId="0" xr:uid="{9B75DA51-E26E-4A34-8DA7-E8102B8B9C75}">
      <text>
        <r>
          <rPr>
            <sz val="9"/>
            <color indexed="81"/>
            <rFont val="Tahoma"/>
            <family val="2"/>
          </rPr>
          <t>Solver could not find a feasible solution.</t>
        </r>
      </text>
    </comment>
    <comment ref="C132" authorId="0" shapeId="0" xr:uid="{F1D9C2E6-3E0B-4215-A2FE-6A06232CE838}">
      <text>
        <r>
          <rPr>
            <sz val="9"/>
            <color indexed="81"/>
            <rFont val="Tahoma"/>
            <family val="2"/>
          </rPr>
          <t>Solver could not find a feasible solution.</t>
        </r>
      </text>
    </comment>
    <comment ref="D132" authorId="0" shapeId="0" xr:uid="{479B66B7-CD42-4726-81C7-F4F92F18B03F}">
      <text>
        <r>
          <rPr>
            <sz val="9"/>
            <color indexed="81"/>
            <rFont val="Tahoma"/>
            <family val="2"/>
          </rPr>
          <t>Solver could not find a feasible solution.</t>
        </r>
      </text>
    </comment>
    <comment ref="E132" authorId="0" shapeId="0" xr:uid="{C27737F0-05E7-485C-AB63-5F9EB43DB3E2}">
      <text>
        <r>
          <rPr>
            <sz val="9"/>
            <color indexed="81"/>
            <rFont val="Tahoma"/>
            <family val="2"/>
          </rPr>
          <t>Solver could not find a feasible solution.</t>
        </r>
      </text>
    </comment>
    <comment ref="F132" authorId="0" shapeId="0" xr:uid="{EA8F0D22-D692-45ED-B078-1DD4426F4FF6}">
      <text>
        <r>
          <rPr>
            <sz val="9"/>
            <color indexed="81"/>
            <rFont val="Tahoma"/>
            <family val="2"/>
          </rPr>
          <t>Solver could not find a feasible solution.</t>
        </r>
      </text>
    </comment>
    <comment ref="G132" authorId="0" shapeId="0" xr:uid="{E4F4FE30-FBA4-4CC4-A551-F32E0284156E}">
      <text>
        <r>
          <rPr>
            <sz val="9"/>
            <color indexed="81"/>
            <rFont val="Tahoma"/>
            <family val="2"/>
          </rPr>
          <t>Solver could not find a feasible solution.</t>
        </r>
      </text>
    </comment>
    <comment ref="H132" authorId="0" shapeId="0" xr:uid="{13340200-C11B-483B-8D26-A7EAD2AB6654}">
      <text>
        <r>
          <rPr>
            <sz val="9"/>
            <color indexed="81"/>
            <rFont val="Tahoma"/>
            <family val="2"/>
          </rPr>
          <t>Solver could not find a feasible solution.</t>
        </r>
      </text>
    </comment>
    <comment ref="I132" authorId="0" shapeId="0" xr:uid="{F0006365-AE75-49D6-8EFF-828B0F4237C3}">
      <text>
        <r>
          <rPr>
            <sz val="9"/>
            <color indexed="81"/>
            <rFont val="Tahoma"/>
            <family val="2"/>
          </rPr>
          <t>Solver could not find a feasible solution.</t>
        </r>
      </text>
    </comment>
    <comment ref="J132" authorId="0" shapeId="0" xr:uid="{9AA5636A-706B-45C1-8E21-D693806C31FF}">
      <text>
        <r>
          <rPr>
            <sz val="9"/>
            <color indexed="81"/>
            <rFont val="Tahoma"/>
            <family val="2"/>
          </rPr>
          <t>Solver could not find a feasible solution.</t>
        </r>
      </text>
    </comment>
    <comment ref="K132" authorId="0" shapeId="0" xr:uid="{9CBF2781-4D32-488C-8C66-FD90B3C042B1}">
      <text>
        <r>
          <rPr>
            <sz val="9"/>
            <color indexed="81"/>
            <rFont val="Tahoma"/>
            <family val="2"/>
          </rPr>
          <t>Solver could not find a feasible solution.</t>
        </r>
      </text>
    </comment>
    <comment ref="L132" authorId="0" shapeId="0" xr:uid="{3F6EC5A2-D53E-44D1-929E-E4DB9EC284D5}">
      <text>
        <r>
          <rPr>
            <sz val="9"/>
            <color indexed="81"/>
            <rFont val="Tahoma"/>
            <family val="2"/>
          </rPr>
          <t>Solver could not find a feasible solution.</t>
        </r>
      </text>
    </comment>
    <comment ref="M132" authorId="0" shapeId="0" xr:uid="{58A478D0-4BB2-41B5-A50A-40E27B2D827B}">
      <text>
        <r>
          <rPr>
            <sz val="9"/>
            <color indexed="81"/>
            <rFont val="Tahoma"/>
            <family val="2"/>
          </rPr>
          <t>Solver could not find a feasible solution.</t>
        </r>
      </text>
    </comment>
    <comment ref="N132" authorId="0" shapeId="0" xr:uid="{A9CFD665-F71D-4BA7-B7D5-0F01E23F8210}">
      <text>
        <r>
          <rPr>
            <sz val="9"/>
            <color indexed="81"/>
            <rFont val="Tahoma"/>
            <family val="2"/>
          </rPr>
          <t>Solver could not find a feasible solution.</t>
        </r>
      </text>
    </comment>
    <comment ref="O132" authorId="0" shapeId="0" xr:uid="{D45882F6-DDD4-4CB8-AA08-073B17B97808}">
      <text>
        <r>
          <rPr>
            <sz val="9"/>
            <color indexed="81"/>
            <rFont val="Tahoma"/>
            <family val="2"/>
          </rPr>
          <t>Solver converged in probability to a global solution.</t>
        </r>
      </text>
    </comment>
    <comment ref="P132" authorId="0" shapeId="0" xr:uid="{72A3FC8E-6D59-4AC7-893C-EDD065F91D51}">
      <text>
        <r>
          <rPr>
            <sz val="9"/>
            <color indexed="81"/>
            <rFont val="Tahoma"/>
            <family val="2"/>
          </rPr>
          <t>Solver converged in probability to a global solution.</t>
        </r>
      </text>
    </comment>
    <comment ref="Q132" authorId="0" shapeId="0" xr:uid="{D270703B-A887-4C24-8585-5A777901552F}">
      <text>
        <r>
          <rPr>
            <sz val="9"/>
            <color indexed="81"/>
            <rFont val="Tahoma"/>
            <family val="2"/>
          </rPr>
          <t>Solver converged in probability to a global solution.</t>
        </r>
      </text>
    </comment>
    <comment ref="R132" authorId="0" shapeId="0" xr:uid="{6853A176-096E-4400-AD3C-E3DB6A233F31}">
      <text>
        <r>
          <rPr>
            <sz val="9"/>
            <color indexed="81"/>
            <rFont val="Tahoma"/>
            <family val="2"/>
          </rPr>
          <t>Solver converged in probability to a global solution.</t>
        </r>
      </text>
    </comment>
    <comment ref="S132" authorId="0" shapeId="0" xr:uid="{A4795560-CEAD-4F99-AE63-551EBB0C95A8}">
      <text>
        <r>
          <rPr>
            <sz val="9"/>
            <color indexed="81"/>
            <rFont val="Tahoma"/>
            <family val="2"/>
          </rPr>
          <t>Solver converged in probability to a global solution.</t>
        </r>
      </text>
    </comment>
    <comment ref="T132" authorId="0" shapeId="0" xr:uid="{ED9E81A3-89E3-4084-AB34-288DF3F8E0F7}">
      <text>
        <r>
          <rPr>
            <sz val="9"/>
            <color indexed="81"/>
            <rFont val="Tahoma"/>
            <family val="2"/>
          </rPr>
          <t>Solver converged in probability to a global solution.</t>
        </r>
      </text>
    </comment>
    <comment ref="U132" authorId="0" shapeId="0" xr:uid="{A9A90BA7-922B-4CAA-8EDC-A54E6D9E80DE}">
      <text>
        <r>
          <rPr>
            <sz val="9"/>
            <color indexed="81"/>
            <rFont val="Tahoma"/>
            <family val="2"/>
          </rPr>
          <t>Solver converged in probability to a global solution.</t>
        </r>
      </text>
    </comment>
    <comment ref="V132" authorId="0" shapeId="0" xr:uid="{3B7F450C-648C-47E0-9B3D-291CA3FB56F9}">
      <text>
        <r>
          <rPr>
            <sz val="9"/>
            <color indexed="81"/>
            <rFont val="Tahoma"/>
            <family val="2"/>
          </rPr>
          <t>Solver converged in probability to a global solution.</t>
        </r>
      </text>
    </comment>
    <comment ref="W132" authorId="0" shapeId="0" xr:uid="{08CB2A29-564A-4908-8198-1FCE01B3383E}">
      <text>
        <r>
          <rPr>
            <sz val="9"/>
            <color indexed="81"/>
            <rFont val="Tahoma"/>
            <family val="2"/>
          </rPr>
          <t>Solver converged in probability to a global solution.</t>
        </r>
      </text>
    </comment>
    <comment ref="X132" authorId="0" shapeId="0" xr:uid="{A4CAEBFC-422E-464D-9A3B-FEF4FB8F4DDB}">
      <text>
        <r>
          <rPr>
            <sz val="9"/>
            <color indexed="81"/>
            <rFont val="Tahoma"/>
            <family val="2"/>
          </rPr>
          <t>Solver converged in probability to a global solution.</t>
        </r>
      </text>
    </comment>
    <comment ref="Y132" authorId="0" shapeId="0" xr:uid="{636DDB35-B74C-424C-9106-49C8E41E3BB4}">
      <text>
        <r>
          <rPr>
            <sz val="9"/>
            <color indexed="81"/>
            <rFont val="Tahoma"/>
            <family val="2"/>
          </rPr>
          <t>Solver converged in probability to a global solution.</t>
        </r>
      </text>
    </comment>
    <comment ref="Z132" authorId="0" shapeId="0" xr:uid="{F251B3DB-4B2E-497B-A756-E328609A3DA1}">
      <text>
        <r>
          <rPr>
            <sz val="9"/>
            <color indexed="81"/>
            <rFont val="Tahoma"/>
            <family val="2"/>
          </rPr>
          <t>Solver converged in probability to a global solution.</t>
        </r>
      </text>
    </comment>
    <comment ref="AA132" authorId="0" shapeId="0" xr:uid="{911B3BEF-8A2A-49D4-AA8F-1763DC186266}">
      <text>
        <r>
          <rPr>
            <sz val="9"/>
            <color indexed="81"/>
            <rFont val="Tahoma"/>
            <family val="2"/>
          </rPr>
          <t>Solver converged in probability to a global solution.</t>
        </r>
      </text>
    </comment>
    <comment ref="B133" authorId="0" shapeId="0" xr:uid="{B5DAB98F-5B96-4D45-B7BB-21612022F1BA}">
      <text>
        <r>
          <rPr>
            <sz val="9"/>
            <color indexed="81"/>
            <rFont val="Tahoma"/>
            <family val="2"/>
          </rPr>
          <t>Solver could not find a feasible solution.</t>
        </r>
      </text>
    </comment>
    <comment ref="C133" authorId="0" shapeId="0" xr:uid="{6330B7F9-74B6-4482-B26A-1DCF2871B0CF}">
      <text>
        <r>
          <rPr>
            <sz val="9"/>
            <color indexed="81"/>
            <rFont val="Tahoma"/>
            <family val="2"/>
          </rPr>
          <t>Solver could not find a feasible solution.</t>
        </r>
      </text>
    </comment>
    <comment ref="D133" authorId="0" shapeId="0" xr:uid="{81E4BF19-2DA5-49C3-B20B-F08D127B4DF8}">
      <text>
        <r>
          <rPr>
            <sz val="9"/>
            <color indexed="81"/>
            <rFont val="Tahoma"/>
            <family val="2"/>
          </rPr>
          <t>Solver could not find a feasible solution.</t>
        </r>
      </text>
    </comment>
    <comment ref="E133" authorId="0" shapeId="0" xr:uid="{4913BC8E-34BA-4BDD-81B3-A3A7F55F074D}">
      <text>
        <r>
          <rPr>
            <sz val="9"/>
            <color indexed="81"/>
            <rFont val="Tahoma"/>
            <family val="2"/>
          </rPr>
          <t>Solver could not find a feasible solution.</t>
        </r>
      </text>
    </comment>
    <comment ref="F133" authorId="0" shapeId="0" xr:uid="{C8B2F428-5049-4C3E-9035-06D8B3C499E8}">
      <text>
        <r>
          <rPr>
            <sz val="9"/>
            <color indexed="81"/>
            <rFont val="Tahoma"/>
            <family val="2"/>
          </rPr>
          <t>Solver could not find a feasible solution.</t>
        </r>
      </text>
    </comment>
    <comment ref="G133" authorId="0" shapeId="0" xr:uid="{32CD8F70-4D20-4652-AB81-839EA3BE3C3F}">
      <text>
        <r>
          <rPr>
            <sz val="9"/>
            <color indexed="81"/>
            <rFont val="Tahoma"/>
            <family val="2"/>
          </rPr>
          <t>Solver could not find a feasible solution.</t>
        </r>
      </text>
    </comment>
    <comment ref="H133" authorId="0" shapeId="0" xr:uid="{3B88D184-E2BF-4124-8971-5D3F2F42D8B7}">
      <text>
        <r>
          <rPr>
            <sz val="9"/>
            <color indexed="81"/>
            <rFont val="Tahoma"/>
            <family val="2"/>
          </rPr>
          <t>Solver could not find a feasible solution.</t>
        </r>
      </text>
    </comment>
    <comment ref="I133" authorId="0" shapeId="0" xr:uid="{FCE35326-A74F-4A83-85FA-9C8197B458E7}">
      <text>
        <r>
          <rPr>
            <sz val="9"/>
            <color indexed="81"/>
            <rFont val="Tahoma"/>
            <family val="2"/>
          </rPr>
          <t>Solver could not find a feasible solution.</t>
        </r>
      </text>
    </comment>
    <comment ref="J133" authorId="0" shapeId="0" xr:uid="{228F2B78-8242-4AD2-8910-B20C2C1DE4AC}">
      <text>
        <r>
          <rPr>
            <sz val="9"/>
            <color indexed="81"/>
            <rFont val="Tahoma"/>
            <family val="2"/>
          </rPr>
          <t>Solver could not find a feasible solution.</t>
        </r>
      </text>
    </comment>
    <comment ref="K133" authorId="0" shapeId="0" xr:uid="{AD92052A-B88E-4AE0-8022-CEE5670636ED}">
      <text>
        <r>
          <rPr>
            <sz val="9"/>
            <color indexed="81"/>
            <rFont val="Tahoma"/>
            <family val="2"/>
          </rPr>
          <t>Solver could not find a feasible solution.</t>
        </r>
      </text>
    </comment>
    <comment ref="L133" authorId="0" shapeId="0" xr:uid="{614556F8-D0DB-4C1F-93AD-7346AA248585}">
      <text>
        <r>
          <rPr>
            <sz val="9"/>
            <color indexed="81"/>
            <rFont val="Tahoma"/>
            <family val="2"/>
          </rPr>
          <t>Solver could not find a feasible solution.</t>
        </r>
      </text>
    </comment>
    <comment ref="M133" authorId="0" shapeId="0" xr:uid="{AC524A21-9826-43E2-BF42-E13CA287E7EF}">
      <text>
        <r>
          <rPr>
            <sz val="9"/>
            <color indexed="81"/>
            <rFont val="Tahoma"/>
            <family val="2"/>
          </rPr>
          <t>Solver could not find a feasible solution.</t>
        </r>
      </text>
    </comment>
    <comment ref="N133" authorId="0" shapeId="0" xr:uid="{F66A51F7-9C06-410B-AADB-8F8D79063F10}">
      <text>
        <r>
          <rPr>
            <sz val="9"/>
            <color indexed="81"/>
            <rFont val="Tahoma"/>
            <family val="2"/>
          </rPr>
          <t>Solver could not find a feasible solution.</t>
        </r>
      </text>
    </comment>
    <comment ref="O133" authorId="0" shapeId="0" xr:uid="{6CBE5E26-B1DC-44F6-95B3-492650EE04C9}">
      <text>
        <r>
          <rPr>
            <sz val="9"/>
            <color indexed="81"/>
            <rFont val="Tahoma"/>
            <family val="2"/>
          </rPr>
          <t>Solver converged in probability to a global solution.</t>
        </r>
      </text>
    </comment>
    <comment ref="P133" authorId="0" shapeId="0" xr:uid="{D6F52D0B-9E02-4F66-AD90-75B43C5ACC4A}">
      <text>
        <r>
          <rPr>
            <sz val="9"/>
            <color indexed="81"/>
            <rFont val="Tahoma"/>
            <family val="2"/>
          </rPr>
          <t>Solver converged in probability to a global solution.</t>
        </r>
      </text>
    </comment>
    <comment ref="Q133" authorId="0" shapeId="0" xr:uid="{6E9D1183-4563-400E-9A67-BD79F74B4713}">
      <text>
        <r>
          <rPr>
            <sz val="9"/>
            <color indexed="81"/>
            <rFont val="Tahoma"/>
            <family val="2"/>
          </rPr>
          <t>Solver converged in probability to a global solution.</t>
        </r>
      </text>
    </comment>
    <comment ref="R133" authorId="0" shapeId="0" xr:uid="{F60E83BB-847D-498A-8840-D981D175B8FB}">
      <text>
        <r>
          <rPr>
            <sz val="9"/>
            <color indexed="81"/>
            <rFont val="Tahoma"/>
            <family val="2"/>
          </rPr>
          <t>Solver converged in probability to a global solution.</t>
        </r>
      </text>
    </comment>
    <comment ref="S133" authorId="0" shapeId="0" xr:uid="{99E4457C-FEB6-4C1C-B219-E0DC478B46FB}">
      <text>
        <r>
          <rPr>
            <sz val="9"/>
            <color indexed="81"/>
            <rFont val="Tahoma"/>
            <family val="2"/>
          </rPr>
          <t>Solver converged in probability to a global solution.</t>
        </r>
      </text>
    </comment>
    <comment ref="T133" authorId="0" shapeId="0" xr:uid="{E0BF8C12-740E-4D19-B96D-C2EE8E461A88}">
      <text>
        <r>
          <rPr>
            <sz val="9"/>
            <color indexed="81"/>
            <rFont val="Tahoma"/>
            <family val="2"/>
          </rPr>
          <t>Solver converged in probability to a global solution.</t>
        </r>
      </text>
    </comment>
    <comment ref="U133" authorId="0" shapeId="0" xr:uid="{5169CE7F-7BA4-4FD8-93DD-65CEB53D8526}">
      <text>
        <r>
          <rPr>
            <sz val="9"/>
            <color indexed="81"/>
            <rFont val="Tahoma"/>
            <family val="2"/>
          </rPr>
          <t>Solver converged in probability to a global solution.</t>
        </r>
      </text>
    </comment>
    <comment ref="V133" authorId="0" shapeId="0" xr:uid="{CCF4D659-62A5-4A5B-BD43-9F44360C24A7}">
      <text>
        <r>
          <rPr>
            <sz val="9"/>
            <color indexed="81"/>
            <rFont val="Tahoma"/>
            <family val="2"/>
          </rPr>
          <t>Solver converged in probability to a global solution.</t>
        </r>
      </text>
    </comment>
    <comment ref="W133" authorId="0" shapeId="0" xr:uid="{2DA77848-F672-4CA0-A895-FF8A7A1B0BA7}">
      <text>
        <r>
          <rPr>
            <sz val="9"/>
            <color indexed="81"/>
            <rFont val="Tahoma"/>
            <family val="2"/>
          </rPr>
          <t>Solver converged in probability to a global solution.</t>
        </r>
      </text>
    </comment>
    <comment ref="X133" authorId="0" shapeId="0" xr:uid="{ADC1EFA9-C180-4C7E-B4C5-1CCB1DCE86B6}">
      <text>
        <r>
          <rPr>
            <sz val="9"/>
            <color indexed="81"/>
            <rFont val="Tahoma"/>
            <family val="2"/>
          </rPr>
          <t>Solver converged in probability to a global solution.</t>
        </r>
      </text>
    </comment>
    <comment ref="Y133" authorId="0" shapeId="0" xr:uid="{AB66B8E3-3355-43BE-9E2B-9743B7D4D86C}">
      <text>
        <r>
          <rPr>
            <sz val="9"/>
            <color indexed="81"/>
            <rFont val="Tahoma"/>
            <family val="2"/>
          </rPr>
          <t>Solver converged in probability to a global solution.</t>
        </r>
      </text>
    </comment>
    <comment ref="Z133" authorId="0" shapeId="0" xr:uid="{186904AF-608C-4039-B0A3-3B4E8C235B69}">
      <text>
        <r>
          <rPr>
            <sz val="9"/>
            <color indexed="81"/>
            <rFont val="Tahoma"/>
            <family val="2"/>
          </rPr>
          <t>Solver converged in probability to a global solution.</t>
        </r>
      </text>
    </comment>
    <comment ref="AA133" authorId="0" shapeId="0" xr:uid="{8F44B4C3-451F-426D-A7D3-BFFFF7FB6920}">
      <text>
        <r>
          <rPr>
            <sz val="9"/>
            <color indexed="81"/>
            <rFont val="Tahoma"/>
            <family val="2"/>
          </rPr>
          <t>Solver converged in probability to a global solution.</t>
        </r>
      </text>
    </comment>
    <comment ref="B134" authorId="0" shapeId="0" xr:uid="{686AAE02-6CC9-4CBF-AF34-749038CC24BA}">
      <text>
        <r>
          <rPr>
            <sz val="9"/>
            <color indexed="81"/>
            <rFont val="Tahoma"/>
            <family val="2"/>
          </rPr>
          <t>Solver could not find a feasible solution.</t>
        </r>
      </text>
    </comment>
    <comment ref="C134" authorId="0" shapeId="0" xr:uid="{06D6EEE2-FCA1-4787-BDB6-AC8676D94F0E}">
      <text>
        <r>
          <rPr>
            <sz val="9"/>
            <color indexed="81"/>
            <rFont val="Tahoma"/>
            <family val="2"/>
          </rPr>
          <t>Solver could not find a feasible solution.</t>
        </r>
      </text>
    </comment>
    <comment ref="D134" authorId="0" shapeId="0" xr:uid="{BADA357C-22E2-4FED-A111-9A34557C287E}">
      <text>
        <r>
          <rPr>
            <sz val="9"/>
            <color indexed="81"/>
            <rFont val="Tahoma"/>
            <family val="2"/>
          </rPr>
          <t>Solver could not find a feasible solution.</t>
        </r>
      </text>
    </comment>
    <comment ref="E134" authorId="0" shapeId="0" xr:uid="{0CDAED02-D159-4009-AEEC-0E585AC4783B}">
      <text>
        <r>
          <rPr>
            <sz val="9"/>
            <color indexed="81"/>
            <rFont val="Tahoma"/>
            <family val="2"/>
          </rPr>
          <t>Solver could not find a feasible solution.</t>
        </r>
      </text>
    </comment>
    <comment ref="F134" authorId="0" shapeId="0" xr:uid="{FB61F1B2-FD4E-4563-B139-1420025CDBDC}">
      <text>
        <r>
          <rPr>
            <sz val="9"/>
            <color indexed="81"/>
            <rFont val="Tahoma"/>
            <family val="2"/>
          </rPr>
          <t>Solver could not find a feasible solution.</t>
        </r>
      </text>
    </comment>
    <comment ref="G134" authorId="0" shapeId="0" xr:uid="{1ABE7CBF-751D-4E09-A4B2-722ACEEB6E04}">
      <text>
        <r>
          <rPr>
            <sz val="9"/>
            <color indexed="81"/>
            <rFont val="Tahoma"/>
            <family val="2"/>
          </rPr>
          <t>Solver could not find a feasible solution.</t>
        </r>
      </text>
    </comment>
    <comment ref="H134" authorId="0" shapeId="0" xr:uid="{8A28B5E5-0CA8-4B8C-948D-2C1D5DB37ABE}">
      <text>
        <r>
          <rPr>
            <sz val="9"/>
            <color indexed="81"/>
            <rFont val="Tahoma"/>
            <family val="2"/>
          </rPr>
          <t>Solver could not find a feasible solution.</t>
        </r>
      </text>
    </comment>
    <comment ref="I134" authorId="0" shapeId="0" xr:uid="{010A5136-BD68-4FF2-8AAE-F85F8578DCBC}">
      <text>
        <r>
          <rPr>
            <sz val="9"/>
            <color indexed="81"/>
            <rFont val="Tahoma"/>
            <family val="2"/>
          </rPr>
          <t>Solver could not find a feasible solution.</t>
        </r>
      </text>
    </comment>
    <comment ref="J134" authorId="0" shapeId="0" xr:uid="{B133C7D9-6221-447F-B367-A14445395606}">
      <text>
        <r>
          <rPr>
            <sz val="9"/>
            <color indexed="81"/>
            <rFont val="Tahoma"/>
            <family val="2"/>
          </rPr>
          <t>Solver could not find a feasible solution.</t>
        </r>
      </text>
    </comment>
    <comment ref="K134" authorId="0" shapeId="0" xr:uid="{AA28C703-2C8B-4A76-B80A-01F4421B1061}">
      <text>
        <r>
          <rPr>
            <sz val="9"/>
            <color indexed="81"/>
            <rFont val="Tahoma"/>
            <family val="2"/>
          </rPr>
          <t>Solver could not find a feasible solution.</t>
        </r>
      </text>
    </comment>
    <comment ref="L134" authorId="0" shapeId="0" xr:uid="{6902DC19-BE9A-4F95-885C-6BAA5EBBD1AC}">
      <text>
        <r>
          <rPr>
            <sz val="9"/>
            <color indexed="81"/>
            <rFont val="Tahoma"/>
            <family val="2"/>
          </rPr>
          <t>Solver could not find a feasible solution.</t>
        </r>
      </text>
    </comment>
    <comment ref="M134" authorId="0" shapeId="0" xr:uid="{F312A63D-8CDD-4197-ACD0-292F90A51D8C}">
      <text>
        <r>
          <rPr>
            <sz val="9"/>
            <color indexed="81"/>
            <rFont val="Tahoma"/>
            <family val="2"/>
          </rPr>
          <t>Solver could not find a feasible solution.</t>
        </r>
      </text>
    </comment>
    <comment ref="N134" authorId="0" shapeId="0" xr:uid="{C55F5A19-BF28-4C7B-9DA9-FC1D19B7DCDA}">
      <text>
        <r>
          <rPr>
            <sz val="9"/>
            <color indexed="81"/>
            <rFont val="Tahoma"/>
            <family val="2"/>
          </rPr>
          <t>Solver could not find a feasible solution.</t>
        </r>
      </text>
    </comment>
    <comment ref="O134" authorId="0" shapeId="0" xr:uid="{2BCE7866-943A-4817-B4BE-A973851C169E}">
      <text>
        <r>
          <rPr>
            <sz val="9"/>
            <color indexed="81"/>
            <rFont val="Tahoma"/>
            <family val="2"/>
          </rPr>
          <t>Solver could not find a feasible solution.</t>
        </r>
      </text>
    </comment>
    <comment ref="P134" authorId="0" shapeId="0" xr:uid="{5BED1232-7FAA-4A62-A8E6-BE62D2966579}">
      <text>
        <r>
          <rPr>
            <sz val="9"/>
            <color indexed="81"/>
            <rFont val="Tahoma"/>
            <family val="2"/>
          </rPr>
          <t>Solver converged in probability to a global solution.</t>
        </r>
      </text>
    </comment>
    <comment ref="Q134" authorId="0" shapeId="0" xr:uid="{B5CAC4A1-9C4B-44C8-B8C9-D6192C4FF61B}">
      <text>
        <r>
          <rPr>
            <sz val="9"/>
            <color indexed="81"/>
            <rFont val="Tahoma"/>
            <family val="2"/>
          </rPr>
          <t>Solver converged in probability to a global solution.</t>
        </r>
      </text>
    </comment>
    <comment ref="R134" authorId="0" shapeId="0" xr:uid="{2C5BC225-1E93-43DC-8E86-B34D68485ECC}">
      <text>
        <r>
          <rPr>
            <sz val="9"/>
            <color indexed="81"/>
            <rFont val="Tahoma"/>
            <family val="2"/>
          </rPr>
          <t>Solver converged in probability to a global solution.</t>
        </r>
      </text>
    </comment>
    <comment ref="S134" authorId="0" shapeId="0" xr:uid="{831C5FA8-65D3-4050-B469-90762524B708}">
      <text>
        <r>
          <rPr>
            <sz val="9"/>
            <color indexed="81"/>
            <rFont val="Tahoma"/>
            <family val="2"/>
          </rPr>
          <t>Solver converged in probability to a global solution.</t>
        </r>
      </text>
    </comment>
    <comment ref="T134" authorId="0" shapeId="0" xr:uid="{FC85DDF1-1850-46DB-B07F-5176010D7524}">
      <text>
        <r>
          <rPr>
            <sz val="9"/>
            <color indexed="81"/>
            <rFont val="Tahoma"/>
            <family val="2"/>
          </rPr>
          <t>Solver converged in probability to a global solution.</t>
        </r>
      </text>
    </comment>
    <comment ref="U134" authorId="0" shapeId="0" xr:uid="{72D97483-2FD9-47F4-BA31-EC3E5F19FAF7}">
      <text>
        <r>
          <rPr>
            <sz val="9"/>
            <color indexed="81"/>
            <rFont val="Tahoma"/>
            <family val="2"/>
          </rPr>
          <t>Solver converged in probability to a global solution.</t>
        </r>
      </text>
    </comment>
    <comment ref="V134" authorId="0" shapeId="0" xr:uid="{9424716B-3DAB-479E-B964-984DC9CC3414}">
      <text>
        <r>
          <rPr>
            <sz val="9"/>
            <color indexed="81"/>
            <rFont val="Tahoma"/>
            <family val="2"/>
          </rPr>
          <t>Solver converged in probability to a global solution.</t>
        </r>
      </text>
    </comment>
    <comment ref="W134" authorId="0" shapeId="0" xr:uid="{4E3E8B3B-7A8D-44F8-9623-A5D352840B45}">
      <text>
        <r>
          <rPr>
            <sz val="9"/>
            <color indexed="81"/>
            <rFont val="Tahoma"/>
            <family val="2"/>
          </rPr>
          <t>Solver converged in probability to a global solution.</t>
        </r>
      </text>
    </comment>
    <comment ref="X134" authorId="0" shapeId="0" xr:uid="{1BF994FB-1A70-4F3C-962B-AAFC82B356F7}">
      <text>
        <r>
          <rPr>
            <sz val="9"/>
            <color indexed="81"/>
            <rFont val="Tahoma"/>
            <family val="2"/>
          </rPr>
          <t>Solver converged in probability to a global solution.</t>
        </r>
      </text>
    </comment>
    <comment ref="Y134" authorId="0" shapeId="0" xr:uid="{51ABF8CE-C3F8-4229-B286-F42B5499377C}">
      <text>
        <r>
          <rPr>
            <sz val="9"/>
            <color indexed="81"/>
            <rFont val="Tahoma"/>
            <family val="2"/>
          </rPr>
          <t>Solver converged in probability to a global solution.</t>
        </r>
      </text>
    </comment>
    <comment ref="Z134" authorId="0" shapeId="0" xr:uid="{97D324AB-72AA-48C3-B004-64041B8EE374}">
      <text>
        <r>
          <rPr>
            <sz val="9"/>
            <color indexed="81"/>
            <rFont val="Tahoma"/>
            <family val="2"/>
          </rPr>
          <t>Solver converged in probability to a global solution.</t>
        </r>
      </text>
    </comment>
    <comment ref="AA134" authorId="0" shapeId="0" xr:uid="{D46E3DAC-F950-4A57-BA62-96322C62F586}">
      <text>
        <r>
          <rPr>
            <sz val="9"/>
            <color indexed="81"/>
            <rFont val="Tahoma"/>
            <family val="2"/>
          </rPr>
          <t>Solver converged in probability to a global solution.</t>
        </r>
      </text>
    </comment>
    <comment ref="B135" authorId="0" shapeId="0" xr:uid="{EC3E1F57-E6CF-45A0-B4D2-4384DC92D47E}">
      <text>
        <r>
          <rPr>
            <sz val="9"/>
            <color indexed="81"/>
            <rFont val="Tahoma"/>
            <family val="2"/>
          </rPr>
          <t>Solver could not find a feasible solution.</t>
        </r>
      </text>
    </comment>
    <comment ref="C135" authorId="0" shapeId="0" xr:uid="{E8C1B1F9-3C16-4DB2-B397-95007501B900}">
      <text>
        <r>
          <rPr>
            <sz val="9"/>
            <color indexed="81"/>
            <rFont val="Tahoma"/>
            <family val="2"/>
          </rPr>
          <t>Solver could not find a feasible solution.</t>
        </r>
      </text>
    </comment>
    <comment ref="D135" authorId="0" shapeId="0" xr:uid="{831E73EF-612D-4471-859C-24846EB9A340}">
      <text>
        <r>
          <rPr>
            <sz val="9"/>
            <color indexed="81"/>
            <rFont val="Tahoma"/>
            <family val="2"/>
          </rPr>
          <t>Solver could not find a feasible solution.</t>
        </r>
      </text>
    </comment>
    <comment ref="E135" authorId="0" shapeId="0" xr:uid="{B9532D2B-0945-44E2-B3F2-24DBF0B212DB}">
      <text>
        <r>
          <rPr>
            <sz val="9"/>
            <color indexed="81"/>
            <rFont val="Tahoma"/>
            <family val="2"/>
          </rPr>
          <t>Solver could not find a feasible solution.</t>
        </r>
      </text>
    </comment>
    <comment ref="F135" authorId="0" shapeId="0" xr:uid="{9773883D-CCAE-453F-99CB-EEF231FB49DA}">
      <text>
        <r>
          <rPr>
            <sz val="9"/>
            <color indexed="81"/>
            <rFont val="Tahoma"/>
            <family val="2"/>
          </rPr>
          <t>Solver could not find a feasible solution.</t>
        </r>
      </text>
    </comment>
    <comment ref="G135" authorId="0" shapeId="0" xr:uid="{D21492D2-043C-4545-99A5-7D99AAB97EFF}">
      <text>
        <r>
          <rPr>
            <sz val="9"/>
            <color indexed="81"/>
            <rFont val="Tahoma"/>
            <family val="2"/>
          </rPr>
          <t>Solver could not find a feasible solution.</t>
        </r>
      </text>
    </comment>
    <comment ref="H135" authorId="0" shapeId="0" xr:uid="{5075F2EA-A539-4ED1-B643-692BA68C926A}">
      <text>
        <r>
          <rPr>
            <sz val="9"/>
            <color indexed="81"/>
            <rFont val="Tahoma"/>
            <family val="2"/>
          </rPr>
          <t>Solver could not find a feasible solution.</t>
        </r>
      </text>
    </comment>
    <comment ref="I135" authorId="0" shapeId="0" xr:uid="{69ABD21C-76AA-4412-A977-FC462EB8B7CC}">
      <text>
        <r>
          <rPr>
            <sz val="9"/>
            <color indexed="81"/>
            <rFont val="Tahoma"/>
            <family val="2"/>
          </rPr>
          <t>Solver could not find a feasible solution.</t>
        </r>
      </text>
    </comment>
    <comment ref="J135" authorId="0" shapeId="0" xr:uid="{EFC5F8A4-83C0-4E7B-9365-11E0DA2189A7}">
      <text>
        <r>
          <rPr>
            <sz val="9"/>
            <color indexed="81"/>
            <rFont val="Tahoma"/>
            <family val="2"/>
          </rPr>
          <t>Solver could not find a feasible solution.</t>
        </r>
      </text>
    </comment>
    <comment ref="K135" authorId="0" shapeId="0" xr:uid="{DCD8973D-B79C-4E84-9767-3B298A846F9F}">
      <text>
        <r>
          <rPr>
            <sz val="9"/>
            <color indexed="81"/>
            <rFont val="Tahoma"/>
            <family val="2"/>
          </rPr>
          <t>Solver could not find a feasible solution.</t>
        </r>
      </text>
    </comment>
    <comment ref="L135" authorId="0" shapeId="0" xr:uid="{7558EE08-E559-4463-B7F5-B84FD49B7F99}">
      <text>
        <r>
          <rPr>
            <sz val="9"/>
            <color indexed="81"/>
            <rFont val="Tahoma"/>
            <family val="2"/>
          </rPr>
          <t>Solver could not find a feasible solution.</t>
        </r>
      </text>
    </comment>
    <comment ref="M135" authorId="0" shapeId="0" xr:uid="{CBD07C37-5CD7-49AB-AA16-856C6EFA60BC}">
      <text>
        <r>
          <rPr>
            <sz val="9"/>
            <color indexed="81"/>
            <rFont val="Tahoma"/>
            <family val="2"/>
          </rPr>
          <t>Solver could not find a feasible solution.</t>
        </r>
      </text>
    </comment>
    <comment ref="N135" authorId="0" shapeId="0" xr:uid="{7BE0CEAC-DBAB-4939-9A6F-A2DBF38BFB7A}">
      <text>
        <r>
          <rPr>
            <sz val="9"/>
            <color indexed="81"/>
            <rFont val="Tahoma"/>
            <family val="2"/>
          </rPr>
          <t>Solver could not find a feasible solution.</t>
        </r>
      </text>
    </comment>
    <comment ref="O135" authorId="0" shapeId="0" xr:uid="{ACE7EEB5-23B0-47EC-9836-76A5613C3492}">
      <text>
        <r>
          <rPr>
            <sz val="9"/>
            <color indexed="81"/>
            <rFont val="Tahoma"/>
            <family val="2"/>
          </rPr>
          <t>Solver could not find a feasible solution.</t>
        </r>
      </text>
    </comment>
    <comment ref="P135" authorId="0" shapeId="0" xr:uid="{C112AF4F-06AE-4935-9971-DDFD993BD6F9}">
      <text>
        <r>
          <rPr>
            <sz val="9"/>
            <color indexed="81"/>
            <rFont val="Tahoma"/>
            <family val="2"/>
          </rPr>
          <t>Solver converged in probability to a global solution.</t>
        </r>
      </text>
    </comment>
    <comment ref="Q135" authorId="0" shapeId="0" xr:uid="{256C9C50-ADF7-4801-9573-2E8B3EE8B19C}">
      <text>
        <r>
          <rPr>
            <sz val="9"/>
            <color indexed="81"/>
            <rFont val="Tahoma"/>
            <family val="2"/>
          </rPr>
          <t>Solver converged in probability to a global solution.</t>
        </r>
      </text>
    </comment>
    <comment ref="R135" authorId="0" shapeId="0" xr:uid="{BD9649C2-3B37-4666-8A14-B78643A3040B}">
      <text>
        <r>
          <rPr>
            <sz val="9"/>
            <color indexed="81"/>
            <rFont val="Tahoma"/>
            <family val="2"/>
          </rPr>
          <t>Solver converged in probability to a global solution.</t>
        </r>
      </text>
    </comment>
    <comment ref="S135" authorId="0" shapeId="0" xr:uid="{01F91F29-5374-4722-96F6-08D18C48C53E}">
      <text>
        <r>
          <rPr>
            <sz val="9"/>
            <color indexed="81"/>
            <rFont val="Tahoma"/>
            <family val="2"/>
          </rPr>
          <t>Solver converged in probability to a global solution.</t>
        </r>
      </text>
    </comment>
    <comment ref="T135" authorId="0" shapeId="0" xr:uid="{2E19CB29-38E9-4ED7-B2D4-7569DA136BC4}">
      <text>
        <r>
          <rPr>
            <sz val="9"/>
            <color indexed="81"/>
            <rFont val="Tahoma"/>
            <family val="2"/>
          </rPr>
          <t>Solver converged in probability to a global solution.</t>
        </r>
      </text>
    </comment>
    <comment ref="U135" authorId="0" shapeId="0" xr:uid="{2884ABB4-EA8E-42CC-8E69-8166D2AB71E9}">
      <text>
        <r>
          <rPr>
            <sz val="9"/>
            <color indexed="81"/>
            <rFont val="Tahoma"/>
            <family val="2"/>
          </rPr>
          <t>Solver converged in probability to a global solution.</t>
        </r>
      </text>
    </comment>
    <comment ref="V135" authorId="0" shapeId="0" xr:uid="{80802BB4-EAC0-4D41-ADFE-899805EC250D}">
      <text>
        <r>
          <rPr>
            <sz val="9"/>
            <color indexed="81"/>
            <rFont val="Tahoma"/>
            <family val="2"/>
          </rPr>
          <t>Solver converged in probability to a global solution.</t>
        </r>
      </text>
    </comment>
    <comment ref="W135" authorId="0" shapeId="0" xr:uid="{ACB9A6E4-8E1E-4B64-AAB2-971B44398E56}">
      <text>
        <r>
          <rPr>
            <sz val="9"/>
            <color indexed="81"/>
            <rFont val="Tahoma"/>
            <family val="2"/>
          </rPr>
          <t>Solver converged in probability to a global solution.</t>
        </r>
      </text>
    </comment>
    <comment ref="X135" authorId="0" shapeId="0" xr:uid="{D95E401B-345A-4120-919C-59DAB10E451A}">
      <text>
        <r>
          <rPr>
            <sz val="9"/>
            <color indexed="81"/>
            <rFont val="Tahoma"/>
            <family val="2"/>
          </rPr>
          <t>Solver converged in probability to a global solution.</t>
        </r>
      </text>
    </comment>
    <comment ref="Y135" authorId="0" shapeId="0" xr:uid="{983626BB-1FDB-4E1B-9243-34E758BB3D4F}">
      <text>
        <r>
          <rPr>
            <sz val="9"/>
            <color indexed="81"/>
            <rFont val="Tahoma"/>
            <family val="2"/>
          </rPr>
          <t>Solver converged in probability to a global solution.</t>
        </r>
      </text>
    </comment>
    <comment ref="Z135" authorId="0" shapeId="0" xr:uid="{CF1067DC-6706-45D7-9EBD-C572DF8B6E95}">
      <text>
        <r>
          <rPr>
            <sz val="9"/>
            <color indexed="81"/>
            <rFont val="Tahoma"/>
            <family val="2"/>
          </rPr>
          <t>Solver converged in probability to a global solution.</t>
        </r>
      </text>
    </comment>
    <comment ref="AA135" authorId="0" shapeId="0" xr:uid="{E008230D-D8C7-40C3-AF51-565348D33D9E}">
      <text>
        <r>
          <rPr>
            <sz val="9"/>
            <color indexed="81"/>
            <rFont val="Tahoma"/>
            <family val="2"/>
          </rPr>
          <t>Solver converged in probability to a global solution.</t>
        </r>
      </text>
    </comment>
    <comment ref="B136" authorId="0" shapeId="0" xr:uid="{42443855-E74A-43B5-99B5-731C0C84793B}">
      <text>
        <r>
          <rPr>
            <sz val="9"/>
            <color indexed="81"/>
            <rFont val="Tahoma"/>
            <family val="2"/>
          </rPr>
          <t>Solver could not find a feasible solution.</t>
        </r>
      </text>
    </comment>
    <comment ref="C136" authorId="0" shapeId="0" xr:uid="{C47CD9D6-9FBE-4917-BDBC-5A1165D5EC19}">
      <text>
        <r>
          <rPr>
            <sz val="9"/>
            <color indexed="81"/>
            <rFont val="Tahoma"/>
            <family val="2"/>
          </rPr>
          <t>Solver could not find a feasible solution.</t>
        </r>
      </text>
    </comment>
    <comment ref="D136" authorId="0" shapeId="0" xr:uid="{54E7B770-D192-4410-9B28-E027C86803A2}">
      <text>
        <r>
          <rPr>
            <sz val="9"/>
            <color indexed="81"/>
            <rFont val="Tahoma"/>
            <family val="2"/>
          </rPr>
          <t>Solver could not find a feasible solution.</t>
        </r>
      </text>
    </comment>
    <comment ref="E136" authorId="0" shapeId="0" xr:uid="{51EAA565-12CD-4784-B00E-571BACE40A01}">
      <text>
        <r>
          <rPr>
            <sz val="9"/>
            <color indexed="81"/>
            <rFont val="Tahoma"/>
            <family val="2"/>
          </rPr>
          <t>Solver could not find a feasible solution.</t>
        </r>
      </text>
    </comment>
    <comment ref="F136" authorId="0" shapeId="0" xr:uid="{909976DC-A502-489A-8A9C-2F8C600B931D}">
      <text>
        <r>
          <rPr>
            <sz val="9"/>
            <color indexed="81"/>
            <rFont val="Tahoma"/>
            <family val="2"/>
          </rPr>
          <t>Solver could not find a feasible solution.</t>
        </r>
      </text>
    </comment>
    <comment ref="G136" authorId="0" shapeId="0" xr:uid="{E87A1C5C-CF65-4FB7-AA70-F0F06B1BE3F1}">
      <text>
        <r>
          <rPr>
            <sz val="9"/>
            <color indexed="81"/>
            <rFont val="Tahoma"/>
            <family val="2"/>
          </rPr>
          <t>Solver could not find a feasible solution.</t>
        </r>
      </text>
    </comment>
    <comment ref="H136" authorId="0" shapeId="0" xr:uid="{F93D500B-2967-4400-AFEA-59E7176F88EE}">
      <text>
        <r>
          <rPr>
            <sz val="9"/>
            <color indexed="81"/>
            <rFont val="Tahoma"/>
            <family val="2"/>
          </rPr>
          <t>Solver could not find a feasible solution.</t>
        </r>
      </text>
    </comment>
    <comment ref="I136" authorId="0" shapeId="0" xr:uid="{85F5580E-001A-4F0F-878A-ACD24BCE7308}">
      <text>
        <r>
          <rPr>
            <sz val="9"/>
            <color indexed="81"/>
            <rFont val="Tahoma"/>
            <family val="2"/>
          </rPr>
          <t>Solver could not find a feasible solution.</t>
        </r>
      </text>
    </comment>
    <comment ref="J136" authorId="0" shapeId="0" xr:uid="{B321CB92-7592-4E35-8703-0CAD7938F426}">
      <text>
        <r>
          <rPr>
            <sz val="9"/>
            <color indexed="81"/>
            <rFont val="Tahoma"/>
            <family val="2"/>
          </rPr>
          <t>Solver could not find a feasible solution.</t>
        </r>
      </text>
    </comment>
    <comment ref="K136" authorId="0" shapeId="0" xr:uid="{C80586CD-DEE3-4A54-A883-78A3DC301E50}">
      <text>
        <r>
          <rPr>
            <sz val="9"/>
            <color indexed="81"/>
            <rFont val="Tahoma"/>
            <family val="2"/>
          </rPr>
          <t>Solver could not find a feasible solution.</t>
        </r>
      </text>
    </comment>
    <comment ref="L136" authorId="0" shapeId="0" xr:uid="{4807EDC0-4FC6-47B6-8097-04D64003C919}">
      <text>
        <r>
          <rPr>
            <sz val="9"/>
            <color indexed="81"/>
            <rFont val="Tahoma"/>
            <family val="2"/>
          </rPr>
          <t>Solver could not find a feasible solution.</t>
        </r>
      </text>
    </comment>
    <comment ref="M136" authorId="0" shapeId="0" xr:uid="{3583BCDB-F8B1-4265-BD91-758E0C9FD93D}">
      <text>
        <r>
          <rPr>
            <sz val="9"/>
            <color indexed="81"/>
            <rFont val="Tahoma"/>
            <family val="2"/>
          </rPr>
          <t>Solver could not find a feasible solution.</t>
        </r>
      </text>
    </comment>
    <comment ref="N136" authorId="0" shapeId="0" xr:uid="{35740986-6EC4-4AE3-8C7D-CE5B0C116D14}">
      <text>
        <r>
          <rPr>
            <sz val="9"/>
            <color indexed="81"/>
            <rFont val="Tahoma"/>
            <family val="2"/>
          </rPr>
          <t>Solver could not find a feasible solution.</t>
        </r>
      </text>
    </comment>
    <comment ref="O136" authorId="0" shapeId="0" xr:uid="{8E49F868-1918-406E-BFFF-4E0204800D5C}">
      <text>
        <r>
          <rPr>
            <sz val="9"/>
            <color indexed="81"/>
            <rFont val="Tahoma"/>
            <family val="2"/>
          </rPr>
          <t>Solver could not find a feasible solution.</t>
        </r>
      </text>
    </comment>
    <comment ref="P136" authorId="0" shapeId="0" xr:uid="{159990A3-06CC-42D9-86C2-F4B72E62FF8A}">
      <text>
        <r>
          <rPr>
            <sz val="9"/>
            <color indexed="81"/>
            <rFont val="Tahoma"/>
            <family val="2"/>
          </rPr>
          <t>Solver could not find a feasible solution.</t>
        </r>
      </text>
    </comment>
    <comment ref="Q136" authorId="0" shapeId="0" xr:uid="{38EB7083-284C-4541-8F3D-8EAF8657E7F0}">
      <text>
        <r>
          <rPr>
            <sz val="9"/>
            <color indexed="81"/>
            <rFont val="Tahoma"/>
            <family val="2"/>
          </rPr>
          <t>Solver converged in probability to a global solution.</t>
        </r>
      </text>
    </comment>
    <comment ref="R136" authorId="0" shapeId="0" xr:uid="{4BCE8E48-800F-4C59-A821-4E26EF3602A1}">
      <text>
        <r>
          <rPr>
            <sz val="9"/>
            <color indexed="81"/>
            <rFont val="Tahoma"/>
            <family val="2"/>
          </rPr>
          <t>Solver could not find a feasible solution.</t>
        </r>
      </text>
    </comment>
    <comment ref="S136" authorId="0" shapeId="0" xr:uid="{50893DC6-9E2D-4CA8-A5C7-4726CE4B36EC}">
      <text>
        <r>
          <rPr>
            <sz val="9"/>
            <color indexed="81"/>
            <rFont val="Tahoma"/>
            <family val="2"/>
          </rPr>
          <t>Solver could not find a feasible solution.</t>
        </r>
      </text>
    </comment>
    <comment ref="T136" authorId="0" shapeId="0" xr:uid="{E5F12761-6091-4E27-A7D2-26FA382B6B73}">
      <text>
        <r>
          <rPr>
            <sz val="9"/>
            <color indexed="81"/>
            <rFont val="Tahoma"/>
            <family val="2"/>
          </rPr>
          <t>Solver could not find a feasible solution.</t>
        </r>
      </text>
    </comment>
    <comment ref="U136" authorId="0" shapeId="0" xr:uid="{96570E49-1279-4A9D-861D-B1C5DE9CC494}">
      <text>
        <r>
          <rPr>
            <sz val="9"/>
            <color indexed="81"/>
            <rFont val="Tahoma"/>
            <family val="2"/>
          </rPr>
          <t>Solver could not find a feasible solution.</t>
        </r>
      </text>
    </comment>
    <comment ref="V136" authorId="0" shapeId="0" xr:uid="{44FE5183-2978-4C0E-AAA0-1C534B7579AD}">
      <text>
        <r>
          <rPr>
            <sz val="9"/>
            <color indexed="81"/>
            <rFont val="Tahoma"/>
            <family val="2"/>
          </rPr>
          <t>Solver could not find a feasible solution.</t>
        </r>
      </text>
    </comment>
    <comment ref="W136" authorId="0" shapeId="0" xr:uid="{448E995A-2A64-41C4-B7DF-70BEC070EAE9}">
      <text>
        <r>
          <rPr>
            <sz val="9"/>
            <color indexed="81"/>
            <rFont val="Tahoma"/>
            <family val="2"/>
          </rPr>
          <t>Solver could not find a feasible solution.</t>
        </r>
      </text>
    </comment>
    <comment ref="X136" authorId="0" shapeId="0" xr:uid="{F4D25D7F-CED4-4FE8-8588-6B8D21E0A817}">
      <text>
        <r>
          <rPr>
            <sz val="9"/>
            <color indexed="81"/>
            <rFont val="Tahoma"/>
            <family val="2"/>
          </rPr>
          <t>Solver could not find a feasible solution.</t>
        </r>
      </text>
    </comment>
    <comment ref="Y136" authorId="0" shapeId="0" xr:uid="{6B392938-2CAC-4897-A257-671332C04F2E}">
      <text>
        <r>
          <rPr>
            <sz val="9"/>
            <color indexed="81"/>
            <rFont val="Tahoma"/>
            <family val="2"/>
          </rPr>
          <t>Solver could not find a feasible solution.</t>
        </r>
      </text>
    </comment>
    <comment ref="Z136" authorId="0" shapeId="0" xr:uid="{29774548-6101-47A7-8B1F-254DA9ECF544}">
      <text>
        <r>
          <rPr>
            <sz val="9"/>
            <color indexed="81"/>
            <rFont val="Tahoma"/>
            <family val="2"/>
          </rPr>
          <t>Solver could not find a feasible solution.</t>
        </r>
      </text>
    </comment>
    <comment ref="AA136" authorId="0" shapeId="0" xr:uid="{9347C88B-D5CE-4A97-8A2B-1035CE75D749}">
      <text>
        <r>
          <rPr>
            <sz val="9"/>
            <color indexed="81"/>
            <rFont val="Tahoma"/>
            <family val="2"/>
          </rPr>
          <t>Solver could not find a feasible solution.</t>
        </r>
      </text>
    </comment>
    <comment ref="B137" authorId="0" shapeId="0" xr:uid="{8139B854-7681-4017-8ABA-DF340A92BD17}">
      <text>
        <r>
          <rPr>
            <sz val="9"/>
            <color indexed="81"/>
            <rFont val="Tahoma"/>
            <family val="2"/>
          </rPr>
          <t>Solver could not find a feasible solution.</t>
        </r>
      </text>
    </comment>
    <comment ref="C137" authorId="0" shapeId="0" xr:uid="{2ACBB64E-5142-4661-A798-07FED46EFE15}">
      <text>
        <r>
          <rPr>
            <sz val="9"/>
            <color indexed="81"/>
            <rFont val="Tahoma"/>
            <family val="2"/>
          </rPr>
          <t>Solver could not find a feasible solution.</t>
        </r>
      </text>
    </comment>
    <comment ref="D137" authorId="0" shapeId="0" xr:uid="{9199B208-4EF0-4023-B6F9-4FA278CD5F97}">
      <text>
        <r>
          <rPr>
            <sz val="9"/>
            <color indexed="81"/>
            <rFont val="Tahoma"/>
            <family val="2"/>
          </rPr>
          <t>Solver could not find a feasible solution.</t>
        </r>
      </text>
    </comment>
    <comment ref="E137" authorId="0" shapeId="0" xr:uid="{191D487A-8F97-441F-B58F-7970FDA3B77B}">
      <text>
        <r>
          <rPr>
            <sz val="9"/>
            <color indexed="81"/>
            <rFont val="Tahoma"/>
            <family val="2"/>
          </rPr>
          <t>Solver could not find a feasible solution.</t>
        </r>
      </text>
    </comment>
    <comment ref="F137" authorId="0" shapeId="0" xr:uid="{6A225A76-7015-4695-B081-120FF88D50C0}">
      <text>
        <r>
          <rPr>
            <sz val="9"/>
            <color indexed="81"/>
            <rFont val="Tahoma"/>
            <family val="2"/>
          </rPr>
          <t>Solver could not find a feasible solution.</t>
        </r>
      </text>
    </comment>
    <comment ref="G137" authorId="0" shapeId="0" xr:uid="{98CC109C-62A7-44DE-A7DB-C8AAAD5E23BC}">
      <text>
        <r>
          <rPr>
            <sz val="9"/>
            <color indexed="81"/>
            <rFont val="Tahoma"/>
            <family val="2"/>
          </rPr>
          <t>Solver could not find a feasible solution.</t>
        </r>
      </text>
    </comment>
    <comment ref="H137" authorId="0" shapeId="0" xr:uid="{FFF6EBA3-A849-4A40-97AA-CB6B94011741}">
      <text>
        <r>
          <rPr>
            <sz val="9"/>
            <color indexed="81"/>
            <rFont val="Tahoma"/>
            <family val="2"/>
          </rPr>
          <t>Solver could not find a feasible solution.</t>
        </r>
      </text>
    </comment>
    <comment ref="I137" authorId="0" shapeId="0" xr:uid="{E91A764D-C663-4114-9F7D-952AAAEC8436}">
      <text>
        <r>
          <rPr>
            <sz val="9"/>
            <color indexed="81"/>
            <rFont val="Tahoma"/>
            <family val="2"/>
          </rPr>
          <t>Solver could not find a feasible solution.</t>
        </r>
      </text>
    </comment>
    <comment ref="J137" authorId="0" shapeId="0" xr:uid="{FE27ED2E-78E2-44F0-B2F6-06CD25CE4C94}">
      <text>
        <r>
          <rPr>
            <sz val="9"/>
            <color indexed="81"/>
            <rFont val="Tahoma"/>
            <family val="2"/>
          </rPr>
          <t>Solver could not find a feasible solution.</t>
        </r>
      </text>
    </comment>
    <comment ref="K137" authorId="0" shapeId="0" xr:uid="{B5091314-F231-4DBD-B4A8-58B9E4D84227}">
      <text>
        <r>
          <rPr>
            <sz val="9"/>
            <color indexed="81"/>
            <rFont val="Tahoma"/>
            <family val="2"/>
          </rPr>
          <t>Solver could not find a feasible solution.</t>
        </r>
      </text>
    </comment>
    <comment ref="L137" authorId="0" shapeId="0" xr:uid="{DB8EFB12-6EF0-4926-845D-9DF824F110ED}">
      <text>
        <r>
          <rPr>
            <sz val="9"/>
            <color indexed="81"/>
            <rFont val="Tahoma"/>
            <family val="2"/>
          </rPr>
          <t>Solver could not find a feasible solution.</t>
        </r>
      </text>
    </comment>
    <comment ref="M137" authorId="0" shapeId="0" xr:uid="{9A6178C7-DEAC-4F85-A131-85A2E6C98968}">
      <text>
        <r>
          <rPr>
            <sz val="9"/>
            <color indexed="81"/>
            <rFont val="Tahoma"/>
            <family val="2"/>
          </rPr>
          <t>Solver could not find a feasible solution.</t>
        </r>
      </text>
    </comment>
    <comment ref="N137" authorId="0" shapeId="0" xr:uid="{F877A3EE-44B7-45A8-A003-36916A5DC21C}">
      <text>
        <r>
          <rPr>
            <sz val="9"/>
            <color indexed="81"/>
            <rFont val="Tahoma"/>
            <family val="2"/>
          </rPr>
          <t>Solver could not find a feasible solution.</t>
        </r>
      </text>
    </comment>
    <comment ref="O137" authorId="0" shapeId="0" xr:uid="{DFD1741E-D94E-4CDE-944C-52872970FE91}">
      <text>
        <r>
          <rPr>
            <sz val="9"/>
            <color indexed="81"/>
            <rFont val="Tahoma"/>
            <family val="2"/>
          </rPr>
          <t>Solver could not find a feasible solution.</t>
        </r>
      </text>
    </comment>
    <comment ref="P137" authorId="0" shapeId="0" xr:uid="{04998FD0-B334-4278-AA87-357208482D94}">
      <text>
        <r>
          <rPr>
            <sz val="9"/>
            <color indexed="81"/>
            <rFont val="Tahoma"/>
            <family val="2"/>
          </rPr>
          <t>Solver could not find a feasible solution.</t>
        </r>
      </text>
    </comment>
    <comment ref="Q137" authorId="0" shapeId="0" xr:uid="{954ABFE3-9DE6-4C87-8DAE-965A0F55D809}">
      <text>
        <r>
          <rPr>
            <sz val="9"/>
            <color indexed="81"/>
            <rFont val="Tahoma"/>
            <family val="2"/>
          </rPr>
          <t>Solver converged in probability to a global solution.</t>
        </r>
      </text>
    </comment>
    <comment ref="R137" authorId="0" shapeId="0" xr:uid="{EA2F29A3-2BF4-4840-A9F2-983D3836FF48}">
      <text>
        <r>
          <rPr>
            <sz val="9"/>
            <color indexed="81"/>
            <rFont val="Tahoma"/>
            <family val="2"/>
          </rPr>
          <t>Solver could not find a feasible solution.</t>
        </r>
      </text>
    </comment>
    <comment ref="S137" authorId="0" shapeId="0" xr:uid="{1A32FBE6-7D59-4BD3-A647-8D1CEA18512E}">
      <text>
        <r>
          <rPr>
            <sz val="9"/>
            <color indexed="81"/>
            <rFont val="Tahoma"/>
            <family val="2"/>
          </rPr>
          <t>Solver converged in probability to a global solution.</t>
        </r>
      </text>
    </comment>
    <comment ref="T137" authorId="0" shapeId="0" xr:uid="{FDFD3CBF-D207-4BF9-A1B4-CE497ECB68DC}">
      <text>
        <r>
          <rPr>
            <sz val="9"/>
            <color indexed="81"/>
            <rFont val="Tahoma"/>
            <family val="2"/>
          </rPr>
          <t>Solver converged in probability to a global solution.</t>
        </r>
      </text>
    </comment>
    <comment ref="U137" authorId="0" shapeId="0" xr:uid="{942F6331-C61D-4B64-999B-5FC996919408}">
      <text>
        <r>
          <rPr>
            <sz val="9"/>
            <color indexed="81"/>
            <rFont val="Tahoma"/>
            <family val="2"/>
          </rPr>
          <t>Solver converged in probability to a global solution.</t>
        </r>
      </text>
    </comment>
    <comment ref="V137" authorId="0" shapeId="0" xr:uid="{4C44692F-F501-433B-A540-FE0CFE156A2D}">
      <text>
        <r>
          <rPr>
            <sz val="9"/>
            <color indexed="81"/>
            <rFont val="Tahoma"/>
            <family val="2"/>
          </rPr>
          <t>Solver converged in probability to a global solution.</t>
        </r>
      </text>
    </comment>
    <comment ref="W137" authorId="0" shapeId="0" xr:uid="{89CBAB24-66C5-4449-A9CF-D1568AE116C7}">
      <text>
        <r>
          <rPr>
            <sz val="9"/>
            <color indexed="81"/>
            <rFont val="Tahoma"/>
            <family val="2"/>
          </rPr>
          <t>Solver converged in probability to a global solution.</t>
        </r>
      </text>
    </comment>
    <comment ref="X137" authorId="0" shapeId="0" xr:uid="{C9194D89-6A3A-411E-8D05-89DADB535377}">
      <text>
        <r>
          <rPr>
            <sz val="9"/>
            <color indexed="81"/>
            <rFont val="Tahoma"/>
            <family val="2"/>
          </rPr>
          <t>Solver converged in probability to a global solution.</t>
        </r>
      </text>
    </comment>
    <comment ref="Y137" authorId="0" shapeId="0" xr:uid="{5DB081EB-ED91-4A7F-8D37-1241C27346CA}">
      <text>
        <r>
          <rPr>
            <sz val="9"/>
            <color indexed="81"/>
            <rFont val="Tahoma"/>
            <family val="2"/>
          </rPr>
          <t>Solver converged in probability to a global solution.</t>
        </r>
      </text>
    </comment>
    <comment ref="Z137" authorId="0" shapeId="0" xr:uid="{1BC03382-D96A-448A-AF98-2943AAEAC6F0}">
      <text>
        <r>
          <rPr>
            <sz val="9"/>
            <color indexed="81"/>
            <rFont val="Tahoma"/>
            <family val="2"/>
          </rPr>
          <t>Solver converged in probability to a global solution.</t>
        </r>
      </text>
    </comment>
    <comment ref="AA137" authorId="0" shapeId="0" xr:uid="{0644A0F8-BF9F-4783-BA29-58DDE4906213}">
      <text>
        <r>
          <rPr>
            <sz val="9"/>
            <color indexed="81"/>
            <rFont val="Tahoma"/>
            <family val="2"/>
          </rPr>
          <t>Solver converged in probability to a global solution.</t>
        </r>
      </text>
    </comment>
    <comment ref="B138" authorId="0" shapeId="0" xr:uid="{D05ACCB6-F616-4719-82C5-7D1CAFBFF74B}">
      <text>
        <r>
          <rPr>
            <sz val="9"/>
            <color indexed="81"/>
            <rFont val="Tahoma"/>
            <family val="2"/>
          </rPr>
          <t>Solver could not find a feasible solution.</t>
        </r>
      </text>
    </comment>
    <comment ref="C138" authorId="0" shapeId="0" xr:uid="{3ECF5FB2-7064-45AC-A5E5-E6E4FD939D63}">
      <text>
        <r>
          <rPr>
            <sz val="9"/>
            <color indexed="81"/>
            <rFont val="Tahoma"/>
            <family val="2"/>
          </rPr>
          <t>Solver could not find a feasible solution.</t>
        </r>
      </text>
    </comment>
    <comment ref="D138" authorId="0" shapeId="0" xr:uid="{F6BCC513-64C8-44BE-A65D-4A290FBC8D8F}">
      <text>
        <r>
          <rPr>
            <sz val="9"/>
            <color indexed="81"/>
            <rFont val="Tahoma"/>
            <family val="2"/>
          </rPr>
          <t>Solver could not find a feasible solution.</t>
        </r>
      </text>
    </comment>
    <comment ref="E138" authorId="0" shapeId="0" xr:uid="{A684965B-E8F8-4190-BE2B-B14DF6D57608}">
      <text>
        <r>
          <rPr>
            <sz val="9"/>
            <color indexed="81"/>
            <rFont val="Tahoma"/>
            <family val="2"/>
          </rPr>
          <t>Solver could not find a feasible solution.</t>
        </r>
      </text>
    </comment>
    <comment ref="F138" authorId="0" shapeId="0" xr:uid="{B17664C0-F6EC-4ABF-B599-89D9194734B7}">
      <text>
        <r>
          <rPr>
            <sz val="9"/>
            <color indexed="81"/>
            <rFont val="Tahoma"/>
            <family val="2"/>
          </rPr>
          <t>Solver could not find a feasible solution.</t>
        </r>
      </text>
    </comment>
    <comment ref="G138" authorId="0" shapeId="0" xr:uid="{8862C19A-13D1-492F-8229-B870668B276D}">
      <text>
        <r>
          <rPr>
            <sz val="9"/>
            <color indexed="81"/>
            <rFont val="Tahoma"/>
            <family val="2"/>
          </rPr>
          <t>Solver could not find a feasible solution.</t>
        </r>
      </text>
    </comment>
    <comment ref="H138" authorId="0" shapeId="0" xr:uid="{AC68C99D-AD7C-4E18-ACE8-3554BBE0BD8A}">
      <text>
        <r>
          <rPr>
            <sz val="9"/>
            <color indexed="81"/>
            <rFont val="Tahoma"/>
            <family val="2"/>
          </rPr>
          <t>Solver could not find a feasible solution.</t>
        </r>
      </text>
    </comment>
    <comment ref="I138" authorId="0" shapeId="0" xr:uid="{EF582C31-5353-4DC4-AEF8-04C73DC01E5B}">
      <text>
        <r>
          <rPr>
            <sz val="9"/>
            <color indexed="81"/>
            <rFont val="Tahoma"/>
            <family val="2"/>
          </rPr>
          <t>Solver could not find a feasible solution.</t>
        </r>
      </text>
    </comment>
    <comment ref="J138" authorId="0" shapeId="0" xr:uid="{BF35A537-C390-4F0B-9379-AF812A4D31E3}">
      <text>
        <r>
          <rPr>
            <sz val="9"/>
            <color indexed="81"/>
            <rFont val="Tahoma"/>
            <family val="2"/>
          </rPr>
          <t>Solver could not find a feasible solution.</t>
        </r>
      </text>
    </comment>
    <comment ref="K138" authorId="0" shapeId="0" xr:uid="{E4ABDA6B-BACE-4ECB-AADD-2956BD648CC9}">
      <text>
        <r>
          <rPr>
            <sz val="9"/>
            <color indexed="81"/>
            <rFont val="Tahoma"/>
            <family val="2"/>
          </rPr>
          <t>Solver could not find a feasible solution.</t>
        </r>
      </text>
    </comment>
    <comment ref="L138" authorId="0" shapeId="0" xr:uid="{3B1BC060-F43F-4AF3-9AD8-945AD087D29F}">
      <text>
        <r>
          <rPr>
            <sz val="9"/>
            <color indexed="81"/>
            <rFont val="Tahoma"/>
            <family val="2"/>
          </rPr>
          <t>Solver could not find a feasible solution.</t>
        </r>
      </text>
    </comment>
    <comment ref="M138" authorId="0" shapeId="0" xr:uid="{AE17EC6F-ED81-4B45-9566-35BD60AB3671}">
      <text>
        <r>
          <rPr>
            <sz val="9"/>
            <color indexed="81"/>
            <rFont val="Tahoma"/>
            <family val="2"/>
          </rPr>
          <t>Solver could not find a feasible solution.</t>
        </r>
      </text>
    </comment>
    <comment ref="N138" authorId="0" shapeId="0" xr:uid="{6DFD536C-FB28-44AA-B048-34627B12D882}">
      <text>
        <r>
          <rPr>
            <sz val="9"/>
            <color indexed="81"/>
            <rFont val="Tahoma"/>
            <family val="2"/>
          </rPr>
          <t>Solver could not find a feasible solution.</t>
        </r>
      </text>
    </comment>
    <comment ref="O138" authorId="0" shapeId="0" xr:uid="{18E3EDFA-9E63-4EAC-8FD7-130168046E2A}">
      <text>
        <r>
          <rPr>
            <sz val="9"/>
            <color indexed="81"/>
            <rFont val="Tahoma"/>
            <family val="2"/>
          </rPr>
          <t>Solver could not find a feasible solution.</t>
        </r>
      </text>
    </comment>
    <comment ref="P138" authorId="0" shapeId="0" xr:uid="{2C799683-5375-4BDB-937C-8354B6F79A7E}">
      <text>
        <r>
          <rPr>
            <sz val="9"/>
            <color indexed="81"/>
            <rFont val="Tahoma"/>
            <family val="2"/>
          </rPr>
          <t>Solver could not find a feasible solution.</t>
        </r>
      </text>
    </comment>
    <comment ref="Q138" authorId="0" shapeId="0" xr:uid="{B51559F5-412B-469E-B5A7-28403821D993}">
      <text>
        <r>
          <rPr>
            <sz val="9"/>
            <color indexed="81"/>
            <rFont val="Tahoma"/>
            <family val="2"/>
          </rPr>
          <t>Solver could not find a feasible solution.</t>
        </r>
      </text>
    </comment>
    <comment ref="R138" authorId="0" shapeId="0" xr:uid="{01181668-144D-47A3-B814-DB63527741BF}">
      <text>
        <r>
          <rPr>
            <sz val="9"/>
            <color indexed="81"/>
            <rFont val="Tahoma"/>
            <family val="2"/>
          </rPr>
          <t>Solver converged in probability to a global solution.</t>
        </r>
      </text>
    </comment>
    <comment ref="S138" authorId="0" shapeId="0" xr:uid="{12B5E468-17EC-4C60-9A29-DF22B32A296A}">
      <text>
        <r>
          <rPr>
            <sz val="9"/>
            <color indexed="81"/>
            <rFont val="Tahoma"/>
            <family val="2"/>
          </rPr>
          <t>Solver converged in probability to a global solution.</t>
        </r>
      </text>
    </comment>
    <comment ref="T138" authorId="0" shapeId="0" xr:uid="{C4558CA9-1346-4874-A31D-FB305CAA734A}">
      <text>
        <r>
          <rPr>
            <sz val="9"/>
            <color indexed="81"/>
            <rFont val="Tahoma"/>
            <family val="2"/>
          </rPr>
          <t>Solver converged in probability to a global solution.</t>
        </r>
      </text>
    </comment>
    <comment ref="U138" authorId="0" shapeId="0" xr:uid="{207B7AA5-44BE-4A17-92EA-BFABF0E2A3F2}">
      <text>
        <r>
          <rPr>
            <sz val="9"/>
            <color indexed="81"/>
            <rFont val="Tahoma"/>
            <family val="2"/>
          </rPr>
          <t>Solver converged in probability to a global solution.</t>
        </r>
      </text>
    </comment>
    <comment ref="V138" authorId="0" shapeId="0" xr:uid="{6E5E34A2-E108-4FF9-A04E-A6085ED041C1}">
      <text>
        <r>
          <rPr>
            <sz val="9"/>
            <color indexed="81"/>
            <rFont val="Tahoma"/>
            <family val="2"/>
          </rPr>
          <t>Solver converged in probability to a global solution.</t>
        </r>
      </text>
    </comment>
    <comment ref="W138" authorId="0" shapeId="0" xr:uid="{0273205F-A497-4CB6-95FA-AEA2D69874A2}">
      <text>
        <r>
          <rPr>
            <sz val="9"/>
            <color indexed="81"/>
            <rFont val="Tahoma"/>
            <family val="2"/>
          </rPr>
          <t>Solver converged in probability to a global solution.</t>
        </r>
      </text>
    </comment>
    <comment ref="X138" authorId="0" shapeId="0" xr:uid="{3F188150-A37E-435F-BFCE-76BDE05542D9}">
      <text>
        <r>
          <rPr>
            <sz val="9"/>
            <color indexed="81"/>
            <rFont val="Tahoma"/>
            <family val="2"/>
          </rPr>
          <t>Solver converged in probability to a global solution.</t>
        </r>
      </text>
    </comment>
    <comment ref="Y138" authorId="0" shapeId="0" xr:uid="{B742218F-1779-43FA-951B-787945C1F0DF}">
      <text>
        <r>
          <rPr>
            <sz val="9"/>
            <color indexed="81"/>
            <rFont val="Tahoma"/>
            <family val="2"/>
          </rPr>
          <t>Solver converged in probability to a global solution.</t>
        </r>
      </text>
    </comment>
    <comment ref="Z138" authorId="0" shapeId="0" xr:uid="{A5BBCBB8-E025-41B9-A23F-EFC904A0476D}">
      <text>
        <r>
          <rPr>
            <sz val="9"/>
            <color indexed="81"/>
            <rFont val="Tahoma"/>
            <family val="2"/>
          </rPr>
          <t>Solver converged in probability to a global solution.</t>
        </r>
      </text>
    </comment>
    <comment ref="AA138" authorId="0" shapeId="0" xr:uid="{E16BF10B-23A4-4FC2-A447-C5405889CAD3}">
      <text>
        <r>
          <rPr>
            <sz val="9"/>
            <color indexed="81"/>
            <rFont val="Tahoma"/>
            <family val="2"/>
          </rPr>
          <t>Solver converged in probability to a global solution.</t>
        </r>
      </text>
    </comment>
    <comment ref="B139" authorId="0" shapeId="0" xr:uid="{160B3CE2-418E-49DA-BEAB-11831B8DA820}">
      <text>
        <r>
          <rPr>
            <sz val="9"/>
            <color indexed="81"/>
            <rFont val="Tahoma"/>
            <family val="2"/>
          </rPr>
          <t>Solver could not find a feasible solution.</t>
        </r>
      </text>
    </comment>
    <comment ref="C139" authorId="0" shapeId="0" xr:uid="{7E90E48D-0430-488F-8044-203A9D654126}">
      <text>
        <r>
          <rPr>
            <sz val="9"/>
            <color indexed="81"/>
            <rFont val="Tahoma"/>
            <family val="2"/>
          </rPr>
          <t>Solver could not find a feasible solution.</t>
        </r>
      </text>
    </comment>
    <comment ref="D139" authorId="0" shapeId="0" xr:uid="{544E3E49-2D98-4558-A06C-2E32A39C2E8A}">
      <text>
        <r>
          <rPr>
            <sz val="9"/>
            <color indexed="81"/>
            <rFont val="Tahoma"/>
            <family val="2"/>
          </rPr>
          <t>Solver could not find a feasible solution.</t>
        </r>
      </text>
    </comment>
    <comment ref="E139" authorId="0" shapeId="0" xr:uid="{F929C0E9-D04E-41B1-9B9F-B615C04B4401}">
      <text>
        <r>
          <rPr>
            <sz val="9"/>
            <color indexed="81"/>
            <rFont val="Tahoma"/>
            <family val="2"/>
          </rPr>
          <t>Solver could not find a feasible solution.</t>
        </r>
      </text>
    </comment>
    <comment ref="F139" authorId="0" shapeId="0" xr:uid="{FDB40796-344B-41CC-BDAC-E756AEDADD28}">
      <text>
        <r>
          <rPr>
            <sz val="9"/>
            <color indexed="81"/>
            <rFont val="Tahoma"/>
            <family val="2"/>
          </rPr>
          <t>Solver could not find a feasible solution.</t>
        </r>
      </text>
    </comment>
    <comment ref="G139" authorId="0" shapeId="0" xr:uid="{962789EF-18DC-4D49-A36F-C2DD5AC6F2C0}">
      <text>
        <r>
          <rPr>
            <sz val="9"/>
            <color indexed="81"/>
            <rFont val="Tahoma"/>
            <family val="2"/>
          </rPr>
          <t>Solver could not find a feasible solution.</t>
        </r>
      </text>
    </comment>
    <comment ref="H139" authorId="0" shapeId="0" xr:uid="{ADC18775-109F-4A6E-951F-7ED738375B9C}">
      <text>
        <r>
          <rPr>
            <sz val="9"/>
            <color indexed="81"/>
            <rFont val="Tahoma"/>
            <family val="2"/>
          </rPr>
          <t>Solver could not find a feasible solution.</t>
        </r>
      </text>
    </comment>
    <comment ref="I139" authorId="0" shapeId="0" xr:uid="{88F3D686-4252-4A3C-A2E3-BB4D65F8DECB}">
      <text>
        <r>
          <rPr>
            <sz val="9"/>
            <color indexed="81"/>
            <rFont val="Tahoma"/>
            <family val="2"/>
          </rPr>
          <t>Solver could not find a feasible solution.</t>
        </r>
      </text>
    </comment>
    <comment ref="J139" authorId="0" shapeId="0" xr:uid="{33D72BA8-41A6-4CF5-BE10-7CF906EAF725}">
      <text>
        <r>
          <rPr>
            <sz val="9"/>
            <color indexed="81"/>
            <rFont val="Tahoma"/>
            <family val="2"/>
          </rPr>
          <t>Solver could not find a feasible solution.</t>
        </r>
      </text>
    </comment>
    <comment ref="K139" authorId="0" shapeId="0" xr:uid="{7CAF2A38-8C61-4B42-975A-681586BEA6D5}">
      <text>
        <r>
          <rPr>
            <sz val="9"/>
            <color indexed="81"/>
            <rFont val="Tahoma"/>
            <family val="2"/>
          </rPr>
          <t>Solver could not find a feasible solution.</t>
        </r>
      </text>
    </comment>
    <comment ref="L139" authorId="0" shapeId="0" xr:uid="{28C3CAA5-4D37-4F92-9A92-EFC7C0EEFAA1}">
      <text>
        <r>
          <rPr>
            <sz val="9"/>
            <color indexed="81"/>
            <rFont val="Tahoma"/>
            <family val="2"/>
          </rPr>
          <t>Solver could not find a feasible solution.</t>
        </r>
      </text>
    </comment>
    <comment ref="M139" authorId="0" shapeId="0" xr:uid="{D1901B8C-D684-4D45-A82E-D10F0D021FB6}">
      <text>
        <r>
          <rPr>
            <sz val="9"/>
            <color indexed="81"/>
            <rFont val="Tahoma"/>
            <family val="2"/>
          </rPr>
          <t>Solver could not find a feasible solution.</t>
        </r>
      </text>
    </comment>
    <comment ref="N139" authorId="0" shapeId="0" xr:uid="{DBDBCCF8-20FA-41CC-BF98-8A177B575CEF}">
      <text>
        <r>
          <rPr>
            <sz val="9"/>
            <color indexed="81"/>
            <rFont val="Tahoma"/>
            <family val="2"/>
          </rPr>
          <t>Solver could not find a feasible solution.</t>
        </r>
      </text>
    </comment>
    <comment ref="O139" authorId="0" shapeId="0" xr:uid="{F720EB9A-414D-457D-8866-6B04DA6EB604}">
      <text>
        <r>
          <rPr>
            <sz val="9"/>
            <color indexed="81"/>
            <rFont val="Tahoma"/>
            <family val="2"/>
          </rPr>
          <t>Solver could not find a feasible solution.</t>
        </r>
      </text>
    </comment>
    <comment ref="P139" authorId="0" shapeId="0" xr:uid="{08B3C4A9-86C8-4571-907E-15691AF61C7A}">
      <text>
        <r>
          <rPr>
            <sz val="9"/>
            <color indexed="81"/>
            <rFont val="Tahoma"/>
            <family val="2"/>
          </rPr>
          <t>Solver could not find a feasible solution.</t>
        </r>
      </text>
    </comment>
    <comment ref="Q139" authorId="0" shapeId="0" xr:uid="{BF983F83-9FBB-452D-824D-ECC4F046B497}">
      <text>
        <r>
          <rPr>
            <sz val="9"/>
            <color indexed="81"/>
            <rFont val="Tahoma"/>
            <family val="2"/>
          </rPr>
          <t>Solver could not find a feasible solution.</t>
        </r>
      </text>
    </comment>
    <comment ref="R139" authorId="0" shapeId="0" xr:uid="{A1E24F3B-5B17-48DB-B503-9CBDA8BAB73C}">
      <text>
        <r>
          <rPr>
            <sz val="9"/>
            <color indexed="81"/>
            <rFont val="Tahoma"/>
            <family val="2"/>
          </rPr>
          <t>Solver converged in probability to a global solution.</t>
        </r>
      </text>
    </comment>
    <comment ref="S139" authorId="0" shapeId="0" xr:uid="{BEABB492-0EDB-4E73-A292-C03CDF6F1D39}">
      <text>
        <r>
          <rPr>
            <sz val="9"/>
            <color indexed="81"/>
            <rFont val="Tahoma"/>
            <family val="2"/>
          </rPr>
          <t>Solver converged in probability to a global solution.</t>
        </r>
      </text>
    </comment>
    <comment ref="T139" authorId="0" shapeId="0" xr:uid="{C8422F7C-E7B0-419A-80BF-1CACB610E8E8}">
      <text>
        <r>
          <rPr>
            <sz val="9"/>
            <color indexed="81"/>
            <rFont val="Tahoma"/>
            <family val="2"/>
          </rPr>
          <t>Solver converged in probability to a global solution.</t>
        </r>
      </text>
    </comment>
    <comment ref="U139" authorId="0" shapeId="0" xr:uid="{9A3D569C-19EB-4E18-9686-BB05097F3607}">
      <text>
        <r>
          <rPr>
            <sz val="9"/>
            <color indexed="81"/>
            <rFont val="Tahoma"/>
            <family val="2"/>
          </rPr>
          <t>Solver converged in probability to a global solution.</t>
        </r>
      </text>
    </comment>
    <comment ref="V139" authorId="0" shapeId="0" xr:uid="{5884C9D1-92B5-4780-BF9B-DF0FFAF05E11}">
      <text>
        <r>
          <rPr>
            <sz val="9"/>
            <color indexed="81"/>
            <rFont val="Tahoma"/>
            <family val="2"/>
          </rPr>
          <t>Solver converged in probability to a global solution.</t>
        </r>
      </text>
    </comment>
    <comment ref="W139" authorId="0" shapeId="0" xr:uid="{7726DA5E-20C0-43E1-B55B-554157EEFA66}">
      <text>
        <r>
          <rPr>
            <sz val="9"/>
            <color indexed="81"/>
            <rFont val="Tahoma"/>
            <family val="2"/>
          </rPr>
          <t>Solver converged in probability to a global solution.</t>
        </r>
      </text>
    </comment>
    <comment ref="X139" authorId="0" shapeId="0" xr:uid="{F1074A79-06A6-48F9-9076-28B3135EDDB9}">
      <text>
        <r>
          <rPr>
            <sz val="9"/>
            <color indexed="81"/>
            <rFont val="Tahoma"/>
            <family val="2"/>
          </rPr>
          <t>Solver converged in probability to a global solution.</t>
        </r>
      </text>
    </comment>
    <comment ref="Y139" authorId="0" shapeId="0" xr:uid="{AAC2B9CA-8393-4CD2-B3DA-5D18E3D85EFC}">
      <text>
        <r>
          <rPr>
            <sz val="9"/>
            <color indexed="81"/>
            <rFont val="Tahoma"/>
            <family val="2"/>
          </rPr>
          <t>Solver converged in probability to a global solution.</t>
        </r>
      </text>
    </comment>
    <comment ref="Z139" authorId="0" shapeId="0" xr:uid="{E1B87E8E-B685-4F83-BA72-E5DD5DCC4E64}">
      <text>
        <r>
          <rPr>
            <sz val="9"/>
            <color indexed="81"/>
            <rFont val="Tahoma"/>
            <family val="2"/>
          </rPr>
          <t>Solver converged in probability to a global solution.</t>
        </r>
      </text>
    </comment>
    <comment ref="AA139" authorId="0" shapeId="0" xr:uid="{7E3CB7B3-36BD-4982-A997-F4ABE81C3D23}">
      <text>
        <r>
          <rPr>
            <sz val="9"/>
            <color indexed="81"/>
            <rFont val="Tahoma"/>
            <family val="2"/>
          </rPr>
          <t>Solver converged in probability to a global solution.</t>
        </r>
      </text>
    </comment>
    <comment ref="B140" authorId="0" shapeId="0" xr:uid="{AA19FF1F-DC05-419A-B4C3-018C9C3FA5F2}">
      <text>
        <r>
          <rPr>
            <sz val="9"/>
            <color indexed="81"/>
            <rFont val="Tahoma"/>
            <family val="2"/>
          </rPr>
          <t>Solver could not find a feasible solution.</t>
        </r>
      </text>
    </comment>
    <comment ref="C140" authorId="0" shapeId="0" xr:uid="{B6FDE2F4-C2A9-4D55-9C90-AF5D98779093}">
      <text>
        <r>
          <rPr>
            <sz val="9"/>
            <color indexed="81"/>
            <rFont val="Tahoma"/>
            <family val="2"/>
          </rPr>
          <t>Solver could not find a feasible solution.</t>
        </r>
      </text>
    </comment>
    <comment ref="D140" authorId="0" shapeId="0" xr:uid="{4BF68DE4-CA4D-4F14-BB39-27DC7B23F440}">
      <text>
        <r>
          <rPr>
            <sz val="9"/>
            <color indexed="81"/>
            <rFont val="Tahoma"/>
            <family val="2"/>
          </rPr>
          <t>Solver could not find a feasible solution.</t>
        </r>
      </text>
    </comment>
    <comment ref="E140" authorId="0" shapeId="0" xr:uid="{1F37D960-5456-4E33-9E06-1CF765B10C06}">
      <text>
        <r>
          <rPr>
            <sz val="9"/>
            <color indexed="81"/>
            <rFont val="Tahoma"/>
            <family val="2"/>
          </rPr>
          <t>Solver could not find a feasible solution.</t>
        </r>
      </text>
    </comment>
    <comment ref="F140" authorId="0" shapeId="0" xr:uid="{93F58AE8-0502-4B2F-AF42-78C13C462A43}">
      <text>
        <r>
          <rPr>
            <sz val="9"/>
            <color indexed="81"/>
            <rFont val="Tahoma"/>
            <family val="2"/>
          </rPr>
          <t>Solver could not find a feasible solution.</t>
        </r>
      </text>
    </comment>
    <comment ref="G140" authorId="0" shapeId="0" xr:uid="{86159A9E-7F0E-4094-A9A9-303E1C616D2A}">
      <text>
        <r>
          <rPr>
            <sz val="9"/>
            <color indexed="81"/>
            <rFont val="Tahoma"/>
            <family val="2"/>
          </rPr>
          <t>Solver could not find a feasible solution.</t>
        </r>
      </text>
    </comment>
    <comment ref="H140" authorId="0" shapeId="0" xr:uid="{DF8BA8D3-304B-45E3-91F0-C9E62D49104E}">
      <text>
        <r>
          <rPr>
            <sz val="9"/>
            <color indexed="81"/>
            <rFont val="Tahoma"/>
            <family val="2"/>
          </rPr>
          <t>Solver could not find a feasible solution.</t>
        </r>
      </text>
    </comment>
    <comment ref="I140" authorId="0" shapeId="0" xr:uid="{822EC716-1BFE-4497-B074-0E0CE3B0B396}">
      <text>
        <r>
          <rPr>
            <sz val="9"/>
            <color indexed="81"/>
            <rFont val="Tahoma"/>
            <family val="2"/>
          </rPr>
          <t>Solver could not find a feasible solution.</t>
        </r>
      </text>
    </comment>
    <comment ref="J140" authorId="0" shapeId="0" xr:uid="{0818D497-FD4D-4926-BB8F-C0C426D314D9}">
      <text>
        <r>
          <rPr>
            <sz val="9"/>
            <color indexed="81"/>
            <rFont val="Tahoma"/>
            <family val="2"/>
          </rPr>
          <t>Solver could not find a feasible solution.</t>
        </r>
      </text>
    </comment>
    <comment ref="K140" authorId="0" shapeId="0" xr:uid="{C5265704-C249-434F-9B49-2858BC6551C5}">
      <text>
        <r>
          <rPr>
            <sz val="9"/>
            <color indexed="81"/>
            <rFont val="Tahoma"/>
            <family val="2"/>
          </rPr>
          <t>Solver could not find a feasible solution.</t>
        </r>
      </text>
    </comment>
    <comment ref="L140" authorId="0" shapeId="0" xr:uid="{0925AFCE-2E31-42B1-9C7C-1ED9255AFFDA}">
      <text>
        <r>
          <rPr>
            <sz val="9"/>
            <color indexed="81"/>
            <rFont val="Tahoma"/>
            <family val="2"/>
          </rPr>
          <t>Solver could not find a feasible solution.</t>
        </r>
      </text>
    </comment>
    <comment ref="M140" authorId="0" shapeId="0" xr:uid="{1AEF7D39-2EAE-41B6-BE8D-23E4A956DF70}">
      <text>
        <r>
          <rPr>
            <sz val="9"/>
            <color indexed="81"/>
            <rFont val="Tahoma"/>
            <family val="2"/>
          </rPr>
          <t>Solver could not find a feasible solution.</t>
        </r>
      </text>
    </comment>
    <comment ref="N140" authorId="0" shapeId="0" xr:uid="{3CB596A9-BA83-46C5-9423-C13EA3740141}">
      <text>
        <r>
          <rPr>
            <sz val="9"/>
            <color indexed="81"/>
            <rFont val="Tahoma"/>
            <family val="2"/>
          </rPr>
          <t>Solver could not find a feasible solution.</t>
        </r>
      </text>
    </comment>
    <comment ref="O140" authorId="0" shapeId="0" xr:uid="{E2616C10-5FBA-47E4-9AD1-DB06DDA148B3}">
      <text>
        <r>
          <rPr>
            <sz val="9"/>
            <color indexed="81"/>
            <rFont val="Tahoma"/>
            <family val="2"/>
          </rPr>
          <t>Solver could not find a feasible solution.</t>
        </r>
      </text>
    </comment>
    <comment ref="P140" authorId="0" shapeId="0" xr:uid="{682519F1-E4AD-4034-8F09-B5089178D769}">
      <text>
        <r>
          <rPr>
            <sz val="9"/>
            <color indexed="81"/>
            <rFont val="Tahoma"/>
            <family val="2"/>
          </rPr>
          <t>Solver could not find a feasible solution.</t>
        </r>
      </text>
    </comment>
    <comment ref="Q140" authorId="0" shapeId="0" xr:uid="{BF129578-03C9-4836-B243-D9162AA08754}">
      <text>
        <r>
          <rPr>
            <sz val="9"/>
            <color indexed="81"/>
            <rFont val="Tahoma"/>
            <family val="2"/>
          </rPr>
          <t>Solver could not find a feasible solution.</t>
        </r>
      </text>
    </comment>
    <comment ref="R140" authorId="0" shapeId="0" xr:uid="{7591CDFA-E0CE-4CF7-8FEB-BCB5AAC186CC}">
      <text>
        <r>
          <rPr>
            <sz val="9"/>
            <color indexed="81"/>
            <rFont val="Tahoma"/>
            <family val="2"/>
          </rPr>
          <t>Solver could not find a feasible solution.</t>
        </r>
      </text>
    </comment>
    <comment ref="S140" authorId="0" shapeId="0" xr:uid="{0555D763-B567-4D93-890D-619FC700492B}">
      <text>
        <r>
          <rPr>
            <sz val="9"/>
            <color indexed="81"/>
            <rFont val="Tahoma"/>
            <family val="2"/>
          </rPr>
          <t>Solver converged in probability to a global solution.</t>
        </r>
      </text>
    </comment>
    <comment ref="T140" authorId="0" shapeId="0" xr:uid="{81454D71-E840-467A-9825-6EEA2A52AD2B}">
      <text>
        <r>
          <rPr>
            <sz val="9"/>
            <color indexed="81"/>
            <rFont val="Tahoma"/>
            <family val="2"/>
          </rPr>
          <t>Solver converged in probability to a global solution.</t>
        </r>
      </text>
    </comment>
    <comment ref="U140" authorId="0" shapeId="0" xr:uid="{9FF6E3DF-8843-45E7-BA8E-7A11F0FDE463}">
      <text>
        <r>
          <rPr>
            <sz val="9"/>
            <color indexed="81"/>
            <rFont val="Tahoma"/>
            <family val="2"/>
          </rPr>
          <t>Solver converged in probability to a global solution.</t>
        </r>
      </text>
    </comment>
    <comment ref="V140" authorId="0" shapeId="0" xr:uid="{A8DD65EE-F13E-4062-9133-2ABB4AE71632}">
      <text>
        <r>
          <rPr>
            <sz val="9"/>
            <color indexed="81"/>
            <rFont val="Tahoma"/>
            <family val="2"/>
          </rPr>
          <t>Solver converged in probability to a global solution.</t>
        </r>
      </text>
    </comment>
    <comment ref="W140" authorId="0" shapeId="0" xr:uid="{A99DE52C-D0F7-4B13-8AA0-D5382AC1633A}">
      <text>
        <r>
          <rPr>
            <sz val="9"/>
            <color indexed="81"/>
            <rFont val="Tahoma"/>
            <family val="2"/>
          </rPr>
          <t>Solver converged in probability to a global solution.</t>
        </r>
      </text>
    </comment>
    <comment ref="X140" authorId="0" shapeId="0" xr:uid="{F435AF9B-4CA1-4B58-AB35-BFCDE7643B8C}">
      <text>
        <r>
          <rPr>
            <sz val="9"/>
            <color indexed="81"/>
            <rFont val="Tahoma"/>
            <family val="2"/>
          </rPr>
          <t>Solver converged in probability to a global solution.</t>
        </r>
      </text>
    </comment>
    <comment ref="Y140" authorId="0" shapeId="0" xr:uid="{DBC326CC-0AFF-4D8B-903A-4259B1C838F6}">
      <text>
        <r>
          <rPr>
            <sz val="9"/>
            <color indexed="81"/>
            <rFont val="Tahoma"/>
            <family val="2"/>
          </rPr>
          <t>Solver converged in probability to a global solution.</t>
        </r>
      </text>
    </comment>
    <comment ref="Z140" authorId="0" shapeId="0" xr:uid="{FDD5FA64-961D-40F1-878D-9D2158DBA2E9}">
      <text>
        <r>
          <rPr>
            <sz val="9"/>
            <color indexed="81"/>
            <rFont val="Tahoma"/>
            <family val="2"/>
          </rPr>
          <t>Solver converged in probability to a global solution.</t>
        </r>
      </text>
    </comment>
    <comment ref="AA140" authorId="0" shapeId="0" xr:uid="{3AFBC44A-50D3-43B4-B6AE-B368AB0B18E3}">
      <text>
        <r>
          <rPr>
            <sz val="9"/>
            <color indexed="81"/>
            <rFont val="Tahoma"/>
            <family val="2"/>
          </rPr>
          <t>Solver converged in probability to a global solution.</t>
        </r>
      </text>
    </comment>
    <comment ref="B141" authorId="0" shapeId="0" xr:uid="{459E2DE0-B07D-4BED-9784-6E1465925FDF}">
      <text>
        <r>
          <rPr>
            <sz val="9"/>
            <color indexed="81"/>
            <rFont val="Tahoma"/>
            <family val="2"/>
          </rPr>
          <t>Solver could not find a feasible solution.</t>
        </r>
      </text>
    </comment>
    <comment ref="C141" authorId="0" shapeId="0" xr:uid="{62FAAC62-EA25-402E-9B44-47E0F67FE91A}">
      <text>
        <r>
          <rPr>
            <sz val="9"/>
            <color indexed="81"/>
            <rFont val="Tahoma"/>
            <family val="2"/>
          </rPr>
          <t>Solver could not find a feasible solution.</t>
        </r>
      </text>
    </comment>
    <comment ref="D141" authorId="0" shapeId="0" xr:uid="{C679BACE-3750-42C2-B92F-6E4DDA9BC649}">
      <text>
        <r>
          <rPr>
            <sz val="9"/>
            <color indexed="81"/>
            <rFont val="Tahoma"/>
            <family val="2"/>
          </rPr>
          <t>Solver could not find a feasible solution.</t>
        </r>
      </text>
    </comment>
    <comment ref="E141" authorId="0" shapeId="0" xr:uid="{B1256EEB-683C-40A9-AB86-747934EB3C92}">
      <text>
        <r>
          <rPr>
            <sz val="9"/>
            <color indexed="81"/>
            <rFont val="Tahoma"/>
            <family val="2"/>
          </rPr>
          <t>Solver could not find a feasible solution.</t>
        </r>
      </text>
    </comment>
    <comment ref="F141" authorId="0" shapeId="0" xr:uid="{5EC46061-EC2C-4C6B-A9E6-7B12F9A4F1FA}">
      <text>
        <r>
          <rPr>
            <sz val="9"/>
            <color indexed="81"/>
            <rFont val="Tahoma"/>
            <family val="2"/>
          </rPr>
          <t>Solver could not find a feasible solution.</t>
        </r>
      </text>
    </comment>
    <comment ref="G141" authorId="0" shapeId="0" xr:uid="{4D990508-3351-4EEC-86B5-3D7DBB07D7AE}">
      <text>
        <r>
          <rPr>
            <sz val="9"/>
            <color indexed="81"/>
            <rFont val="Tahoma"/>
            <family val="2"/>
          </rPr>
          <t>Solver could not find a feasible solution.</t>
        </r>
      </text>
    </comment>
    <comment ref="H141" authorId="0" shapeId="0" xr:uid="{659AAE71-4E68-471A-92C3-604A7931F5C1}">
      <text>
        <r>
          <rPr>
            <sz val="9"/>
            <color indexed="81"/>
            <rFont val="Tahoma"/>
            <family val="2"/>
          </rPr>
          <t>Solver could not find a feasible solution.</t>
        </r>
      </text>
    </comment>
    <comment ref="I141" authorId="0" shapeId="0" xr:uid="{F67CB773-410F-41F0-9B4A-91628389B708}">
      <text>
        <r>
          <rPr>
            <sz val="9"/>
            <color indexed="81"/>
            <rFont val="Tahoma"/>
            <family val="2"/>
          </rPr>
          <t>Solver could not find a feasible solution.</t>
        </r>
      </text>
    </comment>
    <comment ref="J141" authorId="0" shapeId="0" xr:uid="{AE594B09-5F73-4712-AEFD-D21BFF0E2C23}">
      <text>
        <r>
          <rPr>
            <sz val="9"/>
            <color indexed="81"/>
            <rFont val="Tahoma"/>
            <family val="2"/>
          </rPr>
          <t>Solver could not find a feasible solution.</t>
        </r>
      </text>
    </comment>
    <comment ref="K141" authorId="0" shapeId="0" xr:uid="{9B287EB1-C535-40CC-8AD3-53E41E11A4A2}">
      <text>
        <r>
          <rPr>
            <sz val="9"/>
            <color indexed="81"/>
            <rFont val="Tahoma"/>
            <family val="2"/>
          </rPr>
          <t>Solver could not find a feasible solution.</t>
        </r>
      </text>
    </comment>
    <comment ref="L141" authorId="0" shapeId="0" xr:uid="{9AB569D5-74AF-446B-8012-01EEEDA73C9F}">
      <text>
        <r>
          <rPr>
            <sz val="9"/>
            <color indexed="81"/>
            <rFont val="Tahoma"/>
            <family val="2"/>
          </rPr>
          <t>Solver could not find a feasible solution.</t>
        </r>
      </text>
    </comment>
    <comment ref="M141" authorId="0" shapeId="0" xr:uid="{BF2B7BAF-7764-416A-80FD-6E3B5D9A6446}">
      <text>
        <r>
          <rPr>
            <sz val="9"/>
            <color indexed="81"/>
            <rFont val="Tahoma"/>
            <family val="2"/>
          </rPr>
          <t>Solver could not find a feasible solution.</t>
        </r>
      </text>
    </comment>
    <comment ref="N141" authorId="0" shapeId="0" xr:uid="{1D525BA8-E240-4715-8EC0-83C9D1FBD13E}">
      <text>
        <r>
          <rPr>
            <sz val="9"/>
            <color indexed="81"/>
            <rFont val="Tahoma"/>
            <family val="2"/>
          </rPr>
          <t>Solver could not find a feasible solution.</t>
        </r>
      </text>
    </comment>
    <comment ref="O141" authorId="0" shapeId="0" xr:uid="{7B361318-C2A2-44CC-A7B9-28350F82947D}">
      <text>
        <r>
          <rPr>
            <sz val="9"/>
            <color indexed="81"/>
            <rFont val="Tahoma"/>
            <family val="2"/>
          </rPr>
          <t>Solver could not find a feasible solution.</t>
        </r>
      </text>
    </comment>
    <comment ref="P141" authorId="0" shapeId="0" xr:uid="{93BA8239-62E3-4C6C-A24C-AC94E3FDE571}">
      <text>
        <r>
          <rPr>
            <sz val="9"/>
            <color indexed="81"/>
            <rFont val="Tahoma"/>
            <family val="2"/>
          </rPr>
          <t>Solver could not find a feasible solution.</t>
        </r>
      </text>
    </comment>
    <comment ref="Q141" authorId="0" shapeId="0" xr:uid="{A2A911CC-A2D2-4FCB-AB5E-1196A58320BC}">
      <text>
        <r>
          <rPr>
            <sz val="9"/>
            <color indexed="81"/>
            <rFont val="Tahoma"/>
            <family val="2"/>
          </rPr>
          <t>Solver could not find a feasible solution.</t>
        </r>
      </text>
    </comment>
    <comment ref="R141" authorId="0" shapeId="0" xr:uid="{ED2FBAB7-5036-4B9C-BA33-8A6EC49EF061}">
      <text>
        <r>
          <rPr>
            <sz val="9"/>
            <color indexed="81"/>
            <rFont val="Tahoma"/>
            <family val="2"/>
          </rPr>
          <t>Solver could not find a feasible solution.</t>
        </r>
      </text>
    </comment>
    <comment ref="S141" authorId="0" shapeId="0" xr:uid="{99C95718-0B93-4D75-896F-07C18EF16BC0}">
      <text>
        <r>
          <rPr>
            <sz val="9"/>
            <color indexed="81"/>
            <rFont val="Tahoma"/>
            <family val="2"/>
          </rPr>
          <t>Solver could not find a feasible solution.</t>
        </r>
      </text>
    </comment>
    <comment ref="T141" authorId="0" shapeId="0" xr:uid="{8FB05F39-821E-4E75-A21C-ACAAA57CC41E}">
      <text>
        <r>
          <rPr>
            <sz val="9"/>
            <color indexed="81"/>
            <rFont val="Tahoma"/>
            <family val="2"/>
          </rPr>
          <t>Solver converged in probability to a global solution.</t>
        </r>
      </text>
    </comment>
    <comment ref="U141" authorId="0" shapeId="0" xr:uid="{042924AB-06B3-44DD-BE82-56B06DAF0E34}">
      <text>
        <r>
          <rPr>
            <sz val="9"/>
            <color indexed="81"/>
            <rFont val="Tahoma"/>
            <family val="2"/>
          </rPr>
          <t>Solver converged in probability to a global solution.</t>
        </r>
      </text>
    </comment>
    <comment ref="V141" authorId="0" shapeId="0" xr:uid="{16C4A22F-46E1-4626-919C-8DE4D4DF8794}">
      <text>
        <r>
          <rPr>
            <sz val="9"/>
            <color indexed="81"/>
            <rFont val="Tahoma"/>
            <family val="2"/>
          </rPr>
          <t>Solver converged in probability to a global solution.</t>
        </r>
      </text>
    </comment>
    <comment ref="W141" authorId="0" shapeId="0" xr:uid="{25901DA8-9DA3-4E74-8410-468D8EC36F3F}">
      <text>
        <r>
          <rPr>
            <sz val="9"/>
            <color indexed="81"/>
            <rFont val="Tahoma"/>
            <family val="2"/>
          </rPr>
          <t>Solver converged in probability to a global solution.</t>
        </r>
      </text>
    </comment>
    <comment ref="X141" authorId="0" shapeId="0" xr:uid="{95B29BDE-C112-4271-BB7C-1B3E22949F11}">
      <text>
        <r>
          <rPr>
            <sz val="9"/>
            <color indexed="81"/>
            <rFont val="Tahoma"/>
            <family val="2"/>
          </rPr>
          <t>Solver converged in probability to a global solution.</t>
        </r>
      </text>
    </comment>
    <comment ref="Y141" authorId="0" shapeId="0" xr:uid="{C119B12B-365B-4035-ABEF-21BAB21202D9}">
      <text>
        <r>
          <rPr>
            <sz val="9"/>
            <color indexed="81"/>
            <rFont val="Tahoma"/>
            <family val="2"/>
          </rPr>
          <t>Solver converged in probability to a global solution.</t>
        </r>
      </text>
    </comment>
    <comment ref="Z141" authorId="0" shapeId="0" xr:uid="{CD9EAF1B-3312-4128-B819-9BA9D3C3C4D3}">
      <text>
        <r>
          <rPr>
            <sz val="9"/>
            <color indexed="81"/>
            <rFont val="Tahoma"/>
            <family val="2"/>
          </rPr>
          <t>Solver converged in probability to a global solution.</t>
        </r>
      </text>
    </comment>
    <comment ref="AA141" authorId="0" shapeId="0" xr:uid="{A123D952-78C1-4A05-BCDC-C18A4039AF83}">
      <text>
        <r>
          <rPr>
            <sz val="9"/>
            <color indexed="81"/>
            <rFont val="Tahoma"/>
            <family val="2"/>
          </rPr>
          <t>Solver converged in probability to a global solution.</t>
        </r>
      </text>
    </comment>
    <comment ref="B142" authorId="0" shapeId="0" xr:uid="{62A8732B-E66B-4324-A2F0-FB08367D5B7B}">
      <text>
        <r>
          <rPr>
            <sz val="9"/>
            <color indexed="81"/>
            <rFont val="Tahoma"/>
            <family val="2"/>
          </rPr>
          <t>Solver could not find a feasible solution.</t>
        </r>
      </text>
    </comment>
    <comment ref="C142" authorId="0" shapeId="0" xr:uid="{F2DAED32-9F50-4CCB-8ECC-26C1D88C338E}">
      <text>
        <r>
          <rPr>
            <sz val="9"/>
            <color indexed="81"/>
            <rFont val="Tahoma"/>
            <family val="2"/>
          </rPr>
          <t>Solver could not find a feasible solution.</t>
        </r>
      </text>
    </comment>
    <comment ref="D142" authorId="0" shapeId="0" xr:uid="{044017E6-B982-4645-8157-B692D8A44C84}">
      <text>
        <r>
          <rPr>
            <sz val="9"/>
            <color indexed="81"/>
            <rFont val="Tahoma"/>
            <family val="2"/>
          </rPr>
          <t>Solver could not find a feasible solution.</t>
        </r>
      </text>
    </comment>
    <comment ref="E142" authorId="0" shapeId="0" xr:uid="{98DD9E09-B974-467B-A154-4DDE9448DAD6}">
      <text>
        <r>
          <rPr>
            <sz val="9"/>
            <color indexed="81"/>
            <rFont val="Tahoma"/>
            <family val="2"/>
          </rPr>
          <t>Solver could not find a feasible solution.</t>
        </r>
      </text>
    </comment>
    <comment ref="F142" authorId="0" shapeId="0" xr:uid="{7CEF0B4C-B5ED-40F2-904E-FF599C615449}">
      <text>
        <r>
          <rPr>
            <sz val="9"/>
            <color indexed="81"/>
            <rFont val="Tahoma"/>
            <family val="2"/>
          </rPr>
          <t>Solver could not find a feasible solution.</t>
        </r>
      </text>
    </comment>
    <comment ref="G142" authorId="0" shapeId="0" xr:uid="{C75A5E9A-7CBD-488C-A3D2-19FCA434D340}">
      <text>
        <r>
          <rPr>
            <sz val="9"/>
            <color indexed="81"/>
            <rFont val="Tahoma"/>
            <family val="2"/>
          </rPr>
          <t>Solver could not find a feasible solution.</t>
        </r>
      </text>
    </comment>
    <comment ref="H142" authorId="0" shapeId="0" xr:uid="{459FCBB9-1AD7-45D3-879E-143D7FEC8BF3}">
      <text>
        <r>
          <rPr>
            <sz val="9"/>
            <color indexed="81"/>
            <rFont val="Tahoma"/>
            <family val="2"/>
          </rPr>
          <t>Solver could not find a feasible solution.</t>
        </r>
      </text>
    </comment>
    <comment ref="I142" authorId="0" shapeId="0" xr:uid="{C1FB0382-0923-43F9-BFF7-624D0088BCA6}">
      <text>
        <r>
          <rPr>
            <sz val="9"/>
            <color indexed="81"/>
            <rFont val="Tahoma"/>
            <family val="2"/>
          </rPr>
          <t>Solver could not find a feasible solution.</t>
        </r>
      </text>
    </comment>
    <comment ref="J142" authorId="0" shapeId="0" xr:uid="{2934D620-705E-4071-8634-F3AF7DDF2D10}">
      <text>
        <r>
          <rPr>
            <sz val="9"/>
            <color indexed="81"/>
            <rFont val="Tahoma"/>
            <family val="2"/>
          </rPr>
          <t>Solver could not find a feasible solution.</t>
        </r>
      </text>
    </comment>
    <comment ref="K142" authorId="0" shapeId="0" xr:uid="{2640E0D4-5AED-4C61-9AB5-F6EEE4CCE4C3}">
      <text>
        <r>
          <rPr>
            <sz val="9"/>
            <color indexed="81"/>
            <rFont val="Tahoma"/>
            <family val="2"/>
          </rPr>
          <t>Solver could not find a feasible solution.</t>
        </r>
      </text>
    </comment>
    <comment ref="L142" authorId="0" shapeId="0" xr:uid="{CAC54F1F-B364-496E-9258-635471632B9C}">
      <text>
        <r>
          <rPr>
            <sz val="9"/>
            <color indexed="81"/>
            <rFont val="Tahoma"/>
            <family val="2"/>
          </rPr>
          <t>Solver could not find a feasible solution.</t>
        </r>
      </text>
    </comment>
    <comment ref="M142" authorId="0" shapeId="0" xr:uid="{C6D70319-834C-4F4B-82BB-427C7439E3E8}">
      <text>
        <r>
          <rPr>
            <sz val="9"/>
            <color indexed="81"/>
            <rFont val="Tahoma"/>
            <family val="2"/>
          </rPr>
          <t>Solver could not find a feasible solution.</t>
        </r>
      </text>
    </comment>
    <comment ref="N142" authorId="0" shapeId="0" xr:uid="{55D54D6B-3981-434F-BC97-FD490427DEFC}">
      <text>
        <r>
          <rPr>
            <sz val="9"/>
            <color indexed="81"/>
            <rFont val="Tahoma"/>
            <family val="2"/>
          </rPr>
          <t>Solver could not find a feasible solution.</t>
        </r>
      </text>
    </comment>
    <comment ref="O142" authorId="0" shapeId="0" xr:uid="{BA04573F-61CB-4EC4-B8E1-63073CAB2665}">
      <text>
        <r>
          <rPr>
            <sz val="9"/>
            <color indexed="81"/>
            <rFont val="Tahoma"/>
            <family val="2"/>
          </rPr>
          <t>Solver could not find a feasible solution.</t>
        </r>
      </text>
    </comment>
    <comment ref="P142" authorId="0" shapeId="0" xr:uid="{B30881AE-7910-4CEA-8497-974D04CACC57}">
      <text>
        <r>
          <rPr>
            <sz val="9"/>
            <color indexed="81"/>
            <rFont val="Tahoma"/>
            <family val="2"/>
          </rPr>
          <t>Solver could not find a feasible solution.</t>
        </r>
      </text>
    </comment>
    <comment ref="Q142" authorId="0" shapeId="0" xr:uid="{8C10B389-0BF5-4ED9-936F-B714962005AB}">
      <text>
        <r>
          <rPr>
            <sz val="9"/>
            <color indexed="81"/>
            <rFont val="Tahoma"/>
            <family val="2"/>
          </rPr>
          <t>Solver could not find a feasible solution.</t>
        </r>
      </text>
    </comment>
    <comment ref="R142" authorId="0" shapeId="0" xr:uid="{B259F24B-FB3C-42DF-897B-93BC8AA92878}">
      <text>
        <r>
          <rPr>
            <sz val="9"/>
            <color indexed="81"/>
            <rFont val="Tahoma"/>
            <family val="2"/>
          </rPr>
          <t>Solver could not find a feasible solution.</t>
        </r>
      </text>
    </comment>
    <comment ref="S142" authorId="0" shapeId="0" xr:uid="{9F655583-0556-4B9F-A965-C41ED0C5BDC1}">
      <text>
        <r>
          <rPr>
            <sz val="9"/>
            <color indexed="81"/>
            <rFont val="Tahoma"/>
            <family val="2"/>
          </rPr>
          <t>Solver could not find a feasible solution.</t>
        </r>
      </text>
    </comment>
    <comment ref="T142" authorId="0" shapeId="0" xr:uid="{6B8986BF-AA07-4955-AD68-173EB884A4C3}">
      <text>
        <r>
          <rPr>
            <sz val="9"/>
            <color indexed="81"/>
            <rFont val="Tahoma"/>
            <family val="2"/>
          </rPr>
          <t>Solver converged in probability to a global solution.</t>
        </r>
      </text>
    </comment>
    <comment ref="U142" authorId="0" shapeId="0" xr:uid="{BA298D61-4F36-47CC-8713-47417ED19A51}">
      <text>
        <r>
          <rPr>
            <sz val="9"/>
            <color indexed="81"/>
            <rFont val="Tahoma"/>
            <family val="2"/>
          </rPr>
          <t>Solver converged in probability to a global solution.</t>
        </r>
      </text>
    </comment>
    <comment ref="V142" authorId="0" shapeId="0" xr:uid="{57C61E04-213D-4FEB-9B6D-7C53287479A3}">
      <text>
        <r>
          <rPr>
            <sz val="9"/>
            <color indexed="81"/>
            <rFont val="Tahoma"/>
            <family val="2"/>
          </rPr>
          <t>Solver converged in probability to a global solution.</t>
        </r>
      </text>
    </comment>
    <comment ref="W142" authorId="0" shapeId="0" xr:uid="{1663B12B-47F1-4E6C-8944-D3CAF260F0AB}">
      <text>
        <r>
          <rPr>
            <sz val="9"/>
            <color indexed="81"/>
            <rFont val="Tahoma"/>
            <family val="2"/>
          </rPr>
          <t>Solver converged in probability to a global solution.</t>
        </r>
      </text>
    </comment>
    <comment ref="X142" authorId="0" shapeId="0" xr:uid="{76A3BFAC-2689-4C64-A2E1-EF569FD546A0}">
      <text>
        <r>
          <rPr>
            <sz val="9"/>
            <color indexed="81"/>
            <rFont val="Tahoma"/>
            <family val="2"/>
          </rPr>
          <t>Solver converged in probability to a global solution.</t>
        </r>
      </text>
    </comment>
    <comment ref="Y142" authorId="0" shapeId="0" xr:uid="{4937A2AE-AECD-447F-8129-2B0EFE820885}">
      <text>
        <r>
          <rPr>
            <sz val="9"/>
            <color indexed="81"/>
            <rFont val="Tahoma"/>
            <family val="2"/>
          </rPr>
          <t>Solver converged in probability to a global solution.</t>
        </r>
      </text>
    </comment>
    <comment ref="Z142" authorId="0" shapeId="0" xr:uid="{3646FA56-A552-4009-9F58-AEE7A5A4E0C7}">
      <text>
        <r>
          <rPr>
            <sz val="9"/>
            <color indexed="81"/>
            <rFont val="Tahoma"/>
            <family val="2"/>
          </rPr>
          <t>Solver converged in probability to a global solution.</t>
        </r>
      </text>
    </comment>
    <comment ref="AA142" authorId="0" shapeId="0" xr:uid="{5CE118FC-8EF7-42B0-A39D-BD13AA7852B5}">
      <text>
        <r>
          <rPr>
            <sz val="9"/>
            <color indexed="81"/>
            <rFont val="Tahoma"/>
            <family val="2"/>
          </rPr>
          <t>Solver converged in probability to a global solution.</t>
        </r>
      </text>
    </comment>
    <comment ref="B145" authorId="0" shapeId="0" xr:uid="{17066F88-A931-4F4E-BD17-2C2BB420B5EC}">
      <text>
        <r>
          <rPr>
            <sz val="9"/>
            <color indexed="81"/>
            <rFont val="Tahoma"/>
            <family val="2"/>
          </rPr>
          <t>Solver could not find a feasible solution.</t>
        </r>
      </text>
    </comment>
    <comment ref="C145" authorId="0" shapeId="0" xr:uid="{0B9A8079-7834-4240-B5E9-BB3A95F87225}">
      <text>
        <r>
          <rPr>
            <sz val="9"/>
            <color indexed="81"/>
            <rFont val="Tahoma"/>
            <family val="2"/>
          </rPr>
          <t>Solver could not find a feasible solution.</t>
        </r>
      </text>
    </comment>
    <comment ref="D145" authorId="0" shapeId="0" xr:uid="{BAE2E8B4-4387-4BF9-B984-C5B14AEAB879}">
      <text>
        <r>
          <rPr>
            <sz val="9"/>
            <color indexed="81"/>
            <rFont val="Tahoma"/>
            <family val="2"/>
          </rPr>
          <t>Solver could not find a feasible solution.</t>
        </r>
      </text>
    </comment>
    <comment ref="E145" authorId="0" shapeId="0" xr:uid="{F759D844-5754-4D17-9841-5752DFF95677}">
      <text>
        <r>
          <rPr>
            <sz val="9"/>
            <color indexed="81"/>
            <rFont val="Tahoma"/>
            <family val="2"/>
          </rPr>
          <t>Solver could not find a feasible solution.</t>
        </r>
      </text>
    </comment>
    <comment ref="F145" authorId="0" shapeId="0" xr:uid="{4819DD98-E8AA-47C1-92C2-F88F6E1F603F}">
      <text>
        <r>
          <rPr>
            <sz val="9"/>
            <color indexed="81"/>
            <rFont val="Tahoma"/>
            <family val="2"/>
          </rPr>
          <t>Solver could not find a feasible solution.</t>
        </r>
      </text>
    </comment>
    <comment ref="G145" authorId="0" shapeId="0" xr:uid="{5BB8BEF3-9787-4776-880F-251E00349B99}">
      <text>
        <r>
          <rPr>
            <sz val="9"/>
            <color indexed="81"/>
            <rFont val="Tahoma"/>
            <family val="2"/>
          </rPr>
          <t>Solver could not find a feasible solution.</t>
        </r>
      </text>
    </comment>
    <comment ref="H145" authorId="0" shapeId="0" xr:uid="{F3FDF5CF-237B-47C3-97CF-979F085CB5C2}">
      <text>
        <r>
          <rPr>
            <sz val="9"/>
            <color indexed="81"/>
            <rFont val="Tahoma"/>
            <family val="2"/>
          </rPr>
          <t>Solver could not find a feasible solution.</t>
        </r>
      </text>
    </comment>
    <comment ref="I145" authorId="0" shapeId="0" xr:uid="{94F2AC17-6DDC-443C-86CE-EFACB696F2E2}">
      <text>
        <r>
          <rPr>
            <sz val="9"/>
            <color indexed="81"/>
            <rFont val="Tahoma"/>
            <family val="2"/>
          </rPr>
          <t>Solver could not find a feasible solution.</t>
        </r>
      </text>
    </comment>
    <comment ref="J145" authorId="0" shapeId="0" xr:uid="{507AA05F-9353-42E8-BA84-71D0DB32BFDE}">
      <text>
        <r>
          <rPr>
            <sz val="9"/>
            <color indexed="81"/>
            <rFont val="Tahoma"/>
            <family val="2"/>
          </rPr>
          <t>Solver could not find a feasible solution.</t>
        </r>
      </text>
    </comment>
    <comment ref="K145" authorId="0" shapeId="0" xr:uid="{B6008F64-323E-4737-A739-3E63E36F12F5}">
      <text>
        <r>
          <rPr>
            <sz val="9"/>
            <color indexed="81"/>
            <rFont val="Tahoma"/>
            <family val="2"/>
          </rPr>
          <t>Solver could not find a feasible solution.</t>
        </r>
      </text>
    </comment>
    <comment ref="L145" authorId="0" shapeId="0" xr:uid="{5390A9CD-2AB0-4A64-A19D-1257F0986FE1}">
      <text>
        <r>
          <rPr>
            <sz val="9"/>
            <color indexed="81"/>
            <rFont val="Tahoma"/>
            <family val="2"/>
          </rPr>
          <t>Solver could not find a feasible solution.</t>
        </r>
      </text>
    </comment>
    <comment ref="M145" authorId="0" shapeId="0" xr:uid="{F38DC810-2735-4DC7-AE50-BF5D94B2C1D5}">
      <text>
        <r>
          <rPr>
            <sz val="9"/>
            <color indexed="81"/>
            <rFont val="Tahoma"/>
            <family val="2"/>
          </rPr>
          <t>Solver could not find a feasible solution.</t>
        </r>
      </text>
    </comment>
    <comment ref="N145" authorId="0" shapeId="0" xr:uid="{F4EFE629-76E6-4241-AC32-4A4D91264DF0}">
      <text>
        <r>
          <rPr>
            <sz val="9"/>
            <color indexed="81"/>
            <rFont val="Tahoma"/>
            <family val="2"/>
          </rPr>
          <t>Solver could not find a feasible solution.</t>
        </r>
      </text>
    </comment>
    <comment ref="O145" authorId="0" shapeId="0" xr:uid="{520CA98E-F164-4027-B9E7-351D1333B25C}">
      <text>
        <r>
          <rPr>
            <sz val="9"/>
            <color indexed="81"/>
            <rFont val="Tahoma"/>
            <family val="2"/>
          </rPr>
          <t>Solver converged in probability to a global solution.</t>
        </r>
      </text>
    </comment>
    <comment ref="P145" authorId="0" shapeId="0" xr:uid="{76E65A66-26A6-47B0-989D-BA8B94A57301}">
      <text>
        <r>
          <rPr>
            <sz val="9"/>
            <color indexed="81"/>
            <rFont val="Tahoma"/>
            <family val="2"/>
          </rPr>
          <t>Solver converged in probability to a global solution.</t>
        </r>
      </text>
    </comment>
    <comment ref="Q145" authorId="0" shapeId="0" xr:uid="{142AAB13-8BD9-4E39-BD01-763F9C4B42B6}">
      <text>
        <r>
          <rPr>
            <sz val="9"/>
            <color indexed="81"/>
            <rFont val="Tahoma"/>
            <family val="2"/>
          </rPr>
          <t>Solver converged in probability to a global solution.</t>
        </r>
      </text>
    </comment>
    <comment ref="R145" authorId="0" shapeId="0" xr:uid="{33F9F9A6-9CC1-4675-955B-AEEECCD56F2B}">
      <text>
        <r>
          <rPr>
            <sz val="9"/>
            <color indexed="81"/>
            <rFont val="Tahoma"/>
            <family val="2"/>
          </rPr>
          <t>Solver converged in probability to a global solution.</t>
        </r>
      </text>
    </comment>
    <comment ref="S145" authorId="0" shapeId="0" xr:uid="{38CD3B35-26C4-46CF-8A3E-D6917B04F2A3}">
      <text>
        <r>
          <rPr>
            <sz val="9"/>
            <color indexed="81"/>
            <rFont val="Tahoma"/>
            <family val="2"/>
          </rPr>
          <t>Solver converged in probability to a global solution.</t>
        </r>
      </text>
    </comment>
    <comment ref="T145" authorId="0" shapeId="0" xr:uid="{7A0587B5-A021-4312-A2D0-A12E136F83E5}">
      <text>
        <r>
          <rPr>
            <sz val="9"/>
            <color indexed="81"/>
            <rFont val="Tahoma"/>
            <family val="2"/>
          </rPr>
          <t>Solver converged in probability to a global solution.</t>
        </r>
      </text>
    </comment>
    <comment ref="U145" authorId="0" shapeId="0" xr:uid="{BD989AF9-9022-4171-BC72-171E07247D84}">
      <text>
        <r>
          <rPr>
            <sz val="9"/>
            <color indexed="81"/>
            <rFont val="Tahoma"/>
            <family val="2"/>
          </rPr>
          <t>Solver converged in probability to a global solution.</t>
        </r>
      </text>
    </comment>
    <comment ref="V145" authorId="0" shapeId="0" xr:uid="{AE2EB177-3327-4D61-A7DC-2379F0D2C99D}">
      <text>
        <r>
          <rPr>
            <sz val="9"/>
            <color indexed="81"/>
            <rFont val="Tahoma"/>
            <family val="2"/>
          </rPr>
          <t>Solver converged in probability to a global solution.</t>
        </r>
      </text>
    </comment>
    <comment ref="W145" authorId="0" shapeId="0" xr:uid="{A650BD8C-DD84-4369-8413-3C52A5F84B73}">
      <text>
        <r>
          <rPr>
            <sz val="9"/>
            <color indexed="81"/>
            <rFont val="Tahoma"/>
            <family val="2"/>
          </rPr>
          <t>Solver converged in probability to a global solution.</t>
        </r>
      </text>
    </comment>
    <comment ref="X145" authorId="0" shapeId="0" xr:uid="{1D40A19E-BF05-4EBB-BD5B-5043E33706D0}">
      <text>
        <r>
          <rPr>
            <sz val="9"/>
            <color indexed="81"/>
            <rFont val="Tahoma"/>
            <family val="2"/>
          </rPr>
          <t>Solver converged in probability to a global solution.</t>
        </r>
      </text>
    </comment>
    <comment ref="Y145" authorId="0" shapeId="0" xr:uid="{1E6B2C5C-C081-473D-9A04-7DF27FD69D0C}">
      <text>
        <r>
          <rPr>
            <sz val="9"/>
            <color indexed="81"/>
            <rFont val="Tahoma"/>
            <family val="2"/>
          </rPr>
          <t>Solver converged in probability to a global solution.</t>
        </r>
      </text>
    </comment>
    <comment ref="Z145" authorId="0" shapeId="0" xr:uid="{F0FA18AC-56DF-476B-96C2-73774AD20BE5}">
      <text>
        <r>
          <rPr>
            <sz val="9"/>
            <color indexed="81"/>
            <rFont val="Tahoma"/>
            <family val="2"/>
          </rPr>
          <t>Solver converged in probability to a global solution.</t>
        </r>
      </text>
    </comment>
    <comment ref="AA145" authorId="0" shapeId="0" xr:uid="{CCD6AA3E-C439-4F27-9CBB-D3E91DC296BF}">
      <text>
        <r>
          <rPr>
            <sz val="9"/>
            <color indexed="81"/>
            <rFont val="Tahoma"/>
            <family val="2"/>
          </rPr>
          <t>Solver converged in probability to a global solution.</t>
        </r>
      </text>
    </comment>
    <comment ref="B146" authorId="0" shapeId="0" xr:uid="{1ABECDF9-19F0-49B2-ACE8-3AB37AE92DD7}">
      <text>
        <r>
          <rPr>
            <sz val="9"/>
            <color indexed="81"/>
            <rFont val="Tahoma"/>
            <family val="2"/>
          </rPr>
          <t>Solver could not find a feasible solution.</t>
        </r>
      </text>
    </comment>
    <comment ref="C146" authorId="0" shapeId="0" xr:uid="{DECE209D-68E5-4AB8-B5E3-62E005C08398}">
      <text>
        <r>
          <rPr>
            <sz val="9"/>
            <color indexed="81"/>
            <rFont val="Tahoma"/>
            <family val="2"/>
          </rPr>
          <t>Solver could not find a feasible solution.</t>
        </r>
      </text>
    </comment>
    <comment ref="D146" authorId="0" shapeId="0" xr:uid="{261615F5-18DD-4AEB-869E-DB5099B8646F}">
      <text>
        <r>
          <rPr>
            <sz val="9"/>
            <color indexed="81"/>
            <rFont val="Tahoma"/>
            <family val="2"/>
          </rPr>
          <t>Solver could not find a feasible solution.</t>
        </r>
      </text>
    </comment>
    <comment ref="E146" authorId="0" shapeId="0" xr:uid="{32ABBC17-82FE-452D-9E90-A9EBE1066279}">
      <text>
        <r>
          <rPr>
            <sz val="9"/>
            <color indexed="81"/>
            <rFont val="Tahoma"/>
            <family val="2"/>
          </rPr>
          <t>Solver could not find a feasible solution.</t>
        </r>
      </text>
    </comment>
    <comment ref="F146" authorId="0" shapeId="0" xr:uid="{43CB182B-3AC2-4E7F-A198-7BE6625DACF3}">
      <text>
        <r>
          <rPr>
            <sz val="9"/>
            <color indexed="81"/>
            <rFont val="Tahoma"/>
            <family val="2"/>
          </rPr>
          <t>Solver could not find a feasible solution.</t>
        </r>
      </text>
    </comment>
    <comment ref="G146" authorId="0" shapeId="0" xr:uid="{452432CE-4303-492D-B55B-4131205BA7E3}">
      <text>
        <r>
          <rPr>
            <sz val="9"/>
            <color indexed="81"/>
            <rFont val="Tahoma"/>
            <family val="2"/>
          </rPr>
          <t>Solver could not find a feasible solution.</t>
        </r>
      </text>
    </comment>
    <comment ref="H146" authorId="0" shapeId="0" xr:uid="{7E2E7044-8A60-4BEF-97CA-035D10EE9AC9}">
      <text>
        <r>
          <rPr>
            <sz val="9"/>
            <color indexed="81"/>
            <rFont val="Tahoma"/>
            <family val="2"/>
          </rPr>
          <t>Solver could not find a feasible solution.</t>
        </r>
      </text>
    </comment>
    <comment ref="I146" authorId="0" shapeId="0" xr:uid="{BD457F6F-A25F-43CC-9C51-1D556C201A0F}">
      <text>
        <r>
          <rPr>
            <sz val="9"/>
            <color indexed="81"/>
            <rFont val="Tahoma"/>
            <family val="2"/>
          </rPr>
          <t>Solver could not find a feasible solution.</t>
        </r>
      </text>
    </comment>
    <comment ref="J146" authorId="0" shapeId="0" xr:uid="{8B95ED61-2DBA-4F5F-B984-F6C4F247D03C}">
      <text>
        <r>
          <rPr>
            <sz val="9"/>
            <color indexed="81"/>
            <rFont val="Tahoma"/>
            <family val="2"/>
          </rPr>
          <t>Solver could not find a feasible solution.</t>
        </r>
      </text>
    </comment>
    <comment ref="K146" authorId="0" shapeId="0" xr:uid="{85ECF7C9-930A-47AC-8AED-B4C6C695BF83}">
      <text>
        <r>
          <rPr>
            <sz val="9"/>
            <color indexed="81"/>
            <rFont val="Tahoma"/>
            <family val="2"/>
          </rPr>
          <t>Solver could not find a feasible solution.</t>
        </r>
      </text>
    </comment>
    <comment ref="L146" authorId="0" shapeId="0" xr:uid="{A35D3A1F-01E4-41DD-8727-0E2205DC820B}">
      <text>
        <r>
          <rPr>
            <sz val="9"/>
            <color indexed="81"/>
            <rFont val="Tahoma"/>
            <family val="2"/>
          </rPr>
          <t>Solver could not find a feasible solution.</t>
        </r>
      </text>
    </comment>
    <comment ref="M146" authorId="0" shapeId="0" xr:uid="{24192238-9DAF-4DA0-96ED-9AC20472915A}">
      <text>
        <r>
          <rPr>
            <sz val="9"/>
            <color indexed="81"/>
            <rFont val="Tahoma"/>
            <family val="2"/>
          </rPr>
          <t>Solver could not find a feasible solution.</t>
        </r>
      </text>
    </comment>
    <comment ref="N146" authorId="0" shapeId="0" xr:uid="{1B9D66C9-D2C3-4A03-82B6-D2E44033F849}">
      <text>
        <r>
          <rPr>
            <sz val="9"/>
            <color indexed="81"/>
            <rFont val="Tahoma"/>
            <family val="2"/>
          </rPr>
          <t>Solver could not find a feasible solution.</t>
        </r>
      </text>
    </comment>
    <comment ref="O146" authorId="0" shapeId="0" xr:uid="{9D8E4199-719C-451C-B93F-2D8C1DE7B55A}">
      <text>
        <r>
          <rPr>
            <sz val="9"/>
            <color indexed="81"/>
            <rFont val="Tahoma"/>
            <family val="2"/>
          </rPr>
          <t>Solver converged in probability to a global solution.</t>
        </r>
      </text>
    </comment>
    <comment ref="P146" authorId="0" shapeId="0" xr:uid="{2BD9B799-E705-4D82-B555-6D0C23E9EED1}">
      <text>
        <r>
          <rPr>
            <sz val="9"/>
            <color indexed="81"/>
            <rFont val="Tahoma"/>
            <family val="2"/>
          </rPr>
          <t>Solver converged in probability to a global solution.</t>
        </r>
      </text>
    </comment>
    <comment ref="Q146" authorId="0" shapeId="0" xr:uid="{05B6F7CE-F84F-4ADA-8592-770596B51BD5}">
      <text>
        <r>
          <rPr>
            <sz val="9"/>
            <color indexed="81"/>
            <rFont val="Tahoma"/>
            <family val="2"/>
          </rPr>
          <t>Solver converged in probability to a global solution.</t>
        </r>
      </text>
    </comment>
    <comment ref="R146" authorId="0" shapeId="0" xr:uid="{0E0026BB-15FC-4A65-9732-ADED511AAC71}">
      <text>
        <r>
          <rPr>
            <sz val="9"/>
            <color indexed="81"/>
            <rFont val="Tahoma"/>
            <family val="2"/>
          </rPr>
          <t>Solver converged in probability to a global solution.</t>
        </r>
      </text>
    </comment>
    <comment ref="S146" authorId="0" shapeId="0" xr:uid="{83CC6947-AF3E-4A01-B03D-07FEC46ADBB7}">
      <text>
        <r>
          <rPr>
            <sz val="9"/>
            <color indexed="81"/>
            <rFont val="Tahoma"/>
            <family val="2"/>
          </rPr>
          <t>Solver converged in probability to a global solution.</t>
        </r>
      </text>
    </comment>
    <comment ref="T146" authorId="0" shapeId="0" xr:uid="{6DF4C0D7-244D-47DC-B37C-ABE95BFAB2CD}">
      <text>
        <r>
          <rPr>
            <sz val="9"/>
            <color indexed="81"/>
            <rFont val="Tahoma"/>
            <family val="2"/>
          </rPr>
          <t>Solver converged in probability to a global solution.</t>
        </r>
      </text>
    </comment>
    <comment ref="U146" authorId="0" shapeId="0" xr:uid="{C480F328-1BC5-4E45-98FC-02C988354861}">
      <text>
        <r>
          <rPr>
            <sz val="9"/>
            <color indexed="81"/>
            <rFont val="Tahoma"/>
            <family val="2"/>
          </rPr>
          <t>Solver converged in probability to a global solution.</t>
        </r>
      </text>
    </comment>
    <comment ref="V146" authorId="0" shapeId="0" xr:uid="{346CBF2A-53C8-417D-A540-86C748757484}">
      <text>
        <r>
          <rPr>
            <sz val="9"/>
            <color indexed="81"/>
            <rFont val="Tahoma"/>
            <family val="2"/>
          </rPr>
          <t>Solver converged in probability to a global solution.</t>
        </r>
      </text>
    </comment>
    <comment ref="W146" authorId="0" shapeId="0" xr:uid="{1240C080-5E9D-42BB-917C-61DCB6456CA8}">
      <text>
        <r>
          <rPr>
            <sz val="9"/>
            <color indexed="81"/>
            <rFont val="Tahoma"/>
            <family val="2"/>
          </rPr>
          <t>Solver converged in probability to a global solution.</t>
        </r>
      </text>
    </comment>
    <comment ref="X146" authorId="0" shapeId="0" xr:uid="{19A5F373-60CF-40C5-8DC2-8636D46E6CAA}">
      <text>
        <r>
          <rPr>
            <sz val="9"/>
            <color indexed="81"/>
            <rFont val="Tahoma"/>
            <family val="2"/>
          </rPr>
          <t>Solver converged in probability to a global solution.</t>
        </r>
      </text>
    </comment>
    <comment ref="Y146" authorId="0" shapeId="0" xr:uid="{A730D0B4-ECE9-43C3-AD7C-6F98B52DF95B}">
      <text>
        <r>
          <rPr>
            <sz val="9"/>
            <color indexed="81"/>
            <rFont val="Tahoma"/>
            <family val="2"/>
          </rPr>
          <t>Solver converged in probability to a global solution.</t>
        </r>
      </text>
    </comment>
    <comment ref="Z146" authorId="0" shapeId="0" xr:uid="{C22FD986-1C9C-4406-B21F-B4FCB4B94AF1}">
      <text>
        <r>
          <rPr>
            <sz val="9"/>
            <color indexed="81"/>
            <rFont val="Tahoma"/>
            <family val="2"/>
          </rPr>
          <t>Solver converged in probability to a global solution.</t>
        </r>
      </text>
    </comment>
    <comment ref="AA146" authorId="0" shapeId="0" xr:uid="{CCB59D41-F9D6-418C-86F5-30BDA38938A4}">
      <text>
        <r>
          <rPr>
            <sz val="9"/>
            <color indexed="81"/>
            <rFont val="Tahoma"/>
            <family val="2"/>
          </rPr>
          <t>Solver converged in probability to a global solution.</t>
        </r>
      </text>
    </comment>
    <comment ref="B147" authorId="0" shapeId="0" xr:uid="{C833BB86-B6BB-4281-A243-77176CA3670A}">
      <text>
        <r>
          <rPr>
            <sz val="9"/>
            <color indexed="81"/>
            <rFont val="Tahoma"/>
            <family val="2"/>
          </rPr>
          <t>Solver could not find a feasible solution.</t>
        </r>
      </text>
    </comment>
    <comment ref="C147" authorId="0" shapeId="0" xr:uid="{ACD491CF-581A-4398-8468-68E88905F6AE}">
      <text>
        <r>
          <rPr>
            <sz val="9"/>
            <color indexed="81"/>
            <rFont val="Tahoma"/>
            <family val="2"/>
          </rPr>
          <t>Solver could not find a feasible solution.</t>
        </r>
      </text>
    </comment>
    <comment ref="D147" authorId="0" shapeId="0" xr:uid="{EEC65A9F-089E-4F25-B1FC-09AADFD31CA6}">
      <text>
        <r>
          <rPr>
            <sz val="9"/>
            <color indexed="81"/>
            <rFont val="Tahoma"/>
            <family val="2"/>
          </rPr>
          <t>Solver could not find a feasible solution.</t>
        </r>
      </text>
    </comment>
    <comment ref="E147" authorId="0" shapeId="0" xr:uid="{14584056-E9D1-4F1F-B0C9-20955AD9F0D3}">
      <text>
        <r>
          <rPr>
            <sz val="9"/>
            <color indexed="81"/>
            <rFont val="Tahoma"/>
            <family val="2"/>
          </rPr>
          <t>Solver could not find a feasible solution.</t>
        </r>
      </text>
    </comment>
    <comment ref="F147" authorId="0" shapeId="0" xr:uid="{1BD7A66D-A5B3-4713-93A6-34FB205E3712}">
      <text>
        <r>
          <rPr>
            <sz val="9"/>
            <color indexed="81"/>
            <rFont val="Tahoma"/>
            <family val="2"/>
          </rPr>
          <t>Solver could not find a feasible solution.</t>
        </r>
      </text>
    </comment>
    <comment ref="G147" authorId="0" shapeId="0" xr:uid="{1889866E-E961-44FA-A466-6AA2AD1214B4}">
      <text>
        <r>
          <rPr>
            <sz val="9"/>
            <color indexed="81"/>
            <rFont val="Tahoma"/>
            <family val="2"/>
          </rPr>
          <t>Solver could not find a feasible solution.</t>
        </r>
      </text>
    </comment>
    <comment ref="H147" authorId="0" shapeId="0" xr:uid="{5F855618-F145-4807-874F-7864E0DC21B1}">
      <text>
        <r>
          <rPr>
            <sz val="9"/>
            <color indexed="81"/>
            <rFont val="Tahoma"/>
            <family val="2"/>
          </rPr>
          <t>Solver could not find a feasible solution.</t>
        </r>
      </text>
    </comment>
    <comment ref="I147" authorId="0" shapeId="0" xr:uid="{25E28C7F-0396-4596-AED2-B43AAC7A314C}">
      <text>
        <r>
          <rPr>
            <sz val="9"/>
            <color indexed="81"/>
            <rFont val="Tahoma"/>
            <family val="2"/>
          </rPr>
          <t>Solver could not find a feasible solution.</t>
        </r>
      </text>
    </comment>
    <comment ref="J147" authorId="0" shapeId="0" xr:uid="{9FEBD974-5993-4A1E-A8D2-9EA4FA417995}">
      <text>
        <r>
          <rPr>
            <sz val="9"/>
            <color indexed="81"/>
            <rFont val="Tahoma"/>
            <family val="2"/>
          </rPr>
          <t>Solver could not find a feasible solution.</t>
        </r>
      </text>
    </comment>
    <comment ref="K147" authorId="0" shapeId="0" xr:uid="{2A77E078-04DE-419D-B516-4FC8D7EEA948}">
      <text>
        <r>
          <rPr>
            <sz val="9"/>
            <color indexed="81"/>
            <rFont val="Tahoma"/>
            <family val="2"/>
          </rPr>
          <t>Solver could not find a feasible solution.</t>
        </r>
      </text>
    </comment>
    <comment ref="L147" authorId="0" shapeId="0" xr:uid="{6E85293A-EA98-48DB-8EF6-5B4E0630FFC2}">
      <text>
        <r>
          <rPr>
            <sz val="9"/>
            <color indexed="81"/>
            <rFont val="Tahoma"/>
            <family val="2"/>
          </rPr>
          <t>Solver could not find a feasible solution.</t>
        </r>
      </text>
    </comment>
    <comment ref="M147" authorId="0" shapeId="0" xr:uid="{11EB5C08-4CAE-41E0-BBD8-2BBB40C8A79E}">
      <text>
        <r>
          <rPr>
            <sz val="9"/>
            <color indexed="81"/>
            <rFont val="Tahoma"/>
            <family val="2"/>
          </rPr>
          <t>Solver could not find a feasible solution.</t>
        </r>
      </text>
    </comment>
    <comment ref="N147" authorId="0" shapeId="0" xr:uid="{BABB85DE-5DE2-47B0-8A24-C600D0C09ED2}">
      <text>
        <r>
          <rPr>
            <sz val="9"/>
            <color indexed="81"/>
            <rFont val="Tahoma"/>
            <family val="2"/>
          </rPr>
          <t>Solver could not find a feasible solution.</t>
        </r>
      </text>
    </comment>
    <comment ref="O147" authorId="0" shapeId="0" xr:uid="{CB63E353-27BD-4D80-873D-008E1C507716}">
      <text>
        <r>
          <rPr>
            <sz val="9"/>
            <color indexed="81"/>
            <rFont val="Tahoma"/>
            <family val="2"/>
          </rPr>
          <t>Solver converged in probability to a global solution.</t>
        </r>
      </text>
    </comment>
    <comment ref="P147" authorId="0" shapeId="0" xr:uid="{9751D501-EA5F-487F-A77A-A6F914879765}">
      <text>
        <r>
          <rPr>
            <sz val="9"/>
            <color indexed="81"/>
            <rFont val="Tahoma"/>
            <family val="2"/>
          </rPr>
          <t>Solver converged in probability to a global solution.</t>
        </r>
      </text>
    </comment>
    <comment ref="Q147" authorId="0" shapeId="0" xr:uid="{5C064236-82E5-4A75-A09C-D1B3C2167AA3}">
      <text>
        <r>
          <rPr>
            <sz val="9"/>
            <color indexed="81"/>
            <rFont val="Tahoma"/>
            <family val="2"/>
          </rPr>
          <t>Solver converged in probability to a global solution.</t>
        </r>
      </text>
    </comment>
    <comment ref="R147" authorId="0" shapeId="0" xr:uid="{FEF0C505-2561-432C-9726-123AFCE17050}">
      <text>
        <r>
          <rPr>
            <sz val="9"/>
            <color indexed="81"/>
            <rFont val="Tahoma"/>
            <family val="2"/>
          </rPr>
          <t>Solver converged in probability to a global solution.</t>
        </r>
      </text>
    </comment>
    <comment ref="S147" authorId="0" shapeId="0" xr:uid="{A148A407-5054-491A-A572-6E4180015511}">
      <text>
        <r>
          <rPr>
            <sz val="9"/>
            <color indexed="81"/>
            <rFont val="Tahoma"/>
            <family val="2"/>
          </rPr>
          <t>Solver converged in probability to a global solution.</t>
        </r>
      </text>
    </comment>
    <comment ref="T147" authorId="0" shapeId="0" xr:uid="{CA0BFE41-3A7F-4455-B9EE-E82D6DAFBAA8}">
      <text>
        <r>
          <rPr>
            <sz val="9"/>
            <color indexed="81"/>
            <rFont val="Tahoma"/>
            <family val="2"/>
          </rPr>
          <t>Solver converged in probability to a global solution.</t>
        </r>
      </text>
    </comment>
    <comment ref="U147" authorId="0" shapeId="0" xr:uid="{9B377B88-BB96-4B72-BD30-EF9848D0E1CA}">
      <text>
        <r>
          <rPr>
            <sz val="9"/>
            <color indexed="81"/>
            <rFont val="Tahoma"/>
            <family val="2"/>
          </rPr>
          <t>Solver converged in probability to a global solution.</t>
        </r>
      </text>
    </comment>
    <comment ref="V147" authorId="0" shapeId="0" xr:uid="{40D28446-C367-453D-A735-A959FB03EA83}">
      <text>
        <r>
          <rPr>
            <sz val="9"/>
            <color indexed="81"/>
            <rFont val="Tahoma"/>
            <family val="2"/>
          </rPr>
          <t>Solver converged in probability to a global solution.</t>
        </r>
      </text>
    </comment>
    <comment ref="W147" authorId="0" shapeId="0" xr:uid="{A213755D-88FF-4BEC-9C30-E8A67B611870}">
      <text>
        <r>
          <rPr>
            <sz val="9"/>
            <color indexed="81"/>
            <rFont val="Tahoma"/>
            <family val="2"/>
          </rPr>
          <t>Solver converged in probability to a global solution.</t>
        </r>
      </text>
    </comment>
    <comment ref="X147" authorId="0" shapeId="0" xr:uid="{6F109929-B078-4C61-84B7-FCFDCE675B2F}">
      <text>
        <r>
          <rPr>
            <sz val="9"/>
            <color indexed="81"/>
            <rFont val="Tahoma"/>
            <family val="2"/>
          </rPr>
          <t>Solver converged in probability to a global solution.</t>
        </r>
      </text>
    </comment>
    <comment ref="Y147" authorId="0" shapeId="0" xr:uid="{F6274EF3-DC98-41F5-B178-64489C6B3124}">
      <text>
        <r>
          <rPr>
            <sz val="9"/>
            <color indexed="81"/>
            <rFont val="Tahoma"/>
            <family val="2"/>
          </rPr>
          <t>Solver converged in probability to a global solution.</t>
        </r>
      </text>
    </comment>
    <comment ref="Z147" authorId="0" shapeId="0" xr:uid="{050F2B92-8E17-4A2E-AFED-CE326B1C112E}">
      <text>
        <r>
          <rPr>
            <sz val="9"/>
            <color indexed="81"/>
            <rFont val="Tahoma"/>
            <family val="2"/>
          </rPr>
          <t>Solver converged in probability to a global solution.</t>
        </r>
      </text>
    </comment>
    <comment ref="AA147" authorId="0" shapeId="0" xr:uid="{C04857E2-0EF4-4C54-8D5E-6589637C1820}">
      <text>
        <r>
          <rPr>
            <sz val="9"/>
            <color indexed="81"/>
            <rFont val="Tahoma"/>
            <family val="2"/>
          </rPr>
          <t>Solver converged in probability to a global solution.</t>
        </r>
      </text>
    </comment>
    <comment ref="B148" authorId="0" shapeId="0" xr:uid="{AF253E8B-27FE-48F1-8554-F9F894FDD696}">
      <text>
        <r>
          <rPr>
            <sz val="9"/>
            <color indexed="81"/>
            <rFont val="Tahoma"/>
            <family val="2"/>
          </rPr>
          <t>Solver could not find a feasible solution.</t>
        </r>
      </text>
    </comment>
    <comment ref="C148" authorId="0" shapeId="0" xr:uid="{3DCD2717-C168-4872-A932-E069418D77DB}">
      <text>
        <r>
          <rPr>
            <sz val="9"/>
            <color indexed="81"/>
            <rFont val="Tahoma"/>
            <family val="2"/>
          </rPr>
          <t>Solver could not find a feasible solution.</t>
        </r>
      </text>
    </comment>
    <comment ref="D148" authorId="0" shapeId="0" xr:uid="{9BE06062-DD82-4126-AB28-A846B7526DB5}">
      <text>
        <r>
          <rPr>
            <sz val="9"/>
            <color indexed="81"/>
            <rFont val="Tahoma"/>
            <family val="2"/>
          </rPr>
          <t>Solver could not find a feasible solution.</t>
        </r>
      </text>
    </comment>
    <comment ref="E148" authorId="0" shapeId="0" xr:uid="{2800001C-78A8-4135-AD1C-E58B6415C151}">
      <text>
        <r>
          <rPr>
            <sz val="9"/>
            <color indexed="81"/>
            <rFont val="Tahoma"/>
            <family val="2"/>
          </rPr>
          <t>Solver could not find a feasible solution.</t>
        </r>
      </text>
    </comment>
    <comment ref="F148" authorId="0" shapeId="0" xr:uid="{0967017D-36B7-41D2-8C3C-2AD1DADAF715}">
      <text>
        <r>
          <rPr>
            <sz val="9"/>
            <color indexed="81"/>
            <rFont val="Tahoma"/>
            <family val="2"/>
          </rPr>
          <t>Solver could not find a feasible solution.</t>
        </r>
      </text>
    </comment>
    <comment ref="G148" authorId="0" shapeId="0" xr:uid="{173B7830-DF71-4E9D-B17F-48B599D390ED}">
      <text>
        <r>
          <rPr>
            <sz val="9"/>
            <color indexed="81"/>
            <rFont val="Tahoma"/>
            <family val="2"/>
          </rPr>
          <t>Solver could not find a feasible solution.</t>
        </r>
      </text>
    </comment>
    <comment ref="H148" authorId="0" shapeId="0" xr:uid="{C447F3ED-FDB9-4367-9169-5513DEC23F1B}">
      <text>
        <r>
          <rPr>
            <sz val="9"/>
            <color indexed="81"/>
            <rFont val="Tahoma"/>
            <family val="2"/>
          </rPr>
          <t>Solver could not find a feasible solution.</t>
        </r>
      </text>
    </comment>
    <comment ref="I148" authorId="0" shapeId="0" xr:uid="{64961E46-4196-49B0-8CFE-3A34E9325248}">
      <text>
        <r>
          <rPr>
            <sz val="9"/>
            <color indexed="81"/>
            <rFont val="Tahoma"/>
            <family val="2"/>
          </rPr>
          <t>Solver could not find a feasible solution.</t>
        </r>
      </text>
    </comment>
    <comment ref="J148" authorId="0" shapeId="0" xr:uid="{9D989422-A939-4CAE-987A-43CBB6CB560C}">
      <text>
        <r>
          <rPr>
            <sz val="9"/>
            <color indexed="81"/>
            <rFont val="Tahoma"/>
            <family val="2"/>
          </rPr>
          <t>Solver could not find a feasible solution.</t>
        </r>
      </text>
    </comment>
    <comment ref="K148" authorId="0" shapeId="0" xr:uid="{AF1A23B3-2951-422A-95F1-8A8D023F433A}">
      <text>
        <r>
          <rPr>
            <sz val="9"/>
            <color indexed="81"/>
            <rFont val="Tahoma"/>
            <family val="2"/>
          </rPr>
          <t>Solver could not find a feasible solution.</t>
        </r>
      </text>
    </comment>
    <comment ref="L148" authorId="0" shapeId="0" xr:uid="{73954FD7-2583-47F1-ABAE-4D395548CB81}">
      <text>
        <r>
          <rPr>
            <sz val="9"/>
            <color indexed="81"/>
            <rFont val="Tahoma"/>
            <family val="2"/>
          </rPr>
          <t>Solver could not find a feasible solution.</t>
        </r>
      </text>
    </comment>
    <comment ref="M148" authorId="0" shapeId="0" xr:uid="{1C3EF6BC-7C2D-446B-B6D1-828653888402}">
      <text>
        <r>
          <rPr>
            <sz val="9"/>
            <color indexed="81"/>
            <rFont val="Tahoma"/>
            <family val="2"/>
          </rPr>
          <t>Solver could not find a feasible solution.</t>
        </r>
      </text>
    </comment>
    <comment ref="N148" authorId="0" shapeId="0" xr:uid="{EFDC0FE6-EDCF-4D4C-8990-714E463D2221}">
      <text>
        <r>
          <rPr>
            <sz val="9"/>
            <color indexed="81"/>
            <rFont val="Tahoma"/>
            <family val="2"/>
          </rPr>
          <t>Solver could not find a feasible solution.</t>
        </r>
      </text>
    </comment>
    <comment ref="O148" authorId="0" shapeId="0" xr:uid="{A457822B-569E-48B7-888B-6F2F99DCEBB2}">
      <text>
        <r>
          <rPr>
            <sz val="9"/>
            <color indexed="81"/>
            <rFont val="Tahoma"/>
            <family val="2"/>
          </rPr>
          <t>Solver converged in probability to a global solution.</t>
        </r>
      </text>
    </comment>
    <comment ref="P148" authorId="0" shapeId="0" xr:uid="{4EA31D83-4D51-41B4-A099-67867087F049}">
      <text>
        <r>
          <rPr>
            <sz val="9"/>
            <color indexed="81"/>
            <rFont val="Tahoma"/>
            <family val="2"/>
          </rPr>
          <t>Solver converged in probability to a global solution.</t>
        </r>
      </text>
    </comment>
    <comment ref="Q148" authorId="0" shapeId="0" xr:uid="{EA6A232C-1C06-405A-80FE-0CA8CF627D60}">
      <text>
        <r>
          <rPr>
            <sz val="9"/>
            <color indexed="81"/>
            <rFont val="Tahoma"/>
            <family val="2"/>
          </rPr>
          <t>Solver converged in probability to a global solution.</t>
        </r>
      </text>
    </comment>
    <comment ref="R148" authorId="0" shapeId="0" xr:uid="{089D0B79-FCD1-47DC-AC3D-8A4789F90517}">
      <text>
        <r>
          <rPr>
            <sz val="9"/>
            <color indexed="81"/>
            <rFont val="Tahoma"/>
            <family val="2"/>
          </rPr>
          <t>Solver converged in probability to a global solution.</t>
        </r>
      </text>
    </comment>
    <comment ref="S148" authorId="0" shapeId="0" xr:uid="{F508956C-0DED-4BD8-904C-D2E1C2D933F2}">
      <text>
        <r>
          <rPr>
            <sz val="9"/>
            <color indexed="81"/>
            <rFont val="Tahoma"/>
            <family val="2"/>
          </rPr>
          <t>Solver converged in probability to a global solution.</t>
        </r>
      </text>
    </comment>
    <comment ref="T148" authorId="0" shapeId="0" xr:uid="{FBFE27A8-E1DD-4FCE-9C6D-AA65E64FAC4E}">
      <text>
        <r>
          <rPr>
            <sz val="9"/>
            <color indexed="81"/>
            <rFont val="Tahoma"/>
            <family val="2"/>
          </rPr>
          <t>Solver converged in probability to a global solution.</t>
        </r>
      </text>
    </comment>
    <comment ref="U148" authorId="0" shapeId="0" xr:uid="{4E3B384D-6887-4065-B7CC-8DD77907A37D}">
      <text>
        <r>
          <rPr>
            <sz val="9"/>
            <color indexed="81"/>
            <rFont val="Tahoma"/>
            <family val="2"/>
          </rPr>
          <t>Solver converged in probability to a global solution.</t>
        </r>
      </text>
    </comment>
    <comment ref="V148" authorId="0" shapeId="0" xr:uid="{9A5F6BCE-5DC2-433E-9FF6-FE3047A2D028}">
      <text>
        <r>
          <rPr>
            <sz val="9"/>
            <color indexed="81"/>
            <rFont val="Tahoma"/>
            <family val="2"/>
          </rPr>
          <t>Solver converged in probability to a global solution.</t>
        </r>
      </text>
    </comment>
    <comment ref="W148" authorId="0" shapeId="0" xr:uid="{159B4A7F-34F7-471C-A256-97A21EA9DB03}">
      <text>
        <r>
          <rPr>
            <sz val="9"/>
            <color indexed="81"/>
            <rFont val="Tahoma"/>
            <family val="2"/>
          </rPr>
          <t>Solver converged in probability to a global solution.</t>
        </r>
      </text>
    </comment>
    <comment ref="X148" authorId="0" shapeId="0" xr:uid="{9D31B66B-BCC5-4A34-BCD2-6E965514D431}">
      <text>
        <r>
          <rPr>
            <sz val="9"/>
            <color indexed="81"/>
            <rFont val="Tahoma"/>
            <family val="2"/>
          </rPr>
          <t>Solver converged in probability to a global solution.</t>
        </r>
      </text>
    </comment>
    <comment ref="Y148" authorId="0" shapeId="0" xr:uid="{0BF1FFEF-653D-468E-9718-0C8F9820E76B}">
      <text>
        <r>
          <rPr>
            <sz val="9"/>
            <color indexed="81"/>
            <rFont val="Tahoma"/>
            <family val="2"/>
          </rPr>
          <t>Solver converged in probability to a global solution.</t>
        </r>
      </text>
    </comment>
    <comment ref="Z148" authorId="0" shapeId="0" xr:uid="{45C07DA3-F28B-4A8C-8F4F-CE664A4366EC}">
      <text>
        <r>
          <rPr>
            <sz val="9"/>
            <color indexed="81"/>
            <rFont val="Tahoma"/>
            <family val="2"/>
          </rPr>
          <t>Solver converged in probability to a global solution.</t>
        </r>
      </text>
    </comment>
    <comment ref="AA148" authorId="0" shapeId="0" xr:uid="{BAAD0228-00E6-44E4-9EAB-095778D942BC}">
      <text>
        <r>
          <rPr>
            <sz val="9"/>
            <color indexed="81"/>
            <rFont val="Tahoma"/>
            <family val="2"/>
          </rPr>
          <t>Solver converged in probability to a global solution.</t>
        </r>
      </text>
    </comment>
    <comment ref="B149" authorId="0" shapeId="0" xr:uid="{3AE8494B-804D-417A-ABDD-F210C4B18D2C}">
      <text>
        <r>
          <rPr>
            <sz val="9"/>
            <color indexed="81"/>
            <rFont val="Tahoma"/>
            <family val="2"/>
          </rPr>
          <t>Solver could not find a feasible solution.</t>
        </r>
      </text>
    </comment>
    <comment ref="C149" authorId="0" shapeId="0" xr:uid="{38F975A0-DF79-4C30-B4C2-1E2F145FF921}">
      <text>
        <r>
          <rPr>
            <sz val="9"/>
            <color indexed="81"/>
            <rFont val="Tahoma"/>
            <family val="2"/>
          </rPr>
          <t>Solver could not find a feasible solution.</t>
        </r>
      </text>
    </comment>
    <comment ref="D149" authorId="0" shapeId="0" xr:uid="{5E2A05E6-F2DA-450D-845B-E4C966B7198A}">
      <text>
        <r>
          <rPr>
            <sz val="9"/>
            <color indexed="81"/>
            <rFont val="Tahoma"/>
            <family val="2"/>
          </rPr>
          <t>Solver could not find a feasible solution.</t>
        </r>
      </text>
    </comment>
    <comment ref="E149" authorId="0" shapeId="0" xr:uid="{F15C5E4A-3FCE-4CD7-8999-51C1428F939C}">
      <text>
        <r>
          <rPr>
            <sz val="9"/>
            <color indexed="81"/>
            <rFont val="Tahoma"/>
            <family val="2"/>
          </rPr>
          <t>Solver could not find a feasible solution.</t>
        </r>
      </text>
    </comment>
    <comment ref="F149" authorId="0" shapeId="0" xr:uid="{7D5C565D-4CB8-4A7D-B8A5-964008EF14B7}">
      <text>
        <r>
          <rPr>
            <sz val="9"/>
            <color indexed="81"/>
            <rFont val="Tahoma"/>
            <family val="2"/>
          </rPr>
          <t>Solver could not find a feasible solution.</t>
        </r>
      </text>
    </comment>
    <comment ref="G149" authorId="0" shapeId="0" xr:uid="{5DE8FCB4-8BBD-4E83-B3C6-E056702FD412}">
      <text>
        <r>
          <rPr>
            <sz val="9"/>
            <color indexed="81"/>
            <rFont val="Tahoma"/>
            <family val="2"/>
          </rPr>
          <t>Solver could not find a feasible solution.</t>
        </r>
      </text>
    </comment>
    <comment ref="H149" authorId="0" shapeId="0" xr:uid="{B8B51776-DF18-4274-B615-120A1DC4927E}">
      <text>
        <r>
          <rPr>
            <sz val="9"/>
            <color indexed="81"/>
            <rFont val="Tahoma"/>
            <family val="2"/>
          </rPr>
          <t>Solver could not find a feasible solution.</t>
        </r>
      </text>
    </comment>
    <comment ref="I149" authorId="0" shapeId="0" xr:uid="{635073C9-86C8-4119-BFF3-777B074FA636}">
      <text>
        <r>
          <rPr>
            <sz val="9"/>
            <color indexed="81"/>
            <rFont val="Tahoma"/>
            <family val="2"/>
          </rPr>
          <t>Solver could not find a feasible solution.</t>
        </r>
      </text>
    </comment>
    <comment ref="J149" authorId="0" shapeId="0" xr:uid="{94414BF2-9A75-46B9-9C44-AAF9283D34BE}">
      <text>
        <r>
          <rPr>
            <sz val="9"/>
            <color indexed="81"/>
            <rFont val="Tahoma"/>
            <family val="2"/>
          </rPr>
          <t>Solver could not find a feasible solution.</t>
        </r>
      </text>
    </comment>
    <comment ref="K149" authorId="0" shapeId="0" xr:uid="{C2840085-1359-46B5-BB91-ED0385D45395}">
      <text>
        <r>
          <rPr>
            <sz val="9"/>
            <color indexed="81"/>
            <rFont val="Tahoma"/>
            <family val="2"/>
          </rPr>
          <t>Solver could not find a feasible solution.</t>
        </r>
      </text>
    </comment>
    <comment ref="L149" authorId="0" shapeId="0" xr:uid="{4D7B277F-B351-4B52-9761-9A5D459E3003}">
      <text>
        <r>
          <rPr>
            <sz val="9"/>
            <color indexed="81"/>
            <rFont val="Tahoma"/>
            <family val="2"/>
          </rPr>
          <t>Solver could not find a feasible solution.</t>
        </r>
      </text>
    </comment>
    <comment ref="M149" authorId="0" shapeId="0" xr:uid="{AA4883DF-0B57-446A-8529-34FD0127EE70}">
      <text>
        <r>
          <rPr>
            <sz val="9"/>
            <color indexed="81"/>
            <rFont val="Tahoma"/>
            <family val="2"/>
          </rPr>
          <t>Solver could not find a feasible solution.</t>
        </r>
      </text>
    </comment>
    <comment ref="N149" authorId="0" shapeId="0" xr:uid="{9B7FDA3C-394B-4E65-8651-3D2CCE5189EB}">
      <text>
        <r>
          <rPr>
            <sz val="9"/>
            <color indexed="81"/>
            <rFont val="Tahoma"/>
            <family val="2"/>
          </rPr>
          <t>Solver could not find a feasible solution.</t>
        </r>
      </text>
    </comment>
    <comment ref="O149" authorId="0" shapeId="0" xr:uid="{33DD51B8-9D6B-4890-A17B-926F35045C51}">
      <text>
        <r>
          <rPr>
            <sz val="9"/>
            <color indexed="81"/>
            <rFont val="Tahoma"/>
            <family val="2"/>
          </rPr>
          <t>Solver converged in probability to a global solution.</t>
        </r>
      </text>
    </comment>
    <comment ref="P149" authorId="0" shapeId="0" xr:uid="{4FFB38CD-FEEB-4E9B-837D-0937BF3CA8FA}">
      <text>
        <r>
          <rPr>
            <sz val="9"/>
            <color indexed="81"/>
            <rFont val="Tahoma"/>
            <family val="2"/>
          </rPr>
          <t>Solver converged in probability to a global solution.</t>
        </r>
      </text>
    </comment>
    <comment ref="Q149" authorId="0" shapeId="0" xr:uid="{A2B68601-665C-4691-BEF1-DAE410E94309}">
      <text>
        <r>
          <rPr>
            <sz val="9"/>
            <color indexed="81"/>
            <rFont val="Tahoma"/>
            <family val="2"/>
          </rPr>
          <t>Solver converged in probability to a global solution.</t>
        </r>
      </text>
    </comment>
    <comment ref="R149" authorId="0" shapeId="0" xr:uid="{754EDBC1-FBA3-40FF-AC71-83B7BDFDED0F}">
      <text>
        <r>
          <rPr>
            <sz val="9"/>
            <color indexed="81"/>
            <rFont val="Tahoma"/>
            <family val="2"/>
          </rPr>
          <t>Solver converged in probability to a global solution.</t>
        </r>
      </text>
    </comment>
    <comment ref="S149" authorId="0" shapeId="0" xr:uid="{64277364-50AE-4F8C-8CD0-BB87A4313D66}">
      <text>
        <r>
          <rPr>
            <sz val="9"/>
            <color indexed="81"/>
            <rFont val="Tahoma"/>
            <family val="2"/>
          </rPr>
          <t>Solver converged in probability to a global solution.</t>
        </r>
      </text>
    </comment>
    <comment ref="T149" authorId="0" shapeId="0" xr:uid="{95D0B6E2-7B47-426F-BB90-F8C5B09228C9}">
      <text>
        <r>
          <rPr>
            <sz val="9"/>
            <color indexed="81"/>
            <rFont val="Tahoma"/>
            <family val="2"/>
          </rPr>
          <t>Solver converged in probability to a global solution.</t>
        </r>
      </text>
    </comment>
    <comment ref="U149" authorId="0" shapeId="0" xr:uid="{A5AFC58C-27F8-40E3-B87B-721113E5232A}">
      <text>
        <r>
          <rPr>
            <sz val="9"/>
            <color indexed="81"/>
            <rFont val="Tahoma"/>
            <family val="2"/>
          </rPr>
          <t>Solver converged in probability to a global solution.</t>
        </r>
      </text>
    </comment>
    <comment ref="V149" authorId="0" shapeId="0" xr:uid="{8E6C3C1C-C18A-4DFC-A559-D0471DAEDD69}">
      <text>
        <r>
          <rPr>
            <sz val="9"/>
            <color indexed="81"/>
            <rFont val="Tahoma"/>
            <family val="2"/>
          </rPr>
          <t>Solver converged in probability to a global solution.</t>
        </r>
      </text>
    </comment>
    <comment ref="W149" authorId="0" shapeId="0" xr:uid="{0A6A37FA-7FFD-46D8-BFB0-3990F2B7FDB7}">
      <text>
        <r>
          <rPr>
            <sz val="9"/>
            <color indexed="81"/>
            <rFont val="Tahoma"/>
            <family val="2"/>
          </rPr>
          <t>Solver converged in probability to a global solution.</t>
        </r>
      </text>
    </comment>
    <comment ref="X149" authorId="0" shapeId="0" xr:uid="{B07584A7-EFFC-4B6F-8BCE-56B5FCC32D4E}">
      <text>
        <r>
          <rPr>
            <sz val="9"/>
            <color indexed="81"/>
            <rFont val="Tahoma"/>
            <family val="2"/>
          </rPr>
          <t>Solver converged in probability to a global solution.</t>
        </r>
      </text>
    </comment>
    <comment ref="Y149" authorId="0" shapeId="0" xr:uid="{0107CD86-3E3C-448F-821E-ACF684479B91}">
      <text>
        <r>
          <rPr>
            <sz val="9"/>
            <color indexed="81"/>
            <rFont val="Tahoma"/>
            <family val="2"/>
          </rPr>
          <t>Solver converged in probability to a global solution.</t>
        </r>
      </text>
    </comment>
    <comment ref="Z149" authorId="0" shapeId="0" xr:uid="{940E7E6C-DA53-417B-841E-B9A8D0BD5C7C}">
      <text>
        <r>
          <rPr>
            <sz val="9"/>
            <color indexed="81"/>
            <rFont val="Tahoma"/>
            <family val="2"/>
          </rPr>
          <t>Solver converged in probability to a global solution.</t>
        </r>
      </text>
    </comment>
    <comment ref="AA149" authorId="0" shapeId="0" xr:uid="{A83DEF02-7475-4A0F-A4E6-72F6FED83586}">
      <text>
        <r>
          <rPr>
            <sz val="9"/>
            <color indexed="81"/>
            <rFont val="Tahoma"/>
            <family val="2"/>
          </rPr>
          <t>Solver converged in probability to a global solution.</t>
        </r>
      </text>
    </comment>
    <comment ref="B150" authorId="0" shapeId="0" xr:uid="{525403FB-8BF8-44F8-B77C-44A9CEADCFD0}">
      <text>
        <r>
          <rPr>
            <sz val="9"/>
            <color indexed="81"/>
            <rFont val="Tahoma"/>
            <family val="2"/>
          </rPr>
          <t>Solver could not find a feasible solution.</t>
        </r>
      </text>
    </comment>
    <comment ref="C150" authorId="0" shapeId="0" xr:uid="{928116C8-2277-4CF1-BCE1-183FE54A48AB}">
      <text>
        <r>
          <rPr>
            <sz val="9"/>
            <color indexed="81"/>
            <rFont val="Tahoma"/>
            <family val="2"/>
          </rPr>
          <t>Solver could not find a feasible solution.</t>
        </r>
      </text>
    </comment>
    <comment ref="D150" authorId="0" shapeId="0" xr:uid="{53809A4B-79E1-4AD9-8D50-E3D206996EE0}">
      <text>
        <r>
          <rPr>
            <sz val="9"/>
            <color indexed="81"/>
            <rFont val="Tahoma"/>
            <family val="2"/>
          </rPr>
          <t>Solver could not find a feasible solution.</t>
        </r>
      </text>
    </comment>
    <comment ref="E150" authorId="0" shapeId="0" xr:uid="{5A9E16DD-D7B6-4DD5-8C38-47891BC8D4C6}">
      <text>
        <r>
          <rPr>
            <sz val="9"/>
            <color indexed="81"/>
            <rFont val="Tahoma"/>
            <family val="2"/>
          </rPr>
          <t>Solver could not find a feasible solution.</t>
        </r>
      </text>
    </comment>
    <comment ref="F150" authorId="0" shapeId="0" xr:uid="{DCC1B193-CD31-4311-8FEA-C1E02CBF36F8}">
      <text>
        <r>
          <rPr>
            <sz val="9"/>
            <color indexed="81"/>
            <rFont val="Tahoma"/>
            <family val="2"/>
          </rPr>
          <t>Solver could not find a feasible solution.</t>
        </r>
      </text>
    </comment>
    <comment ref="G150" authorId="0" shapeId="0" xr:uid="{AD635C06-DFED-4E99-BEE1-210964D8440E}">
      <text>
        <r>
          <rPr>
            <sz val="9"/>
            <color indexed="81"/>
            <rFont val="Tahoma"/>
            <family val="2"/>
          </rPr>
          <t>Solver could not find a feasible solution.</t>
        </r>
      </text>
    </comment>
    <comment ref="H150" authorId="0" shapeId="0" xr:uid="{631797F5-D08F-4DC7-8AAE-2534117D5BEC}">
      <text>
        <r>
          <rPr>
            <sz val="9"/>
            <color indexed="81"/>
            <rFont val="Tahoma"/>
            <family val="2"/>
          </rPr>
          <t>Solver could not find a feasible solution.</t>
        </r>
      </text>
    </comment>
    <comment ref="I150" authorId="0" shapeId="0" xr:uid="{6B062035-4B0A-4B3E-B503-F643F98A57A9}">
      <text>
        <r>
          <rPr>
            <sz val="9"/>
            <color indexed="81"/>
            <rFont val="Tahoma"/>
            <family val="2"/>
          </rPr>
          <t>Solver could not find a feasible solution.</t>
        </r>
      </text>
    </comment>
    <comment ref="J150" authorId="0" shapeId="0" xr:uid="{2AC3F44B-30B2-4193-ABD5-07DD181F8805}">
      <text>
        <r>
          <rPr>
            <sz val="9"/>
            <color indexed="81"/>
            <rFont val="Tahoma"/>
            <family val="2"/>
          </rPr>
          <t>Solver could not find a feasible solution.</t>
        </r>
      </text>
    </comment>
    <comment ref="K150" authorId="0" shapeId="0" xr:uid="{82C43345-761D-40B2-B713-7DCC58051739}">
      <text>
        <r>
          <rPr>
            <sz val="9"/>
            <color indexed="81"/>
            <rFont val="Tahoma"/>
            <family val="2"/>
          </rPr>
          <t>Solver could not find a feasible solution.</t>
        </r>
      </text>
    </comment>
    <comment ref="L150" authorId="0" shapeId="0" xr:uid="{475D1A9F-AB6A-4B7D-BB88-EBB073CB9C0B}">
      <text>
        <r>
          <rPr>
            <sz val="9"/>
            <color indexed="81"/>
            <rFont val="Tahoma"/>
            <family val="2"/>
          </rPr>
          <t>Solver could not find a feasible solution.</t>
        </r>
      </text>
    </comment>
    <comment ref="M150" authorId="0" shapeId="0" xr:uid="{4C9EFA6E-E2E6-4F5D-8E3F-AF49CC03A4FB}">
      <text>
        <r>
          <rPr>
            <sz val="9"/>
            <color indexed="81"/>
            <rFont val="Tahoma"/>
            <family val="2"/>
          </rPr>
          <t>Solver could not find a feasible solution.</t>
        </r>
      </text>
    </comment>
    <comment ref="N150" authorId="0" shapeId="0" xr:uid="{E6C62EE5-0254-4771-B507-E1A9E1C4B800}">
      <text>
        <r>
          <rPr>
            <sz val="9"/>
            <color indexed="81"/>
            <rFont val="Tahoma"/>
            <family val="2"/>
          </rPr>
          <t>Solver could not find a feasible solution.</t>
        </r>
      </text>
    </comment>
    <comment ref="O150" authorId="0" shapeId="0" xr:uid="{6EA6A0FA-6F20-4195-88B0-F7871851D9A9}">
      <text>
        <r>
          <rPr>
            <sz val="9"/>
            <color indexed="81"/>
            <rFont val="Tahoma"/>
            <family val="2"/>
          </rPr>
          <t>Solver converged in probability to a global solution.</t>
        </r>
      </text>
    </comment>
    <comment ref="P150" authorId="0" shapeId="0" xr:uid="{04031288-8A8D-4E9F-AB7A-B59A3A47365D}">
      <text>
        <r>
          <rPr>
            <sz val="9"/>
            <color indexed="81"/>
            <rFont val="Tahoma"/>
            <family val="2"/>
          </rPr>
          <t>Solver converged in probability to a global solution.</t>
        </r>
      </text>
    </comment>
    <comment ref="Q150" authorId="0" shapeId="0" xr:uid="{C305D4C4-D77B-4796-9A29-88A541BDC605}">
      <text>
        <r>
          <rPr>
            <sz val="9"/>
            <color indexed="81"/>
            <rFont val="Tahoma"/>
            <family val="2"/>
          </rPr>
          <t>Solver converged in probability to a global solution.</t>
        </r>
      </text>
    </comment>
    <comment ref="R150" authorId="0" shapeId="0" xr:uid="{62C64258-C978-4ACA-ACD6-0B4103C5BCDA}">
      <text>
        <r>
          <rPr>
            <sz val="9"/>
            <color indexed="81"/>
            <rFont val="Tahoma"/>
            <family val="2"/>
          </rPr>
          <t>Solver converged in probability to a global solution.</t>
        </r>
      </text>
    </comment>
    <comment ref="S150" authorId="0" shapeId="0" xr:uid="{FB889CFA-98E3-4759-A891-22F2FDE56DDF}">
      <text>
        <r>
          <rPr>
            <sz val="9"/>
            <color indexed="81"/>
            <rFont val="Tahoma"/>
            <family val="2"/>
          </rPr>
          <t>Solver converged in probability to a global solution.</t>
        </r>
      </text>
    </comment>
    <comment ref="T150" authorId="0" shapeId="0" xr:uid="{5375BDD9-3D40-41B1-8DBB-A9C826380F72}">
      <text>
        <r>
          <rPr>
            <sz val="9"/>
            <color indexed="81"/>
            <rFont val="Tahoma"/>
            <family val="2"/>
          </rPr>
          <t>Solver converged in probability to a global solution.</t>
        </r>
      </text>
    </comment>
    <comment ref="U150" authorId="0" shapeId="0" xr:uid="{A0E79F17-0E34-4C08-915C-BD94CC46818A}">
      <text>
        <r>
          <rPr>
            <sz val="9"/>
            <color indexed="81"/>
            <rFont val="Tahoma"/>
            <family val="2"/>
          </rPr>
          <t>Solver converged in probability to a global solution.</t>
        </r>
      </text>
    </comment>
    <comment ref="V150" authorId="0" shapeId="0" xr:uid="{55AC82EB-CBD0-49F2-8B0B-1F933B841487}">
      <text>
        <r>
          <rPr>
            <sz val="9"/>
            <color indexed="81"/>
            <rFont val="Tahoma"/>
            <family val="2"/>
          </rPr>
          <t>Solver converged in probability to a global solution.</t>
        </r>
      </text>
    </comment>
    <comment ref="W150" authorId="0" shapeId="0" xr:uid="{21DB6185-AC15-432E-9263-913404A2216C}">
      <text>
        <r>
          <rPr>
            <sz val="9"/>
            <color indexed="81"/>
            <rFont val="Tahoma"/>
            <family val="2"/>
          </rPr>
          <t>Solver converged in probability to a global solution.</t>
        </r>
      </text>
    </comment>
    <comment ref="X150" authorId="0" shapeId="0" xr:uid="{0848E764-DA6A-4C48-84FC-EB500A10695F}">
      <text>
        <r>
          <rPr>
            <sz val="9"/>
            <color indexed="81"/>
            <rFont val="Tahoma"/>
            <family val="2"/>
          </rPr>
          <t>Solver converged in probability to a global solution.</t>
        </r>
      </text>
    </comment>
    <comment ref="Y150" authorId="0" shapeId="0" xr:uid="{AB3BAD2D-5350-4D20-93DE-D90A24CC80C8}">
      <text>
        <r>
          <rPr>
            <sz val="9"/>
            <color indexed="81"/>
            <rFont val="Tahoma"/>
            <family val="2"/>
          </rPr>
          <t>Solver converged in probability to a global solution.</t>
        </r>
      </text>
    </comment>
    <comment ref="Z150" authorId="0" shapeId="0" xr:uid="{AE016763-0C3B-4C77-9C97-49FCEFBA2195}">
      <text>
        <r>
          <rPr>
            <sz val="9"/>
            <color indexed="81"/>
            <rFont val="Tahoma"/>
            <family val="2"/>
          </rPr>
          <t>Solver converged in probability to a global solution.</t>
        </r>
      </text>
    </comment>
    <comment ref="AA150" authorId="0" shapeId="0" xr:uid="{FEFFEBC5-1FCB-49DA-97E0-4DC104C90155}">
      <text>
        <r>
          <rPr>
            <sz val="9"/>
            <color indexed="81"/>
            <rFont val="Tahoma"/>
            <family val="2"/>
          </rPr>
          <t>Solver converged in probability to a global solution.</t>
        </r>
      </text>
    </comment>
    <comment ref="B151" authorId="0" shapeId="0" xr:uid="{E5103916-C7A6-4968-8989-FE1144483BEA}">
      <text>
        <r>
          <rPr>
            <sz val="9"/>
            <color indexed="81"/>
            <rFont val="Tahoma"/>
            <family val="2"/>
          </rPr>
          <t>Solver could not find a feasible solution.</t>
        </r>
      </text>
    </comment>
    <comment ref="C151" authorId="0" shapeId="0" xr:uid="{242267CB-09CF-4F63-B3ED-8B879613A9E8}">
      <text>
        <r>
          <rPr>
            <sz val="9"/>
            <color indexed="81"/>
            <rFont val="Tahoma"/>
            <family val="2"/>
          </rPr>
          <t>Solver could not find a feasible solution.</t>
        </r>
      </text>
    </comment>
    <comment ref="D151" authorId="0" shapeId="0" xr:uid="{B76BE4B5-A292-45CB-AAAC-43F210E18503}">
      <text>
        <r>
          <rPr>
            <sz val="9"/>
            <color indexed="81"/>
            <rFont val="Tahoma"/>
            <family val="2"/>
          </rPr>
          <t>Solver could not find a feasible solution.</t>
        </r>
      </text>
    </comment>
    <comment ref="E151" authorId="0" shapeId="0" xr:uid="{8393143A-90FC-4143-848F-1D9BA419CB14}">
      <text>
        <r>
          <rPr>
            <sz val="9"/>
            <color indexed="81"/>
            <rFont val="Tahoma"/>
            <family val="2"/>
          </rPr>
          <t>Solver could not find a feasible solution.</t>
        </r>
      </text>
    </comment>
    <comment ref="F151" authorId="0" shapeId="0" xr:uid="{C2518632-F10B-40DD-B840-6F1A336933D5}">
      <text>
        <r>
          <rPr>
            <sz val="9"/>
            <color indexed="81"/>
            <rFont val="Tahoma"/>
            <family val="2"/>
          </rPr>
          <t>Solver could not find a feasible solution.</t>
        </r>
      </text>
    </comment>
    <comment ref="G151" authorId="0" shapeId="0" xr:uid="{220DB3B6-FB49-4665-9B45-47AE43732C69}">
      <text>
        <r>
          <rPr>
            <sz val="9"/>
            <color indexed="81"/>
            <rFont val="Tahoma"/>
            <family val="2"/>
          </rPr>
          <t>Solver could not find a feasible solution.</t>
        </r>
      </text>
    </comment>
    <comment ref="H151" authorId="0" shapeId="0" xr:uid="{23D3CCCC-4477-4621-87C2-1433DE3C4CF5}">
      <text>
        <r>
          <rPr>
            <sz val="9"/>
            <color indexed="81"/>
            <rFont val="Tahoma"/>
            <family val="2"/>
          </rPr>
          <t>Solver could not find a feasible solution.</t>
        </r>
      </text>
    </comment>
    <comment ref="I151" authorId="0" shapeId="0" xr:uid="{5CE3FCDE-470F-4841-9587-0B65AA31AE26}">
      <text>
        <r>
          <rPr>
            <sz val="9"/>
            <color indexed="81"/>
            <rFont val="Tahoma"/>
            <family val="2"/>
          </rPr>
          <t>Solver could not find a feasible solution.</t>
        </r>
      </text>
    </comment>
    <comment ref="J151" authorId="0" shapeId="0" xr:uid="{719463D4-7557-4D0E-AA79-8AD09CD41A31}">
      <text>
        <r>
          <rPr>
            <sz val="9"/>
            <color indexed="81"/>
            <rFont val="Tahoma"/>
            <family val="2"/>
          </rPr>
          <t>Solver could not find a feasible solution.</t>
        </r>
      </text>
    </comment>
    <comment ref="K151" authorId="0" shapeId="0" xr:uid="{FA8410E4-56B4-4506-8094-E86BFDF1B0CB}">
      <text>
        <r>
          <rPr>
            <sz val="9"/>
            <color indexed="81"/>
            <rFont val="Tahoma"/>
            <family val="2"/>
          </rPr>
          <t>Solver could not find a feasible solution.</t>
        </r>
      </text>
    </comment>
    <comment ref="L151" authorId="0" shapeId="0" xr:uid="{D0FF41AC-F53B-4CDF-B6AE-A86EC689E7B4}">
      <text>
        <r>
          <rPr>
            <sz val="9"/>
            <color indexed="81"/>
            <rFont val="Tahoma"/>
            <family val="2"/>
          </rPr>
          <t>Solver could not find a feasible solution.</t>
        </r>
      </text>
    </comment>
    <comment ref="M151" authorId="0" shapeId="0" xr:uid="{37154D6B-ED57-436E-BEB7-25D15CC95D8F}">
      <text>
        <r>
          <rPr>
            <sz val="9"/>
            <color indexed="81"/>
            <rFont val="Tahoma"/>
            <family val="2"/>
          </rPr>
          <t>Solver could not find a feasible solution.</t>
        </r>
      </text>
    </comment>
    <comment ref="N151" authorId="0" shapeId="0" xr:uid="{3450E249-353C-4D12-8410-142E41455D26}">
      <text>
        <r>
          <rPr>
            <sz val="9"/>
            <color indexed="81"/>
            <rFont val="Tahoma"/>
            <family val="2"/>
          </rPr>
          <t>Solver could not find a feasible solution.</t>
        </r>
      </text>
    </comment>
    <comment ref="O151" authorId="0" shapeId="0" xr:uid="{4555029C-FA6D-4CCF-9793-25FEFF89B28F}">
      <text>
        <r>
          <rPr>
            <sz val="9"/>
            <color indexed="81"/>
            <rFont val="Tahoma"/>
            <family val="2"/>
          </rPr>
          <t>Solver converged in probability to a global solution.</t>
        </r>
      </text>
    </comment>
    <comment ref="P151" authorId="0" shapeId="0" xr:uid="{1AA29C7A-11E1-470C-86A0-71405904D175}">
      <text>
        <r>
          <rPr>
            <sz val="9"/>
            <color indexed="81"/>
            <rFont val="Tahoma"/>
            <family val="2"/>
          </rPr>
          <t>Solver converged in probability to a global solution.</t>
        </r>
      </text>
    </comment>
    <comment ref="Q151" authorId="0" shapeId="0" xr:uid="{EE853FA5-CA5C-4644-B452-67AA114F1CA4}">
      <text>
        <r>
          <rPr>
            <sz val="9"/>
            <color indexed="81"/>
            <rFont val="Tahoma"/>
            <family val="2"/>
          </rPr>
          <t>Solver converged in probability to a global solution.</t>
        </r>
      </text>
    </comment>
    <comment ref="R151" authorId="0" shapeId="0" xr:uid="{80B58A32-25AB-4AB6-B453-0E26FAA3741B}">
      <text>
        <r>
          <rPr>
            <sz val="9"/>
            <color indexed="81"/>
            <rFont val="Tahoma"/>
            <family val="2"/>
          </rPr>
          <t>Solver converged in probability to a global solution.</t>
        </r>
      </text>
    </comment>
    <comment ref="S151" authorId="0" shapeId="0" xr:uid="{518E7C93-6FCC-4D5D-AC4C-5128F0166FB4}">
      <text>
        <r>
          <rPr>
            <sz val="9"/>
            <color indexed="81"/>
            <rFont val="Tahoma"/>
            <family val="2"/>
          </rPr>
          <t>Solver converged in probability to a global solution.</t>
        </r>
      </text>
    </comment>
    <comment ref="T151" authorId="0" shapeId="0" xr:uid="{CDF7DEC2-0C97-4230-AA2A-2225B5B4B8DC}">
      <text>
        <r>
          <rPr>
            <sz val="9"/>
            <color indexed="81"/>
            <rFont val="Tahoma"/>
            <family val="2"/>
          </rPr>
          <t>Solver converged in probability to a global solution.</t>
        </r>
      </text>
    </comment>
    <comment ref="U151" authorId="0" shapeId="0" xr:uid="{6D36289F-E22D-402F-A9E0-BC17776C0E12}">
      <text>
        <r>
          <rPr>
            <sz val="9"/>
            <color indexed="81"/>
            <rFont val="Tahoma"/>
            <family val="2"/>
          </rPr>
          <t>Solver converged in probability to a global solution.</t>
        </r>
      </text>
    </comment>
    <comment ref="V151" authorId="0" shapeId="0" xr:uid="{F128CF17-E582-4D8F-B98B-CA905A9BA425}">
      <text>
        <r>
          <rPr>
            <sz val="9"/>
            <color indexed="81"/>
            <rFont val="Tahoma"/>
            <family val="2"/>
          </rPr>
          <t>Solver converged in probability to a global solution.</t>
        </r>
      </text>
    </comment>
    <comment ref="W151" authorId="0" shapeId="0" xr:uid="{0394762B-5AE2-4438-90DA-EFEC90567CE8}">
      <text>
        <r>
          <rPr>
            <sz val="9"/>
            <color indexed="81"/>
            <rFont val="Tahoma"/>
            <family val="2"/>
          </rPr>
          <t>Solver converged in probability to a global solution.</t>
        </r>
      </text>
    </comment>
    <comment ref="X151" authorId="0" shapeId="0" xr:uid="{738E57A3-1FE3-4C58-82AC-7BB9BB87D789}">
      <text>
        <r>
          <rPr>
            <sz val="9"/>
            <color indexed="81"/>
            <rFont val="Tahoma"/>
            <family val="2"/>
          </rPr>
          <t>Solver converged in probability to a global solution.</t>
        </r>
      </text>
    </comment>
    <comment ref="Y151" authorId="0" shapeId="0" xr:uid="{818F9A28-D9C1-4824-AD50-6C5511BF1D28}">
      <text>
        <r>
          <rPr>
            <sz val="9"/>
            <color indexed="81"/>
            <rFont val="Tahoma"/>
            <family val="2"/>
          </rPr>
          <t>Solver converged in probability to a global solution.</t>
        </r>
      </text>
    </comment>
    <comment ref="Z151" authorId="0" shapeId="0" xr:uid="{6D0FC2DE-24F3-472D-AC0F-1AA829D62FC7}">
      <text>
        <r>
          <rPr>
            <sz val="9"/>
            <color indexed="81"/>
            <rFont val="Tahoma"/>
            <family val="2"/>
          </rPr>
          <t>Solver converged in probability to a global solution.</t>
        </r>
      </text>
    </comment>
    <comment ref="AA151" authorId="0" shapeId="0" xr:uid="{29E94756-9E49-41E1-928D-1FD3C653B4FD}">
      <text>
        <r>
          <rPr>
            <sz val="9"/>
            <color indexed="81"/>
            <rFont val="Tahoma"/>
            <family val="2"/>
          </rPr>
          <t>Solver converged in probability to a global solution.</t>
        </r>
      </text>
    </comment>
    <comment ref="B152" authorId="0" shapeId="0" xr:uid="{70C1A1B0-30A9-4BD4-BE56-E3C4E3294064}">
      <text>
        <r>
          <rPr>
            <sz val="9"/>
            <color indexed="81"/>
            <rFont val="Tahoma"/>
            <family val="2"/>
          </rPr>
          <t>Solver could not find a feasible solution.</t>
        </r>
      </text>
    </comment>
    <comment ref="C152" authorId="0" shapeId="0" xr:uid="{78D363A4-13D4-450E-B990-56D2CEE6B2F6}">
      <text>
        <r>
          <rPr>
            <sz val="9"/>
            <color indexed="81"/>
            <rFont val="Tahoma"/>
            <family val="2"/>
          </rPr>
          <t>Solver could not find a feasible solution.</t>
        </r>
      </text>
    </comment>
    <comment ref="D152" authorId="0" shapeId="0" xr:uid="{1EDB5A09-1CF8-481D-AF2C-FC85245670F6}">
      <text>
        <r>
          <rPr>
            <sz val="9"/>
            <color indexed="81"/>
            <rFont val="Tahoma"/>
            <family val="2"/>
          </rPr>
          <t>Solver could not find a feasible solution.</t>
        </r>
      </text>
    </comment>
    <comment ref="E152" authorId="0" shapeId="0" xr:uid="{66E74033-E45A-4743-ABB3-96281ED732B7}">
      <text>
        <r>
          <rPr>
            <sz val="9"/>
            <color indexed="81"/>
            <rFont val="Tahoma"/>
            <family val="2"/>
          </rPr>
          <t>Solver could not find a feasible solution.</t>
        </r>
      </text>
    </comment>
    <comment ref="F152" authorId="0" shapeId="0" xr:uid="{AEF43593-3C62-420E-88A0-5630B0CBD38D}">
      <text>
        <r>
          <rPr>
            <sz val="9"/>
            <color indexed="81"/>
            <rFont val="Tahoma"/>
            <family val="2"/>
          </rPr>
          <t>Solver could not find a feasible solution.</t>
        </r>
      </text>
    </comment>
    <comment ref="G152" authorId="0" shapeId="0" xr:uid="{BEA2F219-605B-40F7-9A90-6F8B87BA6445}">
      <text>
        <r>
          <rPr>
            <sz val="9"/>
            <color indexed="81"/>
            <rFont val="Tahoma"/>
            <family val="2"/>
          </rPr>
          <t>Solver could not find a feasible solution.</t>
        </r>
      </text>
    </comment>
    <comment ref="H152" authorId="0" shapeId="0" xr:uid="{61F9B22C-CDA4-416E-A5F6-DC0E1FFCB297}">
      <text>
        <r>
          <rPr>
            <sz val="9"/>
            <color indexed="81"/>
            <rFont val="Tahoma"/>
            <family val="2"/>
          </rPr>
          <t>Solver could not find a feasible solution.</t>
        </r>
      </text>
    </comment>
    <comment ref="I152" authorId="0" shapeId="0" xr:uid="{AEE71C00-B092-418A-BAFD-BE5168346F16}">
      <text>
        <r>
          <rPr>
            <sz val="9"/>
            <color indexed="81"/>
            <rFont val="Tahoma"/>
            <family val="2"/>
          </rPr>
          <t>Solver could not find a feasible solution.</t>
        </r>
      </text>
    </comment>
    <comment ref="J152" authorId="0" shapeId="0" xr:uid="{1E7FFADF-72EB-4F42-ADAE-7F6AB46CBAB1}">
      <text>
        <r>
          <rPr>
            <sz val="9"/>
            <color indexed="81"/>
            <rFont val="Tahoma"/>
            <family val="2"/>
          </rPr>
          <t>Solver could not find a feasible solution.</t>
        </r>
      </text>
    </comment>
    <comment ref="K152" authorId="0" shapeId="0" xr:uid="{00E6DA5E-19E6-4683-BFD4-EEE70F5828B4}">
      <text>
        <r>
          <rPr>
            <sz val="9"/>
            <color indexed="81"/>
            <rFont val="Tahoma"/>
            <family val="2"/>
          </rPr>
          <t>Solver could not find a feasible solution.</t>
        </r>
      </text>
    </comment>
    <comment ref="L152" authorId="0" shapeId="0" xr:uid="{32C2B242-B08B-48F1-9C1F-F87FC2C99A28}">
      <text>
        <r>
          <rPr>
            <sz val="9"/>
            <color indexed="81"/>
            <rFont val="Tahoma"/>
            <family val="2"/>
          </rPr>
          <t>Solver could not find a feasible solution.</t>
        </r>
      </text>
    </comment>
    <comment ref="M152" authorId="0" shapeId="0" xr:uid="{3425C515-F65C-4FA1-A912-B653C7C4F20A}">
      <text>
        <r>
          <rPr>
            <sz val="9"/>
            <color indexed="81"/>
            <rFont val="Tahoma"/>
            <family val="2"/>
          </rPr>
          <t>Solver could not find a feasible solution.</t>
        </r>
      </text>
    </comment>
    <comment ref="N152" authorId="0" shapeId="0" xr:uid="{8B44FA8E-E441-4E9E-AF32-C0976A89A08D}">
      <text>
        <r>
          <rPr>
            <sz val="9"/>
            <color indexed="81"/>
            <rFont val="Tahoma"/>
            <family val="2"/>
          </rPr>
          <t>Solver could not find a feasible solution.</t>
        </r>
      </text>
    </comment>
    <comment ref="O152" authorId="0" shapeId="0" xr:uid="{0F0B25C4-2617-4FDA-BF98-4C3B61635A72}">
      <text>
        <r>
          <rPr>
            <sz val="9"/>
            <color indexed="81"/>
            <rFont val="Tahoma"/>
            <family val="2"/>
          </rPr>
          <t>Solver converged in probability to a global solution.</t>
        </r>
      </text>
    </comment>
    <comment ref="P152" authorId="0" shapeId="0" xr:uid="{CFA52C64-2EAF-441F-96FF-48F71A8755C7}">
      <text>
        <r>
          <rPr>
            <sz val="9"/>
            <color indexed="81"/>
            <rFont val="Tahoma"/>
            <family val="2"/>
          </rPr>
          <t>Solver converged in probability to a global solution.</t>
        </r>
      </text>
    </comment>
    <comment ref="Q152" authorId="0" shapeId="0" xr:uid="{F49A6B2F-EBC6-407E-A9BC-B3EDFFCA5CF7}">
      <text>
        <r>
          <rPr>
            <sz val="9"/>
            <color indexed="81"/>
            <rFont val="Tahoma"/>
            <family val="2"/>
          </rPr>
          <t>Solver converged in probability to a global solution.</t>
        </r>
      </text>
    </comment>
    <comment ref="R152" authorId="0" shapeId="0" xr:uid="{5555F455-ED27-418F-A7D1-A96F72BF8AD5}">
      <text>
        <r>
          <rPr>
            <sz val="9"/>
            <color indexed="81"/>
            <rFont val="Tahoma"/>
            <family val="2"/>
          </rPr>
          <t>Solver converged in probability to a global solution.</t>
        </r>
      </text>
    </comment>
    <comment ref="S152" authorId="0" shapeId="0" xr:uid="{56BE54B2-1817-4CAC-87A0-E25E66CD0588}">
      <text>
        <r>
          <rPr>
            <sz val="9"/>
            <color indexed="81"/>
            <rFont val="Tahoma"/>
            <family val="2"/>
          </rPr>
          <t>Solver converged in probability to a global solution.</t>
        </r>
      </text>
    </comment>
    <comment ref="T152" authorId="0" shapeId="0" xr:uid="{D63CE692-240E-433A-AECB-9AAD483E4781}">
      <text>
        <r>
          <rPr>
            <sz val="9"/>
            <color indexed="81"/>
            <rFont val="Tahoma"/>
            <family val="2"/>
          </rPr>
          <t>Solver converged in probability to a global solution.</t>
        </r>
      </text>
    </comment>
    <comment ref="U152" authorId="0" shapeId="0" xr:uid="{61173BDA-D14C-487F-99DE-DD53B4355033}">
      <text>
        <r>
          <rPr>
            <sz val="9"/>
            <color indexed="81"/>
            <rFont val="Tahoma"/>
            <family val="2"/>
          </rPr>
          <t>Solver converged in probability to a global solution.</t>
        </r>
      </text>
    </comment>
    <comment ref="V152" authorId="0" shapeId="0" xr:uid="{88E67CCB-BDD9-41FA-9D48-6C61B769A040}">
      <text>
        <r>
          <rPr>
            <sz val="9"/>
            <color indexed="81"/>
            <rFont val="Tahoma"/>
            <family val="2"/>
          </rPr>
          <t>Solver converged in probability to a global solution.</t>
        </r>
      </text>
    </comment>
    <comment ref="W152" authorId="0" shapeId="0" xr:uid="{C342411B-3C86-4E38-BC2F-FC4AAD6DA8A5}">
      <text>
        <r>
          <rPr>
            <sz val="9"/>
            <color indexed="81"/>
            <rFont val="Tahoma"/>
            <family val="2"/>
          </rPr>
          <t>Solver converged in probability to a global solution.</t>
        </r>
      </text>
    </comment>
    <comment ref="X152" authorId="0" shapeId="0" xr:uid="{17FB01F8-D1B4-4486-8BF0-52D266670F9F}">
      <text>
        <r>
          <rPr>
            <sz val="9"/>
            <color indexed="81"/>
            <rFont val="Tahoma"/>
            <family val="2"/>
          </rPr>
          <t>Solver converged in probability to a global solution.</t>
        </r>
      </text>
    </comment>
    <comment ref="Y152" authorId="0" shapeId="0" xr:uid="{2115CA7C-9C16-4A3F-9B32-B417F928089A}">
      <text>
        <r>
          <rPr>
            <sz val="9"/>
            <color indexed="81"/>
            <rFont val="Tahoma"/>
            <family val="2"/>
          </rPr>
          <t>Solver converged in probability to a global solution.</t>
        </r>
      </text>
    </comment>
    <comment ref="Z152" authorId="0" shapeId="0" xr:uid="{964B8651-EE80-4DA4-A06E-6DF396091A58}">
      <text>
        <r>
          <rPr>
            <sz val="9"/>
            <color indexed="81"/>
            <rFont val="Tahoma"/>
            <family val="2"/>
          </rPr>
          <t>Solver converged in probability to a global solution.</t>
        </r>
      </text>
    </comment>
    <comment ref="AA152" authorId="0" shapeId="0" xr:uid="{11CFB77B-AC3D-4604-AF09-99C0F4E932C3}">
      <text>
        <r>
          <rPr>
            <sz val="9"/>
            <color indexed="81"/>
            <rFont val="Tahoma"/>
            <family val="2"/>
          </rPr>
          <t>Solver converged in probability to a global solution.</t>
        </r>
      </text>
    </comment>
    <comment ref="B153" authorId="0" shapeId="0" xr:uid="{9EEFDBD4-DC28-4A12-B8F3-55F5BE582737}">
      <text>
        <r>
          <rPr>
            <sz val="9"/>
            <color indexed="81"/>
            <rFont val="Tahoma"/>
            <family val="2"/>
          </rPr>
          <t>Solver could not find a feasible solution.</t>
        </r>
      </text>
    </comment>
    <comment ref="C153" authorId="0" shapeId="0" xr:uid="{FF222E0A-9CEA-465F-B544-CBE0680CB215}">
      <text>
        <r>
          <rPr>
            <sz val="9"/>
            <color indexed="81"/>
            <rFont val="Tahoma"/>
            <family val="2"/>
          </rPr>
          <t>Solver could not find a feasible solution.</t>
        </r>
      </text>
    </comment>
    <comment ref="D153" authorId="0" shapeId="0" xr:uid="{2472B3B2-CCF4-4882-AD8D-41FF008AE6CB}">
      <text>
        <r>
          <rPr>
            <sz val="9"/>
            <color indexed="81"/>
            <rFont val="Tahoma"/>
            <family val="2"/>
          </rPr>
          <t>Solver could not find a feasible solution.</t>
        </r>
      </text>
    </comment>
    <comment ref="E153" authorId="0" shapeId="0" xr:uid="{012131A3-0DA4-41F4-9120-77B120CDEF34}">
      <text>
        <r>
          <rPr>
            <sz val="9"/>
            <color indexed="81"/>
            <rFont val="Tahoma"/>
            <family val="2"/>
          </rPr>
          <t>Solver could not find a feasible solution.</t>
        </r>
      </text>
    </comment>
    <comment ref="F153" authorId="0" shapeId="0" xr:uid="{97C8CE67-B6E3-4051-B7FE-16727BC9F5FF}">
      <text>
        <r>
          <rPr>
            <sz val="9"/>
            <color indexed="81"/>
            <rFont val="Tahoma"/>
            <family val="2"/>
          </rPr>
          <t>Solver could not find a feasible solution.</t>
        </r>
      </text>
    </comment>
    <comment ref="G153" authorId="0" shapeId="0" xr:uid="{7EFF4D06-B6D4-4EC5-865F-A4E18A51BC7C}">
      <text>
        <r>
          <rPr>
            <sz val="9"/>
            <color indexed="81"/>
            <rFont val="Tahoma"/>
            <family val="2"/>
          </rPr>
          <t>Solver could not find a feasible solution.</t>
        </r>
      </text>
    </comment>
    <comment ref="H153" authorId="0" shapeId="0" xr:uid="{CB2FECBF-FF33-4859-8B02-060322791408}">
      <text>
        <r>
          <rPr>
            <sz val="9"/>
            <color indexed="81"/>
            <rFont val="Tahoma"/>
            <family val="2"/>
          </rPr>
          <t>Solver could not find a feasible solution.</t>
        </r>
      </text>
    </comment>
    <comment ref="I153" authorId="0" shapeId="0" xr:uid="{28319D1B-F714-4F16-B480-21D2D4427C5C}">
      <text>
        <r>
          <rPr>
            <sz val="9"/>
            <color indexed="81"/>
            <rFont val="Tahoma"/>
            <family val="2"/>
          </rPr>
          <t>Solver could not find a feasible solution.</t>
        </r>
      </text>
    </comment>
    <comment ref="J153" authorId="0" shapeId="0" xr:uid="{A4FC0E6F-F8C8-4A9A-8644-B22F3515F19A}">
      <text>
        <r>
          <rPr>
            <sz val="9"/>
            <color indexed="81"/>
            <rFont val="Tahoma"/>
            <family val="2"/>
          </rPr>
          <t>Solver could not find a feasible solution.</t>
        </r>
      </text>
    </comment>
    <comment ref="K153" authorId="0" shapeId="0" xr:uid="{2C831ABC-398F-44FD-B574-1698F5B40332}">
      <text>
        <r>
          <rPr>
            <sz val="9"/>
            <color indexed="81"/>
            <rFont val="Tahoma"/>
            <family val="2"/>
          </rPr>
          <t>Solver could not find a feasible solution.</t>
        </r>
      </text>
    </comment>
    <comment ref="L153" authorId="0" shapeId="0" xr:uid="{84C97C6D-E4B5-449A-9906-2CAF74DCE18E}">
      <text>
        <r>
          <rPr>
            <sz val="9"/>
            <color indexed="81"/>
            <rFont val="Tahoma"/>
            <family val="2"/>
          </rPr>
          <t>Solver could not find a feasible solution.</t>
        </r>
      </text>
    </comment>
    <comment ref="M153" authorId="0" shapeId="0" xr:uid="{BF0C6E88-661A-457C-8B86-212C21ACE719}">
      <text>
        <r>
          <rPr>
            <sz val="9"/>
            <color indexed="81"/>
            <rFont val="Tahoma"/>
            <family val="2"/>
          </rPr>
          <t>Solver could not find a feasible solution.</t>
        </r>
      </text>
    </comment>
    <comment ref="N153" authorId="0" shapeId="0" xr:uid="{D452FCB7-7EE2-40E7-AE56-9F42863B9EFE}">
      <text>
        <r>
          <rPr>
            <sz val="9"/>
            <color indexed="81"/>
            <rFont val="Tahoma"/>
            <family val="2"/>
          </rPr>
          <t>Solver could not find a feasible solution.</t>
        </r>
      </text>
    </comment>
    <comment ref="O153" authorId="0" shapeId="0" xr:uid="{CF7A88FA-762C-4ACA-91F0-BA46F6D5C510}">
      <text>
        <r>
          <rPr>
            <sz val="9"/>
            <color indexed="81"/>
            <rFont val="Tahoma"/>
            <family val="2"/>
          </rPr>
          <t>Solver converged in probability to a global solution.</t>
        </r>
      </text>
    </comment>
    <comment ref="P153" authorId="0" shapeId="0" xr:uid="{C46E3503-599B-47AC-A187-F1E08F8233A5}">
      <text>
        <r>
          <rPr>
            <sz val="9"/>
            <color indexed="81"/>
            <rFont val="Tahoma"/>
            <family val="2"/>
          </rPr>
          <t>Solver converged in probability to a global solution.</t>
        </r>
      </text>
    </comment>
    <comment ref="Q153" authorId="0" shapeId="0" xr:uid="{713F02F6-92E1-4CED-BFE7-B8C7C05B3567}">
      <text>
        <r>
          <rPr>
            <sz val="9"/>
            <color indexed="81"/>
            <rFont val="Tahoma"/>
            <family val="2"/>
          </rPr>
          <t>Solver converged in probability to a global solution.</t>
        </r>
      </text>
    </comment>
    <comment ref="R153" authorId="0" shapeId="0" xr:uid="{AC838BD1-4309-4396-9E16-5C9446560D2E}">
      <text>
        <r>
          <rPr>
            <sz val="9"/>
            <color indexed="81"/>
            <rFont val="Tahoma"/>
            <family val="2"/>
          </rPr>
          <t>Solver converged in probability to a global solution.</t>
        </r>
      </text>
    </comment>
    <comment ref="S153" authorId="0" shapeId="0" xr:uid="{855151DD-38E8-42E4-8653-6197F4A775E6}">
      <text>
        <r>
          <rPr>
            <sz val="9"/>
            <color indexed="81"/>
            <rFont val="Tahoma"/>
            <family val="2"/>
          </rPr>
          <t>Solver converged in probability to a global solution.</t>
        </r>
      </text>
    </comment>
    <comment ref="T153" authorId="0" shapeId="0" xr:uid="{1E048375-85CF-4AB6-9E55-727F04DA918D}">
      <text>
        <r>
          <rPr>
            <sz val="9"/>
            <color indexed="81"/>
            <rFont val="Tahoma"/>
            <family val="2"/>
          </rPr>
          <t>Solver converged in probability to a global solution.</t>
        </r>
      </text>
    </comment>
    <comment ref="U153" authorId="0" shapeId="0" xr:uid="{1DD994A2-7C16-4B19-A247-B9F87352D7B5}">
      <text>
        <r>
          <rPr>
            <sz val="9"/>
            <color indexed="81"/>
            <rFont val="Tahoma"/>
            <family val="2"/>
          </rPr>
          <t>Solver converged in probability to a global solution.</t>
        </r>
      </text>
    </comment>
    <comment ref="V153" authorId="0" shapeId="0" xr:uid="{70443FC5-0672-4CEA-AD91-FB26D74C995F}">
      <text>
        <r>
          <rPr>
            <sz val="9"/>
            <color indexed="81"/>
            <rFont val="Tahoma"/>
            <family val="2"/>
          </rPr>
          <t>Solver converged in probability to a global solution.</t>
        </r>
      </text>
    </comment>
    <comment ref="W153" authorId="0" shapeId="0" xr:uid="{640777E1-DDBC-43F8-B7E0-2755E1D6A63F}">
      <text>
        <r>
          <rPr>
            <sz val="9"/>
            <color indexed="81"/>
            <rFont val="Tahoma"/>
            <family val="2"/>
          </rPr>
          <t>Solver converged in probability to a global solution.</t>
        </r>
      </text>
    </comment>
    <comment ref="X153" authorId="0" shapeId="0" xr:uid="{101F3E2E-F3F2-4824-A68F-0960F006A4B9}">
      <text>
        <r>
          <rPr>
            <sz val="9"/>
            <color indexed="81"/>
            <rFont val="Tahoma"/>
            <family val="2"/>
          </rPr>
          <t>Solver converged in probability to a global solution.</t>
        </r>
      </text>
    </comment>
    <comment ref="Y153" authorId="0" shapeId="0" xr:uid="{76710C5E-277E-4C20-8366-7141FD261241}">
      <text>
        <r>
          <rPr>
            <sz val="9"/>
            <color indexed="81"/>
            <rFont val="Tahoma"/>
            <family val="2"/>
          </rPr>
          <t>Solver converged in probability to a global solution.</t>
        </r>
      </text>
    </comment>
    <comment ref="Z153" authorId="0" shapeId="0" xr:uid="{E94C4D2B-09DA-4A5E-B90A-F9C1BBB01260}">
      <text>
        <r>
          <rPr>
            <sz val="9"/>
            <color indexed="81"/>
            <rFont val="Tahoma"/>
            <family val="2"/>
          </rPr>
          <t>Solver converged in probability to a global solution.</t>
        </r>
      </text>
    </comment>
    <comment ref="AA153" authorId="0" shapeId="0" xr:uid="{5AC2BCF1-D36F-4FFE-AEA2-27F0A9CC3786}">
      <text>
        <r>
          <rPr>
            <sz val="9"/>
            <color indexed="81"/>
            <rFont val="Tahoma"/>
            <family val="2"/>
          </rPr>
          <t>Solver converged in probability to a global solution.</t>
        </r>
      </text>
    </comment>
    <comment ref="B154" authorId="0" shapeId="0" xr:uid="{E185E252-2CBC-43CC-ADA6-4E41E75DC8D5}">
      <text>
        <r>
          <rPr>
            <sz val="9"/>
            <color indexed="81"/>
            <rFont val="Tahoma"/>
            <family val="2"/>
          </rPr>
          <t>Solver could not find a feasible solution.</t>
        </r>
      </text>
    </comment>
    <comment ref="C154" authorId="0" shapeId="0" xr:uid="{26E3CEFE-8801-4853-9DA4-1C1F3E32DA5C}">
      <text>
        <r>
          <rPr>
            <sz val="9"/>
            <color indexed="81"/>
            <rFont val="Tahoma"/>
            <family val="2"/>
          </rPr>
          <t>Solver could not find a feasible solution.</t>
        </r>
      </text>
    </comment>
    <comment ref="D154" authorId="0" shapeId="0" xr:uid="{D8C1AC18-28B7-4E15-B9A9-F9447029538E}">
      <text>
        <r>
          <rPr>
            <sz val="9"/>
            <color indexed="81"/>
            <rFont val="Tahoma"/>
            <family val="2"/>
          </rPr>
          <t>Solver could not find a feasible solution.</t>
        </r>
      </text>
    </comment>
    <comment ref="E154" authorId="0" shapeId="0" xr:uid="{6CA21736-B9D8-4312-B1E8-C596C852BF22}">
      <text>
        <r>
          <rPr>
            <sz val="9"/>
            <color indexed="81"/>
            <rFont val="Tahoma"/>
            <family val="2"/>
          </rPr>
          <t>Solver could not find a feasible solution.</t>
        </r>
      </text>
    </comment>
    <comment ref="F154" authorId="0" shapeId="0" xr:uid="{53A2D64F-8A8C-4718-9406-B279944B635A}">
      <text>
        <r>
          <rPr>
            <sz val="9"/>
            <color indexed="81"/>
            <rFont val="Tahoma"/>
            <family val="2"/>
          </rPr>
          <t>Solver could not find a feasible solution.</t>
        </r>
      </text>
    </comment>
    <comment ref="G154" authorId="0" shapeId="0" xr:uid="{628FF426-B52C-499B-B647-9DCD7E72E93F}">
      <text>
        <r>
          <rPr>
            <sz val="9"/>
            <color indexed="81"/>
            <rFont val="Tahoma"/>
            <family val="2"/>
          </rPr>
          <t>Solver could not find a feasible solution.</t>
        </r>
      </text>
    </comment>
    <comment ref="H154" authorId="0" shapeId="0" xr:uid="{E4D91C54-2427-4AC4-88C9-06306CB59E3B}">
      <text>
        <r>
          <rPr>
            <sz val="9"/>
            <color indexed="81"/>
            <rFont val="Tahoma"/>
            <family val="2"/>
          </rPr>
          <t>Solver could not find a feasible solution.</t>
        </r>
      </text>
    </comment>
    <comment ref="I154" authorId="0" shapeId="0" xr:uid="{2BBAB5E2-DE85-470C-8E8F-2F52B909FBA1}">
      <text>
        <r>
          <rPr>
            <sz val="9"/>
            <color indexed="81"/>
            <rFont val="Tahoma"/>
            <family val="2"/>
          </rPr>
          <t>Solver could not find a feasible solution.</t>
        </r>
      </text>
    </comment>
    <comment ref="J154" authorId="0" shapeId="0" xr:uid="{BBAEF6AF-1AE6-4722-B3B9-3B29EFF53B57}">
      <text>
        <r>
          <rPr>
            <sz val="9"/>
            <color indexed="81"/>
            <rFont val="Tahoma"/>
            <family val="2"/>
          </rPr>
          <t>Solver could not find a feasible solution.</t>
        </r>
      </text>
    </comment>
    <comment ref="K154" authorId="0" shapeId="0" xr:uid="{48704FE0-DEE4-4562-91B5-50A6BD8964FA}">
      <text>
        <r>
          <rPr>
            <sz val="9"/>
            <color indexed="81"/>
            <rFont val="Tahoma"/>
            <family val="2"/>
          </rPr>
          <t>Solver could not find a feasible solution.</t>
        </r>
      </text>
    </comment>
    <comment ref="L154" authorId="0" shapeId="0" xr:uid="{2836DFE4-7196-4D94-8DAC-A565BA0D8748}">
      <text>
        <r>
          <rPr>
            <sz val="9"/>
            <color indexed="81"/>
            <rFont val="Tahoma"/>
            <family val="2"/>
          </rPr>
          <t>Solver could not find a feasible solution.</t>
        </r>
      </text>
    </comment>
    <comment ref="M154" authorId="0" shapeId="0" xr:uid="{0319C641-4343-4B4D-A837-F4F82EA83AC4}">
      <text>
        <r>
          <rPr>
            <sz val="9"/>
            <color indexed="81"/>
            <rFont val="Tahoma"/>
            <family val="2"/>
          </rPr>
          <t>Solver could not find a feasible solution.</t>
        </r>
      </text>
    </comment>
    <comment ref="N154" authorId="0" shapeId="0" xr:uid="{E3822978-2923-47E5-A6CC-DE054C35D411}">
      <text>
        <r>
          <rPr>
            <sz val="9"/>
            <color indexed="81"/>
            <rFont val="Tahoma"/>
            <family val="2"/>
          </rPr>
          <t>Solver could not find a feasible solution.</t>
        </r>
      </text>
    </comment>
    <comment ref="O154" authorId="0" shapeId="0" xr:uid="{41FDDABE-12FA-41AD-87B2-9B3B4ABBE65E}">
      <text>
        <r>
          <rPr>
            <sz val="9"/>
            <color indexed="81"/>
            <rFont val="Tahoma"/>
            <family val="2"/>
          </rPr>
          <t>Solver converged in probability to a global solution.</t>
        </r>
      </text>
    </comment>
    <comment ref="P154" authorId="0" shapeId="0" xr:uid="{CAB015FB-1788-4A55-8457-32B647CDD404}">
      <text>
        <r>
          <rPr>
            <sz val="9"/>
            <color indexed="81"/>
            <rFont val="Tahoma"/>
            <family val="2"/>
          </rPr>
          <t>Solver converged in probability to a global solution.</t>
        </r>
      </text>
    </comment>
    <comment ref="Q154" authorId="0" shapeId="0" xr:uid="{A8AE4229-963A-40A2-85A9-B4D0EB280859}">
      <text>
        <r>
          <rPr>
            <sz val="9"/>
            <color indexed="81"/>
            <rFont val="Tahoma"/>
            <family val="2"/>
          </rPr>
          <t>Solver converged in probability to a global solution.</t>
        </r>
      </text>
    </comment>
    <comment ref="R154" authorId="0" shapeId="0" xr:uid="{2F49FFCA-F264-406A-9316-BD8C2E2D958D}">
      <text>
        <r>
          <rPr>
            <sz val="9"/>
            <color indexed="81"/>
            <rFont val="Tahoma"/>
            <family val="2"/>
          </rPr>
          <t>Solver converged in probability to a global solution.</t>
        </r>
      </text>
    </comment>
    <comment ref="S154" authorId="0" shapeId="0" xr:uid="{1C607E57-EE2F-4843-86FD-FD802870CC4F}">
      <text>
        <r>
          <rPr>
            <sz val="9"/>
            <color indexed="81"/>
            <rFont val="Tahoma"/>
            <family val="2"/>
          </rPr>
          <t>Solver converged in probability to a global solution.</t>
        </r>
      </text>
    </comment>
    <comment ref="T154" authorId="0" shapeId="0" xr:uid="{DE97C68A-2D0E-4A28-89E7-F6D0AF127C00}">
      <text>
        <r>
          <rPr>
            <sz val="9"/>
            <color indexed="81"/>
            <rFont val="Tahoma"/>
            <family val="2"/>
          </rPr>
          <t>Solver converged in probability to a global solution.</t>
        </r>
      </text>
    </comment>
    <comment ref="U154" authorId="0" shapeId="0" xr:uid="{B23EB353-EA5F-4D4F-8A22-3734B5C22A11}">
      <text>
        <r>
          <rPr>
            <sz val="9"/>
            <color indexed="81"/>
            <rFont val="Tahoma"/>
            <family val="2"/>
          </rPr>
          <t>Solver converged in probability to a global solution.</t>
        </r>
      </text>
    </comment>
    <comment ref="V154" authorId="0" shapeId="0" xr:uid="{79A73EAA-FA01-4E4E-B091-EBA47DFD0EF7}">
      <text>
        <r>
          <rPr>
            <sz val="9"/>
            <color indexed="81"/>
            <rFont val="Tahoma"/>
            <family val="2"/>
          </rPr>
          <t>Solver converged in probability to a global solution.</t>
        </r>
      </text>
    </comment>
    <comment ref="W154" authorId="0" shapeId="0" xr:uid="{7A6452BB-8312-4016-AB4A-7020BC238DF7}">
      <text>
        <r>
          <rPr>
            <sz val="9"/>
            <color indexed="81"/>
            <rFont val="Tahoma"/>
            <family val="2"/>
          </rPr>
          <t>Solver converged in probability to a global solution.</t>
        </r>
      </text>
    </comment>
    <comment ref="X154" authorId="0" shapeId="0" xr:uid="{F16E8D85-1A01-4D12-93BE-E45FBA1F12C1}">
      <text>
        <r>
          <rPr>
            <sz val="9"/>
            <color indexed="81"/>
            <rFont val="Tahoma"/>
            <family val="2"/>
          </rPr>
          <t>Solver converged in probability to a global solution.</t>
        </r>
      </text>
    </comment>
    <comment ref="Y154" authorId="0" shapeId="0" xr:uid="{DE333057-1893-4515-B29E-5EE6C9959216}">
      <text>
        <r>
          <rPr>
            <sz val="9"/>
            <color indexed="81"/>
            <rFont val="Tahoma"/>
            <family val="2"/>
          </rPr>
          <t>Solver converged in probability to a global solution.</t>
        </r>
      </text>
    </comment>
    <comment ref="Z154" authorId="0" shapeId="0" xr:uid="{F95697AE-1ECF-4153-803C-F1894D937D18}">
      <text>
        <r>
          <rPr>
            <sz val="9"/>
            <color indexed="81"/>
            <rFont val="Tahoma"/>
            <family val="2"/>
          </rPr>
          <t>Solver converged in probability to a global solution.</t>
        </r>
      </text>
    </comment>
    <comment ref="AA154" authorId="0" shapeId="0" xr:uid="{9E8DA76B-401E-45AD-AB9C-A6A13C227054}">
      <text>
        <r>
          <rPr>
            <sz val="9"/>
            <color indexed="81"/>
            <rFont val="Tahoma"/>
            <family val="2"/>
          </rPr>
          <t>Solver converged in probability to a global solution.</t>
        </r>
      </text>
    </comment>
    <comment ref="B155" authorId="0" shapeId="0" xr:uid="{B2752B94-8425-4175-B7F9-93C3917A32C5}">
      <text>
        <r>
          <rPr>
            <sz val="9"/>
            <color indexed="81"/>
            <rFont val="Tahoma"/>
            <family val="2"/>
          </rPr>
          <t>Solver could not find a feasible solution.</t>
        </r>
      </text>
    </comment>
    <comment ref="C155" authorId="0" shapeId="0" xr:uid="{C3683B73-8B52-44BA-B16A-59953730CE15}">
      <text>
        <r>
          <rPr>
            <sz val="9"/>
            <color indexed="81"/>
            <rFont val="Tahoma"/>
            <family val="2"/>
          </rPr>
          <t>Solver could not find a feasible solution.</t>
        </r>
      </text>
    </comment>
    <comment ref="D155" authorId="0" shapeId="0" xr:uid="{4DCC9F14-D413-4DD3-9B7C-A8F74BCBD9E7}">
      <text>
        <r>
          <rPr>
            <sz val="9"/>
            <color indexed="81"/>
            <rFont val="Tahoma"/>
            <family val="2"/>
          </rPr>
          <t>Solver could not find a feasible solution.</t>
        </r>
      </text>
    </comment>
    <comment ref="E155" authorId="0" shapeId="0" xr:uid="{5FE98AE7-015F-4ABE-8E5F-384765DADD3A}">
      <text>
        <r>
          <rPr>
            <sz val="9"/>
            <color indexed="81"/>
            <rFont val="Tahoma"/>
            <family val="2"/>
          </rPr>
          <t>Solver could not find a feasible solution.</t>
        </r>
      </text>
    </comment>
    <comment ref="F155" authorId="0" shapeId="0" xr:uid="{DABB9172-CE0D-40A1-80EF-6E0285204B15}">
      <text>
        <r>
          <rPr>
            <sz val="9"/>
            <color indexed="81"/>
            <rFont val="Tahoma"/>
            <family val="2"/>
          </rPr>
          <t>Solver could not find a feasible solution.</t>
        </r>
      </text>
    </comment>
    <comment ref="G155" authorId="0" shapeId="0" xr:uid="{EF36A660-898D-422D-B791-F9A8A1009614}">
      <text>
        <r>
          <rPr>
            <sz val="9"/>
            <color indexed="81"/>
            <rFont val="Tahoma"/>
            <family val="2"/>
          </rPr>
          <t>Solver could not find a feasible solution.</t>
        </r>
      </text>
    </comment>
    <comment ref="H155" authorId="0" shapeId="0" xr:uid="{5DAAB48E-0742-48EF-8C97-49E2FBDC6B2B}">
      <text>
        <r>
          <rPr>
            <sz val="9"/>
            <color indexed="81"/>
            <rFont val="Tahoma"/>
            <family val="2"/>
          </rPr>
          <t>Solver could not find a feasible solution.</t>
        </r>
      </text>
    </comment>
    <comment ref="I155" authorId="0" shapeId="0" xr:uid="{492059B0-379E-450B-A69E-4AC0FA97205B}">
      <text>
        <r>
          <rPr>
            <sz val="9"/>
            <color indexed="81"/>
            <rFont val="Tahoma"/>
            <family val="2"/>
          </rPr>
          <t>Solver could not find a feasible solution.</t>
        </r>
      </text>
    </comment>
    <comment ref="J155" authorId="0" shapeId="0" xr:uid="{91B5CA0D-E349-436A-9BFE-B9ED614C8C8B}">
      <text>
        <r>
          <rPr>
            <sz val="9"/>
            <color indexed="81"/>
            <rFont val="Tahoma"/>
            <family val="2"/>
          </rPr>
          <t>Solver could not find a feasible solution.</t>
        </r>
      </text>
    </comment>
    <comment ref="K155" authorId="0" shapeId="0" xr:uid="{36755D2F-33EF-4A78-8E5D-4E45235D5BCF}">
      <text>
        <r>
          <rPr>
            <sz val="9"/>
            <color indexed="81"/>
            <rFont val="Tahoma"/>
            <family val="2"/>
          </rPr>
          <t>Solver could not find a feasible solution.</t>
        </r>
      </text>
    </comment>
    <comment ref="L155" authorId="0" shapeId="0" xr:uid="{61366C03-2ED8-4867-A907-B879AABD7E00}">
      <text>
        <r>
          <rPr>
            <sz val="9"/>
            <color indexed="81"/>
            <rFont val="Tahoma"/>
            <family val="2"/>
          </rPr>
          <t>Solver could not find a feasible solution.</t>
        </r>
      </text>
    </comment>
    <comment ref="M155" authorId="0" shapeId="0" xr:uid="{86CB26E0-0758-43A8-84C6-95CD0BD72599}">
      <text>
        <r>
          <rPr>
            <sz val="9"/>
            <color indexed="81"/>
            <rFont val="Tahoma"/>
            <family val="2"/>
          </rPr>
          <t>Solver could not find a feasible solution.</t>
        </r>
      </text>
    </comment>
    <comment ref="N155" authorId="0" shapeId="0" xr:uid="{22BBC249-90A2-4E57-BD09-24B38BB2D753}">
      <text>
        <r>
          <rPr>
            <sz val="9"/>
            <color indexed="81"/>
            <rFont val="Tahoma"/>
            <family val="2"/>
          </rPr>
          <t>Solver could not find a feasible solution.</t>
        </r>
      </text>
    </comment>
    <comment ref="O155" authorId="0" shapeId="0" xr:uid="{6CFC4889-5E68-4004-8FFD-80B4044D9041}">
      <text>
        <r>
          <rPr>
            <sz val="9"/>
            <color indexed="81"/>
            <rFont val="Tahoma"/>
            <family val="2"/>
          </rPr>
          <t>Solver converged in probability to a global solution.</t>
        </r>
      </text>
    </comment>
    <comment ref="P155" authorId="0" shapeId="0" xr:uid="{9D526E85-621B-44A0-A0E8-86964507514E}">
      <text>
        <r>
          <rPr>
            <sz val="9"/>
            <color indexed="81"/>
            <rFont val="Tahoma"/>
            <family val="2"/>
          </rPr>
          <t>Solver converged in probability to a global solution.</t>
        </r>
      </text>
    </comment>
    <comment ref="Q155" authorId="0" shapeId="0" xr:uid="{9CCF72B2-826C-4220-B573-2F548D7872F6}">
      <text>
        <r>
          <rPr>
            <sz val="9"/>
            <color indexed="81"/>
            <rFont val="Tahoma"/>
            <family val="2"/>
          </rPr>
          <t>Solver converged in probability to a global solution.</t>
        </r>
      </text>
    </comment>
    <comment ref="R155" authorId="0" shapeId="0" xr:uid="{EC82001D-B15F-4680-BD4F-EBCA66839578}">
      <text>
        <r>
          <rPr>
            <sz val="9"/>
            <color indexed="81"/>
            <rFont val="Tahoma"/>
            <family val="2"/>
          </rPr>
          <t>Solver converged in probability to a global solution.</t>
        </r>
      </text>
    </comment>
    <comment ref="S155" authorId="0" shapeId="0" xr:uid="{0AA87366-E83D-4987-8217-FD8BE34AE315}">
      <text>
        <r>
          <rPr>
            <sz val="9"/>
            <color indexed="81"/>
            <rFont val="Tahoma"/>
            <family val="2"/>
          </rPr>
          <t>Solver converged in probability to a global solution.</t>
        </r>
      </text>
    </comment>
    <comment ref="T155" authorId="0" shapeId="0" xr:uid="{6C11E5BE-2138-4538-90C0-E1C106D538FC}">
      <text>
        <r>
          <rPr>
            <sz val="9"/>
            <color indexed="81"/>
            <rFont val="Tahoma"/>
            <family val="2"/>
          </rPr>
          <t>Solver converged in probability to a global solution.</t>
        </r>
      </text>
    </comment>
    <comment ref="U155" authorId="0" shapeId="0" xr:uid="{1D754DDA-7E70-4C2B-80FE-995B7BCFB7EB}">
      <text>
        <r>
          <rPr>
            <sz val="9"/>
            <color indexed="81"/>
            <rFont val="Tahoma"/>
            <family val="2"/>
          </rPr>
          <t>Solver converged in probability to a global solution.</t>
        </r>
      </text>
    </comment>
    <comment ref="V155" authorId="0" shapeId="0" xr:uid="{574CCDBF-F4EC-4DB0-B84F-D734FBD5DFD8}">
      <text>
        <r>
          <rPr>
            <sz val="9"/>
            <color indexed="81"/>
            <rFont val="Tahoma"/>
            <family val="2"/>
          </rPr>
          <t>Solver converged in probability to a global solution.</t>
        </r>
      </text>
    </comment>
    <comment ref="W155" authorId="0" shapeId="0" xr:uid="{A453D445-BFFA-4D7F-B69F-9B97A6350884}">
      <text>
        <r>
          <rPr>
            <sz val="9"/>
            <color indexed="81"/>
            <rFont val="Tahoma"/>
            <family val="2"/>
          </rPr>
          <t>Solver converged in probability to a global solution.</t>
        </r>
      </text>
    </comment>
    <comment ref="X155" authorId="0" shapeId="0" xr:uid="{6B1BB944-39C0-4F46-A46C-F9D881175C06}">
      <text>
        <r>
          <rPr>
            <sz val="9"/>
            <color indexed="81"/>
            <rFont val="Tahoma"/>
            <family val="2"/>
          </rPr>
          <t>Solver converged in probability to a global solution.</t>
        </r>
      </text>
    </comment>
    <comment ref="Y155" authorId="0" shapeId="0" xr:uid="{4EF005DD-A4BB-4356-BE12-2AEA89CC7A2E}">
      <text>
        <r>
          <rPr>
            <sz val="9"/>
            <color indexed="81"/>
            <rFont val="Tahoma"/>
            <family val="2"/>
          </rPr>
          <t>Solver converged in probability to a global solution.</t>
        </r>
      </text>
    </comment>
    <comment ref="Z155" authorId="0" shapeId="0" xr:uid="{E72A5478-C3F4-46EA-8F00-53EFE0F43066}">
      <text>
        <r>
          <rPr>
            <sz val="9"/>
            <color indexed="81"/>
            <rFont val="Tahoma"/>
            <family val="2"/>
          </rPr>
          <t>Solver converged in probability to a global solution.</t>
        </r>
      </text>
    </comment>
    <comment ref="AA155" authorId="0" shapeId="0" xr:uid="{571476F7-5055-408E-BC01-C6B83BF2235D}">
      <text>
        <r>
          <rPr>
            <sz val="9"/>
            <color indexed="81"/>
            <rFont val="Tahoma"/>
            <family val="2"/>
          </rPr>
          <t>Solver converged in probability to a global solution.</t>
        </r>
      </text>
    </comment>
    <comment ref="B156" authorId="0" shapeId="0" xr:uid="{3977D2D3-3F3D-41AF-8350-1D17C4A988EF}">
      <text>
        <r>
          <rPr>
            <sz val="9"/>
            <color indexed="81"/>
            <rFont val="Tahoma"/>
            <family val="2"/>
          </rPr>
          <t>Solver could not find a feasible solution.</t>
        </r>
      </text>
    </comment>
    <comment ref="C156" authorId="0" shapeId="0" xr:uid="{F8FDA28B-31A7-4BD0-B244-46CC3211877A}">
      <text>
        <r>
          <rPr>
            <sz val="9"/>
            <color indexed="81"/>
            <rFont val="Tahoma"/>
            <family val="2"/>
          </rPr>
          <t>Solver could not find a feasible solution.</t>
        </r>
      </text>
    </comment>
    <comment ref="D156" authorId="0" shapeId="0" xr:uid="{CF9E7E03-DE5B-405F-BA52-CAE31C019D86}">
      <text>
        <r>
          <rPr>
            <sz val="9"/>
            <color indexed="81"/>
            <rFont val="Tahoma"/>
            <family val="2"/>
          </rPr>
          <t>Solver could not find a feasible solution.</t>
        </r>
      </text>
    </comment>
    <comment ref="E156" authorId="0" shapeId="0" xr:uid="{F7E29F16-609C-4487-BFF9-2F0EA9F43F3F}">
      <text>
        <r>
          <rPr>
            <sz val="9"/>
            <color indexed="81"/>
            <rFont val="Tahoma"/>
            <family val="2"/>
          </rPr>
          <t>Solver could not find a feasible solution.</t>
        </r>
      </text>
    </comment>
    <comment ref="F156" authorId="0" shapeId="0" xr:uid="{563F48C5-E839-40CC-B191-50C1450EEAD8}">
      <text>
        <r>
          <rPr>
            <sz val="9"/>
            <color indexed="81"/>
            <rFont val="Tahoma"/>
            <family val="2"/>
          </rPr>
          <t>Solver could not find a feasible solution.</t>
        </r>
      </text>
    </comment>
    <comment ref="G156" authorId="0" shapeId="0" xr:uid="{92744C9C-62FD-45D3-BECC-384FB1FFCF76}">
      <text>
        <r>
          <rPr>
            <sz val="9"/>
            <color indexed="81"/>
            <rFont val="Tahoma"/>
            <family val="2"/>
          </rPr>
          <t>Solver could not find a feasible solution.</t>
        </r>
      </text>
    </comment>
    <comment ref="H156" authorId="0" shapeId="0" xr:uid="{38E5B98D-6D9C-427B-B328-2D054805B6FD}">
      <text>
        <r>
          <rPr>
            <sz val="9"/>
            <color indexed="81"/>
            <rFont val="Tahoma"/>
            <family val="2"/>
          </rPr>
          <t>Solver could not find a feasible solution.</t>
        </r>
      </text>
    </comment>
    <comment ref="I156" authorId="0" shapeId="0" xr:uid="{8C46481E-A96C-4C99-A0F5-EBB1D8AA3F74}">
      <text>
        <r>
          <rPr>
            <sz val="9"/>
            <color indexed="81"/>
            <rFont val="Tahoma"/>
            <family val="2"/>
          </rPr>
          <t>Solver could not find a feasible solution.</t>
        </r>
      </text>
    </comment>
    <comment ref="J156" authorId="0" shapeId="0" xr:uid="{6DDCFA10-32C5-4C9F-A6C7-F599441A4FC5}">
      <text>
        <r>
          <rPr>
            <sz val="9"/>
            <color indexed="81"/>
            <rFont val="Tahoma"/>
            <family val="2"/>
          </rPr>
          <t>Solver could not find a feasible solution.</t>
        </r>
      </text>
    </comment>
    <comment ref="K156" authorId="0" shapeId="0" xr:uid="{EA4FEAB9-D05E-4882-A452-67C2CD4DF2F7}">
      <text>
        <r>
          <rPr>
            <sz val="9"/>
            <color indexed="81"/>
            <rFont val="Tahoma"/>
            <family val="2"/>
          </rPr>
          <t>Solver could not find a feasible solution.</t>
        </r>
      </text>
    </comment>
    <comment ref="L156" authorId="0" shapeId="0" xr:uid="{41BD75DD-B32C-4189-9BB5-84DECC52C177}">
      <text>
        <r>
          <rPr>
            <sz val="9"/>
            <color indexed="81"/>
            <rFont val="Tahoma"/>
            <family val="2"/>
          </rPr>
          <t>Solver could not find a feasible solution.</t>
        </r>
      </text>
    </comment>
    <comment ref="M156" authorId="0" shapeId="0" xr:uid="{FADF104A-5D51-4660-8222-B3EA6021FCCC}">
      <text>
        <r>
          <rPr>
            <sz val="9"/>
            <color indexed="81"/>
            <rFont val="Tahoma"/>
            <family val="2"/>
          </rPr>
          <t>Solver could not find a feasible solution.</t>
        </r>
      </text>
    </comment>
    <comment ref="N156" authorId="0" shapeId="0" xr:uid="{25404084-F9AB-4303-B5C0-E424C1CA4F80}">
      <text>
        <r>
          <rPr>
            <sz val="9"/>
            <color indexed="81"/>
            <rFont val="Tahoma"/>
            <family val="2"/>
          </rPr>
          <t>Solver could not find a feasible solution.</t>
        </r>
      </text>
    </comment>
    <comment ref="O156" authorId="0" shapeId="0" xr:uid="{3B988300-6392-495B-9F41-2E212A929CFB}">
      <text>
        <r>
          <rPr>
            <sz val="9"/>
            <color indexed="81"/>
            <rFont val="Tahoma"/>
            <family val="2"/>
          </rPr>
          <t>Solver converged in probability to a global solution.</t>
        </r>
      </text>
    </comment>
    <comment ref="P156" authorId="0" shapeId="0" xr:uid="{E1B53F3F-9EA1-4142-9878-569F6DE5C079}">
      <text>
        <r>
          <rPr>
            <sz val="9"/>
            <color indexed="81"/>
            <rFont val="Tahoma"/>
            <family val="2"/>
          </rPr>
          <t>Solver converged in probability to a global solution.</t>
        </r>
      </text>
    </comment>
    <comment ref="Q156" authorId="0" shapeId="0" xr:uid="{1AD5C1D8-DA51-44B2-936B-9EC0764DA54D}">
      <text>
        <r>
          <rPr>
            <sz val="9"/>
            <color indexed="81"/>
            <rFont val="Tahoma"/>
            <family val="2"/>
          </rPr>
          <t>Solver converged in probability to a global solution.</t>
        </r>
      </text>
    </comment>
    <comment ref="R156" authorId="0" shapeId="0" xr:uid="{F62DA6EE-2494-4997-8855-09E4FCB76599}">
      <text>
        <r>
          <rPr>
            <sz val="9"/>
            <color indexed="81"/>
            <rFont val="Tahoma"/>
            <family val="2"/>
          </rPr>
          <t>Solver converged in probability to a global solution.</t>
        </r>
      </text>
    </comment>
    <comment ref="S156" authorId="0" shapeId="0" xr:uid="{D0C9C1B8-E85F-4EAA-B020-D7FDD103BA7F}">
      <text>
        <r>
          <rPr>
            <sz val="9"/>
            <color indexed="81"/>
            <rFont val="Tahoma"/>
            <family val="2"/>
          </rPr>
          <t>Solver converged in probability to a global solution.</t>
        </r>
      </text>
    </comment>
    <comment ref="T156" authorId="0" shapeId="0" xr:uid="{34A40AF6-2938-4AED-BBA8-D29265653E5A}">
      <text>
        <r>
          <rPr>
            <sz val="9"/>
            <color indexed="81"/>
            <rFont val="Tahoma"/>
            <family val="2"/>
          </rPr>
          <t>Solver converged in probability to a global solution.</t>
        </r>
      </text>
    </comment>
    <comment ref="U156" authorId="0" shapeId="0" xr:uid="{E6A11764-D533-4EE2-9569-0DFDCD008058}">
      <text>
        <r>
          <rPr>
            <sz val="9"/>
            <color indexed="81"/>
            <rFont val="Tahoma"/>
            <family val="2"/>
          </rPr>
          <t>Solver converged in probability to a global solution.</t>
        </r>
      </text>
    </comment>
    <comment ref="V156" authorId="0" shapeId="0" xr:uid="{C1E2DE90-2E5D-4DE3-9184-4953BFC181CC}">
      <text>
        <r>
          <rPr>
            <sz val="9"/>
            <color indexed="81"/>
            <rFont val="Tahoma"/>
            <family val="2"/>
          </rPr>
          <t>Solver converged in probability to a global solution.</t>
        </r>
      </text>
    </comment>
    <comment ref="W156" authorId="0" shapeId="0" xr:uid="{ED31A9E0-E4C1-4125-A8B4-09CD182B2C44}">
      <text>
        <r>
          <rPr>
            <sz val="9"/>
            <color indexed="81"/>
            <rFont val="Tahoma"/>
            <family val="2"/>
          </rPr>
          <t>Solver converged in probability to a global solution.</t>
        </r>
      </text>
    </comment>
    <comment ref="X156" authorId="0" shapeId="0" xr:uid="{61F4E76E-2F52-46C7-A984-86CDD4809B42}">
      <text>
        <r>
          <rPr>
            <sz val="9"/>
            <color indexed="81"/>
            <rFont val="Tahoma"/>
            <family val="2"/>
          </rPr>
          <t>Solver converged in probability to a global solution.</t>
        </r>
      </text>
    </comment>
    <comment ref="Y156" authorId="0" shapeId="0" xr:uid="{BA79E34F-EDBA-4817-8267-8A679F85ED10}">
      <text>
        <r>
          <rPr>
            <sz val="9"/>
            <color indexed="81"/>
            <rFont val="Tahoma"/>
            <family val="2"/>
          </rPr>
          <t>Solver converged in probability to a global solution.</t>
        </r>
      </text>
    </comment>
    <comment ref="Z156" authorId="0" shapeId="0" xr:uid="{4D8651E2-EAC0-4E2D-B9C4-B2EEF9D99438}">
      <text>
        <r>
          <rPr>
            <sz val="9"/>
            <color indexed="81"/>
            <rFont val="Tahoma"/>
            <family val="2"/>
          </rPr>
          <t>Solver converged in probability to a global solution.</t>
        </r>
      </text>
    </comment>
    <comment ref="AA156" authorId="0" shapeId="0" xr:uid="{BECD1EE3-EDF3-49AB-8849-339829AFDFA5}">
      <text>
        <r>
          <rPr>
            <sz val="9"/>
            <color indexed="81"/>
            <rFont val="Tahoma"/>
            <family val="2"/>
          </rPr>
          <t>Solver converged in probability to a global solution.</t>
        </r>
      </text>
    </comment>
    <comment ref="B157" authorId="0" shapeId="0" xr:uid="{6A9E26A1-4B59-47BD-B33B-F19576614DAB}">
      <text>
        <r>
          <rPr>
            <sz val="9"/>
            <color indexed="81"/>
            <rFont val="Tahoma"/>
            <family val="2"/>
          </rPr>
          <t>Solver could not find a feasible solution.</t>
        </r>
      </text>
    </comment>
    <comment ref="C157" authorId="0" shapeId="0" xr:uid="{B577C555-3E4F-4521-9EDD-C1AC93DF2B7D}">
      <text>
        <r>
          <rPr>
            <sz val="9"/>
            <color indexed="81"/>
            <rFont val="Tahoma"/>
            <family val="2"/>
          </rPr>
          <t>Solver could not find a feasible solution.</t>
        </r>
      </text>
    </comment>
    <comment ref="D157" authorId="0" shapeId="0" xr:uid="{EEA9CF3A-F1E5-4560-995E-4ECE45F70309}">
      <text>
        <r>
          <rPr>
            <sz val="9"/>
            <color indexed="81"/>
            <rFont val="Tahoma"/>
            <family val="2"/>
          </rPr>
          <t>Solver could not find a feasible solution.</t>
        </r>
      </text>
    </comment>
    <comment ref="E157" authorId="0" shapeId="0" xr:uid="{2D743B96-5171-44BD-87EA-BA85C9094F7E}">
      <text>
        <r>
          <rPr>
            <sz val="9"/>
            <color indexed="81"/>
            <rFont val="Tahoma"/>
            <family val="2"/>
          </rPr>
          <t>Solver could not find a feasible solution.</t>
        </r>
      </text>
    </comment>
    <comment ref="F157" authorId="0" shapeId="0" xr:uid="{80BA251A-D38F-46AA-BAA8-68E0197F1C1E}">
      <text>
        <r>
          <rPr>
            <sz val="9"/>
            <color indexed="81"/>
            <rFont val="Tahoma"/>
            <family val="2"/>
          </rPr>
          <t>Solver could not find a feasible solution.</t>
        </r>
      </text>
    </comment>
    <comment ref="G157" authorId="0" shapeId="0" xr:uid="{FB312A1A-FD16-4CA3-BCFF-64C45CFEE6A2}">
      <text>
        <r>
          <rPr>
            <sz val="9"/>
            <color indexed="81"/>
            <rFont val="Tahoma"/>
            <family val="2"/>
          </rPr>
          <t>Solver could not find a feasible solution.</t>
        </r>
      </text>
    </comment>
    <comment ref="H157" authorId="0" shapeId="0" xr:uid="{2C43865E-F219-4921-9735-86EFBB3BC34A}">
      <text>
        <r>
          <rPr>
            <sz val="9"/>
            <color indexed="81"/>
            <rFont val="Tahoma"/>
            <family val="2"/>
          </rPr>
          <t>Solver could not find a feasible solution.</t>
        </r>
      </text>
    </comment>
    <comment ref="I157" authorId="0" shapeId="0" xr:uid="{282FB7DA-DB55-45F9-8AD4-4FB30BBE0C67}">
      <text>
        <r>
          <rPr>
            <sz val="9"/>
            <color indexed="81"/>
            <rFont val="Tahoma"/>
            <family val="2"/>
          </rPr>
          <t>Solver could not find a feasible solution.</t>
        </r>
      </text>
    </comment>
    <comment ref="J157" authorId="0" shapeId="0" xr:uid="{8AB50D91-66A1-44E9-A4ED-7FD9521A0B49}">
      <text>
        <r>
          <rPr>
            <sz val="9"/>
            <color indexed="81"/>
            <rFont val="Tahoma"/>
            <family val="2"/>
          </rPr>
          <t>Solver could not find a feasible solution.</t>
        </r>
      </text>
    </comment>
    <comment ref="K157" authorId="0" shapeId="0" xr:uid="{5A69631E-D59B-44C7-AACE-7131B4E0B4B3}">
      <text>
        <r>
          <rPr>
            <sz val="9"/>
            <color indexed="81"/>
            <rFont val="Tahoma"/>
            <family val="2"/>
          </rPr>
          <t>Solver could not find a feasible solution.</t>
        </r>
      </text>
    </comment>
    <comment ref="L157" authorId="0" shapeId="0" xr:uid="{8BA8EDD9-5862-4805-8D93-60A38A21D9C5}">
      <text>
        <r>
          <rPr>
            <sz val="9"/>
            <color indexed="81"/>
            <rFont val="Tahoma"/>
            <family val="2"/>
          </rPr>
          <t>Solver could not find a feasible solution.</t>
        </r>
      </text>
    </comment>
    <comment ref="M157" authorId="0" shapeId="0" xr:uid="{37FB6BE4-F500-4755-9E8C-3F462334F7D3}">
      <text>
        <r>
          <rPr>
            <sz val="9"/>
            <color indexed="81"/>
            <rFont val="Tahoma"/>
            <family val="2"/>
          </rPr>
          <t>Solver could not find a feasible solution.</t>
        </r>
      </text>
    </comment>
    <comment ref="N157" authorId="0" shapeId="0" xr:uid="{C684010A-6838-464A-BFF3-BF81B90386FE}">
      <text>
        <r>
          <rPr>
            <sz val="9"/>
            <color indexed="81"/>
            <rFont val="Tahoma"/>
            <family val="2"/>
          </rPr>
          <t>Solver could not find a feasible solution.</t>
        </r>
      </text>
    </comment>
    <comment ref="O157" authorId="0" shapeId="0" xr:uid="{8F825EDB-0917-4E4F-9FE6-CB8E07718416}">
      <text>
        <r>
          <rPr>
            <sz val="9"/>
            <color indexed="81"/>
            <rFont val="Tahoma"/>
            <family val="2"/>
          </rPr>
          <t>Solver converged in probability to a global solution.</t>
        </r>
      </text>
    </comment>
    <comment ref="P157" authorId="0" shapeId="0" xr:uid="{202CEE10-7F1B-4155-8079-CE140DD260F7}">
      <text>
        <r>
          <rPr>
            <sz val="9"/>
            <color indexed="81"/>
            <rFont val="Tahoma"/>
            <family val="2"/>
          </rPr>
          <t>Solver converged in probability to a global solution.</t>
        </r>
      </text>
    </comment>
    <comment ref="Q157" authorId="0" shapeId="0" xr:uid="{2D2D360B-AD29-4A77-A19C-4D0247E4550E}">
      <text>
        <r>
          <rPr>
            <sz val="9"/>
            <color indexed="81"/>
            <rFont val="Tahoma"/>
            <family val="2"/>
          </rPr>
          <t>Solver converged in probability to a global solution.</t>
        </r>
      </text>
    </comment>
    <comment ref="R157" authorId="0" shapeId="0" xr:uid="{8F3EF698-5045-4313-A245-70D68BB71725}">
      <text>
        <r>
          <rPr>
            <sz val="9"/>
            <color indexed="81"/>
            <rFont val="Tahoma"/>
            <family val="2"/>
          </rPr>
          <t>Solver converged in probability to a global solution.</t>
        </r>
      </text>
    </comment>
    <comment ref="S157" authorId="0" shapeId="0" xr:uid="{56C404C9-FEDB-4DB0-A029-A29EA0E9825A}">
      <text>
        <r>
          <rPr>
            <sz val="9"/>
            <color indexed="81"/>
            <rFont val="Tahoma"/>
            <family val="2"/>
          </rPr>
          <t>Solver converged in probability to a global solution.</t>
        </r>
      </text>
    </comment>
    <comment ref="T157" authorId="0" shapeId="0" xr:uid="{2E487639-3A40-4183-9596-C43144D81705}">
      <text>
        <r>
          <rPr>
            <sz val="9"/>
            <color indexed="81"/>
            <rFont val="Tahoma"/>
            <family val="2"/>
          </rPr>
          <t>Solver converged in probability to a global solution.</t>
        </r>
      </text>
    </comment>
    <comment ref="U157" authorId="0" shapeId="0" xr:uid="{F83EBFC1-0341-4398-886C-43FC36D08A9B}">
      <text>
        <r>
          <rPr>
            <sz val="9"/>
            <color indexed="81"/>
            <rFont val="Tahoma"/>
            <family val="2"/>
          </rPr>
          <t>Solver converged in probability to a global solution.</t>
        </r>
      </text>
    </comment>
    <comment ref="V157" authorId="0" shapeId="0" xr:uid="{5AFECD61-CD57-4D01-8EAD-F682D6B9849D}">
      <text>
        <r>
          <rPr>
            <sz val="9"/>
            <color indexed="81"/>
            <rFont val="Tahoma"/>
            <family val="2"/>
          </rPr>
          <t>Solver converged in probability to a global solution.</t>
        </r>
      </text>
    </comment>
    <comment ref="W157" authorId="0" shapeId="0" xr:uid="{546F37EF-7F00-478E-AE2D-63DB7BFB3E49}">
      <text>
        <r>
          <rPr>
            <sz val="9"/>
            <color indexed="81"/>
            <rFont val="Tahoma"/>
            <family val="2"/>
          </rPr>
          <t>Solver converged in probability to a global solution.</t>
        </r>
      </text>
    </comment>
    <comment ref="X157" authorId="0" shapeId="0" xr:uid="{38EBE02C-A437-4003-BDA4-8141413135EB}">
      <text>
        <r>
          <rPr>
            <sz val="9"/>
            <color indexed="81"/>
            <rFont val="Tahoma"/>
            <family val="2"/>
          </rPr>
          <t>Solver converged in probability to a global solution.</t>
        </r>
      </text>
    </comment>
    <comment ref="Y157" authorId="0" shapeId="0" xr:uid="{AF8DD11D-314D-4573-A375-0D1E5ABCAD1A}">
      <text>
        <r>
          <rPr>
            <sz val="9"/>
            <color indexed="81"/>
            <rFont val="Tahoma"/>
            <family val="2"/>
          </rPr>
          <t>Solver converged in probability to a global solution.</t>
        </r>
      </text>
    </comment>
    <comment ref="Z157" authorId="0" shapeId="0" xr:uid="{2279CF2A-C535-4CA9-ACBF-109FA7A96F3F}">
      <text>
        <r>
          <rPr>
            <sz val="9"/>
            <color indexed="81"/>
            <rFont val="Tahoma"/>
            <family val="2"/>
          </rPr>
          <t>Solver converged in probability to a global solution.</t>
        </r>
      </text>
    </comment>
    <comment ref="AA157" authorId="0" shapeId="0" xr:uid="{3C19933A-57EC-4FD3-B91A-24CD0983CC24}">
      <text>
        <r>
          <rPr>
            <sz val="9"/>
            <color indexed="81"/>
            <rFont val="Tahoma"/>
            <family val="2"/>
          </rPr>
          <t>Solver converged in probability to a global solution.</t>
        </r>
      </text>
    </comment>
    <comment ref="B158" authorId="0" shapeId="0" xr:uid="{9BDE5F7B-2C13-4F6C-9FAF-42E72FB524D9}">
      <text>
        <r>
          <rPr>
            <sz val="9"/>
            <color indexed="81"/>
            <rFont val="Tahoma"/>
            <family val="2"/>
          </rPr>
          <t>Solver could not find a feasible solution.</t>
        </r>
      </text>
    </comment>
    <comment ref="C158" authorId="0" shapeId="0" xr:uid="{520ECFE5-B377-4AF5-B769-BDBCDB406929}">
      <text>
        <r>
          <rPr>
            <sz val="9"/>
            <color indexed="81"/>
            <rFont val="Tahoma"/>
            <family val="2"/>
          </rPr>
          <t>Solver could not find a feasible solution.</t>
        </r>
      </text>
    </comment>
    <comment ref="D158" authorId="0" shapeId="0" xr:uid="{D0E0313E-0152-460C-BEDA-C2B8AE5CAEC9}">
      <text>
        <r>
          <rPr>
            <sz val="9"/>
            <color indexed="81"/>
            <rFont val="Tahoma"/>
            <family val="2"/>
          </rPr>
          <t>Solver could not find a feasible solution.</t>
        </r>
      </text>
    </comment>
    <comment ref="E158" authorId="0" shapeId="0" xr:uid="{5EC562CC-ADD3-46AA-9274-B711475B5FF7}">
      <text>
        <r>
          <rPr>
            <sz val="9"/>
            <color indexed="81"/>
            <rFont val="Tahoma"/>
            <family val="2"/>
          </rPr>
          <t>Solver could not find a feasible solution.</t>
        </r>
      </text>
    </comment>
    <comment ref="F158" authorId="0" shapeId="0" xr:uid="{EC026422-94E3-43BE-8B69-776650BD3C27}">
      <text>
        <r>
          <rPr>
            <sz val="9"/>
            <color indexed="81"/>
            <rFont val="Tahoma"/>
            <family val="2"/>
          </rPr>
          <t>Solver could not find a feasible solution.</t>
        </r>
      </text>
    </comment>
    <comment ref="G158" authorId="0" shapeId="0" xr:uid="{FCD82CBD-3655-48FA-9762-53673841D5BE}">
      <text>
        <r>
          <rPr>
            <sz val="9"/>
            <color indexed="81"/>
            <rFont val="Tahoma"/>
            <family val="2"/>
          </rPr>
          <t>Solver could not find a feasible solution.</t>
        </r>
      </text>
    </comment>
    <comment ref="H158" authorId="0" shapeId="0" xr:uid="{78D74ABF-2A46-43F7-B38D-5D9558979B6C}">
      <text>
        <r>
          <rPr>
            <sz val="9"/>
            <color indexed="81"/>
            <rFont val="Tahoma"/>
            <family val="2"/>
          </rPr>
          <t>Solver could not find a feasible solution.</t>
        </r>
      </text>
    </comment>
    <comment ref="I158" authorId="0" shapeId="0" xr:uid="{978A9B01-07AD-4F61-BF41-6817B6A691D8}">
      <text>
        <r>
          <rPr>
            <sz val="9"/>
            <color indexed="81"/>
            <rFont val="Tahoma"/>
            <family val="2"/>
          </rPr>
          <t>Solver could not find a feasible solution.</t>
        </r>
      </text>
    </comment>
    <comment ref="J158" authorId="0" shapeId="0" xr:uid="{88D419BB-DCA3-48DD-B471-C0794F3CC86E}">
      <text>
        <r>
          <rPr>
            <sz val="9"/>
            <color indexed="81"/>
            <rFont val="Tahoma"/>
            <family val="2"/>
          </rPr>
          <t>Solver could not find a feasible solution.</t>
        </r>
      </text>
    </comment>
    <comment ref="K158" authorId="0" shapeId="0" xr:uid="{33732A72-5036-4B89-AEDD-46F1ABAF6AB3}">
      <text>
        <r>
          <rPr>
            <sz val="9"/>
            <color indexed="81"/>
            <rFont val="Tahoma"/>
            <family val="2"/>
          </rPr>
          <t>Solver could not find a feasible solution.</t>
        </r>
      </text>
    </comment>
    <comment ref="L158" authorId="0" shapeId="0" xr:uid="{2F4843F4-DAF6-4EEC-A382-BC44D9FFB9F7}">
      <text>
        <r>
          <rPr>
            <sz val="9"/>
            <color indexed="81"/>
            <rFont val="Tahoma"/>
            <family val="2"/>
          </rPr>
          <t>Solver could not find a feasible solution.</t>
        </r>
      </text>
    </comment>
    <comment ref="M158" authorId="0" shapeId="0" xr:uid="{428B890E-5E2D-4B44-8201-68AD8F0DBC0A}">
      <text>
        <r>
          <rPr>
            <sz val="9"/>
            <color indexed="81"/>
            <rFont val="Tahoma"/>
            <family val="2"/>
          </rPr>
          <t>Solver could not find a feasible solution.</t>
        </r>
      </text>
    </comment>
    <comment ref="N158" authorId="0" shapeId="0" xr:uid="{73E4B3C2-CF81-4D4C-91AD-190E0800801D}">
      <text>
        <r>
          <rPr>
            <sz val="9"/>
            <color indexed="81"/>
            <rFont val="Tahoma"/>
            <family val="2"/>
          </rPr>
          <t>Solver could not find a feasible solution.</t>
        </r>
      </text>
    </comment>
    <comment ref="O158" authorId="0" shapeId="0" xr:uid="{89DB38F4-F9B3-4D11-A210-DC2BFB140909}">
      <text>
        <r>
          <rPr>
            <sz val="9"/>
            <color indexed="81"/>
            <rFont val="Tahoma"/>
            <family val="2"/>
          </rPr>
          <t>Solver converged in probability to a global solution.</t>
        </r>
      </text>
    </comment>
    <comment ref="P158" authorId="0" shapeId="0" xr:uid="{20C60B95-D838-44B1-8F10-5BF08E7D83B4}">
      <text>
        <r>
          <rPr>
            <sz val="9"/>
            <color indexed="81"/>
            <rFont val="Tahoma"/>
            <family val="2"/>
          </rPr>
          <t>Solver converged in probability to a global solution.</t>
        </r>
      </text>
    </comment>
    <comment ref="Q158" authorId="0" shapeId="0" xr:uid="{18C587F6-CE86-4652-8D49-BD3BDA930C6A}">
      <text>
        <r>
          <rPr>
            <sz val="9"/>
            <color indexed="81"/>
            <rFont val="Tahoma"/>
            <family val="2"/>
          </rPr>
          <t>Solver converged in probability to a global solution.</t>
        </r>
      </text>
    </comment>
    <comment ref="R158" authorId="0" shapeId="0" xr:uid="{4C15FFD8-1878-4E99-86BB-5E63132547AA}">
      <text>
        <r>
          <rPr>
            <sz val="9"/>
            <color indexed="81"/>
            <rFont val="Tahoma"/>
            <family val="2"/>
          </rPr>
          <t>Solver converged in probability to a global solution.</t>
        </r>
      </text>
    </comment>
    <comment ref="S158" authorId="0" shapeId="0" xr:uid="{2CC9054D-FC92-46E8-BBE5-3316884245F8}">
      <text>
        <r>
          <rPr>
            <sz val="9"/>
            <color indexed="81"/>
            <rFont val="Tahoma"/>
            <family val="2"/>
          </rPr>
          <t>Solver converged in probability to a global solution.</t>
        </r>
      </text>
    </comment>
    <comment ref="T158" authorId="0" shapeId="0" xr:uid="{0627AF7C-4088-41E7-9CCC-5C3B36DAA7DB}">
      <text>
        <r>
          <rPr>
            <sz val="9"/>
            <color indexed="81"/>
            <rFont val="Tahoma"/>
            <family val="2"/>
          </rPr>
          <t>Solver converged in probability to a global solution.</t>
        </r>
      </text>
    </comment>
    <comment ref="U158" authorId="0" shapeId="0" xr:uid="{7FCCB4B0-A0AF-489F-9D76-63F665CC0091}">
      <text>
        <r>
          <rPr>
            <sz val="9"/>
            <color indexed="81"/>
            <rFont val="Tahoma"/>
            <family val="2"/>
          </rPr>
          <t>Solver converged in probability to a global solution.</t>
        </r>
      </text>
    </comment>
    <comment ref="V158" authorId="0" shapeId="0" xr:uid="{DE4E88F0-D483-4B98-89ED-D7240467D74D}">
      <text>
        <r>
          <rPr>
            <sz val="9"/>
            <color indexed="81"/>
            <rFont val="Tahoma"/>
            <family val="2"/>
          </rPr>
          <t>Solver converged in probability to a global solution.</t>
        </r>
      </text>
    </comment>
    <comment ref="W158" authorId="0" shapeId="0" xr:uid="{F15E2466-4F9B-48C4-8F19-F7B51C979522}">
      <text>
        <r>
          <rPr>
            <sz val="9"/>
            <color indexed="81"/>
            <rFont val="Tahoma"/>
            <family val="2"/>
          </rPr>
          <t>Solver converged in probability to a global solution.</t>
        </r>
      </text>
    </comment>
    <comment ref="X158" authorId="0" shapeId="0" xr:uid="{930B646C-0AA0-4513-8526-21EFFF8E2744}">
      <text>
        <r>
          <rPr>
            <sz val="9"/>
            <color indexed="81"/>
            <rFont val="Tahoma"/>
            <family val="2"/>
          </rPr>
          <t>Solver converged in probability to a global solution.</t>
        </r>
      </text>
    </comment>
    <comment ref="Y158" authorId="0" shapeId="0" xr:uid="{1A2B6683-5C98-40A0-9A22-CDA22C8E986E}">
      <text>
        <r>
          <rPr>
            <sz val="9"/>
            <color indexed="81"/>
            <rFont val="Tahoma"/>
            <family val="2"/>
          </rPr>
          <t>Solver converged in probability to a global solution.</t>
        </r>
      </text>
    </comment>
    <comment ref="Z158" authorId="0" shapeId="0" xr:uid="{157B2C37-D5A5-473D-A857-B65855CAA27D}">
      <text>
        <r>
          <rPr>
            <sz val="9"/>
            <color indexed="81"/>
            <rFont val="Tahoma"/>
            <family val="2"/>
          </rPr>
          <t>Solver converged in probability to a global solution.</t>
        </r>
      </text>
    </comment>
    <comment ref="AA158" authorId="0" shapeId="0" xr:uid="{D998C8D5-44EF-4539-BB22-684CB1908E32}">
      <text>
        <r>
          <rPr>
            <sz val="9"/>
            <color indexed="81"/>
            <rFont val="Tahoma"/>
            <family val="2"/>
          </rPr>
          <t>Solver converged in probability to a global solution.</t>
        </r>
      </text>
    </comment>
    <comment ref="B159" authorId="0" shapeId="0" xr:uid="{C77EE6FE-90E8-46A6-B6F3-75FCA679704F}">
      <text>
        <r>
          <rPr>
            <sz val="9"/>
            <color indexed="81"/>
            <rFont val="Tahoma"/>
            <family val="2"/>
          </rPr>
          <t>Solver could not find a feasible solution.</t>
        </r>
      </text>
    </comment>
    <comment ref="C159" authorId="0" shapeId="0" xr:uid="{38382070-FE6A-4CF1-8196-DE40E4881698}">
      <text>
        <r>
          <rPr>
            <sz val="9"/>
            <color indexed="81"/>
            <rFont val="Tahoma"/>
            <family val="2"/>
          </rPr>
          <t>Solver could not find a feasible solution.</t>
        </r>
      </text>
    </comment>
    <comment ref="D159" authorId="0" shapeId="0" xr:uid="{4E49F7EF-9F40-423D-B2EE-2BA02B5C2C42}">
      <text>
        <r>
          <rPr>
            <sz val="9"/>
            <color indexed="81"/>
            <rFont val="Tahoma"/>
            <family val="2"/>
          </rPr>
          <t>Solver could not find a feasible solution.</t>
        </r>
      </text>
    </comment>
    <comment ref="E159" authorId="0" shapeId="0" xr:uid="{4D587E56-4973-4248-B4C5-ED6232D33F8C}">
      <text>
        <r>
          <rPr>
            <sz val="9"/>
            <color indexed="81"/>
            <rFont val="Tahoma"/>
            <family val="2"/>
          </rPr>
          <t>Solver could not find a feasible solution.</t>
        </r>
      </text>
    </comment>
    <comment ref="F159" authorId="0" shapeId="0" xr:uid="{6288CDAE-E8AD-414C-B25F-304AAAB6940A}">
      <text>
        <r>
          <rPr>
            <sz val="9"/>
            <color indexed="81"/>
            <rFont val="Tahoma"/>
            <family val="2"/>
          </rPr>
          <t>Solver could not find a feasible solution.</t>
        </r>
      </text>
    </comment>
    <comment ref="G159" authorId="0" shapeId="0" xr:uid="{5CE24758-C1B6-4677-8E52-8918F5E5FCE1}">
      <text>
        <r>
          <rPr>
            <sz val="9"/>
            <color indexed="81"/>
            <rFont val="Tahoma"/>
            <family val="2"/>
          </rPr>
          <t>Solver could not find a feasible solution.</t>
        </r>
      </text>
    </comment>
    <comment ref="H159" authorId="0" shapeId="0" xr:uid="{E7A2C746-0150-4D9C-804E-A5D6474B0A7B}">
      <text>
        <r>
          <rPr>
            <sz val="9"/>
            <color indexed="81"/>
            <rFont val="Tahoma"/>
            <family val="2"/>
          </rPr>
          <t>Solver could not find a feasible solution.</t>
        </r>
      </text>
    </comment>
    <comment ref="I159" authorId="0" shapeId="0" xr:uid="{2762A304-D1F0-42CA-86C5-9F376763EC1E}">
      <text>
        <r>
          <rPr>
            <sz val="9"/>
            <color indexed="81"/>
            <rFont val="Tahoma"/>
            <family val="2"/>
          </rPr>
          <t>Solver could not find a feasible solution.</t>
        </r>
      </text>
    </comment>
    <comment ref="J159" authorId="0" shapeId="0" xr:uid="{B0296B37-F803-4D6D-9FC3-9790D47213D8}">
      <text>
        <r>
          <rPr>
            <sz val="9"/>
            <color indexed="81"/>
            <rFont val="Tahoma"/>
            <family val="2"/>
          </rPr>
          <t>Solver could not find a feasible solution.</t>
        </r>
      </text>
    </comment>
    <comment ref="K159" authorId="0" shapeId="0" xr:uid="{D5CE6268-E87B-44E2-9458-5B4D809FD462}">
      <text>
        <r>
          <rPr>
            <sz val="9"/>
            <color indexed="81"/>
            <rFont val="Tahoma"/>
            <family val="2"/>
          </rPr>
          <t>Solver could not find a feasible solution.</t>
        </r>
      </text>
    </comment>
    <comment ref="L159" authorId="0" shapeId="0" xr:uid="{ECADA499-FA78-4629-841C-48BCA24D55E2}">
      <text>
        <r>
          <rPr>
            <sz val="9"/>
            <color indexed="81"/>
            <rFont val="Tahoma"/>
            <family val="2"/>
          </rPr>
          <t>Solver could not find a feasible solution.</t>
        </r>
      </text>
    </comment>
    <comment ref="M159" authorId="0" shapeId="0" xr:uid="{663B555C-B81D-4C89-BBDE-3230761D4059}">
      <text>
        <r>
          <rPr>
            <sz val="9"/>
            <color indexed="81"/>
            <rFont val="Tahoma"/>
            <family val="2"/>
          </rPr>
          <t>Solver could not find a feasible solution.</t>
        </r>
      </text>
    </comment>
    <comment ref="N159" authorId="0" shapeId="0" xr:uid="{583EC8A6-3E3D-41BF-B671-686C0C0F96FF}">
      <text>
        <r>
          <rPr>
            <sz val="9"/>
            <color indexed="81"/>
            <rFont val="Tahoma"/>
            <family val="2"/>
          </rPr>
          <t>Solver could not find a feasible solution.</t>
        </r>
      </text>
    </comment>
    <comment ref="O159" authorId="0" shapeId="0" xr:uid="{20F2D6C0-9494-4A2E-A7E7-8066753D9EAB}">
      <text>
        <r>
          <rPr>
            <sz val="9"/>
            <color indexed="81"/>
            <rFont val="Tahoma"/>
            <family val="2"/>
          </rPr>
          <t>Solver converged in probability to a global solution.</t>
        </r>
      </text>
    </comment>
    <comment ref="P159" authorId="0" shapeId="0" xr:uid="{3862CFCE-41C3-44EB-BBF5-BC10C349923B}">
      <text>
        <r>
          <rPr>
            <sz val="9"/>
            <color indexed="81"/>
            <rFont val="Tahoma"/>
            <family val="2"/>
          </rPr>
          <t>Solver converged in probability to a global solution.</t>
        </r>
      </text>
    </comment>
    <comment ref="Q159" authorId="0" shapeId="0" xr:uid="{BA05FBF2-4E23-4A0F-A19D-DE9AB7F97410}">
      <text>
        <r>
          <rPr>
            <sz val="9"/>
            <color indexed="81"/>
            <rFont val="Tahoma"/>
            <family val="2"/>
          </rPr>
          <t>Solver converged in probability to a global solution.</t>
        </r>
      </text>
    </comment>
    <comment ref="R159" authorId="0" shapeId="0" xr:uid="{293DC844-49A3-44EA-80C0-6B4E932DE6CC}">
      <text>
        <r>
          <rPr>
            <sz val="9"/>
            <color indexed="81"/>
            <rFont val="Tahoma"/>
            <family val="2"/>
          </rPr>
          <t>Solver converged in probability to a global solution.</t>
        </r>
      </text>
    </comment>
    <comment ref="S159" authorId="0" shapeId="0" xr:uid="{8B55DFC3-0A8C-40C5-A48D-CD042B612F0C}">
      <text>
        <r>
          <rPr>
            <sz val="9"/>
            <color indexed="81"/>
            <rFont val="Tahoma"/>
            <family val="2"/>
          </rPr>
          <t>Solver converged in probability to a global solution.</t>
        </r>
      </text>
    </comment>
    <comment ref="T159" authorId="0" shapeId="0" xr:uid="{F12ED10E-05E6-4970-9C1C-3F9496468668}">
      <text>
        <r>
          <rPr>
            <sz val="9"/>
            <color indexed="81"/>
            <rFont val="Tahoma"/>
            <family val="2"/>
          </rPr>
          <t>Solver converged in probability to a global solution.</t>
        </r>
      </text>
    </comment>
    <comment ref="U159" authorId="0" shapeId="0" xr:uid="{5C6C98F4-B680-4657-A202-E4E3F2FA6DFD}">
      <text>
        <r>
          <rPr>
            <sz val="9"/>
            <color indexed="81"/>
            <rFont val="Tahoma"/>
            <family val="2"/>
          </rPr>
          <t>Solver converged in probability to a global solution.</t>
        </r>
      </text>
    </comment>
    <comment ref="V159" authorId="0" shapeId="0" xr:uid="{050B64FA-9CFC-41EE-A155-00AE89A946A7}">
      <text>
        <r>
          <rPr>
            <sz val="9"/>
            <color indexed="81"/>
            <rFont val="Tahoma"/>
            <family val="2"/>
          </rPr>
          <t>Solver converged in probability to a global solution.</t>
        </r>
      </text>
    </comment>
    <comment ref="W159" authorId="0" shapeId="0" xr:uid="{C3F1C868-C2DC-40CC-8C1A-96CB7F025C72}">
      <text>
        <r>
          <rPr>
            <sz val="9"/>
            <color indexed="81"/>
            <rFont val="Tahoma"/>
            <family val="2"/>
          </rPr>
          <t>Solver converged in probability to a global solution.</t>
        </r>
      </text>
    </comment>
    <comment ref="X159" authorId="0" shapeId="0" xr:uid="{A4EC1B24-0463-4864-8B8F-4DD48AB4B1DC}">
      <text>
        <r>
          <rPr>
            <sz val="9"/>
            <color indexed="81"/>
            <rFont val="Tahoma"/>
            <family val="2"/>
          </rPr>
          <t>Solver converged in probability to a global solution.</t>
        </r>
      </text>
    </comment>
    <comment ref="Y159" authorId="0" shapeId="0" xr:uid="{F5E77D21-68AB-4A69-A4BE-74E5417CD482}">
      <text>
        <r>
          <rPr>
            <sz val="9"/>
            <color indexed="81"/>
            <rFont val="Tahoma"/>
            <family val="2"/>
          </rPr>
          <t>Solver converged in probability to a global solution.</t>
        </r>
      </text>
    </comment>
    <comment ref="Z159" authorId="0" shapeId="0" xr:uid="{C430DAE2-E306-4121-884C-E444F81790F2}">
      <text>
        <r>
          <rPr>
            <sz val="9"/>
            <color indexed="81"/>
            <rFont val="Tahoma"/>
            <family val="2"/>
          </rPr>
          <t>Solver converged in probability to a global solution.</t>
        </r>
      </text>
    </comment>
    <comment ref="AA159" authorId="0" shapeId="0" xr:uid="{A3F15530-E496-4102-B339-44FF6D5D3290}">
      <text>
        <r>
          <rPr>
            <sz val="9"/>
            <color indexed="81"/>
            <rFont val="Tahoma"/>
            <family val="2"/>
          </rPr>
          <t>Solver converged in probability to a global solution.</t>
        </r>
      </text>
    </comment>
    <comment ref="B160" authorId="0" shapeId="0" xr:uid="{D5501EFC-E323-4F3A-AC8F-A36EE3DB5932}">
      <text>
        <r>
          <rPr>
            <sz val="9"/>
            <color indexed="81"/>
            <rFont val="Tahoma"/>
            <family val="2"/>
          </rPr>
          <t>Solver could not find a feasible solution.</t>
        </r>
      </text>
    </comment>
    <comment ref="C160" authorId="0" shapeId="0" xr:uid="{7421A907-A694-4CE8-8511-148459912CCE}">
      <text>
        <r>
          <rPr>
            <sz val="9"/>
            <color indexed="81"/>
            <rFont val="Tahoma"/>
            <family val="2"/>
          </rPr>
          <t>Solver could not find a feasible solution.</t>
        </r>
      </text>
    </comment>
    <comment ref="D160" authorId="0" shapeId="0" xr:uid="{E3623552-A7D9-4935-AF70-3FDAB01C7024}">
      <text>
        <r>
          <rPr>
            <sz val="9"/>
            <color indexed="81"/>
            <rFont val="Tahoma"/>
            <family val="2"/>
          </rPr>
          <t>Solver could not find a feasible solution.</t>
        </r>
      </text>
    </comment>
    <comment ref="E160" authorId="0" shapeId="0" xr:uid="{421B55CC-A1BA-478F-B676-59C5EF5CD004}">
      <text>
        <r>
          <rPr>
            <sz val="9"/>
            <color indexed="81"/>
            <rFont val="Tahoma"/>
            <family val="2"/>
          </rPr>
          <t>Solver could not find a feasible solution.</t>
        </r>
      </text>
    </comment>
    <comment ref="F160" authorId="0" shapeId="0" xr:uid="{3130E3EB-1663-4788-990F-8AF64E1BF371}">
      <text>
        <r>
          <rPr>
            <sz val="9"/>
            <color indexed="81"/>
            <rFont val="Tahoma"/>
            <family val="2"/>
          </rPr>
          <t>Solver could not find a feasible solution.</t>
        </r>
      </text>
    </comment>
    <comment ref="G160" authorId="0" shapeId="0" xr:uid="{147E18DC-DF3D-4EA2-A277-7AE367278C68}">
      <text>
        <r>
          <rPr>
            <sz val="9"/>
            <color indexed="81"/>
            <rFont val="Tahoma"/>
            <family val="2"/>
          </rPr>
          <t>Solver could not find a feasible solution.</t>
        </r>
      </text>
    </comment>
    <comment ref="H160" authorId="0" shapeId="0" xr:uid="{A0CDA1EA-95E6-4448-B2D3-6EF0154A565E}">
      <text>
        <r>
          <rPr>
            <sz val="9"/>
            <color indexed="81"/>
            <rFont val="Tahoma"/>
            <family val="2"/>
          </rPr>
          <t>Solver could not find a feasible solution.</t>
        </r>
      </text>
    </comment>
    <comment ref="I160" authorId="0" shapeId="0" xr:uid="{EFFDE7C0-065A-403B-84B8-ABAFC3711F69}">
      <text>
        <r>
          <rPr>
            <sz val="9"/>
            <color indexed="81"/>
            <rFont val="Tahoma"/>
            <family val="2"/>
          </rPr>
          <t>Solver could not find a feasible solution.</t>
        </r>
      </text>
    </comment>
    <comment ref="J160" authorId="0" shapeId="0" xr:uid="{2BD61865-B3E3-47B5-A53E-8E9320451824}">
      <text>
        <r>
          <rPr>
            <sz val="9"/>
            <color indexed="81"/>
            <rFont val="Tahoma"/>
            <family val="2"/>
          </rPr>
          <t>Solver could not find a feasible solution.</t>
        </r>
      </text>
    </comment>
    <comment ref="K160" authorId="0" shapeId="0" xr:uid="{1C22E8DF-5FC5-41BA-A3AC-0A9D6BFE2E74}">
      <text>
        <r>
          <rPr>
            <sz val="9"/>
            <color indexed="81"/>
            <rFont val="Tahoma"/>
            <family val="2"/>
          </rPr>
          <t>Solver could not find a feasible solution.</t>
        </r>
      </text>
    </comment>
    <comment ref="L160" authorId="0" shapeId="0" xr:uid="{758A4B99-F2DE-4E92-95E8-986B6065C2E1}">
      <text>
        <r>
          <rPr>
            <sz val="9"/>
            <color indexed="81"/>
            <rFont val="Tahoma"/>
            <family val="2"/>
          </rPr>
          <t>Solver could not find a feasible solution.</t>
        </r>
      </text>
    </comment>
    <comment ref="M160" authorId="0" shapeId="0" xr:uid="{9ACC4E05-9E20-4399-9FD9-1D4690447B9E}">
      <text>
        <r>
          <rPr>
            <sz val="9"/>
            <color indexed="81"/>
            <rFont val="Tahoma"/>
            <family val="2"/>
          </rPr>
          <t>Solver could not find a feasible solution.</t>
        </r>
      </text>
    </comment>
    <comment ref="N160" authorId="0" shapeId="0" xr:uid="{E18018D9-78F5-4701-AECA-E505CA90A165}">
      <text>
        <r>
          <rPr>
            <sz val="9"/>
            <color indexed="81"/>
            <rFont val="Tahoma"/>
            <family val="2"/>
          </rPr>
          <t>Solver could not find a feasible solution.</t>
        </r>
      </text>
    </comment>
    <comment ref="O160" authorId="0" shapeId="0" xr:uid="{3246A66D-8CE2-4B98-B913-FB62F5EF4364}">
      <text>
        <r>
          <rPr>
            <sz val="9"/>
            <color indexed="81"/>
            <rFont val="Tahoma"/>
            <family val="2"/>
          </rPr>
          <t>Solver converged in probability to a global solution.</t>
        </r>
      </text>
    </comment>
    <comment ref="P160" authorId="0" shapeId="0" xr:uid="{03AD9FEB-5876-488A-9741-62D9048111CD}">
      <text>
        <r>
          <rPr>
            <sz val="9"/>
            <color indexed="81"/>
            <rFont val="Tahoma"/>
            <family val="2"/>
          </rPr>
          <t>Solver converged in probability to a global solution.</t>
        </r>
      </text>
    </comment>
    <comment ref="Q160" authorId="0" shapeId="0" xr:uid="{DAAC64DC-A99C-4F94-80E5-A83B29CE6E81}">
      <text>
        <r>
          <rPr>
            <sz val="9"/>
            <color indexed="81"/>
            <rFont val="Tahoma"/>
            <family val="2"/>
          </rPr>
          <t>Solver converged in probability to a global solution.</t>
        </r>
      </text>
    </comment>
    <comment ref="R160" authorId="0" shapeId="0" xr:uid="{8DCE9AED-F571-4DD7-AA7B-F4048103A34E}">
      <text>
        <r>
          <rPr>
            <sz val="9"/>
            <color indexed="81"/>
            <rFont val="Tahoma"/>
            <family val="2"/>
          </rPr>
          <t>Solver converged in probability to a global solution.</t>
        </r>
      </text>
    </comment>
    <comment ref="S160" authorId="0" shapeId="0" xr:uid="{8F8BA4DE-55E7-4BF7-8A35-702DD31E9DC8}">
      <text>
        <r>
          <rPr>
            <sz val="9"/>
            <color indexed="81"/>
            <rFont val="Tahoma"/>
            <family val="2"/>
          </rPr>
          <t>Solver converged in probability to a global solution.</t>
        </r>
      </text>
    </comment>
    <comment ref="T160" authorId="0" shapeId="0" xr:uid="{3F1827D4-BB2E-4216-9B94-85DC25ABAE82}">
      <text>
        <r>
          <rPr>
            <sz val="9"/>
            <color indexed="81"/>
            <rFont val="Tahoma"/>
            <family val="2"/>
          </rPr>
          <t>Solver converged in probability to a global solution.</t>
        </r>
      </text>
    </comment>
    <comment ref="U160" authorId="0" shapeId="0" xr:uid="{14E0F92F-1192-450F-9B76-5CBB1E47264D}">
      <text>
        <r>
          <rPr>
            <sz val="9"/>
            <color indexed="81"/>
            <rFont val="Tahoma"/>
            <family val="2"/>
          </rPr>
          <t>Solver converged in probability to a global solution.</t>
        </r>
      </text>
    </comment>
    <comment ref="V160" authorId="0" shapeId="0" xr:uid="{E5F51D20-38E8-42FA-98C9-F51383DB4661}">
      <text>
        <r>
          <rPr>
            <sz val="9"/>
            <color indexed="81"/>
            <rFont val="Tahoma"/>
            <family val="2"/>
          </rPr>
          <t>Solver converged in probability to a global solution.</t>
        </r>
      </text>
    </comment>
    <comment ref="W160" authorId="0" shapeId="0" xr:uid="{17839577-C428-4F3A-A492-4E2FBD356DE5}">
      <text>
        <r>
          <rPr>
            <sz val="9"/>
            <color indexed="81"/>
            <rFont val="Tahoma"/>
            <family val="2"/>
          </rPr>
          <t>Solver converged in probability to a global solution.</t>
        </r>
      </text>
    </comment>
    <comment ref="X160" authorId="0" shapeId="0" xr:uid="{4FFE9B6F-9910-497B-98A9-E6B624A85526}">
      <text>
        <r>
          <rPr>
            <sz val="9"/>
            <color indexed="81"/>
            <rFont val="Tahoma"/>
            <family val="2"/>
          </rPr>
          <t>Solver converged in probability to a global solution.</t>
        </r>
      </text>
    </comment>
    <comment ref="Y160" authorId="0" shapeId="0" xr:uid="{E53D13C2-6853-4B3E-94EC-71396C09194A}">
      <text>
        <r>
          <rPr>
            <sz val="9"/>
            <color indexed="81"/>
            <rFont val="Tahoma"/>
            <family val="2"/>
          </rPr>
          <t>Solver converged in probability to a global solution.</t>
        </r>
      </text>
    </comment>
    <comment ref="Z160" authorId="0" shapeId="0" xr:uid="{A1B9B881-E62F-4B2C-92F4-A733FDFA131A}">
      <text>
        <r>
          <rPr>
            <sz val="9"/>
            <color indexed="81"/>
            <rFont val="Tahoma"/>
            <family val="2"/>
          </rPr>
          <t>Solver converged in probability to a global solution.</t>
        </r>
      </text>
    </comment>
    <comment ref="AA160" authorId="0" shapeId="0" xr:uid="{3C9F8159-9573-4056-8411-F2DB442225C4}">
      <text>
        <r>
          <rPr>
            <sz val="9"/>
            <color indexed="81"/>
            <rFont val="Tahoma"/>
            <family val="2"/>
          </rPr>
          <t>Solver converged in probability to a global solution.</t>
        </r>
      </text>
    </comment>
    <comment ref="B161" authorId="0" shapeId="0" xr:uid="{6CBF9AEA-8736-4481-81E9-62949F50EEC5}">
      <text>
        <r>
          <rPr>
            <sz val="9"/>
            <color indexed="81"/>
            <rFont val="Tahoma"/>
            <family val="2"/>
          </rPr>
          <t>Solver could not find a feasible solution.</t>
        </r>
      </text>
    </comment>
    <comment ref="C161" authorId="0" shapeId="0" xr:uid="{79428FDE-A796-4533-848B-675104763EC7}">
      <text>
        <r>
          <rPr>
            <sz val="9"/>
            <color indexed="81"/>
            <rFont val="Tahoma"/>
            <family val="2"/>
          </rPr>
          <t>Solver could not find a feasible solution.</t>
        </r>
      </text>
    </comment>
    <comment ref="D161" authorId="0" shapeId="0" xr:uid="{2F38DBAC-9C4C-455A-8AFD-BACC82A37C5F}">
      <text>
        <r>
          <rPr>
            <sz val="9"/>
            <color indexed="81"/>
            <rFont val="Tahoma"/>
            <family val="2"/>
          </rPr>
          <t>Solver could not find a feasible solution.</t>
        </r>
      </text>
    </comment>
    <comment ref="E161" authorId="0" shapeId="0" xr:uid="{72960FDF-9A7B-4B1A-9C3D-A4CE7E27FFC1}">
      <text>
        <r>
          <rPr>
            <sz val="9"/>
            <color indexed="81"/>
            <rFont val="Tahoma"/>
            <family val="2"/>
          </rPr>
          <t>Solver could not find a feasible solution.</t>
        </r>
      </text>
    </comment>
    <comment ref="F161" authorId="0" shapeId="0" xr:uid="{69F11BBB-0B54-4A9C-BDCC-CCB52E4994A0}">
      <text>
        <r>
          <rPr>
            <sz val="9"/>
            <color indexed="81"/>
            <rFont val="Tahoma"/>
            <family val="2"/>
          </rPr>
          <t>Solver could not find a feasible solution.</t>
        </r>
      </text>
    </comment>
    <comment ref="G161" authorId="0" shapeId="0" xr:uid="{F70000B8-503D-4EE2-9097-6DA759063E72}">
      <text>
        <r>
          <rPr>
            <sz val="9"/>
            <color indexed="81"/>
            <rFont val="Tahoma"/>
            <family val="2"/>
          </rPr>
          <t>Solver could not find a feasible solution.</t>
        </r>
      </text>
    </comment>
    <comment ref="H161" authorId="0" shapeId="0" xr:uid="{612D4B27-7C62-4FFF-BE38-EE02351D849A}">
      <text>
        <r>
          <rPr>
            <sz val="9"/>
            <color indexed="81"/>
            <rFont val="Tahoma"/>
            <family val="2"/>
          </rPr>
          <t>Solver could not find a feasible solution.</t>
        </r>
      </text>
    </comment>
    <comment ref="I161" authorId="0" shapeId="0" xr:uid="{AEF9154F-19DB-41A6-AD8F-2A6B8152B700}">
      <text>
        <r>
          <rPr>
            <sz val="9"/>
            <color indexed="81"/>
            <rFont val="Tahoma"/>
            <family val="2"/>
          </rPr>
          <t>Solver could not find a feasible solution.</t>
        </r>
      </text>
    </comment>
    <comment ref="J161" authorId="0" shapeId="0" xr:uid="{B044D4E8-AA60-4823-8153-530592F83C3E}">
      <text>
        <r>
          <rPr>
            <sz val="9"/>
            <color indexed="81"/>
            <rFont val="Tahoma"/>
            <family val="2"/>
          </rPr>
          <t>Solver could not find a feasible solution.</t>
        </r>
      </text>
    </comment>
    <comment ref="K161" authorId="0" shapeId="0" xr:uid="{97D2E15B-5D9D-44A1-8D92-6DD067B65687}">
      <text>
        <r>
          <rPr>
            <sz val="9"/>
            <color indexed="81"/>
            <rFont val="Tahoma"/>
            <family val="2"/>
          </rPr>
          <t>Solver could not find a feasible solution.</t>
        </r>
      </text>
    </comment>
    <comment ref="L161" authorId="0" shapeId="0" xr:uid="{1168C513-706F-437A-988F-AA6E569508D9}">
      <text>
        <r>
          <rPr>
            <sz val="9"/>
            <color indexed="81"/>
            <rFont val="Tahoma"/>
            <family val="2"/>
          </rPr>
          <t>Solver could not find a feasible solution.</t>
        </r>
      </text>
    </comment>
    <comment ref="M161" authorId="0" shapeId="0" xr:uid="{C341DABB-0B66-40F4-9AF7-B1513E13424F}">
      <text>
        <r>
          <rPr>
            <sz val="9"/>
            <color indexed="81"/>
            <rFont val="Tahoma"/>
            <family val="2"/>
          </rPr>
          <t>Solver could not find a feasible solution.</t>
        </r>
      </text>
    </comment>
    <comment ref="N161" authorId="0" shapeId="0" xr:uid="{FBFAA157-D08B-4664-9785-86E3B381A8BF}">
      <text>
        <r>
          <rPr>
            <sz val="9"/>
            <color indexed="81"/>
            <rFont val="Tahoma"/>
            <family val="2"/>
          </rPr>
          <t>Solver could not find a feasible solution.</t>
        </r>
      </text>
    </comment>
    <comment ref="O161" authorId="0" shapeId="0" xr:uid="{781B0A89-4705-477F-AAC7-04FB944B5FDE}">
      <text>
        <r>
          <rPr>
            <sz val="9"/>
            <color indexed="81"/>
            <rFont val="Tahoma"/>
            <family val="2"/>
          </rPr>
          <t>Solver converged in probability to a global solution.</t>
        </r>
      </text>
    </comment>
    <comment ref="P161" authorId="0" shapeId="0" xr:uid="{2A6B7C94-B0EC-41FE-AAA8-52DAE1D5D664}">
      <text>
        <r>
          <rPr>
            <sz val="9"/>
            <color indexed="81"/>
            <rFont val="Tahoma"/>
            <family val="2"/>
          </rPr>
          <t>Solver converged in probability to a global solution.</t>
        </r>
      </text>
    </comment>
    <comment ref="Q161" authorId="0" shapeId="0" xr:uid="{6DD7D5F3-E625-4000-B209-AD62D837729F}">
      <text>
        <r>
          <rPr>
            <sz val="9"/>
            <color indexed="81"/>
            <rFont val="Tahoma"/>
            <family val="2"/>
          </rPr>
          <t>Solver converged in probability to a global solution.</t>
        </r>
      </text>
    </comment>
    <comment ref="R161" authorId="0" shapeId="0" xr:uid="{28B63F00-E10C-492F-8FE9-FD208C57B49D}">
      <text>
        <r>
          <rPr>
            <sz val="9"/>
            <color indexed="81"/>
            <rFont val="Tahoma"/>
            <family val="2"/>
          </rPr>
          <t>Solver converged in probability to a global solution.</t>
        </r>
      </text>
    </comment>
    <comment ref="S161" authorId="0" shapeId="0" xr:uid="{86AC4C54-9EE7-4B96-8694-8BA5BDE13640}">
      <text>
        <r>
          <rPr>
            <sz val="9"/>
            <color indexed="81"/>
            <rFont val="Tahoma"/>
            <family val="2"/>
          </rPr>
          <t>Solver converged in probability to a global solution.</t>
        </r>
      </text>
    </comment>
    <comment ref="T161" authorId="0" shapeId="0" xr:uid="{BD746F16-1BCC-4218-8D4D-1A9A7BF389A9}">
      <text>
        <r>
          <rPr>
            <sz val="9"/>
            <color indexed="81"/>
            <rFont val="Tahoma"/>
            <family val="2"/>
          </rPr>
          <t>Solver converged in probability to a global solution.</t>
        </r>
      </text>
    </comment>
    <comment ref="U161" authorId="0" shapeId="0" xr:uid="{3F9B1A29-0585-41C0-82ED-FD2707F6EEB8}">
      <text>
        <r>
          <rPr>
            <sz val="9"/>
            <color indexed="81"/>
            <rFont val="Tahoma"/>
            <family val="2"/>
          </rPr>
          <t>Solver converged in probability to a global solution.</t>
        </r>
      </text>
    </comment>
    <comment ref="V161" authorId="0" shapeId="0" xr:uid="{8ACDB4A5-FB99-4737-ABA9-6F936D80C005}">
      <text>
        <r>
          <rPr>
            <sz val="9"/>
            <color indexed="81"/>
            <rFont val="Tahoma"/>
            <family val="2"/>
          </rPr>
          <t>Solver converged in probability to a global solution.</t>
        </r>
      </text>
    </comment>
    <comment ref="W161" authorId="0" shapeId="0" xr:uid="{881D7183-09CD-46D4-B125-A63409188B18}">
      <text>
        <r>
          <rPr>
            <sz val="9"/>
            <color indexed="81"/>
            <rFont val="Tahoma"/>
            <family val="2"/>
          </rPr>
          <t>Solver converged in probability to a global solution.</t>
        </r>
      </text>
    </comment>
    <comment ref="X161" authorId="0" shapeId="0" xr:uid="{82D1B0D0-EBDF-473C-AEB5-1742A30E790D}">
      <text>
        <r>
          <rPr>
            <sz val="9"/>
            <color indexed="81"/>
            <rFont val="Tahoma"/>
            <family val="2"/>
          </rPr>
          <t>Solver converged in probability to a global solution.</t>
        </r>
      </text>
    </comment>
    <comment ref="Y161" authorId="0" shapeId="0" xr:uid="{F4A4ADEC-0F89-4255-9BC9-4CE324FE68C3}">
      <text>
        <r>
          <rPr>
            <sz val="9"/>
            <color indexed="81"/>
            <rFont val="Tahoma"/>
            <family val="2"/>
          </rPr>
          <t>Solver converged in probability to a global solution.</t>
        </r>
      </text>
    </comment>
    <comment ref="Z161" authorId="0" shapeId="0" xr:uid="{88B93422-329E-448A-A675-4D732AEE7A3A}">
      <text>
        <r>
          <rPr>
            <sz val="9"/>
            <color indexed="81"/>
            <rFont val="Tahoma"/>
            <family val="2"/>
          </rPr>
          <t>Solver converged in probability to a global solution.</t>
        </r>
      </text>
    </comment>
    <comment ref="AA161" authorId="0" shapeId="0" xr:uid="{8C248806-73DE-4150-95E0-5F2DEF10499D}">
      <text>
        <r>
          <rPr>
            <sz val="9"/>
            <color indexed="81"/>
            <rFont val="Tahoma"/>
            <family val="2"/>
          </rPr>
          <t>Solver converged in probability to a global solution.</t>
        </r>
      </text>
    </comment>
    <comment ref="B162" authorId="0" shapeId="0" xr:uid="{CCB1AB32-F01E-4AB6-86B1-BD5BF883F61C}">
      <text>
        <r>
          <rPr>
            <sz val="9"/>
            <color indexed="81"/>
            <rFont val="Tahoma"/>
            <family val="2"/>
          </rPr>
          <t>Solver could not find a feasible solution.</t>
        </r>
      </text>
    </comment>
    <comment ref="C162" authorId="0" shapeId="0" xr:uid="{FF55CE48-240F-4CD3-B558-5BAF77953468}">
      <text>
        <r>
          <rPr>
            <sz val="9"/>
            <color indexed="81"/>
            <rFont val="Tahoma"/>
            <family val="2"/>
          </rPr>
          <t>Solver could not find a feasible solution.</t>
        </r>
      </text>
    </comment>
    <comment ref="D162" authorId="0" shapeId="0" xr:uid="{0D195C1E-044F-4586-8FB7-2437B937FA95}">
      <text>
        <r>
          <rPr>
            <sz val="9"/>
            <color indexed="81"/>
            <rFont val="Tahoma"/>
            <family val="2"/>
          </rPr>
          <t>Solver could not find a feasible solution.</t>
        </r>
      </text>
    </comment>
    <comment ref="E162" authorId="0" shapeId="0" xr:uid="{57C8161A-8F92-4A7E-9503-2CD5C1AEB30E}">
      <text>
        <r>
          <rPr>
            <sz val="9"/>
            <color indexed="81"/>
            <rFont val="Tahoma"/>
            <family val="2"/>
          </rPr>
          <t>Solver could not find a feasible solution.</t>
        </r>
      </text>
    </comment>
    <comment ref="F162" authorId="0" shapeId="0" xr:uid="{C27DFD75-7657-48A3-8789-39DBD7D6D94C}">
      <text>
        <r>
          <rPr>
            <sz val="9"/>
            <color indexed="81"/>
            <rFont val="Tahoma"/>
            <family val="2"/>
          </rPr>
          <t>Solver could not find a feasible solution.</t>
        </r>
      </text>
    </comment>
    <comment ref="G162" authorId="0" shapeId="0" xr:uid="{755BB96C-666B-4BBC-B372-A364323CEE71}">
      <text>
        <r>
          <rPr>
            <sz val="9"/>
            <color indexed="81"/>
            <rFont val="Tahoma"/>
            <family val="2"/>
          </rPr>
          <t>Solver could not find a feasible solution.</t>
        </r>
      </text>
    </comment>
    <comment ref="H162" authorId="0" shapeId="0" xr:uid="{82AEA7FC-F5F9-4FBC-A20D-C946A7949EB2}">
      <text>
        <r>
          <rPr>
            <sz val="9"/>
            <color indexed="81"/>
            <rFont val="Tahoma"/>
            <family val="2"/>
          </rPr>
          <t>Solver could not find a feasible solution.</t>
        </r>
      </text>
    </comment>
    <comment ref="I162" authorId="0" shapeId="0" xr:uid="{83F55E7A-8BE3-47B7-A49D-F1D1063C6443}">
      <text>
        <r>
          <rPr>
            <sz val="9"/>
            <color indexed="81"/>
            <rFont val="Tahoma"/>
            <family val="2"/>
          </rPr>
          <t>Solver could not find a feasible solution.</t>
        </r>
      </text>
    </comment>
    <comment ref="J162" authorId="0" shapeId="0" xr:uid="{830C4EB0-A72F-4FB7-92A0-9827D4638A30}">
      <text>
        <r>
          <rPr>
            <sz val="9"/>
            <color indexed="81"/>
            <rFont val="Tahoma"/>
            <family val="2"/>
          </rPr>
          <t>Solver could not find a feasible solution.</t>
        </r>
      </text>
    </comment>
    <comment ref="K162" authorId="0" shapeId="0" xr:uid="{6F53EF24-029F-48F7-AA81-3714867B0DA3}">
      <text>
        <r>
          <rPr>
            <sz val="9"/>
            <color indexed="81"/>
            <rFont val="Tahoma"/>
            <family val="2"/>
          </rPr>
          <t>Solver could not find a feasible solution.</t>
        </r>
      </text>
    </comment>
    <comment ref="L162" authorId="0" shapeId="0" xr:uid="{1425951B-3991-42C6-BF53-22DAAB759B2E}">
      <text>
        <r>
          <rPr>
            <sz val="9"/>
            <color indexed="81"/>
            <rFont val="Tahoma"/>
            <family val="2"/>
          </rPr>
          <t>Solver could not find a feasible solution.</t>
        </r>
      </text>
    </comment>
    <comment ref="M162" authorId="0" shapeId="0" xr:uid="{0FC536F9-410D-4A74-982B-54AAEA796688}">
      <text>
        <r>
          <rPr>
            <sz val="9"/>
            <color indexed="81"/>
            <rFont val="Tahoma"/>
            <family val="2"/>
          </rPr>
          <t>Solver could not find a feasible solution.</t>
        </r>
      </text>
    </comment>
    <comment ref="N162" authorId="0" shapeId="0" xr:uid="{9E67E6F5-6F65-4BC1-B80C-8494266914DC}">
      <text>
        <r>
          <rPr>
            <sz val="9"/>
            <color indexed="81"/>
            <rFont val="Tahoma"/>
            <family val="2"/>
          </rPr>
          <t>Solver could not find a feasible solution.</t>
        </r>
      </text>
    </comment>
    <comment ref="O162" authorId="0" shapeId="0" xr:uid="{1D4EF72B-1BCE-4429-B35C-D82F5C38C6AF}">
      <text>
        <r>
          <rPr>
            <sz val="9"/>
            <color indexed="81"/>
            <rFont val="Tahoma"/>
            <family val="2"/>
          </rPr>
          <t>Solver could not find a feasible solution.</t>
        </r>
      </text>
    </comment>
    <comment ref="P162" authorId="0" shapeId="0" xr:uid="{1A49C907-BC2B-4270-9060-C330E15B7CEF}">
      <text>
        <r>
          <rPr>
            <sz val="9"/>
            <color indexed="81"/>
            <rFont val="Tahoma"/>
            <family val="2"/>
          </rPr>
          <t>Solver converged in probability to a global solution.</t>
        </r>
      </text>
    </comment>
    <comment ref="Q162" authorId="0" shapeId="0" xr:uid="{2C88A41F-A8F7-44A4-8714-0FB585303523}">
      <text>
        <r>
          <rPr>
            <sz val="9"/>
            <color indexed="81"/>
            <rFont val="Tahoma"/>
            <family val="2"/>
          </rPr>
          <t>Solver converged in probability to a global solution.</t>
        </r>
      </text>
    </comment>
    <comment ref="R162" authorId="0" shapeId="0" xr:uid="{2AC9F81F-59A8-47E1-A988-8E193FA136C2}">
      <text>
        <r>
          <rPr>
            <sz val="9"/>
            <color indexed="81"/>
            <rFont val="Tahoma"/>
            <family val="2"/>
          </rPr>
          <t>Solver converged in probability to a global solution.</t>
        </r>
      </text>
    </comment>
    <comment ref="S162" authorId="0" shapeId="0" xr:uid="{8011BE5C-13B1-4C2F-99F7-6C28C1BDC5B5}">
      <text>
        <r>
          <rPr>
            <sz val="9"/>
            <color indexed="81"/>
            <rFont val="Tahoma"/>
            <family val="2"/>
          </rPr>
          <t>Solver converged in probability to a global solution.</t>
        </r>
      </text>
    </comment>
    <comment ref="T162" authorId="0" shapeId="0" xr:uid="{74F0D9B7-7F75-4A5F-A800-B08DF380C6C7}">
      <text>
        <r>
          <rPr>
            <sz val="9"/>
            <color indexed="81"/>
            <rFont val="Tahoma"/>
            <family val="2"/>
          </rPr>
          <t>Solver converged in probability to a global solution.</t>
        </r>
      </text>
    </comment>
    <comment ref="U162" authorId="0" shapeId="0" xr:uid="{5A9F1068-1973-4056-B58C-2C9EBC2B3719}">
      <text>
        <r>
          <rPr>
            <sz val="9"/>
            <color indexed="81"/>
            <rFont val="Tahoma"/>
            <family val="2"/>
          </rPr>
          <t>Solver converged in probability to a global solution.</t>
        </r>
      </text>
    </comment>
    <comment ref="V162" authorId="0" shapeId="0" xr:uid="{5C6BAA90-AE48-4648-AC83-814591FEE6EA}">
      <text>
        <r>
          <rPr>
            <sz val="9"/>
            <color indexed="81"/>
            <rFont val="Tahoma"/>
            <family val="2"/>
          </rPr>
          <t>Solver converged in probability to a global solution.</t>
        </r>
      </text>
    </comment>
    <comment ref="W162" authorId="0" shapeId="0" xr:uid="{623D26C4-677C-48A3-8316-15423E642449}">
      <text>
        <r>
          <rPr>
            <sz val="9"/>
            <color indexed="81"/>
            <rFont val="Tahoma"/>
            <family val="2"/>
          </rPr>
          <t>Solver converged in probability to a global solution.</t>
        </r>
      </text>
    </comment>
    <comment ref="X162" authorId="0" shapeId="0" xr:uid="{6850F375-3E34-4747-92B4-204B55380523}">
      <text>
        <r>
          <rPr>
            <sz val="9"/>
            <color indexed="81"/>
            <rFont val="Tahoma"/>
            <family val="2"/>
          </rPr>
          <t>Solver converged in probability to a global solution.</t>
        </r>
      </text>
    </comment>
    <comment ref="Y162" authorId="0" shapeId="0" xr:uid="{2C5F397C-147C-47B8-B9F9-21E3DF8330EB}">
      <text>
        <r>
          <rPr>
            <sz val="9"/>
            <color indexed="81"/>
            <rFont val="Tahoma"/>
            <family val="2"/>
          </rPr>
          <t>Solver converged in probability to a global solution.</t>
        </r>
      </text>
    </comment>
    <comment ref="Z162" authorId="0" shapeId="0" xr:uid="{CA8F7A82-6CEC-479A-9A8B-CCAD1AC29119}">
      <text>
        <r>
          <rPr>
            <sz val="9"/>
            <color indexed="81"/>
            <rFont val="Tahoma"/>
            <family val="2"/>
          </rPr>
          <t>Solver converged in probability to a global solution.</t>
        </r>
      </text>
    </comment>
    <comment ref="AA162" authorId="0" shapeId="0" xr:uid="{61EA8F0F-E77B-4081-A654-5114E05E9068}">
      <text>
        <r>
          <rPr>
            <sz val="9"/>
            <color indexed="81"/>
            <rFont val="Tahoma"/>
            <family val="2"/>
          </rPr>
          <t>Solver converged in probability to a global solution.</t>
        </r>
      </text>
    </comment>
    <comment ref="B163" authorId="0" shapeId="0" xr:uid="{0DE97644-615A-475E-891D-9075CA05A42C}">
      <text>
        <r>
          <rPr>
            <sz val="9"/>
            <color indexed="81"/>
            <rFont val="Tahoma"/>
            <family val="2"/>
          </rPr>
          <t>Solver could not find a feasible solution.</t>
        </r>
      </text>
    </comment>
    <comment ref="C163" authorId="0" shapeId="0" xr:uid="{E17CBA1F-C6EE-458D-BFC8-7B00232C3FE1}">
      <text>
        <r>
          <rPr>
            <sz val="9"/>
            <color indexed="81"/>
            <rFont val="Tahoma"/>
            <family val="2"/>
          </rPr>
          <t>Solver could not find a feasible solution.</t>
        </r>
      </text>
    </comment>
    <comment ref="D163" authorId="0" shapeId="0" xr:uid="{AF27860E-8B14-43DE-8A68-B2B463DE3771}">
      <text>
        <r>
          <rPr>
            <sz val="9"/>
            <color indexed="81"/>
            <rFont val="Tahoma"/>
            <family val="2"/>
          </rPr>
          <t>Solver could not find a feasible solution.</t>
        </r>
      </text>
    </comment>
    <comment ref="E163" authorId="0" shapeId="0" xr:uid="{48A96BD5-39BB-4801-B74C-BC8E3988495C}">
      <text>
        <r>
          <rPr>
            <sz val="9"/>
            <color indexed="81"/>
            <rFont val="Tahoma"/>
            <family val="2"/>
          </rPr>
          <t>Solver could not find a feasible solution.</t>
        </r>
      </text>
    </comment>
    <comment ref="F163" authorId="0" shapeId="0" xr:uid="{A598F686-89D2-45EB-A615-DF093F8EF806}">
      <text>
        <r>
          <rPr>
            <sz val="9"/>
            <color indexed="81"/>
            <rFont val="Tahoma"/>
            <family val="2"/>
          </rPr>
          <t>Solver could not find a feasible solution.</t>
        </r>
      </text>
    </comment>
    <comment ref="G163" authorId="0" shapeId="0" xr:uid="{2C438A4A-AE2C-4CBA-A2F1-08B5C1387747}">
      <text>
        <r>
          <rPr>
            <sz val="9"/>
            <color indexed="81"/>
            <rFont val="Tahoma"/>
            <family val="2"/>
          </rPr>
          <t>Solver could not find a feasible solution.</t>
        </r>
      </text>
    </comment>
    <comment ref="H163" authorId="0" shapeId="0" xr:uid="{619C3827-FA20-4C02-AAA2-135E781B5C4A}">
      <text>
        <r>
          <rPr>
            <sz val="9"/>
            <color indexed="81"/>
            <rFont val="Tahoma"/>
            <family val="2"/>
          </rPr>
          <t>Solver could not find a feasible solution.</t>
        </r>
      </text>
    </comment>
    <comment ref="I163" authorId="0" shapeId="0" xr:uid="{DF676BF0-E169-49A4-B293-07E985C3A89C}">
      <text>
        <r>
          <rPr>
            <sz val="9"/>
            <color indexed="81"/>
            <rFont val="Tahoma"/>
            <family val="2"/>
          </rPr>
          <t>Solver could not find a feasible solution.</t>
        </r>
      </text>
    </comment>
    <comment ref="J163" authorId="0" shapeId="0" xr:uid="{621A950B-3B62-45BD-B5E6-ED2B3BC5C46F}">
      <text>
        <r>
          <rPr>
            <sz val="9"/>
            <color indexed="81"/>
            <rFont val="Tahoma"/>
            <family val="2"/>
          </rPr>
          <t>Solver could not find a feasible solution.</t>
        </r>
      </text>
    </comment>
    <comment ref="K163" authorId="0" shapeId="0" xr:uid="{320A8D73-1672-4C5D-88FB-0996E9783C31}">
      <text>
        <r>
          <rPr>
            <sz val="9"/>
            <color indexed="81"/>
            <rFont val="Tahoma"/>
            <family val="2"/>
          </rPr>
          <t>Solver could not find a feasible solution.</t>
        </r>
      </text>
    </comment>
    <comment ref="L163" authorId="0" shapeId="0" xr:uid="{E5A5E901-6D21-48CC-BDDC-A4FC8903C465}">
      <text>
        <r>
          <rPr>
            <sz val="9"/>
            <color indexed="81"/>
            <rFont val="Tahoma"/>
            <family val="2"/>
          </rPr>
          <t>Solver could not find a feasible solution.</t>
        </r>
      </text>
    </comment>
    <comment ref="M163" authorId="0" shapeId="0" xr:uid="{A516C1E5-0845-459E-9564-E329AE60E2A5}">
      <text>
        <r>
          <rPr>
            <sz val="9"/>
            <color indexed="81"/>
            <rFont val="Tahoma"/>
            <family val="2"/>
          </rPr>
          <t>Solver could not find a feasible solution.</t>
        </r>
      </text>
    </comment>
    <comment ref="N163" authorId="0" shapeId="0" xr:uid="{0576CF53-BB20-403D-903D-2D07B911F910}">
      <text>
        <r>
          <rPr>
            <sz val="9"/>
            <color indexed="81"/>
            <rFont val="Tahoma"/>
            <family val="2"/>
          </rPr>
          <t>Solver could not find a feasible solution.</t>
        </r>
      </text>
    </comment>
    <comment ref="O163" authorId="0" shapeId="0" xr:uid="{581F77E6-DC78-4555-94DC-39CCCA58CB11}">
      <text>
        <r>
          <rPr>
            <sz val="9"/>
            <color indexed="81"/>
            <rFont val="Tahoma"/>
            <family val="2"/>
          </rPr>
          <t>Solver could not find a feasible solution.</t>
        </r>
      </text>
    </comment>
    <comment ref="P163" authorId="0" shapeId="0" xr:uid="{0D2F919E-894F-4A78-A8D6-14DB332F4249}">
      <text>
        <r>
          <rPr>
            <sz val="9"/>
            <color indexed="81"/>
            <rFont val="Tahoma"/>
            <family val="2"/>
          </rPr>
          <t>Solver converged in probability to a global solution.</t>
        </r>
      </text>
    </comment>
    <comment ref="Q163" authorId="0" shapeId="0" xr:uid="{3CCE8706-F5E0-4BE7-9449-8B045E944507}">
      <text>
        <r>
          <rPr>
            <sz val="9"/>
            <color indexed="81"/>
            <rFont val="Tahoma"/>
            <family val="2"/>
          </rPr>
          <t>Solver converged in probability to a global solution.</t>
        </r>
      </text>
    </comment>
    <comment ref="R163" authorId="0" shapeId="0" xr:uid="{F3F668C1-C630-4343-A77A-40E451649D74}">
      <text>
        <r>
          <rPr>
            <sz val="9"/>
            <color indexed="81"/>
            <rFont val="Tahoma"/>
            <family val="2"/>
          </rPr>
          <t>Solver converged in probability to a global solution.</t>
        </r>
      </text>
    </comment>
    <comment ref="S163" authorId="0" shapeId="0" xr:uid="{D5F4BCBF-48A7-4F97-90DD-98E0833C7803}">
      <text>
        <r>
          <rPr>
            <sz val="9"/>
            <color indexed="81"/>
            <rFont val="Tahoma"/>
            <family val="2"/>
          </rPr>
          <t>Solver converged in probability to a global solution.</t>
        </r>
      </text>
    </comment>
    <comment ref="T163" authorId="0" shapeId="0" xr:uid="{2193811D-5D9C-404B-BCDE-4F6E91F5E477}">
      <text>
        <r>
          <rPr>
            <sz val="9"/>
            <color indexed="81"/>
            <rFont val="Tahoma"/>
            <family val="2"/>
          </rPr>
          <t>Solver converged in probability to a global solution.</t>
        </r>
      </text>
    </comment>
    <comment ref="U163" authorId="0" shapeId="0" xr:uid="{22873918-3D3B-4043-A9D6-6A4454157144}">
      <text>
        <r>
          <rPr>
            <sz val="9"/>
            <color indexed="81"/>
            <rFont val="Tahoma"/>
            <family val="2"/>
          </rPr>
          <t>Solver converged in probability to a global solution.</t>
        </r>
      </text>
    </comment>
    <comment ref="V163" authorId="0" shapeId="0" xr:uid="{105C3434-9947-4697-8F17-6A3087BD1310}">
      <text>
        <r>
          <rPr>
            <sz val="9"/>
            <color indexed="81"/>
            <rFont val="Tahoma"/>
            <family val="2"/>
          </rPr>
          <t>Solver converged in probability to a global solution.</t>
        </r>
      </text>
    </comment>
    <comment ref="W163" authorId="0" shapeId="0" xr:uid="{37496E5E-4ADE-46C1-9AC4-B1E07C26BDFE}">
      <text>
        <r>
          <rPr>
            <sz val="9"/>
            <color indexed="81"/>
            <rFont val="Tahoma"/>
            <family val="2"/>
          </rPr>
          <t>Solver converged in probability to a global solution.</t>
        </r>
      </text>
    </comment>
    <comment ref="X163" authorId="0" shapeId="0" xr:uid="{C47A6693-7222-4F5C-AA0D-A1F443EA6112}">
      <text>
        <r>
          <rPr>
            <sz val="9"/>
            <color indexed="81"/>
            <rFont val="Tahoma"/>
            <family val="2"/>
          </rPr>
          <t>Solver converged in probability to a global solution.</t>
        </r>
      </text>
    </comment>
    <comment ref="Y163" authorId="0" shapeId="0" xr:uid="{F111DEAF-5A94-4B92-84C6-D88649E58BFA}">
      <text>
        <r>
          <rPr>
            <sz val="9"/>
            <color indexed="81"/>
            <rFont val="Tahoma"/>
            <family val="2"/>
          </rPr>
          <t>Solver converged in probability to a global solution.</t>
        </r>
      </text>
    </comment>
    <comment ref="Z163" authorId="0" shapeId="0" xr:uid="{DD02F917-3ED8-421E-B5BA-4683358D1C62}">
      <text>
        <r>
          <rPr>
            <sz val="9"/>
            <color indexed="81"/>
            <rFont val="Tahoma"/>
            <family val="2"/>
          </rPr>
          <t>Solver converged in probability to a global solution.</t>
        </r>
      </text>
    </comment>
    <comment ref="AA163" authorId="0" shapeId="0" xr:uid="{001E2119-431C-4F65-AD67-4DC24B2BF648}">
      <text>
        <r>
          <rPr>
            <sz val="9"/>
            <color indexed="81"/>
            <rFont val="Tahoma"/>
            <family val="2"/>
          </rPr>
          <t>Solver converged in probability to a global solution.</t>
        </r>
      </text>
    </comment>
    <comment ref="B164" authorId="0" shapeId="0" xr:uid="{6DBF5E4E-04F3-4E98-A8DC-EF11FBD7F479}">
      <text>
        <r>
          <rPr>
            <sz val="9"/>
            <color indexed="81"/>
            <rFont val="Tahoma"/>
            <family val="2"/>
          </rPr>
          <t>Solver could not find a feasible solution.</t>
        </r>
      </text>
    </comment>
    <comment ref="C164" authorId="0" shapeId="0" xr:uid="{4CE6DD24-2683-4163-971E-BEFB0C0DA4F8}">
      <text>
        <r>
          <rPr>
            <sz val="9"/>
            <color indexed="81"/>
            <rFont val="Tahoma"/>
            <family val="2"/>
          </rPr>
          <t>Solver could not find a feasible solution.</t>
        </r>
      </text>
    </comment>
    <comment ref="D164" authorId="0" shapeId="0" xr:uid="{BAA3DD08-DA12-4237-BDD0-049D78CF7D93}">
      <text>
        <r>
          <rPr>
            <sz val="9"/>
            <color indexed="81"/>
            <rFont val="Tahoma"/>
            <family val="2"/>
          </rPr>
          <t>Solver could not find a feasible solution.</t>
        </r>
      </text>
    </comment>
    <comment ref="E164" authorId="0" shapeId="0" xr:uid="{74704B9D-2F48-4A9A-9C75-EA4F8B71EB81}">
      <text>
        <r>
          <rPr>
            <sz val="9"/>
            <color indexed="81"/>
            <rFont val="Tahoma"/>
            <family val="2"/>
          </rPr>
          <t>Solver could not find a feasible solution.</t>
        </r>
      </text>
    </comment>
    <comment ref="F164" authorId="0" shapeId="0" xr:uid="{36F9FE9C-3DD7-4D35-97AE-6F90C058C6D2}">
      <text>
        <r>
          <rPr>
            <sz val="9"/>
            <color indexed="81"/>
            <rFont val="Tahoma"/>
            <family val="2"/>
          </rPr>
          <t>Solver could not find a feasible solution.</t>
        </r>
      </text>
    </comment>
    <comment ref="G164" authorId="0" shapeId="0" xr:uid="{372DF86A-38D1-4BF1-885E-510944E5B85D}">
      <text>
        <r>
          <rPr>
            <sz val="9"/>
            <color indexed="81"/>
            <rFont val="Tahoma"/>
            <family val="2"/>
          </rPr>
          <t>Solver could not find a feasible solution.</t>
        </r>
      </text>
    </comment>
    <comment ref="H164" authorId="0" shapeId="0" xr:uid="{73562DD1-7B01-4799-B7F3-04D6F0B877F0}">
      <text>
        <r>
          <rPr>
            <sz val="9"/>
            <color indexed="81"/>
            <rFont val="Tahoma"/>
            <family val="2"/>
          </rPr>
          <t>Solver could not find a feasible solution.</t>
        </r>
      </text>
    </comment>
    <comment ref="I164" authorId="0" shapeId="0" xr:uid="{7997DF21-4517-4BF2-B2C1-58EBD34B2D7D}">
      <text>
        <r>
          <rPr>
            <sz val="9"/>
            <color indexed="81"/>
            <rFont val="Tahoma"/>
            <family val="2"/>
          </rPr>
          <t>Solver could not find a feasible solution.</t>
        </r>
      </text>
    </comment>
    <comment ref="J164" authorId="0" shapeId="0" xr:uid="{8AA749DD-F684-44D6-99F3-E9827A6EE351}">
      <text>
        <r>
          <rPr>
            <sz val="9"/>
            <color indexed="81"/>
            <rFont val="Tahoma"/>
            <family val="2"/>
          </rPr>
          <t>Solver could not find a feasible solution.</t>
        </r>
      </text>
    </comment>
    <comment ref="K164" authorId="0" shapeId="0" xr:uid="{734FA275-B724-424C-A35F-BEDE82A4450E}">
      <text>
        <r>
          <rPr>
            <sz val="9"/>
            <color indexed="81"/>
            <rFont val="Tahoma"/>
            <family val="2"/>
          </rPr>
          <t>Solver could not find a feasible solution.</t>
        </r>
      </text>
    </comment>
    <comment ref="L164" authorId="0" shapeId="0" xr:uid="{3EF98C54-0C5A-4FA4-BDE2-EF455CE8E68A}">
      <text>
        <r>
          <rPr>
            <sz val="9"/>
            <color indexed="81"/>
            <rFont val="Tahoma"/>
            <family val="2"/>
          </rPr>
          <t>Solver could not find a feasible solution.</t>
        </r>
      </text>
    </comment>
    <comment ref="M164" authorId="0" shapeId="0" xr:uid="{C9C01930-C838-45D6-8260-2642FB06A5F8}">
      <text>
        <r>
          <rPr>
            <sz val="9"/>
            <color indexed="81"/>
            <rFont val="Tahoma"/>
            <family val="2"/>
          </rPr>
          <t>Solver could not find a feasible solution.</t>
        </r>
      </text>
    </comment>
    <comment ref="N164" authorId="0" shapeId="0" xr:uid="{87613A2E-C872-434D-8710-ADDC5B8E1203}">
      <text>
        <r>
          <rPr>
            <sz val="9"/>
            <color indexed="81"/>
            <rFont val="Tahoma"/>
            <family val="2"/>
          </rPr>
          <t>Solver could not find a feasible solution.</t>
        </r>
      </text>
    </comment>
    <comment ref="O164" authorId="0" shapeId="0" xr:uid="{3ADBEFCB-CFF0-40BD-8921-2645DDAD5E14}">
      <text>
        <r>
          <rPr>
            <sz val="9"/>
            <color indexed="81"/>
            <rFont val="Tahoma"/>
            <family val="2"/>
          </rPr>
          <t>Solver could not find a feasible solution.</t>
        </r>
      </text>
    </comment>
    <comment ref="P164" authorId="0" shapeId="0" xr:uid="{959D418C-EC3B-499A-8825-9E98836E669C}">
      <text>
        <r>
          <rPr>
            <sz val="9"/>
            <color indexed="81"/>
            <rFont val="Tahoma"/>
            <family val="2"/>
          </rPr>
          <t>Solver could not find a feasible solution.</t>
        </r>
      </text>
    </comment>
    <comment ref="Q164" authorId="0" shapeId="0" xr:uid="{E0C04AF5-F1C2-4FC0-B46B-7AC9EE6F3884}">
      <text>
        <r>
          <rPr>
            <sz val="9"/>
            <color indexed="81"/>
            <rFont val="Tahoma"/>
            <family val="2"/>
          </rPr>
          <t>Solver converged in probability to a global solution.</t>
        </r>
      </text>
    </comment>
    <comment ref="R164" authorId="0" shapeId="0" xr:uid="{86BCCD07-A7AF-4F90-AF6B-0AFAD7ADC552}">
      <text>
        <r>
          <rPr>
            <sz val="9"/>
            <color indexed="81"/>
            <rFont val="Tahoma"/>
            <family val="2"/>
          </rPr>
          <t>Solver could not find a feasible solution.</t>
        </r>
      </text>
    </comment>
    <comment ref="S164" authorId="0" shapeId="0" xr:uid="{75D24574-E5E1-49A0-BC95-6821771899BC}">
      <text>
        <r>
          <rPr>
            <sz val="9"/>
            <color indexed="81"/>
            <rFont val="Tahoma"/>
            <family val="2"/>
          </rPr>
          <t>Solver could not find a feasible solution.</t>
        </r>
      </text>
    </comment>
    <comment ref="T164" authorId="0" shapeId="0" xr:uid="{593CE304-8783-4CA9-95BF-4423C1FF5A98}">
      <text>
        <r>
          <rPr>
            <sz val="9"/>
            <color indexed="81"/>
            <rFont val="Tahoma"/>
            <family val="2"/>
          </rPr>
          <t>Solver could not find a feasible solution.</t>
        </r>
      </text>
    </comment>
    <comment ref="U164" authorId="0" shapeId="0" xr:uid="{05084F98-9540-4284-BB58-0F6959EC4088}">
      <text>
        <r>
          <rPr>
            <sz val="9"/>
            <color indexed="81"/>
            <rFont val="Tahoma"/>
            <family val="2"/>
          </rPr>
          <t>Solver could not find a feasible solution.</t>
        </r>
      </text>
    </comment>
    <comment ref="V164" authorId="0" shapeId="0" xr:uid="{034C5DEA-B9A6-4522-A61A-D79BF7FB2BB2}">
      <text>
        <r>
          <rPr>
            <sz val="9"/>
            <color indexed="81"/>
            <rFont val="Tahoma"/>
            <family val="2"/>
          </rPr>
          <t>Solver could not find a feasible solution.</t>
        </r>
      </text>
    </comment>
    <comment ref="W164" authorId="0" shapeId="0" xr:uid="{F500BB5E-F7AD-4A4A-904C-647366AB190B}">
      <text>
        <r>
          <rPr>
            <sz val="9"/>
            <color indexed="81"/>
            <rFont val="Tahoma"/>
            <family val="2"/>
          </rPr>
          <t>Solver could not find a feasible solution.</t>
        </r>
      </text>
    </comment>
    <comment ref="X164" authorId="0" shapeId="0" xr:uid="{E81226CB-27A6-40D7-98CF-49A07ABBFFA2}">
      <text>
        <r>
          <rPr>
            <sz val="9"/>
            <color indexed="81"/>
            <rFont val="Tahoma"/>
            <family val="2"/>
          </rPr>
          <t>Solver could not find a feasible solution.</t>
        </r>
      </text>
    </comment>
    <comment ref="Y164" authorId="0" shapeId="0" xr:uid="{B2EB95F3-727F-429E-9AD0-284669B54A3C}">
      <text>
        <r>
          <rPr>
            <sz val="9"/>
            <color indexed="81"/>
            <rFont val="Tahoma"/>
            <family val="2"/>
          </rPr>
          <t>Solver could not find a feasible solution.</t>
        </r>
      </text>
    </comment>
    <comment ref="Z164" authorId="0" shapeId="0" xr:uid="{D7C0FC4B-4968-4DC3-8708-6908B4FAA7A5}">
      <text>
        <r>
          <rPr>
            <sz val="9"/>
            <color indexed="81"/>
            <rFont val="Tahoma"/>
            <family val="2"/>
          </rPr>
          <t>Solver could not find a feasible solution.</t>
        </r>
      </text>
    </comment>
    <comment ref="AA164" authorId="0" shapeId="0" xr:uid="{84DD8931-7C1B-4154-A325-0ADF54E256DC}">
      <text>
        <r>
          <rPr>
            <sz val="9"/>
            <color indexed="81"/>
            <rFont val="Tahoma"/>
            <family val="2"/>
          </rPr>
          <t>Solver could not find a feasible solution.</t>
        </r>
      </text>
    </comment>
    <comment ref="B165" authorId="0" shapeId="0" xr:uid="{3945903E-9767-45BA-A3F7-5414288950F5}">
      <text>
        <r>
          <rPr>
            <sz val="9"/>
            <color indexed="81"/>
            <rFont val="Tahoma"/>
            <family val="2"/>
          </rPr>
          <t>Solver could not find a feasible solution.</t>
        </r>
      </text>
    </comment>
    <comment ref="C165" authorId="0" shapeId="0" xr:uid="{45CC6CC9-AC2F-444A-976E-412E5AB9F068}">
      <text>
        <r>
          <rPr>
            <sz val="9"/>
            <color indexed="81"/>
            <rFont val="Tahoma"/>
            <family val="2"/>
          </rPr>
          <t>Solver could not find a feasible solution.</t>
        </r>
      </text>
    </comment>
    <comment ref="D165" authorId="0" shapeId="0" xr:uid="{DFFB110D-0F5B-4661-B8B0-B83D8EC97BF1}">
      <text>
        <r>
          <rPr>
            <sz val="9"/>
            <color indexed="81"/>
            <rFont val="Tahoma"/>
            <family val="2"/>
          </rPr>
          <t>Solver could not find a feasible solution.</t>
        </r>
      </text>
    </comment>
    <comment ref="E165" authorId="0" shapeId="0" xr:uid="{9DF0C2A7-3783-4325-B16E-F408BE09DA20}">
      <text>
        <r>
          <rPr>
            <sz val="9"/>
            <color indexed="81"/>
            <rFont val="Tahoma"/>
            <family val="2"/>
          </rPr>
          <t>Solver could not find a feasible solution.</t>
        </r>
      </text>
    </comment>
    <comment ref="F165" authorId="0" shapeId="0" xr:uid="{F69928BE-6429-4ACD-B259-D90A3BB23ACC}">
      <text>
        <r>
          <rPr>
            <sz val="9"/>
            <color indexed="81"/>
            <rFont val="Tahoma"/>
            <family val="2"/>
          </rPr>
          <t>Solver could not find a feasible solution.</t>
        </r>
      </text>
    </comment>
    <comment ref="G165" authorId="0" shapeId="0" xr:uid="{B93FD6DD-048A-4BCF-8352-3342D96D11EE}">
      <text>
        <r>
          <rPr>
            <sz val="9"/>
            <color indexed="81"/>
            <rFont val="Tahoma"/>
            <family val="2"/>
          </rPr>
          <t>Solver could not find a feasible solution.</t>
        </r>
      </text>
    </comment>
    <comment ref="H165" authorId="0" shapeId="0" xr:uid="{299030B5-5676-4FAE-8E06-A0B350E7721E}">
      <text>
        <r>
          <rPr>
            <sz val="9"/>
            <color indexed="81"/>
            <rFont val="Tahoma"/>
            <family val="2"/>
          </rPr>
          <t>Solver could not find a feasible solution.</t>
        </r>
      </text>
    </comment>
    <comment ref="I165" authorId="0" shapeId="0" xr:uid="{034BE325-82D8-4D10-AB23-BFF7C67E1FA8}">
      <text>
        <r>
          <rPr>
            <sz val="9"/>
            <color indexed="81"/>
            <rFont val="Tahoma"/>
            <family val="2"/>
          </rPr>
          <t>Solver could not find a feasible solution.</t>
        </r>
      </text>
    </comment>
    <comment ref="J165" authorId="0" shapeId="0" xr:uid="{912B917D-807D-4488-9CED-CB1510BF9454}">
      <text>
        <r>
          <rPr>
            <sz val="9"/>
            <color indexed="81"/>
            <rFont val="Tahoma"/>
            <family val="2"/>
          </rPr>
          <t>Solver could not find a feasible solution.</t>
        </r>
      </text>
    </comment>
    <comment ref="K165" authorId="0" shapeId="0" xr:uid="{C161279D-3979-4173-8056-007A962BEE99}">
      <text>
        <r>
          <rPr>
            <sz val="9"/>
            <color indexed="81"/>
            <rFont val="Tahoma"/>
            <family val="2"/>
          </rPr>
          <t>Solver could not find a feasible solution.</t>
        </r>
      </text>
    </comment>
    <comment ref="L165" authorId="0" shapeId="0" xr:uid="{12D212C1-1EF6-40D6-B5AD-31145E6A083B}">
      <text>
        <r>
          <rPr>
            <sz val="9"/>
            <color indexed="81"/>
            <rFont val="Tahoma"/>
            <family val="2"/>
          </rPr>
          <t>Solver could not find a feasible solution.</t>
        </r>
      </text>
    </comment>
    <comment ref="M165" authorId="0" shapeId="0" xr:uid="{5A43D21F-57B7-4377-A5A5-F2E2905F159F}">
      <text>
        <r>
          <rPr>
            <sz val="9"/>
            <color indexed="81"/>
            <rFont val="Tahoma"/>
            <family val="2"/>
          </rPr>
          <t>Solver could not find a feasible solution.</t>
        </r>
      </text>
    </comment>
    <comment ref="N165" authorId="0" shapeId="0" xr:uid="{7FFB9EEA-DCD3-4726-89B0-9732AB61F4E7}">
      <text>
        <r>
          <rPr>
            <sz val="9"/>
            <color indexed="81"/>
            <rFont val="Tahoma"/>
            <family val="2"/>
          </rPr>
          <t>Solver could not find a feasible solution.</t>
        </r>
      </text>
    </comment>
    <comment ref="O165" authorId="0" shapeId="0" xr:uid="{67896249-96BE-43BD-B446-72DA2352CEFB}">
      <text>
        <r>
          <rPr>
            <sz val="9"/>
            <color indexed="81"/>
            <rFont val="Tahoma"/>
            <family val="2"/>
          </rPr>
          <t>Solver could not find a feasible solution.</t>
        </r>
      </text>
    </comment>
    <comment ref="P165" authorId="0" shapeId="0" xr:uid="{EB7725B3-D5DC-4EE9-9588-AF66399E0831}">
      <text>
        <r>
          <rPr>
            <sz val="9"/>
            <color indexed="81"/>
            <rFont val="Tahoma"/>
            <family val="2"/>
          </rPr>
          <t>Solver could not find a feasible solution.</t>
        </r>
      </text>
    </comment>
    <comment ref="Q165" authorId="0" shapeId="0" xr:uid="{6B4B10E3-5910-4BA5-83B6-4789453460F5}">
      <text>
        <r>
          <rPr>
            <sz val="9"/>
            <color indexed="81"/>
            <rFont val="Tahoma"/>
            <family val="2"/>
          </rPr>
          <t>Solver converged in probability to a global solution.</t>
        </r>
      </text>
    </comment>
    <comment ref="R165" authorId="0" shapeId="0" xr:uid="{06898189-4B38-4B08-8E23-3D762A6513A3}">
      <text>
        <r>
          <rPr>
            <sz val="9"/>
            <color indexed="81"/>
            <rFont val="Tahoma"/>
            <family val="2"/>
          </rPr>
          <t>Solver could not find a feasible solution.</t>
        </r>
      </text>
    </comment>
    <comment ref="S165" authorId="0" shapeId="0" xr:uid="{3E033305-1FBE-408E-BD41-73ACE991FB34}">
      <text>
        <r>
          <rPr>
            <sz val="9"/>
            <color indexed="81"/>
            <rFont val="Tahoma"/>
            <family val="2"/>
          </rPr>
          <t>Solver converged in probability to a global solution.</t>
        </r>
      </text>
    </comment>
    <comment ref="T165" authorId="0" shapeId="0" xr:uid="{1C5A8E6A-9C53-4E47-AE3D-D1D1D3E92FED}">
      <text>
        <r>
          <rPr>
            <sz val="9"/>
            <color indexed="81"/>
            <rFont val="Tahoma"/>
            <family val="2"/>
          </rPr>
          <t>Solver converged in probability to a global solution.</t>
        </r>
      </text>
    </comment>
    <comment ref="U165" authorId="0" shapeId="0" xr:uid="{ED0E2598-8DF7-434F-A4F4-886328C68721}">
      <text>
        <r>
          <rPr>
            <sz val="9"/>
            <color indexed="81"/>
            <rFont val="Tahoma"/>
            <family val="2"/>
          </rPr>
          <t>Solver converged in probability to a global solution.</t>
        </r>
      </text>
    </comment>
    <comment ref="V165" authorId="0" shapeId="0" xr:uid="{D18F3221-518D-42BB-A90B-F4FD8194AF6A}">
      <text>
        <r>
          <rPr>
            <sz val="9"/>
            <color indexed="81"/>
            <rFont val="Tahoma"/>
            <family val="2"/>
          </rPr>
          <t>Solver converged in probability to a global solution.</t>
        </r>
      </text>
    </comment>
    <comment ref="W165" authorId="0" shapeId="0" xr:uid="{776439A0-5274-4C04-A6B8-17F36C9FEAF5}">
      <text>
        <r>
          <rPr>
            <sz val="9"/>
            <color indexed="81"/>
            <rFont val="Tahoma"/>
            <family val="2"/>
          </rPr>
          <t>Solver converged in probability to a global solution.</t>
        </r>
      </text>
    </comment>
    <comment ref="X165" authorId="0" shapeId="0" xr:uid="{F70460DA-72EC-4E23-A36E-BCC463790789}">
      <text>
        <r>
          <rPr>
            <sz val="9"/>
            <color indexed="81"/>
            <rFont val="Tahoma"/>
            <family val="2"/>
          </rPr>
          <t>Solver converged in probability to a global solution.</t>
        </r>
      </text>
    </comment>
    <comment ref="Y165" authorId="0" shapeId="0" xr:uid="{80EFFBD1-59DA-4038-B4AC-20D235C8DD52}">
      <text>
        <r>
          <rPr>
            <sz val="9"/>
            <color indexed="81"/>
            <rFont val="Tahoma"/>
            <family val="2"/>
          </rPr>
          <t>Solver converged in probability to a global solution.</t>
        </r>
      </text>
    </comment>
    <comment ref="Z165" authorId="0" shapeId="0" xr:uid="{43A39978-1B7B-4B91-930F-142BCE010BD6}">
      <text>
        <r>
          <rPr>
            <sz val="9"/>
            <color indexed="81"/>
            <rFont val="Tahoma"/>
            <family val="2"/>
          </rPr>
          <t>Solver converged in probability to a global solution.</t>
        </r>
      </text>
    </comment>
    <comment ref="AA165" authorId="0" shapeId="0" xr:uid="{7FCA99A3-E8DE-4107-B3E0-7C663B2C3B8B}">
      <text>
        <r>
          <rPr>
            <sz val="9"/>
            <color indexed="81"/>
            <rFont val="Tahoma"/>
            <family val="2"/>
          </rPr>
          <t>Solver converged in probability to a global solution.</t>
        </r>
      </text>
    </comment>
    <comment ref="B166" authorId="0" shapeId="0" xr:uid="{5FEEC550-8C1E-4AB1-B4D4-AA88FFC5153E}">
      <text>
        <r>
          <rPr>
            <sz val="9"/>
            <color indexed="81"/>
            <rFont val="Tahoma"/>
            <family val="2"/>
          </rPr>
          <t>Solver could not find a feasible solution.</t>
        </r>
      </text>
    </comment>
    <comment ref="C166" authorId="0" shapeId="0" xr:uid="{B30EF067-B492-4239-AA73-D0C5B80532D4}">
      <text>
        <r>
          <rPr>
            <sz val="9"/>
            <color indexed="81"/>
            <rFont val="Tahoma"/>
            <family val="2"/>
          </rPr>
          <t>Solver could not find a feasible solution.</t>
        </r>
      </text>
    </comment>
    <comment ref="D166" authorId="0" shapeId="0" xr:uid="{C41C9CE2-2ECC-47CE-94FD-384AAD236113}">
      <text>
        <r>
          <rPr>
            <sz val="9"/>
            <color indexed="81"/>
            <rFont val="Tahoma"/>
            <family val="2"/>
          </rPr>
          <t>Solver could not find a feasible solution.</t>
        </r>
      </text>
    </comment>
    <comment ref="E166" authorId="0" shapeId="0" xr:uid="{6974BF1A-34D2-415F-B834-6DE343703D22}">
      <text>
        <r>
          <rPr>
            <sz val="9"/>
            <color indexed="81"/>
            <rFont val="Tahoma"/>
            <family val="2"/>
          </rPr>
          <t>Solver could not find a feasible solution.</t>
        </r>
      </text>
    </comment>
    <comment ref="F166" authorId="0" shapeId="0" xr:uid="{2885D90E-D0BD-4C9E-81A1-E5B5506F9F82}">
      <text>
        <r>
          <rPr>
            <sz val="9"/>
            <color indexed="81"/>
            <rFont val="Tahoma"/>
            <family val="2"/>
          </rPr>
          <t>Solver could not find a feasible solution.</t>
        </r>
      </text>
    </comment>
    <comment ref="G166" authorId="0" shapeId="0" xr:uid="{7C2628E6-9E1E-41FD-BBC5-EF5F2568E93D}">
      <text>
        <r>
          <rPr>
            <sz val="9"/>
            <color indexed="81"/>
            <rFont val="Tahoma"/>
            <family val="2"/>
          </rPr>
          <t>Solver could not find a feasible solution.</t>
        </r>
      </text>
    </comment>
    <comment ref="H166" authorId="0" shapeId="0" xr:uid="{AEA084B7-E908-4D32-8767-D8A0A992AAE5}">
      <text>
        <r>
          <rPr>
            <sz val="9"/>
            <color indexed="81"/>
            <rFont val="Tahoma"/>
            <family val="2"/>
          </rPr>
          <t>Solver could not find a feasible solution.</t>
        </r>
      </text>
    </comment>
    <comment ref="I166" authorId="0" shapeId="0" xr:uid="{CC4A9E7D-EE53-4C8A-9B33-C1AD9D34079F}">
      <text>
        <r>
          <rPr>
            <sz val="9"/>
            <color indexed="81"/>
            <rFont val="Tahoma"/>
            <family val="2"/>
          </rPr>
          <t>Solver could not find a feasible solution.</t>
        </r>
      </text>
    </comment>
    <comment ref="J166" authorId="0" shapeId="0" xr:uid="{A13C3A40-028A-4C49-9293-9308C7CB1B03}">
      <text>
        <r>
          <rPr>
            <sz val="9"/>
            <color indexed="81"/>
            <rFont val="Tahoma"/>
            <family val="2"/>
          </rPr>
          <t>Solver could not find a feasible solution.</t>
        </r>
      </text>
    </comment>
    <comment ref="K166" authorId="0" shapeId="0" xr:uid="{0B102E96-EEA1-4469-8280-0F288484D829}">
      <text>
        <r>
          <rPr>
            <sz val="9"/>
            <color indexed="81"/>
            <rFont val="Tahoma"/>
            <family val="2"/>
          </rPr>
          <t>Solver could not find a feasible solution.</t>
        </r>
      </text>
    </comment>
    <comment ref="L166" authorId="0" shapeId="0" xr:uid="{E426A950-95DC-421D-B20E-ADFF83251BF8}">
      <text>
        <r>
          <rPr>
            <sz val="9"/>
            <color indexed="81"/>
            <rFont val="Tahoma"/>
            <family val="2"/>
          </rPr>
          <t>Solver could not find a feasible solution.</t>
        </r>
      </text>
    </comment>
    <comment ref="M166" authorId="0" shapeId="0" xr:uid="{113D3AD4-AF26-4723-BF0F-90F5B354261C}">
      <text>
        <r>
          <rPr>
            <sz val="9"/>
            <color indexed="81"/>
            <rFont val="Tahoma"/>
            <family val="2"/>
          </rPr>
          <t>Solver could not find a feasible solution.</t>
        </r>
      </text>
    </comment>
    <comment ref="N166" authorId="0" shapeId="0" xr:uid="{0B25D5E5-D67E-4695-8E76-343A9EA5D2F8}">
      <text>
        <r>
          <rPr>
            <sz val="9"/>
            <color indexed="81"/>
            <rFont val="Tahoma"/>
            <family val="2"/>
          </rPr>
          <t>Solver could not find a feasible solution.</t>
        </r>
      </text>
    </comment>
    <comment ref="O166" authorId="0" shapeId="0" xr:uid="{E35DF2E9-4333-47B7-90D9-AB3792263DCE}">
      <text>
        <r>
          <rPr>
            <sz val="9"/>
            <color indexed="81"/>
            <rFont val="Tahoma"/>
            <family val="2"/>
          </rPr>
          <t>Solver could not find a feasible solution.</t>
        </r>
      </text>
    </comment>
    <comment ref="P166" authorId="0" shapeId="0" xr:uid="{0ED5F8FC-7804-4206-9095-2F7129C464B0}">
      <text>
        <r>
          <rPr>
            <sz val="9"/>
            <color indexed="81"/>
            <rFont val="Tahoma"/>
            <family val="2"/>
          </rPr>
          <t>Solver could not find a feasible solution.</t>
        </r>
      </text>
    </comment>
    <comment ref="Q166" authorId="0" shapeId="0" xr:uid="{A5C04691-9421-4E89-A055-6B25951313FE}">
      <text>
        <r>
          <rPr>
            <sz val="9"/>
            <color indexed="81"/>
            <rFont val="Tahoma"/>
            <family val="2"/>
          </rPr>
          <t>Solver could not find a feasible solution.</t>
        </r>
      </text>
    </comment>
    <comment ref="R166" authorId="0" shapeId="0" xr:uid="{52279CD4-55E3-46E1-9CC8-BB8982F66BE0}">
      <text>
        <r>
          <rPr>
            <sz val="9"/>
            <color indexed="81"/>
            <rFont val="Tahoma"/>
            <family val="2"/>
          </rPr>
          <t>Solver converged in probability to a global solution.</t>
        </r>
      </text>
    </comment>
    <comment ref="S166" authorId="0" shapeId="0" xr:uid="{7CF66B0E-D416-45E1-A56D-1785B506D97D}">
      <text>
        <r>
          <rPr>
            <sz val="9"/>
            <color indexed="81"/>
            <rFont val="Tahoma"/>
            <family val="2"/>
          </rPr>
          <t>Solver converged in probability to a global solution.</t>
        </r>
      </text>
    </comment>
    <comment ref="T166" authorId="0" shapeId="0" xr:uid="{41155C1E-4EC6-4368-9352-ABB7CC25783E}">
      <text>
        <r>
          <rPr>
            <sz val="9"/>
            <color indexed="81"/>
            <rFont val="Tahoma"/>
            <family val="2"/>
          </rPr>
          <t>Solver converged in probability to a global solution.</t>
        </r>
      </text>
    </comment>
    <comment ref="U166" authorId="0" shapeId="0" xr:uid="{6214F29D-FFFA-4DBA-A9CC-1FDA5A33E34D}">
      <text>
        <r>
          <rPr>
            <sz val="9"/>
            <color indexed="81"/>
            <rFont val="Tahoma"/>
            <family val="2"/>
          </rPr>
          <t>Solver converged in probability to a global solution.</t>
        </r>
      </text>
    </comment>
    <comment ref="V166" authorId="0" shapeId="0" xr:uid="{D0A74EC4-D097-4402-B4E9-303BDC00516B}">
      <text>
        <r>
          <rPr>
            <sz val="9"/>
            <color indexed="81"/>
            <rFont val="Tahoma"/>
            <family val="2"/>
          </rPr>
          <t>Solver converged in probability to a global solution.</t>
        </r>
      </text>
    </comment>
    <comment ref="W166" authorId="0" shapeId="0" xr:uid="{AFA2DD80-C83C-4AF2-A1F6-000253705D00}">
      <text>
        <r>
          <rPr>
            <sz val="9"/>
            <color indexed="81"/>
            <rFont val="Tahoma"/>
            <family val="2"/>
          </rPr>
          <t>Solver converged in probability to a global solution.</t>
        </r>
      </text>
    </comment>
    <comment ref="X166" authorId="0" shapeId="0" xr:uid="{6A1AA7DE-C793-4955-A2CA-DEC9CF300965}">
      <text>
        <r>
          <rPr>
            <sz val="9"/>
            <color indexed="81"/>
            <rFont val="Tahoma"/>
            <family val="2"/>
          </rPr>
          <t>Solver converged in probability to a global solution.</t>
        </r>
      </text>
    </comment>
    <comment ref="Y166" authorId="0" shapeId="0" xr:uid="{6A2088C9-8AA5-4296-98D0-837D49FDF0C4}">
      <text>
        <r>
          <rPr>
            <sz val="9"/>
            <color indexed="81"/>
            <rFont val="Tahoma"/>
            <family val="2"/>
          </rPr>
          <t>Solver converged in probability to a global solution.</t>
        </r>
      </text>
    </comment>
    <comment ref="Z166" authorId="0" shapeId="0" xr:uid="{62565B98-1315-4391-BFA6-EDC819E454EB}">
      <text>
        <r>
          <rPr>
            <sz val="9"/>
            <color indexed="81"/>
            <rFont val="Tahoma"/>
            <family val="2"/>
          </rPr>
          <t>Solver converged in probability to a global solution.</t>
        </r>
      </text>
    </comment>
    <comment ref="AA166" authorId="0" shapeId="0" xr:uid="{36A6D872-38F7-46E2-BEA8-9F74203AF2ED}">
      <text>
        <r>
          <rPr>
            <sz val="9"/>
            <color indexed="81"/>
            <rFont val="Tahoma"/>
            <family val="2"/>
          </rPr>
          <t>Solver converged in probability to a global solution.</t>
        </r>
      </text>
    </comment>
    <comment ref="B167" authorId="0" shapeId="0" xr:uid="{6B2EA16F-4630-46B1-8B7C-B5C39604E6A7}">
      <text>
        <r>
          <rPr>
            <sz val="9"/>
            <color indexed="81"/>
            <rFont val="Tahoma"/>
            <family val="2"/>
          </rPr>
          <t>Solver could not find a feasible solution.</t>
        </r>
      </text>
    </comment>
    <comment ref="C167" authorId="0" shapeId="0" xr:uid="{841C5438-686B-48F6-B4A0-1C31222715FB}">
      <text>
        <r>
          <rPr>
            <sz val="9"/>
            <color indexed="81"/>
            <rFont val="Tahoma"/>
            <family val="2"/>
          </rPr>
          <t>Solver could not find a feasible solution.</t>
        </r>
      </text>
    </comment>
    <comment ref="D167" authorId="0" shapeId="0" xr:uid="{92402DFC-053C-4B10-8B57-1AFAEDCDCCE5}">
      <text>
        <r>
          <rPr>
            <sz val="9"/>
            <color indexed="81"/>
            <rFont val="Tahoma"/>
            <family val="2"/>
          </rPr>
          <t>Solver could not find a feasible solution.</t>
        </r>
      </text>
    </comment>
    <comment ref="E167" authorId="0" shapeId="0" xr:uid="{E87A1E91-A8FA-4DC2-A8B1-2F453EB9E3EB}">
      <text>
        <r>
          <rPr>
            <sz val="9"/>
            <color indexed="81"/>
            <rFont val="Tahoma"/>
            <family val="2"/>
          </rPr>
          <t>Solver could not find a feasible solution.</t>
        </r>
      </text>
    </comment>
    <comment ref="F167" authorId="0" shapeId="0" xr:uid="{012EEDF4-E8A2-4CFD-B670-5F077D01FC06}">
      <text>
        <r>
          <rPr>
            <sz val="9"/>
            <color indexed="81"/>
            <rFont val="Tahoma"/>
            <family val="2"/>
          </rPr>
          <t>Solver could not find a feasible solution.</t>
        </r>
      </text>
    </comment>
    <comment ref="G167" authorId="0" shapeId="0" xr:uid="{2D456EC1-040B-4761-95BA-13B8FBECBA19}">
      <text>
        <r>
          <rPr>
            <sz val="9"/>
            <color indexed="81"/>
            <rFont val="Tahoma"/>
            <family val="2"/>
          </rPr>
          <t>Solver could not find a feasible solution.</t>
        </r>
      </text>
    </comment>
    <comment ref="H167" authorId="0" shapeId="0" xr:uid="{F0FAA57F-F36C-4795-9055-2F7FE9C0B97E}">
      <text>
        <r>
          <rPr>
            <sz val="9"/>
            <color indexed="81"/>
            <rFont val="Tahoma"/>
            <family val="2"/>
          </rPr>
          <t>Solver could not find a feasible solution.</t>
        </r>
      </text>
    </comment>
    <comment ref="I167" authorId="0" shapeId="0" xr:uid="{BF3CCDC3-AC84-4344-A2ED-82D37852ED53}">
      <text>
        <r>
          <rPr>
            <sz val="9"/>
            <color indexed="81"/>
            <rFont val="Tahoma"/>
            <family val="2"/>
          </rPr>
          <t>Solver could not find a feasible solution.</t>
        </r>
      </text>
    </comment>
    <comment ref="J167" authorId="0" shapeId="0" xr:uid="{E328D9FC-74F0-4D05-A585-578B5963DB97}">
      <text>
        <r>
          <rPr>
            <sz val="9"/>
            <color indexed="81"/>
            <rFont val="Tahoma"/>
            <family val="2"/>
          </rPr>
          <t>Solver could not find a feasible solution.</t>
        </r>
      </text>
    </comment>
    <comment ref="K167" authorId="0" shapeId="0" xr:uid="{4A99CCC8-0107-4807-8D1A-03E76A0BFB95}">
      <text>
        <r>
          <rPr>
            <sz val="9"/>
            <color indexed="81"/>
            <rFont val="Tahoma"/>
            <family val="2"/>
          </rPr>
          <t>Solver could not find a feasible solution.</t>
        </r>
      </text>
    </comment>
    <comment ref="L167" authorId="0" shapeId="0" xr:uid="{0CC60AEE-7962-4E37-9945-FA48CB1DB076}">
      <text>
        <r>
          <rPr>
            <sz val="9"/>
            <color indexed="81"/>
            <rFont val="Tahoma"/>
            <family val="2"/>
          </rPr>
          <t>Solver could not find a feasible solution.</t>
        </r>
      </text>
    </comment>
    <comment ref="M167" authorId="0" shapeId="0" xr:uid="{0F093FBE-F28F-4982-8FFA-3CBA2BAEADB2}">
      <text>
        <r>
          <rPr>
            <sz val="9"/>
            <color indexed="81"/>
            <rFont val="Tahoma"/>
            <family val="2"/>
          </rPr>
          <t>Solver could not find a feasible solution.</t>
        </r>
      </text>
    </comment>
    <comment ref="N167" authorId="0" shapeId="0" xr:uid="{0AC43539-E115-432C-947D-2A6628A19693}">
      <text>
        <r>
          <rPr>
            <sz val="9"/>
            <color indexed="81"/>
            <rFont val="Tahoma"/>
            <family val="2"/>
          </rPr>
          <t>Solver could not find a feasible solution.</t>
        </r>
      </text>
    </comment>
    <comment ref="O167" authorId="0" shapeId="0" xr:uid="{11823E47-424E-476E-B9D0-AE12DDCA9CE2}">
      <text>
        <r>
          <rPr>
            <sz val="9"/>
            <color indexed="81"/>
            <rFont val="Tahoma"/>
            <family val="2"/>
          </rPr>
          <t>Solver could not find a feasible solution.</t>
        </r>
      </text>
    </comment>
    <comment ref="P167" authorId="0" shapeId="0" xr:uid="{496FC4B4-8B4D-412D-85F5-2086CE2D55F2}">
      <text>
        <r>
          <rPr>
            <sz val="9"/>
            <color indexed="81"/>
            <rFont val="Tahoma"/>
            <family val="2"/>
          </rPr>
          <t>Solver could not find a feasible solution.</t>
        </r>
      </text>
    </comment>
    <comment ref="Q167" authorId="0" shapeId="0" xr:uid="{CDCC5BA1-D06E-4569-A01F-CB21966F03EF}">
      <text>
        <r>
          <rPr>
            <sz val="9"/>
            <color indexed="81"/>
            <rFont val="Tahoma"/>
            <family val="2"/>
          </rPr>
          <t>Solver could not find a feasible solution.</t>
        </r>
      </text>
    </comment>
    <comment ref="R167" authorId="0" shapeId="0" xr:uid="{2292A29D-AEEE-4492-AEA0-615C567F5FEE}">
      <text>
        <r>
          <rPr>
            <sz val="9"/>
            <color indexed="81"/>
            <rFont val="Tahoma"/>
            <family val="2"/>
          </rPr>
          <t>Solver converged in probability to a global solution.</t>
        </r>
      </text>
    </comment>
    <comment ref="S167" authorId="0" shapeId="0" xr:uid="{59E7DDC4-90F3-43D8-BCA8-9BAC0B789F93}">
      <text>
        <r>
          <rPr>
            <sz val="9"/>
            <color indexed="81"/>
            <rFont val="Tahoma"/>
            <family val="2"/>
          </rPr>
          <t>Solver converged in probability to a global solution.</t>
        </r>
      </text>
    </comment>
    <comment ref="T167" authorId="0" shapeId="0" xr:uid="{51EC306E-CCCB-4039-8D78-6A44F675852B}">
      <text>
        <r>
          <rPr>
            <sz val="9"/>
            <color indexed="81"/>
            <rFont val="Tahoma"/>
            <family val="2"/>
          </rPr>
          <t>Solver converged in probability to a global solution.</t>
        </r>
      </text>
    </comment>
    <comment ref="U167" authorId="0" shapeId="0" xr:uid="{95E03DA6-1347-4B5F-A27A-C6EB261613D7}">
      <text>
        <r>
          <rPr>
            <sz val="9"/>
            <color indexed="81"/>
            <rFont val="Tahoma"/>
            <family val="2"/>
          </rPr>
          <t>Solver converged in probability to a global solution.</t>
        </r>
      </text>
    </comment>
    <comment ref="V167" authorId="0" shapeId="0" xr:uid="{7D5EC621-3538-45D1-A2A3-335C287114B4}">
      <text>
        <r>
          <rPr>
            <sz val="9"/>
            <color indexed="81"/>
            <rFont val="Tahoma"/>
            <family val="2"/>
          </rPr>
          <t>Solver converged in probability to a global solution.</t>
        </r>
      </text>
    </comment>
    <comment ref="W167" authorId="0" shapeId="0" xr:uid="{7E4E779A-B404-4D6F-9610-A705E6A23CC4}">
      <text>
        <r>
          <rPr>
            <sz val="9"/>
            <color indexed="81"/>
            <rFont val="Tahoma"/>
            <family val="2"/>
          </rPr>
          <t>Solver converged in probability to a global solution.</t>
        </r>
      </text>
    </comment>
    <comment ref="X167" authorId="0" shapeId="0" xr:uid="{203DFC17-E5E4-4E83-A899-E0607CACDB35}">
      <text>
        <r>
          <rPr>
            <sz val="9"/>
            <color indexed="81"/>
            <rFont val="Tahoma"/>
            <family val="2"/>
          </rPr>
          <t>Solver converged in probability to a global solution.</t>
        </r>
      </text>
    </comment>
    <comment ref="Y167" authorId="0" shapeId="0" xr:uid="{8A5C65A7-2C47-4328-B078-E6175D6DF409}">
      <text>
        <r>
          <rPr>
            <sz val="9"/>
            <color indexed="81"/>
            <rFont val="Tahoma"/>
            <family val="2"/>
          </rPr>
          <t>Solver converged in probability to a global solution.</t>
        </r>
      </text>
    </comment>
    <comment ref="Z167" authorId="0" shapeId="0" xr:uid="{31F515DE-F485-4FBF-A0F6-36E82E071FD3}">
      <text>
        <r>
          <rPr>
            <sz val="9"/>
            <color indexed="81"/>
            <rFont val="Tahoma"/>
            <family val="2"/>
          </rPr>
          <t>Solver converged in probability to a global solution.</t>
        </r>
      </text>
    </comment>
    <comment ref="AA167" authorId="0" shapeId="0" xr:uid="{77B1BE72-7277-4806-AB15-598973F841D4}">
      <text>
        <r>
          <rPr>
            <sz val="9"/>
            <color indexed="81"/>
            <rFont val="Tahoma"/>
            <family val="2"/>
          </rPr>
          <t>Solver converged in probability to a global solution.</t>
        </r>
      </text>
    </comment>
    <comment ref="B168" authorId="0" shapeId="0" xr:uid="{851FEEEF-0377-4B06-BABD-6F4B2D78E3D3}">
      <text>
        <r>
          <rPr>
            <sz val="9"/>
            <color indexed="81"/>
            <rFont val="Tahoma"/>
            <family val="2"/>
          </rPr>
          <t>Solver could not find a feasible solution.</t>
        </r>
      </text>
    </comment>
    <comment ref="C168" authorId="0" shapeId="0" xr:uid="{80060AD6-292F-4BC5-B4C1-60AB82F1066E}">
      <text>
        <r>
          <rPr>
            <sz val="9"/>
            <color indexed="81"/>
            <rFont val="Tahoma"/>
            <family val="2"/>
          </rPr>
          <t>Solver could not find a feasible solution.</t>
        </r>
      </text>
    </comment>
    <comment ref="D168" authorId="0" shapeId="0" xr:uid="{901B2A84-DC8E-4C38-B42A-5FE8D9CF8F81}">
      <text>
        <r>
          <rPr>
            <sz val="9"/>
            <color indexed="81"/>
            <rFont val="Tahoma"/>
            <family val="2"/>
          </rPr>
          <t>Solver could not find a feasible solution.</t>
        </r>
      </text>
    </comment>
    <comment ref="E168" authorId="0" shapeId="0" xr:uid="{359230BF-43CA-4A39-A591-8E1DD251795F}">
      <text>
        <r>
          <rPr>
            <sz val="9"/>
            <color indexed="81"/>
            <rFont val="Tahoma"/>
            <family val="2"/>
          </rPr>
          <t>Solver could not find a feasible solution.</t>
        </r>
      </text>
    </comment>
    <comment ref="F168" authorId="0" shapeId="0" xr:uid="{D408A2C2-8481-4C97-BDC3-C838C0F9405C}">
      <text>
        <r>
          <rPr>
            <sz val="9"/>
            <color indexed="81"/>
            <rFont val="Tahoma"/>
            <family val="2"/>
          </rPr>
          <t>Solver could not find a feasible solution.</t>
        </r>
      </text>
    </comment>
    <comment ref="G168" authorId="0" shapeId="0" xr:uid="{00726FD5-F574-4F57-8A4D-96E19497E483}">
      <text>
        <r>
          <rPr>
            <sz val="9"/>
            <color indexed="81"/>
            <rFont val="Tahoma"/>
            <family val="2"/>
          </rPr>
          <t>Solver could not find a feasible solution.</t>
        </r>
      </text>
    </comment>
    <comment ref="H168" authorId="0" shapeId="0" xr:uid="{D4F4009B-B2B6-4686-98C3-7E83A0C15C8C}">
      <text>
        <r>
          <rPr>
            <sz val="9"/>
            <color indexed="81"/>
            <rFont val="Tahoma"/>
            <family val="2"/>
          </rPr>
          <t>Solver could not find a feasible solution.</t>
        </r>
      </text>
    </comment>
    <comment ref="I168" authorId="0" shapeId="0" xr:uid="{112C502E-6783-4141-93EE-E76192F7E372}">
      <text>
        <r>
          <rPr>
            <sz val="9"/>
            <color indexed="81"/>
            <rFont val="Tahoma"/>
            <family val="2"/>
          </rPr>
          <t>Solver could not find a feasible solution.</t>
        </r>
      </text>
    </comment>
    <comment ref="J168" authorId="0" shapeId="0" xr:uid="{973CE8AB-0427-42C0-8C6D-FD93AE63F5F3}">
      <text>
        <r>
          <rPr>
            <sz val="9"/>
            <color indexed="81"/>
            <rFont val="Tahoma"/>
            <family val="2"/>
          </rPr>
          <t>Solver could not find a feasible solution.</t>
        </r>
      </text>
    </comment>
    <comment ref="K168" authorId="0" shapeId="0" xr:uid="{B978B8A1-CC4B-4E7C-9BCC-34DF80B9ADFC}">
      <text>
        <r>
          <rPr>
            <sz val="9"/>
            <color indexed="81"/>
            <rFont val="Tahoma"/>
            <family val="2"/>
          </rPr>
          <t>Solver could not find a feasible solution.</t>
        </r>
      </text>
    </comment>
    <comment ref="L168" authorId="0" shapeId="0" xr:uid="{056245ED-D1E5-4A8B-AE3D-2A949D42482B}">
      <text>
        <r>
          <rPr>
            <sz val="9"/>
            <color indexed="81"/>
            <rFont val="Tahoma"/>
            <family val="2"/>
          </rPr>
          <t>Solver could not find a feasible solution.</t>
        </r>
      </text>
    </comment>
    <comment ref="M168" authorId="0" shapeId="0" xr:uid="{65A5AED7-5833-4238-94B6-04EB06E02BA7}">
      <text>
        <r>
          <rPr>
            <sz val="9"/>
            <color indexed="81"/>
            <rFont val="Tahoma"/>
            <family val="2"/>
          </rPr>
          <t>Solver could not find a feasible solution.</t>
        </r>
      </text>
    </comment>
    <comment ref="N168" authorId="0" shapeId="0" xr:uid="{2B95D68F-1205-4776-895D-313C4DD281AF}">
      <text>
        <r>
          <rPr>
            <sz val="9"/>
            <color indexed="81"/>
            <rFont val="Tahoma"/>
            <family val="2"/>
          </rPr>
          <t>Solver could not find a feasible solution.</t>
        </r>
      </text>
    </comment>
    <comment ref="O168" authorId="0" shapeId="0" xr:uid="{C9F6DAE7-BDF8-4561-8B95-B87346FCC938}">
      <text>
        <r>
          <rPr>
            <sz val="9"/>
            <color indexed="81"/>
            <rFont val="Tahoma"/>
            <family val="2"/>
          </rPr>
          <t>Solver could not find a feasible solution.</t>
        </r>
      </text>
    </comment>
    <comment ref="P168" authorId="0" shapeId="0" xr:uid="{B5632B32-5923-4A64-B584-47F87EC79AC3}">
      <text>
        <r>
          <rPr>
            <sz val="9"/>
            <color indexed="81"/>
            <rFont val="Tahoma"/>
            <family val="2"/>
          </rPr>
          <t>Solver could not find a feasible solution.</t>
        </r>
      </text>
    </comment>
    <comment ref="Q168" authorId="0" shapeId="0" xr:uid="{8C714AD0-510F-4DE4-8269-4FEA662D16B5}">
      <text>
        <r>
          <rPr>
            <sz val="9"/>
            <color indexed="81"/>
            <rFont val="Tahoma"/>
            <family val="2"/>
          </rPr>
          <t>Solver could not find a feasible solution.</t>
        </r>
      </text>
    </comment>
    <comment ref="R168" authorId="0" shapeId="0" xr:uid="{0917499F-783F-4CE9-8527-A61BF90F3DF0}">
      <text>
        <r>
          <rPr>
            <sz val="9"/>
            <color indexed="81"/>
            <rFont val="Tahoma"/>
            <family val="2"/>
          </rPr>
          <t>Solver could not find a feasible solution.</t>
        </r>
      </text>
    </comment>
    <comment ref="S168" authorId="0" shapeId="0" xr:uid="{C3DA2990-1CF6-4FAA-9D64-196D5FE32B85}">
      <text>
        <r>
          <rPr>
            <sz val="9"/>
            <color indexed="81"/>
            <rFont val="Tahoma"/>
            <family val="2"/>
          </rPr>
          <t>Solver converged in probability to a global solution.</t>
        </r>
      </text>
    </comment>
    <comment ref="T168" authorId="0" shapeId="0" xr:uid="{A3BC2B7C-F346-46E5-BD67-59A3B34F7155}">
      <text>
        <r>
          <rPr>
            <sz val="9"/>
            <color indexed="81"/>
            <rFont val="Tahoma"/>
            <family val="2"/>
          </rPr>
          <t>Solver converged in probability to a global solution.</t>
        </r>
      </text>
    </comment>
    <comment ref="U168" authorId="0" shapeId="0" xr:uid="{F437707A-6D2D-433A-B9D2-FBFE643696C2}">
      <text>
        <r>
          <rPr>
            <sz val="9"/>
            <color indexed="81"/>
            <rFont val="Tahoma"/>
            <family val="2"/>
          </rPr>
          <t>Solver converged in probability to a global solution.</t>
        </r>
      </text>
    </comment>
    <comment ref="V168" authorId="0" shapeId="0" xr:uid="{65D42DD3-3EE1-44DD-9691-620AFA75CD9C}">
      <text>
        <r>
          <rPr>
            <sz val="9"/>
            <color indexed="81"/>
            <rFont val="Tahoma"/>
            <family val="2"/>
          </rPr>
          <t>Solver converged in probability to a global solution.</t>
        </r>
      </text>
    </comment>
    <comment ref="W168" authorId="0" shapeId="0" xr:uid="{0D55A380-DE9F-4641-A170-8DE48CE96889}">
      <text>
        <r>
          <rPr>
            <sz val="9"/>
            <color indexed="81"/>
            <rFont val="Tahoma"/>
            <family val="2"/>
          </rPr>
          <t>Solver converged in probability to a global solution.</t>
        </r>
      </text>
    </comment>
    <comment ref="X168" authorId="0" shapeId="0" xr:uid="{6A628170-F759-4465-90C9-9A2FE25A13C2}">
      <text>
        <r>
          <rPr>
            <sz val="9"/>
            <color indexed="81"/>
            <rFont val="Tahoma"/>
            <family val="2"/>
          </rPr>
          <t>Solver converged in probability to a global solution.</t>
        </r>
      </text>
    </comment>
    <comment ref="Y168" authorId="0" shapeId="0" xr:uid="{0A8F00FF-B522-4004-90D2-229829041CB3}">
      <text>
        <r>
          <rPr>
            <sz val="9"/>
            <color indexed="81"/>
            <rFont val="Tahoma"/>
            <family val="2"/>
          </rPr>
          <t>Solver converged in probability to a global solution.</t>
        </r>
      </text>
    </comment>
    <comment ref="Z168" authorId="0" shapeId="0" xr:uid="{8995433F-5035-493A-8D1E-99B2922A9D79}">
      <text>
        <r>
          <rPr>
            <sz val="9"/>
            <color indexed="81"/>
            <rFont val="Tahoma"/>
            <family val="2"/>
          </rPr>
          <t>Solver converged in probability to a global solution.</t>
        </r>
      </text>
    </comment>
    <comment ref="AA168" authorId="0" shapeId="0" xr:uid="{B01058CF-F756-4330-B8A4-830C15EF424D}">
      <text>
        <r>
          <rPr>
            <sz val="9"/>
            <color indexed="81"/>
            <rFont val="Tahoma"/>
            <family val="2"/>
          </rPr>
          <t>Solver converged in probability to a global solution.</t>
        </r>
      </text>
    </comment>
    <comment ref="B169" authorId="0" shapeId="0" xr:uid="{74C0153C-7EBC-4E3C-936B-BA53BB2920F6}">
      <text>
        <r>
          <rPr>
            <sz val="9"/>
            <color indexed="81"/>
            <rFont val="Tahoma"/>
            <family val="2"/>
          </rPr>
          <t>Solver could not find a feasible solution.</t>
        </r>
      </text>
    </comment>
    <comment ref="C169" authorId="0" shapeId="0" xr:uid="{1B27D4D0-8561-4F78-BD07-C41FBF95CE24}">
      <text>
        <r>
          <rPr>
            <sz val="9"/>
            <color indexed="81"/>
            <rFont val="Tahoma"/>
            <family val="2"/>
          </rPr>
          <t>Solver could not find a feasible solution.</t>
        </r>
      </text>
    </comment>
    <comment ref="D169" authorId="0" shapeId="0" xr:uid="{FAE7D912-E8AA-4645-B6AB-C1C14993B39A}">
      <text>
        <r>
          <rPr>
            <sz val="9"/>
            <color indexed="81"/>
            <rFont val="Tahoma"/>
            <family val="2"/>
          </rPr>
          <t>Solver could not find a feasible solution.</t>
        </r>
      </text>
    </comment>
    <comment ref="E169" authorId="0" shapeId="0" xr:uid="{BB2EE653-5D7F-4BF8-8262-5455A5F876D8}">
      <text>
        <r>
          <rPr>
            <sz val="9"/>
            <color indexed="81"/>
            <rFont val="Tahoma"/>
            <family val="2"/>
          </rPr>
          <t>Solver could not find a feasible solution.</t>
        </r>
      </text>
    </comment>
    <comment ref="F169" authorId="0" shapeId="0" xr:uid="{C57880B0-2962-4C8E-94C0-80E2E2DDEDD2}">
      <text>
        <r>
          <rPr>
            <sz val="9"/>
            <color indexed="81"/>
            <rFont val="Tahoma"/>
            <family val="2"/>
          </rPr>
          <t>Solver could not find a feasible solution.</t>
        </r>
      </text>
    </comment>
    <comment ref="G169" authorId="0" shapeId="0" xr:uid="{46E475D9-A888-46AF-AEE1-DB796D487130}">
      <text>
        <r>
          <rPr>
            <sz val="9"/>
            <color indexed="81"/>
            <rFont val="Tahoma"/>
            <family val="2"/>
          </rPr>
          <t>Solver could not find a feasible solution.</t>
        </r>
      </text>
    </comment>
    <comment ref="H169" authorId="0" shapeId="0" xr:uid="{568D7F78-8E9D-443D-B818-FE4F7FD51A49}">
      <text>
        <r>
          <rPr>
            <sz val="9"/>
            <color indexed="81"/>
            <rFont val="Tahoma"/>
            <family val="2"/>
          </rPr>
          <t>Solver could not find a feasible solution.</t>
        </r>
      </text>
    </comment>
    <comment ref="I169" authorId="0" shapeId="0" xr:uid="{AC526F8A-AA00-4249-9744-9E81AF2744A8}">
      <text>
        <r>
          <rPr>
            <sz val="9"/>
            <color indexed="81"/>
            <rFont val="Tahoma"/>
            <family val="2"/>
          </rPr>
          <t>Solver could not find a feasible solution.</t>
        </r>
      </text>
    </comment>
    <comment ref="J169" authorId="0" shapeId="0" xr:uid="{4E05D11F-DC8D-4DC7-9746-6AAA7651AE52}">
      <text>
        <r>
          <rPr>
            <sz val="9"/>
            <color indexed="81"/>
            <rFont val="Tahoma"/>
            <family val="2"/>
          </rPr>
          <t>Solver could not find a feasible solution.</t>
        </r>
      </text>
    </comment>
    <comment ref="K169" authorId="0" shapeId="0" xr:uid="{5F3B6BDE-C935-44AA-ADF3-E2E505584F26}">
      <text>
        <r>
          <rPr>
            <sz val="9"/>
            <color indexed="81"/>
            <rFont val="Tahoma"/>
            <family val="2"/>
          </rPr>
          <t>Solver could not find a feasible solution.</t>
        </r>
      </text>
    </comment>
    <comment ref="L169" authorId="0" shapeId="0" xr:uid="{5729533A-ADAA-4E40-93E8-74F552F48C59}">
      <text>
        <r>
          <rPr>
            <sz val="9"/>
            <color indexed="81"/>
            <rFont val="Tahoma"/>
            <family val="2"/>
          </rPr>
          <t>Solver could not find a feasible solution.</t>
        </r>
      </text>
    </comment>
    <comment ref="M169" authorId="0" shapeId="0" xr:uid="{8F40A357-C14E-4E2A-92D1-A23FB95E831A}">
      <text>
        <r>
          <rPr>
            <sz val="9"/>
            <color indexed="81"/>
            <rFont val="Tahoma"/>
            <family val="2"/>
          </rPr>
          <t>Solver could not find a feasible solution.</t>
        </r>
      </text>
    </comment>
    <comment ref="N169" authorId="0" shapeId="0" xr:uid="{AA6A217F-09BB-454A-8533-A73138AAF2F9}">
      <text>
        <r>
          <rPr>
            <sz val="9"/>
            <color indexed="81"/>
            <rFont val="Tahoma"/>
            <family val="2"/>
          </rPr>
          <t>Solver could not find a feasible solution.</t>
        </r>
      </text>
    </comment>
    <comment ref="O169" authorId="0" shapeId="0" xr:uid="{F096EB68-F081-43DF-97F6-95D26D71D152}">
      <text>
        <r>
          <rPr>
            <sz val="9"/>
            <color indexed="81"/>
            <rFont val="Tahoma"/>
            <family val="2"/>
          </rPr>
          <t>Solver could not find a feasible solution.</t>
        </r>
      </text>
    </comment>
    <comment ref="P169" authorId="0" shapeId="0" xr:uid="{88BE75F3-34DC-4932-8D61-338D9354A61B}">
      <text>
        <r>
          <rPr>
            <sz val="9"/>
            <color indexed="81"/>
            <rFont val="Tahoma"/>
            <family val="2"/>
          </rPr>
          <t>Solver could not find a feasible solution.</t>
        </r>
      </text>
    </comment>
    <comment ref="Q169" authorId="0" shapeId="0" xr:uid="{439A5D06-6D72-4C8E-9447-D1717AC60AFE}">
      <text>
        <r>
          <rPr>
            <sz val="9"/>
            <color indexed="81"/>
            <rFont val="Tahoma"/>
            <family val="2"/>
          </rPr>
          <t>Solver could not find a feasible solution.</t>
        </r>
      </text>
    </comment>
    <comment ref="R169" authorId="0" shapeId="0" xr:uid="{29D0136F-3D8F-4012-A701-D68FE356C587}">
      <text>
        <r>
          <rPr>
            <sz val="9"/>
            <color indexed="81"/>
            <rFont val="Tahoma"/>
            <family val="2"/>
          </rPr>
          <t>Solver could not find a feasible solution.</t>
        </r>
      </text>
    </comment>
    <comment ref="S169" authorId="0" shapeId="0" xr:uid="{FE5E96D4-8034-437D-8ED7-A14FC0921D74}">
      <text>
        <r>
          <rPr>
            <sz val="9"/>
            <color indexed="81"/>
            <rFont val="Tahoma"/>
            <family val="2"/>
          </rPr>
          <t>Solver could not find a feasible solution.</t>
        </r>
      </text>
    </comment>
    <comment ref="T169" authorId="0" shapeId="0" xr:uid="{1BA04DAD-E948-4D5B-8B35-7D61774A2A95}">
      <text>
        <r>
          <rPr>
            <sz val="9"/>
            <color indexed="81"/>
            <rFont val="Tahoma"/>
            <family val="2"/>
          </rPr>
          <t>Solver converged in probability to a global solution.</t>
        </r>
      </text>
    </comment>
    <comment ref="U169" authorId="0" shapeId="0" xr:uid="{9418C3DD-CF78-49E2-85DC-BBF416A77D85}">
      <text>
        <r>
          <rPr>
            <sz val="9"/>
            <color indexed="81"/>
            <rFont val="Tahoma"/>
            <family val="2"/>
          </rPr>
          <t>Solver converged in probability to a global solution.</t>
        </r>
      </text>
    </comment>
    <comment ref="V169" authorId="0" shapeId="0" xr:uid="{5C32D926-D7F8-4BB5-AFE5-0C6EA5E91849}">
      <text>
        <r>
          <rPr>
            <sz val="9"/>
            <color indexed="81"/>
            <rFont val="Tahoma"/>
            <family val="2"/>
          </rPr>
          <t>Solver converged in probability to a global solution.</t>
        </r>
      </text>
    </comment>
    <comment ref="W169" authorId="0" shapeId="0" xr:uid="{03F78DFA-94F1-4A82-98D4-F6D87CBCA678}">
      <text>
        <r>
          <rPr>
            <sz val="9"/>
            <color indexed="81"/>
            <rFont val="Tahoma"/>
            <family val="2"/>
          </rPr>
          <t>Solver converged in probability to a global solution.</t>
        </r>
      </text>
    </comment>
    <comment ref="X169" authorId="0" shapeId="0" xr:uid="{DB582F1A-1F25-4CD2-AD6C-571833BEA7CA}">
      <text>
        <r>
          <rPr>
            <sz val="9"/>
            <color indexed="81"/>
            <rFont val="Tahoma"/>
            <family val="2"/>
          </rPr>
          <t>Solver converged in probability to a global solution.</t>
        </r>
      </text>
    </comment>
    <comment ref="Y169" authorId="0" shapeId="0" xr:uid="{AE38B2D7-4F32-4F92-9D69-4A2F4D0DE537}">
      <text>
        <r>
          <rPr>
            <sz val="9"/>
            <color indexed="81"/>
            <rFont val="Tahoma"/>
            <family val="2"/>
          </rPr>
          <t>Solver converged in probability to a global solution.</t>
        </r>
      </text>
    </comment>
    <comment ref="Z169" authorId="0" shapeId="0" xr:uid="{5EE3006E-B4FE-4DDA-B3AD-EF03AA0A78EE}">
      <text>
        <r>
          <rPr>
            <sz val="9"/>
            <color indexed="81"/>
            <rFont val="Tahoma"/>
            <family val="2"/>
          </rPr>
          <t>Solver converged in probability to a global solution.</t>
        </r>
      </text>
    </comment>
    <comment ref="AA169" authorId="0" shapeId="0" xr:uid="{AEA2F433-E30E-4C63-A7D9-40AB0FEEEDB1}">
      <text>
        <r>
          <rPr>
            <sz val="9"/>
            <color indexed="81"/>
            <rFont val="Tahoma"/>
            <family val="2"/>
          </rPr>
          <t>Solver converged in probability to a global solution.</t>
        </r>
      </text>
    </comment>
    <comment ref="B170" authorId="0" shapeId="0" xr:uid="{B53E14C9-ABA1-430C-ACC6-4121EB39EC20}">
      <text>
        <r>
          <rPr>
            <sz val="9"/>
            <color indexed="81"/>
            <rFont val="Tahoma"/>
            <family val="2"/>
          </rPr>
          <t>Solver could not find a feasible solution.</t>
        </r>
      </text>
    </comment>
    <comment ref="C170" authorId="0" shapeId="0" xr:uid="{9ADB584C-83FC-4758-BB56-2736A7834628}">
      <text>
        <r>
          <rPr>
            <sz val="9"/>
            <color indexed="81"/>
            <rFont val="Tahoma"/>
            <family val="2"/>
          </rPr>
          <t>Solver could not find a feasible solution.</t>
        </r>
      </text>
    </comment>
    <comment ref="D170" authorId="0" shapeId="0" xr:uid="{7DB55934-C64F-42AF-85D1-CB6D0BFDF383}">
      <text>
        <r>
          <rPr>
            <sz val="9"/>
            <color indexed="81"/>
            <rFont val="Tahoma"/>
            <family val="2"/>
          </rPr>
          <t>Solver could not find a feasible solution.</t>
        </r>
      </text>
    </comment>
    <comment ref="E170" authorId="0" shapeId="0" xr:uid="{0D3A3A99-2DDD-4D46-BD7F-83A3EBF8054C}">
      <text>
        <r>
          <rPr>
            <sz val="9"/>
            <color indexed="81"/>
            <rFont val="Tahoma"/>
            <family val="2"/>
          </rPr>
          <t>Solver could not find a feasible solution.</t>
        </r>
      </text>
    </comment>
    <comment ref="F170" authorId="0" shapeId="0" xr:uid="{D7561C64-78F4-44CA-9BFE-E4B36BE54486}">
      <text>
        <r>
          <rPr>
            <sz val="9"/>
            <color indexed="81"/>
            <rFont val="Tahoma"/>
            <family val="2"/>
          </rPr>
          <t>Solver could not find a feasible solution.</t>
        </r>
      </text>
    </comment>
    <comment ref="G170" authorId="0" shapeId="0" xr:uid="{ADF46CC5-90BF-40E9-BB9B-576C9E3FB5FA}">
      <text>
        <r>
          <rPr>
            <sz val="9"/>
            <color indexed="81"/>
            <rFont val="Tahoma"/>
            <family val="2"/>
          </rPr>
          <t>Solver could not find a feasible solution.</t>
        </r>
      </text>
    </comment>
    <comment ref="H170" authorId="0" shapeId="0" xr:uid="{7F1E75B5-E245-4BB4-BE90-346D0DC6BED1}">
      <text>
        <r>
          <rPr>
            <sz val="9"/>
            <color indexed="81"/>
            <rFont val="Tahoma"/>
            <family val="2"/>
          </rPr>
          <t>Solver could not find a feasible solution.</t>
        </r>
      </text>
    </comment>
    <comment ref="I170" authorId="0" shapeId="0" xr:uid="{C16704C4-F3A1-4720-B9A2-F8B559B7333E}">
      <text>
        <r>
          <rPr>
            <sz val="9"/>
            <color indexed="81"/>
            <rFont val="Tahoma"/>
            <family val="2"/>
          </rPr>
          <t>Solver could not find a feasible solution.</t>
        </r>
      </text>
    </comment>
    <comment ref="J170" authorId="0" shapeId="0" xr:uid="{D809ED08-11C6-408C-8ABC-9DA71995D21E}">
      <text>
        <r>
          <rPr>
            <sz val="9"/>
            <color indexed="81"/>
            <rFont val="Tahoma"/>
            <family val="2"/>
          </rPr>
          <t>Solver could not find a feasible solution.</t>
        </r>
      </text>
    </comment>
    <comment ref="K170" authorId="0" shapeId="0" xr:uid="{F7AC41F1-134F-4B3C-B305-2AFB8B24A982}">
      <text>
        <r>
          <rPr>
            <sz val="9"/>
            <color indexed="81"/>
            <rFont val="Tahoma"/>
            <family val="2"/>
          </rPr>
          <t>Solver could not find a feasible solution.</t>
        </r>
      </text>
    </comment>
    <comment ref="L170" authorId="0" shapeId="0" xr:uid="{85010D37-DACB-471B-8A9B-431562877A63}">
      <text>
        <r>
          <rPr>
            <sz val="9"/>
            <color indexed="81"/>
            <rFont val="Tahoma"/>
            <family val="2"/>
          </rPr>
          <t>Solver could not find a feasible solution.</t>
        </r>
      </text>
    </comment>
    <comment ref="M170" authorId="0" shapeId="0" xr:uid="{A2575CE4-F0C9-49B0-9045-0BDEF02084D2}">
      <text>
        <r>
          <rPr>
            <sz val="9"/>
            <color indexed="81"/>
            <rFont val="Tahoma"/>
            <family val="2"/>
          </rPr>
          <t>Solver could not find a feasible solution.</t>
        </r>
      </text>
    </comment>
    <comment ref="N170" authorId="0" shapeId="0" xr:uid="{BD6D41BA-762B-4301-99AD-BCF4F3F41022}">
      <text>
        <r>
          <rPr>
            <sz val="9"/>
            <color indexed="81"/>
            <rFont val="Tahoma"/>
            <family val="2"/>
          </rPr>
          <t>Solver could not find a feasible solution.</t>
        </r>
      </text>
    </comment>
    <comment ref="O170" authorId="0" shapeId="0" xr:uid="{B45141F6-1EF4-4310-9E44-2BA437DB55E5}">
      <text>
        <r>
          <rPr>
            <sz val="9"/>
            <color indexed="81"/>
            <rFont val="Tahoma"/>
            <family val="2"/>
          </rPr>
          <t>Solver could not find a feasible solution.</t>
        </r>
      </text>
    </comment>
    <comment ref="P170" authorId="0" shapeId="0" xr:uid="{67F895E9-C935-42A4-B226-FBA5012B7C1A}">
      <text>
        <r>
          <rPr>
            <sz val="9"/>
            <color indexed="81"/>
            <rFont val="Tahoma"/>
            <family val="2"/>
          </rPr>
          <t>Solver could not find a feasible solution.</t>
        </r>
      </text>
    </comment>
    <comment ref="Q170" authorId="0" shapeId="0" xr:uid="{6BFF4B31-02EE-4617-BD16-AF6BED9580B9}">
      <text>
        <r>
          <rPr>
            <sz val="9"/>
            <color indexed="81"/>
            <rFont val="Tahoma"/>
            <family val="2"/>
          </rPr>
          <t>Solver could not find a feasible solution.</t>
        </r>
      </text>
    </comment>
    <comment ref="R170" authorId="0" shapeId="0" xr:uid="{5CBF2AA9-5BA3-4906-BB79-D9AFB744971C}">
      <text>
        <r>
          <rPr>
            <sz val="9"/>
            <color indexed="81"/>
            <rFont val="Tahoma"/>
            <family val="2"/>
          </rPr>
          <t>Solver could not find a feasible solution.</t>
        </r>
      </text>
    </comment>
    <comment ref="S170" authorId="0" shapeId="0" xr:uid="{45540256-34C6-4405-92FF-A052B52FE3BE}">
      <text>
        <r>
          <rPr>
            <sz val="9"/>
            <color indexed="81"/>
            <rFont val="Tahoma"/>
            <family val="2"/>
          </rPr>
          <t>Solver could not find a feasible solution.</t>
        </r>
      </text>
    </comment>
    <comment ref="T170" authorId="0" shapeId="0" xr:uid="{078D54CE-F308-483A-A65D-E054B7E0B5E3}">
      <text>
        <r>
          <rPr>
            <sz val="9"/>
            <color indexed="81"/>
            <rFont val="Tahoma"/>
            <family val="2"/>
          </rPr>
          <t>Solver converged in probability to a global solution.</t>
        </r>
      </text>
    </comment>
    <comment ref="U170" authorId="0" shapeId="0" xr:uid="{04C2B9F3-E4C9-4922-8608-8D0E29A1AD16}">
      <text>
        <r>
          <rPr>
            <sz val="9"/>
            <color indexed="81"/>
            <rFont val="Tahoma"/>
            <family val="2"/>
          </rPr>
          <t>Solver converged in probability to a global solution.</t>
        </r>
      </text>
    </comment>
    <comment ref="V170" authorId="0" shapeId="0" xr:uid="{C31F8B63-9CF7-48ED-A22D-26F031EA8C5E}">
      <text>
        <r>
          <rPr>
            <sz val="9"/>
            <color indexed="81"/>
            <rFont val="Tahoma"/>
            <family val="2"/>
          </rPr>
          <t>Solver converged in probability to a global solution.</t>
        </r>
      </text>
    </comment>
    <comment ref="W170" authorId="0" shapeId="0" xr:uid="{F25423C8-7ECB-4B75-8E20-189A3063AF6D}">
      <text>
        <r>
          <rPr>
            <sz val="9"/>
            <color indexed="81"/>
            <rFont val="Tahoma"/>
            <family val="2"/>
          </rPr>
          <t>Solver converged in probability to a global solution.</t>
        </r>
      </text>
    </comment>
    <comment ref="X170" authorId="0" shapeId="0" xr:uid="{F5E1DCDE-5821-4C97-917D-DDC72DE167C0}">
      <text>
        <r>
          <rPr>
            <sz val="9"/>
            <color indexed="81"/>
            <rFont val="Tahoma"/>
            <family val="2"/>
          </rPr>
          <t>Solver converged in probability to a global solution.</t>
        </r>
      </text>
    </comment>
    <comment ref="Y170" authorId="0" shapeId="0" xr:uid="{85A97A21-69E0-4307-B4A3-ECED30547D72}">
      <text>
        <r>
          <rPr>
            <sz val="9"/>
            <color indexed="81"/>
            <rFont val="Tahoma"/>
            <family val="2"/>
          </rPr>
          <t>Solver converged in probability to a global solution.</t>
        </r>
      </text>
    </comment>
    <comment ref="Z170" authorId="0" shapeId="0" xr:uid="{10E4D080-7A57-4C72-BA0C-9AA37036ADFE}">
      <text>
        <r>
          <rPr>
            <sz val="9"/>
            <color indexed="81"/>
            <rFont val="Tahoma"/>
            <family val="2"/>
          </rPr>
          <t>Solver converged in probability to a global solution.</t>
        </r>
      </text>
    </comment>
    <comment ref="AA170" authorId="0" shapeId="0" xr:uid="{60733807-7577-4C02-A66F-5503BADCA80B}">
      <text>
        <r>
          <rPr>
            <sz val="9"/>
            <color indexed="81"/>
            <rFont val="Tahoma"/>
            <family val="2"/>
          </rPr>
          <t>Solver converged in probability to a global solution.</t>
        </r>
      </text>
    </comment>
    <comment ref="B173" authorId="0" shapeId="0" xr:uid="{7664FAD7-69B7-4AC7-8D43-80C7E48A1B5B}">
      <text>
        <r>
          <rPr>
            <sz val="9"/>
            <color indexed="81"/>
            <rFont val="Tahoma"/>
            <family val="2"/>
          </rPr>
          <t>Solver could not find a feasible solution.</t>
        </r>
      </text>
    </comment>
    <comment ref="C173" authorId="0" shapeId="0" xr:uid="{0DBF55BA-14D5-4734-80F5-CCB4776E4230}">
      <text>
        <r>
          <rPr>
            <sz val="9"/>
            <color indexed="81"/>
            <rFont val="Tahoma"/>
            <family val="2"/>
          </rPr>
          <t>Solver could not find a feasible solution.</t>
        </r>
      </text>
    </comment>
    <comment ref="D173" authorId="0" shapeId="0" xr:uid="{EA21A91B-5B38-4172-A61E-D95992160597}">
      <text>
        <r>
          <rPr>
            <sz val="9"/>
            <color indexed="81"/>
            <rFont val="Tahoma"/>
            <family val="2"/>
          </rPr>
          <t>Solver could not find a feasible solution.</t>
        </r>
      </text>
    </comment>
    <comment ref="E173" authorId="0" shapeId="0" xr:uid="{7A08ADC0-86D2-4179-B156-55A5BC629C99}">
      <text>
        <r>
          <rPr>
            <sz val="9"/>
            <color indexed="81"/>
            <rFont val="Tahoma"/>
            <family val="2"/>
          </rPr>
          <t>Solver could not find a feasible solution.</t>
        </r>
      </text>
    </comment>
    <comment ref="F173" authorId="0" shapeId="0" xr:uid="{2AD45CE4-F331-400C-B7A6-D0726A2EA5C7}">
      <text>
        <r>
          <rPr>
            <sz val="9"/>
            <color indexed="81"/>
            <rFont val="Tahoma"/>
            <family val="2"/>
          </rPr>
          <t>Solver could not find a feasible solution.</t>
        </r>
      </text>
    </comment>
    <comment ref="G173" authorId="0" shapeId="0" xr:uid="{B7B5EE8C-7BAA-4334-9396-180349C6054F}">
      <text>
        <r>
          <rPr>
            <sz val="9"/>
            <color indexed="81"/>
            <rFont val="Tahoma"/>
            <family val="2"/>
          </rPr>
          <t>Solver could not find a feasible solution.</t>
        </r>
      </text>
    </comment>
    <comment ref="H173" authorId="0" shapeId="0" xr:uid="{52C4849C-A600-4644-9F76-6024F464C47E}">
      <text>
        <r>
          <rPr>
            <sz val="9"/>
            <color indexed="81"/>
            <rFont val="Tahoma"/>
            <family val="2"/>
          </rPr>
          <t>Solver could not find a feasible solution.</t>
        </r>
      </text>
    </comment>
    <comment ref="I173" authorId="0" shapeId="0" xr:uid="{D1FBE052-2A1B-427E-9F1F-9CC6577B6000}">
      <text>
        <r>
          <rPr>
            <sz val="9"/>
            <color indexed="81"/>
            <rFont val="Tahoma"/>
            <family val="2"/>
          </rPr>
          <t>Solver could not find a feasible solution.</t>
        </r>
      </text>
    </comment>
    <comment ref="J173" authorId="0" shapeId="0" xr:uid="{20017657-6E27-4A35-9F05-CB2FD6603BED}">
      <text>
        <r>
          <rPr>
            <sz val="9"/>
            <color indexed="81"/>
            <rFont val="Tahoma"/>
            <family val="2"/>
          </rPr>
          <t>Solver could not find a feasible solution.</t>
        </r>
      </text>
    </comment>
    <comment ref="K173" authorId="0" shapeId="0" xr:uid="{1B60A17D-7BE1-43E1-B9F5-7F425609B59C}">
      <text>
        <r>
          <rPr>
            <sz val="9"/>
            <color indexed="81"/>
            <rFont val="Tahoma"/>
            <family val="2"/>
          </rPr>
          <t>Solver could not find a feasible solution.</t>
        </r>
      </text>
    </comment>
    <comment ref="L173" authorId="0" shapeId="0" xr:uid="{2C3528C7-46AF-4603-8F27-16C31030B116}">
      <text>
        <r>
          <rPr>
            <sz val="9"/>
            <color indexed="81"/>
            <rFont val="Tahoma"/>
            <family val="2"/>
          </rPr>
          <t>Solver could not find a feasible solution.</t>
        </r>
      </text>
    </comment>
    <comment ref="M173" authorId="0" shapeId="0" xr:uid="{557BA189-3D63-4E57-B8F1-D495A22941C9}">
      <text>
        <r>
          <rPr>
            <sz val="9"/>
            <color indexed="81"/>
            <rFont val="Tahoma"/>
            <family val="2"/>
          </rPr>
          <t>Solver could not find a feasible solution.</t>
        </r>
      </text>
    </comment>
    <comment ref="N173" authorId="0" shapeId="0" xr:uid="{38AAB83A-9294-45AF-9F76-343E6F33632F}">
      <text>
        <r>
          <rPr>
            <sz val="9"/>
            <color indexed="81"/>
            <rFont val="Tahoma"/>
            <family val="2"/>
          </rPr>
          <t>Solver could not find a feasible solution.</t>
        </r>
      </text>
    </comment>
    <comment ref="O173" authorId="0" shapeId="0" xr:uid="{74C04A4F-84FE-420A-8709-13F3B7203CB1}">
      <text>
        <r>
          <rPr>
            <sz val="9"/>
            <color indexed="81"/>
            <rFont val="Tahoma"/>
            <family val="2"/>
          </rPr>
          <t>Solver converged in probability to a global solution.</t>
        </r>
      </text>
    </comment>
    <comment ref="P173" authorId="0" shapeId="0" xr:uid="{ED5FDBF6-B597-4E10-BEB9-15B2D481F9F4}">
      <text>
        <r>
          <rPr>
            <sz val="9"/>
            <color indexed="81"/>
            <rFont val="Tahoma"/>
            <family val="2"/>
          </rPr>
          <t>Solver converged in probability to a global solution.</t>
        </r>
      </text>
    </comment>
    <comment ref="Q173" authorId="0" shapeId="0" xr:uid="{CB84ED7B-67F4-4559-A11E-5522EF6B2438}">
      <text>
        <r>
          <rPr>
            <sz val="9"/>
            <color indexed="81"/>
            <rFont val="Tahoma"/>
            <family val="2"/>
          </rPr>
          <t>Solver converged in probability to a global solution.</t>
        </r>
      </text>
    </comment>
    <comment ref="R173" authorId="0" shapeId="0" xr:uid="{736A849E-945A-4117-9095-E2DF2A406FE9}">
      <text>
        <r>
          <rPr>
            <sz val="9"/>
            <color indexed="81"/>
            <rFont val="Tahoma"/>
            <family val="2"/>
          </rPr>
          <t>Solver converged in probability to a global solution.</t>
        </r>
      </text>
    </comment>
    <comment ref="S173" authorId="0" shapeId="0" xr:uid="{89FCCFCC-2754-4ECC-8A22-BE283A87E38E}">
      <text>
        <r>
          <rPr>
            <sz val="9"/>
            <color indexed="81"/>
            <rFont val="Tahoma"/>
            <family val="2"/>
          </rPr>
          <t>Solver converged in probability to a global solution.</t>
        </r>
      </text>
    </comment>
    <comment ref="T173" authorId="0" shapeId="0" xr:uid="{94528D03-75D2-48F2-9CE7-BD044B819297}">
      <text>
        <r>
          <rPr>
            <sz val="9"/>
            <color indexed="81"/>
            <rFont val="Tahoma"/>
            <family val="2"/>
          </rPr>
          <t>Solver converged in probability to a global solution.</t>
        </r>
      </text>
    </comment>
    <comment ref="U173" authorId="0" shapeId="0" xr:uid="{0A090470-67EA-4748-A642-3863471071F1}">
      <text>
        <r>
          <rPr>
            <sz val="9"/>
            <color indexed="81"/>
            <rFont val="Tahoma"/>
            <family val="2"/>
          </rPr>
          <t>Solver converged in probability to a global solution.</t>
        </r>
      </text>
    </comment>
    <comment ref="V173" authorId="0" shapeId="0" xr:uid="{C812E241-682E-4E76-92A7-044630F79739}">
      <text>
        <r>
          <rPr>
            <sz val="9"/>
            <color indexed="81"/>
            <rFont val="Tahoma"/>
            <family val="2"/>
          </rPr>
          <t>Solver converged in probability to a global solution.</t>
        </r>
      </text>
    </comment>
    <comment ref="W173" authorId="0" shapeId="0" xr:uid="{D2C422BA-0C52-44B0-AA9B-AD463AC12353}">
      <text>
        <r>
          <rPr>
            <sz val="9"/>
            <color indexed="81"/>
            <rFont val="Tahoma"/>
            <family val="2"/>
          </rPr>
          <t>Solver converged in probability to a global solution.</t>
        </r>
      </text>
    </comment>
    <comment ref="X173" authorId="0" shapeId="0" xr:uid="{2437E60B-0142-41E5-AF89-2BEF1F9328DE}">
      <text>
        <r>
          <rPr>
            <sz val="9"/>
            <color indexed="81"/>
            <rFont val="Tahoma"/>
            <family val="2"/>
          </rPr>
          <t>Solver converged in probability to a global solution.</t>
        </r>
      </text>
    </comment>
    <comment ref="Y173" authorId="0" shapeId="0" xr:uid="{BD66A68C-DC57-47BE-B922-222413711DC9}">
      <text>
        <r>
          <rPr>
            <sz val="9"/>
            <color indexed="81"/>
            <rFont val="Tahoma"/>
            <family val="2"/>
          </rPr>
          <t>Solver converged in probability to a global solution.</t>
        </r>
      </text>
    </comment>
    <comment ref="Z173" authorId="0" shapeId="0" xr:uid="{365A769C-861C-4F02-8CF0-C8F6D286DA93}">
      <text>
        <r>
          <rPr>
            <sz val="9"/>
            <color indexed="81"/>
            <rFont val="Tahoma"/>
            <family val="2"/>
          </rPr>
          <t>Solver converged in probability to a global solution.</t>
        </r>
      </text>
    </comment>
    <comment ref="AA173" authorId="0" shapeId="0" xr:uid="{5011D850-1956-4E6E-8D4C-0DB57241F467}">
      <text>
        <r>
          <rPr>
            <sz val="9"/>
            <color indexed="81"/>
            <rFont val="Tahoma"/>
            <family val="2"/>
          </rPr>
          <t>Solver converged in probability to a global solution.</t>
        </r>
      </text>
    </comment>
    <comment ref="B174" authorId="0" shapeId="0" xr:uid="{99FEB66A-7E64-4593-BAE9-AE56BCCA4C7D}">
      <text>
        <r>
          <rPr>
            <sz val="9"/>
            <color indexed="81"/>
            <rFont val="Tahoma"/>
            <family val="2"/>
          </rPr>
          <t>Solver could not find a feasible solution.</t>
        </r>
      </text>
    </comment>
    <comment ref="C174" authorId="0" shapeId="0" xr:uid="{4E404981-030A-4EE8-BED6-9323AF314B21}">
      <text>
        <r>
          <rPr>
            <sz val="9"/>
            <color indexed="81"/>
            <rFont val="Tahoma"/>
            <family val="2"/>
          </rPr>
          <t>Solver could not find a feasible solution.</t>
        </r>
      </text>
    </comment>
    <comment ref="D174" authorId="0" shapeId="0" xr:uid="{A44C3855-60DB-4DFD-8F31-61CA04964EEA}">
      <text>
        <r>
          <rPr>
            <sz val="9"/>
            <color indexed="81"/>
            <rFont val="Tahoma"/>
            <family val="2"/>
          </rPr>
          <t>Solver could not find a feasible solution.</t>
        </r>
      </text>
    </comment>
    <comment ref="E174" authorId="0" shapeId="0" xr:uid="{949CEAFE-7361-4A00-A9A9-B9E67A162BE6}">
      <text>
        <r>
          <rPr>
            <sz val="9"/>
            <color indexed="81"/>
            <rFont val="Tahoma"/>
            <family val="2"/>
          </rPr>
          <t>Solver could not find a feasible solution.</t>
        </r>
      </text>
    </comment>
    <comment ref="F174" authorId="0" shapeId="0" xr:uid="{FAFB52E3-E315-4D92-BD60-64D48826CB43}">
      <text>
        <r>
          <rPr>
            <sz val="9"/>
            <color indexed="81"/>
            <rFont val="Tahoma"/>
            <family val="2"/>
          </rPr>
          <t>Solver could not find a feasible solution.</t>
        </r>
      </text>
    </comment>
    <comment ref="G174" authorId="0" shapeId="0" xr:uid="{31EEC316-5393-4755-81FF-9CA008C219AD}">
      <text>
        <r>
          <rPr>
            <sz val="9"/>
            <color indexed="81"/>
            <rFont val="Tahoma"/>
            <family val="2"/>
          </rPr>
          <t>Solver could not find a feasible solution.</t>
        </r>
      </text>
    </comment>
    <comment ref="H174" authorId="0" shapeId="0" xr:uid="{4E56AAB5-707E-4D7D-B95E-74E3A5AB6D52}">
      <text>
        <r>
          <rPr>
            <sz val="9"/>
            <color indexed="81"/>
            <rFont val="Tahoma"/>
            <family val="2"/>
          </rPr>
          <t>Solver could not find a feasible solution.</t>
        </r>
      </text>
    </comment>
    <comment ref="I174" authorId="0" shapeId="0" xr:uid="{4988E990-CEBB-4535-9E6A-B2CB555824EF}">
      <text>
        <r>
          <rPr>
            <sz val="9"/>
            <color indexed="81"/>
            <rFont val="Tahoma"/>
            <family val="2"/>
          </rPr>
          <t>Solver could not find a feasible solution.</t>
        </r>
      </text>
    </comment>
    <comment ref="J174" authorId="0" shapeId="0" xr:uid="{F53C812B-B515-4129-8A00-47006E8C7E1A}">
      <text>
        <r>
          <rPr>
            <sz val="9"/>
            <color indexed="81"/>
            <rFont val="Tahoma"/>
            <family val="2"/>
          </rPr>
          <t>Solver could not find a feasible solution.</t>
        </r>
      </text>
    </comment>
    <comment ref="K174" authorId="0" shapeId="0" xr:uid="{C620838D-031B-4E05-9578-DDE867AE070D}">
      <text>
        <r>
          <rPr>
            <sz val="9"/>
            <color indexed="81"/>
            <rFont val="Tahoma"/>
            <family val="2"/>
          </rPr>
          <t>Solver could not find a feasible solution.</t>
        </r>
      </text>
    </comment>
    <comment ref="L174" authorId="0" shapeId="0" xr:uid="{71CAABFD-D33B-4A3E-88C4-7ED788AC7DD0}">
      <text>
        <r>
          <rPr>
            <sz val="9"/>
            <color indexed="81"/>
            <rFont val="Tahoma"/>
            <family val="2"/>
          </rPr>
          <t>Solver could not find a feasible solution.</t>
        </r>
      </text>
    </comment>
    <comment ref="M174" authorId="0" shapeId="0" xr:uid="{255F4C98-3E53-443D-A064-7D53CF5A3AB4}">
      <text>
        <r>
          <rPr>
            <sz val="9"/>
            <color indexed="81"/>
            <rFont val="Tahoma"/>
            <family val="2"/>
          </rPr>
          <t>Solver could not find a feasible solution.</t>
        </r>
      </text>
    </comment>
    <comment ref="N174" authorId="0" shapeId="0" xr:uid="{EA75505D-04C1-4118-AEB6-7B941CB652BA}">
      <text>
        <r>
          <rPr>
            <sz val="9"/>
            <color indexed="81"/>
            <rFont val="Tahoma"/>
            <family val="2"/>
          </rPr>
          <t>Solver could not find a feasible solution.</t>
        </r>
      </text>
    </comment>
    <comment ref="O174" authorId="0" shapeId="0" xr:uid="{FF63E22F-3471-41AC-99CF-782E1FF86AA9}">
      <text>
        <r>
          <rPr>
            <sz val="9"/>
            <color indexed="81"/>
            <rFont val="Tahoma"/>
            <family val="2"/>
          </rPr>
          <t>Solver converged in probability to a global solution.</t>
        </r>
      </text>
    </comment>
    <comment ref="P174" authorId="0" shapeId="0" xr:uid="{CC4AC740-26B3-4A40-A4D7-0DE2DCA13FBD}">
      <text>
        <r>
          <rPr>
            <sz val="9"/>
            <color indexed="81"/>
            <rFont val="Tahoma"/>
            <family val="2"/>
          </rPr>
          <t>Solver converged in probability to a global solution.</t>
        </r>
      </text>
    </comment>
    <comment ref="Q174" authorId="0" shapeId="0" xr:uid="{5AE4E1D9-F18F-403B-A741-A85A2BB761E2}">
      <text>
        <r>
          <rPr>
            <sz val="9"/>
            <color indexed="81"/>
            <rFont val="Tahoma"/>
            <family val="2"/>
          </rPr>
          <t>Solver converged in probability to a global solution.</t>
        </r>
      </text>
    </comment>
    <comment ref="R174" authorId="0" shapeId="0" xr:uid="{DB0C3226-F62F-4307-B229-32EFFFC5A5CB}">
      <text>
        <r>
          <rPr>
            <sz val="9"/>
            <color indexed="81"/>
            <rFont val="Tahoma"/>
            <family val="2"/>
          </rPr>
          <t>Solver converged in probability to a global solution.</t>
        </r>
      </text>
    </comment>
    <comment ref="S174" authorId="0" shapeId="0" xr:uid="{4ABEC516-DDA2-490A-AB47-1CDA341C8345}">
      <text>
        <r>
          <rPr>
            <sz val="9"/>
            <color indexed="81"/>
            <rFont val="Tahoma"/>
            <family val="2"/>
          </rPr>
          <t>Solver converged in probability to a global solution.</t>
        </r>
      </text>
    </comment>
    <comment ref="T174" authorId="0" shapeId="0" xr:uid="{62B7D9C8-A137-4399-85D1-F6D55CB3146B}">
      <text>
        <r>
          <rPr>
            <sz val="9"/>
            <color indexed="81"/>
            <rFont val="Tahoma"/>
            <family val="2"/>
          </rPr>
          <t>Solver converged in probability to a global solution.</t>
        </r>
      </text>
    </comment>
    <comment ref="U174" authorId="0" shapeId="0" xr:uid="{6524DE7D-9269-438A-A7C6-97E0C0FAE9D6}">
      <text>
        <r>
          <rPr>
            <sz val="9"/>
            <color indexed="81"/>
            <rFont val="Tahoma"/>
            <family val="2"/>
          </rPr>
          <t>Solver converged in probability to a global solution.</t>
        </r>
      </text>
    </comment>
    <comment ref="V174" authorId="0" shapeId="0" xr:uid="{4D3DE0F5-A2AD-4529-9F6B-2593540AE55A}">
      <text>
        <r>
          <rPr>
            <sz val="9"/>
            <color indexed="81"/>
            <rFont val="Tahoma"/>
            <family val="2"/>
          </rPr>
          <t>Solver converged in probability to a global solution.</t>
        </r>
      </text>
    </comment>
    <comment ref="W174" authorId="0" shapeId="0" xr:uid="{7461B3DC-63CA-4E24-B9B8-5DDF03E1E63E}">
      <text>
        <r>
          <rPr>
            <sz val="9"/>
            <color indexed="81"/>
            <rFont val="Tahoma"/>
            <family val="2"/>
          </rPr>
          <t>Solver converged in probability to a global solution.</t>
        </r>
      </text>
    </comment>
    <comment ref="X174" authorId="0" shapeId="0" xr:uid="{3EC84F23-69F8-43F4-8CFD-DB9A45D3709B}">
      <text>
        <r>
          <rPr>
            <sz val="9"/>
            <color indexed="81"/>
            <rFont val="Tahoma"/>
            <family val="2"/>
          </rPr>
          <t>Solver converged in probability to a global solution.</t>
        </r>
      </text>
    </comment>
    <comment ref="Y174" authorId="0" shapeId="0" xr:uid="{B88C863D-39B7-406D-A946-82DE9F0A4267}">
      <text>
        <r>
          <rPr>
            <sz val="9"/>
            <color indexed="81"/>
            <rFont val="Tahoma"/>
            <family val="2"/>
          </rPr>
          <t>Solver converged in probability to a global solution.</t>
        </r>
      </text>
    </comment>
    <comment ref="Z174" authorId="0" shapeId="0" xr:uid="{69CD1D0D-0E0E-40F9-B5CC-12FFE4F757BE}">
      <text>
        <r>
          <rPr>
            <sz val="9"/>
            <color indexed="81"/>
            <rFont val="Tahoma"/>
            <family val="2"/>
          </rPr>
          <t>Solver converged in probability to a global solution.</t>
        </r>
      </text>
    </comment>
    <comment ref="AA174" authorId="0" shapeId="0" xr:uid="{A7DBDC51-2B93-425F-A6D9-7BA3212EE396}">
      <text>
        <r>
          <rPr>
            <sz val="9"/>
            <color indexed="81"/>
            <rFont val="Tahoma"/>
            <family val="2"/>
          </rPr>
          <t>Solver converged in probability to a global solution.</t>
        </r>
      </text>
    </comment>
    <comment ref="B175" authorId="0" shapeId="0" xr:uid="{69081971-F704-4759-B2A0-0FF18A3651CB}">
      <text>
        <r>
          <rPr>
            <sz val="9"/>
            <color indexed="81"/>
            <rFont val="Tahoma"/>
            <family val="2"/>
          </rPr>
          <t>Solver could not find a feasible solution.</t>
        </r>
      </text>
    </comment>
    <comment ref="C175" authorId="0" shapeId="0" xr:uid="{2EF9DD4C-E007-473D-93E9-61C068AF3DDD}">
      <text>
        <r>
          <rPr>
            <sz val="9"/>
            <color indexed="81"/>
            <rFont val="Tahoma"/>
            <family val="2"/>
          </rPr>
          <t>Solver could not find a feasible solution.</t>
        </r>
      </text>
    </comment>
    <comment ref="D175" authorId="0" shapeId="0" xr:uid="{7E71AB7B-FE06-4101-A972-7F7641CDB1DE}">
      <text>
        <r>
          <rPr>
            <sz val="9"/>
            <color indexed="81"/>
            <rFont val="Tahoma"/>
            <family val="2"/>
          </rPr>
          <t>Solver could not find a feasible solution.</t>
        </r>
      </text>
    </comment>
    <comment ref="E175" authorId="0" shapeId="0" xr:uid="{B252AFA2-1577-4D1A-B856-F2802665405D}">
      <text>
        <r>
          <rPr>
            <sz val="9"/>
            <color indexed="81"/>
            <rFont val="Tahoma"/>
            <family val="2"/>
          </rPr>
          <t>Solver could not find a feasible solution.</t>
        </r>
      </text>
    </comment>
    <comment ref="F175" authorId="0" shapeId="0" xr:uid="{0B4A7524-EB93-4AEF-8F57-910C342A457C}">
      <text>
        <r>
          <rPr>
            <sz val="9"/>
            <color indexed="81"/>
            <rFont val="Tahoma"/>
            <family val="2"/>
          </rPr>
          <t>Solver could not find a feasible solution.</t>
        </r>
      </text>
    </comment>
    <comment ref="G175" authorId="0" shapeId="0" xr:uid="{10FAE33D-EA4B-46EE-A34C-AFF0A1988C37}">
      <text>
        <r>
          <rPr>
            <sz val="9"/>
            <color indexed="81"/>
            <rFont val="Tahoma"/>
            <family val="2"/>
          </rPr>
          <t>Solver could not find a feasible solution.</t>
        </r>
      </text>
    </comment>
    <comment ref="H175" authorId="0" shapeId="0" xr:uid="{0FA5D7DA-A8B6-47EE-A67F-1B741607527E}">
      <text>
        <r>
          <rPr>
            <sz val="9"/>
            <color indexed="81"/>
            <rFont val="Tahoma"/>
            <family val="2"/>
          </rPr>
          <t>Solver could not find a feasible solution.</t>
        </r>
      </text>
    </comment>
    <comment ref="I175" authorId="0" shapeId="0" xr:uid="{E0CEC11C-3428-416D-87B7-68508028D3EF}">
      <text>
        <r>
          <rPr>
            <sz val="9"/>
            <color indexed="81"/>
            <rFont val="Tahoma"/>
            <family val="2"/>
          </rPr>
          <t>Solver could not find a feasible solution.</t>
        </r>
      </text>
    </comment>
    <comment ref="J175" authorId="0" shapeId="0" xr:uid="{766BB25F-230C-479F-888B-25C4A4EC9686}">
      <text>
        <r>
          <rPr>
            <sz val="9"/>
            <color indexed="81"/>
            <rFont val="Tahoma"/>
            <family val="2"/>
          </rPr>
          <t>Solver could not find a feasible solution.</t>
        </r>
      </text>
    </comment>
    <comment ref="K175" authorId="0" shapeId="0" xr:uid="{85C3E8B7-47D2-4B66-A2E6-7AAEFB5DC1C0}">
      <text>
        <r>
          <rPr>
            <sz val="9"/>
            <color indexed="81"/>
            <rFont val="Tahoma"/>
            <family val="2"/>
          </rPr>
          <t>Solver could not find a feasible solution.</t>
        </r>
      </text>
    </comment>
    <comment ref="L175" authorId="0" shapeId="0" xr:uid="{33D80586-A162-4605-B8C5-DE65AE6EA965}">
      <text>
        <r>
          <rPr>
            <sz val="9"/>
            <color indexed="81"/>
            <rFont val="Tahoma"/>
            <family val="2"/>
          </rPr>
          <t>Solver could not find a feasible solution.</t>
        </r>
      </text>
    </comment>
    <comment ref="M175" authorId="0" shapeId="0" xr:uid="{D39959C9-B336-41E5-AC3F-58B7FDFCB7BF}">
      <text>
        <r>
          <rPr>
            <sz val="9"/>
            <color indexed="81"/>
            <rFont val="Tahoma"/>
            <family val="2"/>
          </rPr>
          <t>Solver could not find a feasible solution.</t>
        </r>
      </text>
    </comment>
    <comment ref="N175" authorId="0" shapeId="0" xr:uid="{A28C0D22-4FED-47F4-B7A0-500AB5ED0067}">
      <text>
        <r>
          <rPr>
            <sz val="9"/>
            <color indexed="81"/>
            <rFont val="Tahoma"/>
            <family val="2"/>
          </rPr>
          <t>Solver could not find a feasible solution.</t>
        </r>
      </text>
    </comment>
    <comment ref="O175" authorId="0" shapeId="0" xr:uid="{B9E85EF6-5199-4D7C-A470-143DBCFC5C38}">
      <text>
        <r>
          <rPr>
            <sz val="9"/>
            <color indexed="81"/>
            <rFont val="Tahoma"/>
            <family val="2"/>
          </rPr>
          <t>Solver converged in probability to a global solution.</t>
        </r>
      </text>
    </comment>
    <comment ref="P175" authorId="0" shapeId="0" xr:uid="{5BB20973-D425-4DF3-9008-9E9521796CBA}">
      <text>
        <r>
          <rPr>
            <sz val="9"/>
            <color indexed="81"/>
            <rFont val="Tahoma"/>
            <family val="2"/>
          </rPr>
          <t>Solver converged in probability to a global solution.</t>
        </r>
      </text>
    </comment>
    <comment ref="Q175" authorId="0" shapeId="0" xr:uid="{F8B83D37-7F65-4731-BBC6-B2AE94FD383D}">
      <text>
        <r>
          <rPr>
            <sz val="9"/>
            <color indexed="81"/>
            <rFont val="Tahoma"/>
            <family val="2"/>
          </rPr>
          <t>Solver converged in probability to a global solution.</t>
        </r>
      </text>
    </comment>
    <comment ref="R175" authorId="0" shapeId="0" xr:uid="{1C9DFF0C-E963-487E-9BCB-C64BCD63F26D}">
      <text>
        <r>
          <rPr>
            <sz val="9"/>
            <color indexed="81"/>
            <rFont val="Tahoma"/>
            <family val="2"/>
          </rPr>
          <t>Solver converged in probability to a global solution.</t>
        </r>
      </text>
    </comment>
    <comment ref="S175" authorId="0" shapeId="0" xr:uid="{C86B9B56-E881-40D7-9DD4-C9A6F32BF05D}">
      <text>
        <r>
          <rPr>
            <sz val="9"/>
            <color indexed="81"/>
            <rFont val="Tahoma"/>
            <family val="2"/>
          </rPr>
          <t>Solver converged in probability to a global solution.</t>
        </r>
      </text>
    </comment>
    <comment ref="T175" authorId="0" shapeId="0" xr:uid="{FB0E8552-63C6-4D0D-80A2-6A17CD6449E5}">
      <text>
        <r>
          <rPr>
            <sz val="9"/>
            <color indexed="81"/>
            <rFont val="Tahoma"/>
            <family val="2"/>
          </rPr>
          <t>Solver converged in probability to a global solution.</t>
        </r>
      </text>
    </comment>
    <comment ref="U175" authorId="0" shapeId="0" xr:uid="{29139F21-92A1-43D4-8EF0-EB49F558B195}">
      <text>
        <r>
          <rPr>
            <sz val="9"/>
            <color indexed="81"/>
            <rFont val="Tahoma"/>
            <family val="2"/>
          </rPr>
          <t>Solver converged in probability to a global solution.</t>
        </r>
      </text>
    </comment>
    <comment ref="V175" authorId="0" shapeId="0" xr:uid="{5EC81783-9980-4C85-9A3D-A7F4ACB074E4}">
      <text>
        <r>
          <rPr>
            <sz val="9"/>
            <color indexed="81"/>
            <rFont val="Tahoma"/>
            <family val="2"/>
          </rPr>
          <t>Solver converged in probability to a global solution.</t>
        </r>
      </text>
    </comment>
    <comment ref="W175" authorId="0" shapeId="0" xr:uid="{37E5ECF7-4E49-4A96-A766-502CDDF1C70C}">
      <text>
        <r>
          <rPr>
            <sz val="9"/>
            <color indexed="81"/>
            <rFont val="Tahoma"/>
            <family val="2"/>
          </rPr>
          <t>Solver converged in probability to a global solution.</t>
        </r>
      </text>
    </comment>
    <comment ref="X175" authorId="0" shapeId="0" xr:uid="{B776B78B-B25C-4296-BA9B-685D62C1E085}">
      <text>
        <r>
          <rPr>
            <sz val="9"/>
            <color indexed="81"/>
            <rFont val="Tahoma"/>
            <family val="2"/>
          </rPr>
          <t>Solver converged in probability to a global solution.</t>
        </r>
      </text>
    </comment>
    <comment ref="Y175" authorId="0" shapeId="0" xr:uid="{0F369800-ACC1-4C0D-AC46-F6519C35BE12}">
      <text>
        <r>
          <rPr>
            <sz val="9"/>
            <color indexed="81"/>
            <rFont val="Tahoma"/>
            <family val="2"/>
          </rPr>
          <t>Solver converged in probability to a global solution.</t>
        </r>
      </text>
    </comment>
    <comment ref="Z175" authorId="0" shapeId="0" xr:uid="{D29D495A-1C9C-4E8C-BA46-839AA65FB853}">
      <text>
        <r>
          <rPr>
            <sz val="9"/>
            <color indexed="81"/>
            <rFont val="Tahoma"/>
            <family val="2"/>
          </rPr>
          <t>Solver converged in probability to a global solution.</t>
        </r>
      </text>
    </comment>
    <comment ref="AA175" authorId="0" shapeId="0" xr:uid="{9541A314-67DA-4471-9945-881B438BCD3A}">
      <text>
        <r>
          <rPr>
            <sz val="9"/>
            <color indexed="81"/>
            <rFont val="Tahoma"/>
            <family val="2"/>
          </rPr>
          <t>Solver converged in probability to a global solution.</t>
        </r>
      </text>
    </comment>
    <comment ref="B176" authorId="0" shapeId="0" xr:uid="{2120D0A5-087C-4AAC-9116-F08FA552F979}">
      <text>
        <r>
          <rPr>
            <sz val="9"/>
            <color indexed="81"/>
            <rFont val="Tahoma"/>
            <family val="2"/>
          </rPr>
          <t>Solver could not find a feasible solution.</t>
        </r>
      </text>
    </comment>
    <comment ref="C176" authorId="0" shapeId="0" xr:uid="{6AD4C951-82F0-46C0-96C5-D58CB873D377}">
      <text>
        <r>
          <rPr>
            <sz val="9"/>
            <color indexed="81"/>
            <rFont val="Tahoma"/>
            <family val="2"/>
          </rPr>
          <t>Solver could not find a feasible solution.</t>
        </r>
      </text>
    </comment>
    <comment ref="D176" authorId="0" shapeId="0" xr:uid="{67E5FEBB-3953-4DF6-B018-87B9D2E7C6F1}">
      <text>
        <r>
          <rPr>
            <sz val="9"/>
            <color indexed="81"/>
            <rFont val="Tahoma"/>
            <family val="2"/>
          </rPr>
          <t>Solver could not find a feasible solution.</t>
        </r>
      </text>
    </comment>
    <comment ref="E176" authorId="0" shapeId="0" xr:uid="{B132D19B-85D1-40E4-A40E-73036285439C}">
      <text>
        <r>
          <rPr>
            <sz val="9"/>
            <color indexed="81"/>
            <rFont val="Tahoma"/>
            <family val="2"/>
          </rPr>
          <t>Solver could not find a feasible solution.</t>
        </r>
      </text>
    </comment>
    <comment ref="F176" authorId="0" shapeId="0" xr:uid="{91A2A3AD-1201-40CD-A34E-841C3C0A0E01}">
      <text>
        <r>
          <rPr>
            <sz val="9"/>
            <color indexed="81"/>
            <rFont val="Tahoma"/>
            <family val="2"/>
          </rPr>
          <t>Solver could not find a feasible solution.</t>
        </r>
      </text>
    </comment>
    <comment ref="G176" authorId="0" shapeId="0" xr:uid="{C4964645-6741-48DF-8CD3-9DC9A1BD405F}">
      <text>
        <r>
          <rPr>
            <sz val="9"/>
            <color indexed="81"/>
            <rFont val="Tahoma"/>
            <family val="2"/>
          </rPr>
          <t>Solver could not find a feasible solution.</t>
        </r>
      </text>
    </comment>
    <comment ref="H176" authorId="0" shapeId="0" xr:uid="{DE7E46D9-680B-4A6A-9A13-0935B4DDEFF3}">
      <text>
        <r>
          <rPr>
            <sz val="9"/>
            <color indexed="81"/>
            <rFont val="Tahoma"/>
            <family val="2"/>
          </rPr>
          <t>Solver could not find a feasible solution.</t>
        </r>
      </text>
    </comment>
    <comment ref="I176" authorId="0" shapeId="0" xr:uid="{37C4BC2F-06DE-47ED-8977-09C4FC274006}">
      <text>
        <r>
          <rPr>
            <sz val="9"/>
            <color indexed="81"/>
            <rFont val="Tahoma"/>
            <family val="2"/>
          </rPr>
          <t>Solver could not find a feasible solution.</t>
        </r>
      </text>
    </comment>
    <comment ref="J176" authorId="0" shapeId="0" xr:uid="{79458223-112F-4516-A0C1-CAC8C3376C86}">
      <text>
        <r>
          <rPr>
            <sz val="9"/>
            <color indexed="81"/>
            <rFont val="Tahoma"/>
            <family val="2"/>
          </rPr>
          <t>Solver could not find a feasible solution.</t>
        </r>
      </text>
    </comment>
    <comment ref="K176" authorId="0" shapeId="0" xr:uid="{A5AE4A40-CE3E-43BE-BEC7-78AE0CE0F6AF}">
      <text>
        <r>
          <rPr>
            <sz val="9"/>
            <color indexed="81"/>
            <rFont val="Tahoma"/>
            <family val="2"/>
          </rPr>
          <t>Solver could not find a feasible solution.</t>
        </r>
      </text>
    </comment>
    <comment ref="L176" authorId="0" shapeId="0" xr:uid="{A163D7A8-1CAE-4075-A04B-1296F23039F8}">
      <text>
        <r>
          <rPr>
            <sz val="9"/>
            <color indexed="81"/>
            <rFont val="Tahoma"/>
            <family val="2"/>
          </rPr>
          <t>Solver could not find a feasible solution.</t>
        </r>
      </text>
    </comment>
    <comment ref="M176" authorId="0" shapeId="0" xr:uid="{1F1ED2BA-EE11-4223-B0EA-05A80C42EBDE}">
      <text>
        <r>
          <rPr>
            <sz val="9"/>
            <color indexed="81"/>
            <rFont val="Tahoma"/>
            <family val="2"/>
          </rPr>
          <t>Solver could not find a feasible solution.</t>
        </r>
      </text>
    </comment>
    <comment ref="N176" authorId="0" shapeId="0" xr:uid="{5D0887F4-FDF3-452D-9864-5CA0E35DB319}">
      <text>
        <r>
          <rPr>
            <sz val="9"/>
            <color indexed="81"/>
            <rFont val="Tahoma"/>
            <family val="2"/>
          </rPr>
          <t>Solver could not find a feasible solution.</t>
        </r>
      </text>
    </comment>
    <comment ref="O176" authorId="0" shapeId="0" xr:uid="{4FD719BC-4B89-4228-8D3C-6EEB8DF2BAC8}">
      <text>
        <r>
          <rPr>
            <sz val="9"/>
            <color indexed="81"/>
            <rFont val="Tahoma"/>
            <family val="2"/>
          </rPr>
          <t>Solver converged in probability to a global solution.</t>
        </r>
      </text>
    </comment>
    <comment ref="P176" authorId="0" shapeId="0" xr:uid="{3653051C-C264-4B3E-8EC0-0C665198F0D8}">
      <text>
        <r>
          <rPr>
            <sz val="9"/>
            <color indexed="81"/>
            <rFont val="Tahoma"/>
            <family val="2"/>
          </rPr>
          <t>Solver converged in probability to a global solution.</t>
        </r>
      </text>
    </comment>
    <comment ref="Q176" authorId="0" shapeId="0" xr:uid="{5B8772E1-A3DA-4CE7-AAD2-1507B61C3FCC}">
      <text>
        <r>
          <rPr>
            <sz val="9"/>
            <color indexed="81"/>
            <rFont val="Tahoma"/>
            <family val="2"/>
          </rPr>
          <t>Solver converged in probability to a global solution.</t>
        </r>
      </text>
    </comment>
    <comment ref="R176" authorId="0" shapeId="0" xr:uid="{781836DA-B60B-4E8B-A260-EE28848A875F}">
      <text>
        <r>
          <rPr>
            <sz val="9"/>
            <color indexed="81"/>
            <rFont val="Tahoma"/>
            <family val="2"/>
          </rPr>
          <t>Solver converged in probability to a global solution.</t>
        </r>
      </text>
    </comment>
    <comment ref="S176" authorId="0" shapeId="0" xr:uid="{A4E6843F-BC71-4E44-B7A1-F7004186E4EB}">
      <text>
        <r>
          <rPr>
            <sz val="9"/>
            <color indexed="81"/>
            <rFont val="Tahoma"/>
            <family val="2"/>
          </rPr>
          <t>Solver converged in probability to a global solution.</t>
        </r>
      </text>
    </comment>
    <comment ref="T176" authorId="0" shapeId="0" xr:uid="{88451FDB-DB14-4DEB-898F-ED910CC20C4C}">
      <text>
        <r>
          <rPr>
            <sz val="9"/>
            <color indexed="81"/>
            <rFont val="Tahoma"/>
            <family val="2"/>
          </rPr>
          <t>Solver converged in probability to a global solution.</t>
        </r>
      </text>
    </comment>
    <comment ref="U176" authorId="0" shapeId="0" xr:uid="{F86A0D70-88A4-49C7-947A-B7457D32ADA0}">
      <text>
        <r>
          <rPr>
            <sz val="9"/>
            <color indexed="81"/>
            <rFont val="Tahoma"/>
            <family val="2"/>
          </rPr>
          <t>Solver converged in probability to a global solution.</t>
        </r>
      </text>
    </comment>
    <comment ref="V176" authorId="0" shapeId="0" xr:uid="{00F79A76-A28C-482C-9553-1D3D514C7B9B}">
      <text>
        <r>
          <rPr>
            <sz val="9"/>
            <color indexed="81"/>
            <rFont val="Tahoma"/>
            <family val="2"/>
          </rPr>
          <t>Solver converged in probability to a global solution.</t>
        </r>
      </text>
    </comment>
    <comment ref="W176" authorId="0" shapeId="0" xr:uid="{D8758C6A-1805-4A29-83B1-4BA682805C79}">
      <text>
        <r>
          <rPr>
            <sz val="9"/>
            <color indexed="81"/>
            <rFont val="Tahoma"/>
            <family val="2"/>
          </rPr>
          <t>Solver converged in probability to a global solution.</t>
        </r>
      </text>
    </comment>
    <comment ref="X176" authorId="0" shapeId="0" xr:uid="{D618B749-BB2E-44BA-A540-77EF1D10B0BA}">
      <text>
        <r>
          <rPr>
            <sz val="9"/>
            <color indexed="81"/>
            <rFont val="Tahoma"/>
            <family val="2"/>
          </rPr>
          <t>Solver converged in probability to a global solution.</t>
        </r>
      </text>
    </comment>
    <comment ref="Y176" authorId="0" shapeId="0" xr:uid="{09117332-CB36-4669-A93F-77B946DB0ADC}">
      <text>
        <r>
          <rPr>
            <sz val="9"/>
            <color indexed="81"/>
            <rFont val="Tahoma"/>
            <family val="2"/>
          </rPr>
          <t>Solver converged in probability to a global solution.</t>
        </r>
      </text>
    </comment>
    <comment ref="Z176" authorId="0" shapeId="0" xr:uid="{50CC355F-85C7-46F7-B828-8FC1B173DA3C}">
      <text>
        <r>
          <rPr>
            <sz val="9"/>
            <color indexed="81"/>
            <rFont val="Tahoma"/>
            <family val="2"/>
          </rPr>
          <t>Solver converged in probability to a global solution.</t>
        </r>
      </text>
    </comment>
    <comment ref="AA176" authorId="0" shapeId="0" xr:uid="{FB7CAC4C-A763-488E-86D5-6E2129F008EF}">
      <text>
        <r>
          <rPr>
            <sz val="9"/>
            <color indexed="81"/>
            <rFont val="Tahoma"/>
            <family val="2"/>
          </rPr>
          <t>Solver converged in probability to a global solution.</t>
        </r>
      </text>
    </comment>
    <comment ref="B177" authorId="0" shapeId="0" xr:uid="{68960F53-87FF-4CE2-AF09-9A5375BD5B86}">
      <text>
        <r>
          <rPr>
            <sz val="9"/>
            <color indexed="81"/>
            <rFont val="Tahoma"/>
            <family val="2"/>
          </rPr>
          <t>Solver could not find a feasible solution.</t>
        </r>
      </text>
    </comment>
    <comment ref="C177" authorId="0" shapeId="0" xr:uid="{AE655C35-6849-4236-9171-39970A7736C3}">
      <text>
        <r>
          <rPr>
            <sz val="9"/>
            <color indexed="81"/>
            <rFont val="Tahoma"/>
            <family val="2"/>
          </rPr>
          <t>Solver could not find a feasible solution.</t>
        </r>
      </text>
    </comment>
    <comment ref="D177" authorId="0" shapeId="0" xr:uid="{CC636A6F-4985-4DF5-8F65-B950C95BF7CE}">
      <text>
        <r>
          <rPr>
            <sz val="9"/>
            <color indexed="81"/>
            <rFont val="Tahoma"/>
            <family val="2"/>
          </rPr>
          <t>Solver could not find a feasible solution.</t>
        </r>
      </text>
    </comment>
    <comment ref="E177" authorId="0" shapeId="0" xr:uid="{94E1F09A-4A80-4588-B909-D9876A888A79}">
      <text>
        <r>
          <rPr>
            <sz val="9"/>
            <color indexed="81"/>
            <rFont val="Tahoma"/>
            <family val="2"/>
          </rPr>
          <t>Solver could not find a feasible solution.</t>
        </r>
      </text>
    </comment>
    <comment ref="F177" authorId="0" shapeId="0" xr:uid="{6DF64EBB-EEF7-49C2-9344-DE26AA1BAFBF}">
      <text>
        <r>
          <rPr>
            <sz val="9"/>
            <color indexed="81"/>
            <rFont val="Tahoma"/>
            <family val="2"/>
          </rPr>
          <t>Solver could not find a feasible solution.</t>
        </r>
      </text>
    </comment>
    <comment ref="G177" authorId="0" shapeId="0" xr:uid="{CDEF0681-2593-4B97-BCF3-39B87DBDC145}">
      <text>
        <r>
          <rPr>
            <sz val="9"/>
            <color indexed="81"/>
            <rFont val="Tahoma"/>
            <family val="2"/>
          </rPr>
          <t>Solver could not find a feasible solution.</t>
        </r>
      </text>
    </comment>
    <comment ref="H177" authorId="0" shapeId="0" xr:uid="{05F263EC-15F1-41E2-B51A-DB8E42FD8AB3}">
      <text>
        <r>
          <rPr>
            <sz val="9"/>
            <color indexed="81"/>
            <rFont val="Tahoma"/>
            <family val="2"/>
          </rPr>
          <t>Solver could not find a feasible solution.</t>
        </r>
      </text>
    </comment>
    <comment ref="I177" authorId="0" shapeId="0" xr:uid="{1D8320D1-011C-41B5-91AE-D762431439F2}">
      <text>
        <r>
          <rPr>
            <sz val="9"/>
            <color indexed="81"/>
            <rFont val="Tahoma"/>
            <family val="2"/>
          </rPr>
          <t>Solver could not find a feasible solution.</t>
        </r>
      </text>
    </comment>
    <comment ref="J177" authorId="0" shapeId="0" xr:uid="{E288825D-DE6B-4733-8E4D-7475240BB553}">
      <text>
        <r>
          <rPr>
            <sz val="9"/>
            <color indexed="81"/>
            <rFont val="Tahoma"/>
            <family val="2"/>
          </rPr>
          <t>Solver could not find a feasible solution.</t>
        </r>
      </text>
    </comment>
    <comment ref="K177" authorId="0" shapeId="0" xr:uid="{D16C3E6D-FDB1-49B0-A91E-D7EA1E10E251}">
      <text>
        <r>
          <rPr>
            <sz val="9"/>
            <color indexed="81"/>
            <rFont val="Tahoma"/>
            <family val="2"/>
          </rPr>
          <t>Solver could not find a feasible solution.</t>
        </r>
      </text>
    </comment>
    <comment ref="L177" authorId="0" shapeId="0" xr:uid="{90BEE9E5-CC7A-4814-B845-D78CDAB4D42B}">
      <text>
        <r>
          <rPr>
            <sz val="9"/>
            <color indexed="81"/>
            <rFont val="Tahoma"/>
            <family val="2"/>
          </rPr>
          <t>Solver could not find a feasible solution.</t>
        </r>
      </text>
    </comment>
    <comment ref="M177" authorId="0" shapeId="0" xr:uid="{CD9EF282-4EAA-4BDC-8AA1-F8659FB038E8}">
      <text>
        <r>
          <rPr>
            <sz val="9"/>
            <color indexed="81"/>
            <rFont val="Tahoma"/>
            <family val="2"/>
          </rPr>
          <t>Solver could not find a feasible solution.</t>
        </r>
      </text>
    </comment>
    <comment ref="N177" authorId="0" shapeId="0" xr:uid="{D93318D6-F79E-4D9B-8E63-310D6EF214CA}">
      <text>
        <r>
          <rPr>
            <sz val="9"/>
            <color indexed="81"/>
            <rFont val="Tahoma"/>
            <family val="2"/>
          </rPr>
          <t>Solver could not find a feasible solution.</t>
        </r>
      </text>
    </comment>
    <comment ref="O177" authorId="0" shapeId="0" xr:uid="{13A54E1C-A093-4275-8F2A-F71AECA99CC7}">
      <text>
        <r>
          <rPr>
            <sz val="9"/>
            <color indexed="81"/>
            <rFont val="Tahoma"/>
            <family val="2"/>
          </rPr>
          <t>Solver converged in probability to a global solution.</t>
        </r>
      </text>
    </comment>
    <comment ref="P177" authorId="0" shapeId="0" xr:uid="{EAFF8257-4563-42A5-BDB1-FD2F7EE711D2}">
      <text>
        <r>
          <rPr>
            <sz val="9"/>
            <color indexed="81"/>
            <rFont val="Tahoma"/>
            <family val="2"/>
          </rPr>
          <t>Solver converged in probability to a global solution.</t>
        </r>
      </text>
    </comment>
    <comment ref="Q177" authorId="0" shapeId="0" xr:uid="{B6118CCB-6BD7-44DD-B338-A4ACB65C92FD}">
      <text>
        <r>
          <rPr>
            <sz val="9"/>
            <color indexed="81"/>
            <rFont val="Tahoma"/>
            <family val="2"/>
          </rPr>
          <t>Solver converged in probability to a global solution.</t>
        </r>
      </text>
    </comment>
    <comment ref="R177" authorId="0" shapeId="0" xr:uid="{08DF7932-035E-448B-BF14-41FCE26014BA}">
      <text>
        <r>
          <rPr>
            <sz val="9"/>
            <color indexed="81"/>
            <rFont val="Tahoma"/>
            <family val="2"/>
          </rPr>
          <t>Solver converged in probability to a global solution.</t>
        </r>
      </text>
    </comment>
    <comment ref="S177" authorId="0" shapeId="0" xr:uid="{3A2C63B5-6314-4B27-86D4-2517ED3BC8F6}">
      <text>
        <r>
          <rPr>
            <sz val="9"/>
            <color indexed="81"/>
            <rFont val="Tahoma"/>
            <family val="2"/>
          </rPr>
          <t>Solver converged in probability to a global solution.</t>
        </r>
      </text>
    </comment>
    <comment ref="T177" authorId="0" shapeId="0" xr:uid="{98DF2EBA-F65C-4FF6-9342-A76989F8EEAC}">
      <text>
        <r>
          <rPr>
            <sz val="9"/>
            <color indexed="81"/>
            <rFont val="Tahoma"/>
            <family val="2"/>
          </rPr>
          <t>Solver converged in probability to a global solution.</t>
        </r>
      </text>
    </comment>
    <comment ref="U177" authorId="0" shapeId="0" xr:uid="{DB901F39-36D3-4E56-9EFD-C81C7470AA73}">
      <text>
        <r>
          <rPr>
            <sz val="9"/>
            <color indexed="81"/>
            <rFont val="Tahoma"/>
            <family val="2"/>
          </rPr>
          <t>Solver converged in probability to a global solution.</t>
        </r>
      </text>
    </comment>
    <comment ref="V177" authorId="0" shapeId="0" xr:uid="{5B324F48-14C3-4866-A9E6-8864D978751B}">
      <text>
        <r>
          <rPr>
            <sz val="9"/>
            <color indexed="81"/>
            <rFont val="Tahoma"/>
            <family val="2"/>
          </rPr>
          <t>Solver converged in probability to a global solution.</t>
        </r>
      </text>
    </comment>
    <comment ref="W177" authorId="0" shapeId="0" xr:uid="{3E35DEF0-90A8-445F-8247-893912652E94}">
      <text>
        <r>
          <rPr>
            <sz val="9"/>
            <color indexed="81"/>
            <rFont val="Tahoma"/>
            <family val="2"/>
          </rPr>
          <t>Solver converged in probability to a global solution.</t>
        </r>
      </text>
    </comment>
    <comment ref="X177" authorId="0" shapeId="0" xr:uid="{2E99CCB8-2D9F-4A66-B9E2-C5D5BFE1FFBC}">
      <text>
        <r>
          <rPr>
            <sz val="9"/>
            <color indexed="81"/>
            <rFont val="Tahoma"/>
            <family val="2"/>
          </rPr>
          <t>Solver converged in probability to a global solution.</t>
        </r>
      </text>
    </comment>
    <comment ref="Y177" authorId="0" shapeId="0" xr:uid="{1EC3B64D-1D89-4CE8-85AF-DA4356A98618}">
      <text>
        <r>
          <rPr>
            <sz val="9"/>
            <color indexed="81"/>
            <rFont val="Tahoma"/>
            <family val="2"/>
          </rPr>
          <t>Solver converged in probability to a global solution.</t>
        </r>
      </text>
    </comment>
    <comment ref="Z177" authorId="0" shapeId="0" xr:uid="{66E40581-CB34-479E-B261-63DF614729F3}">
      <text>
        <r>
          <rPr>
            <sz val="9"/>
            <color indexed="81"/>
            <rFont val="Tahoma"/>
            <family val="2"/>
          </rPr>
          <t>Solver converged in probability to a global solution.</t>
        </r>
      </text>
    </comment>
    <comment ref="AA177" authorId="0" shapeId="0" xr:uid="{54F919FC-0DCE-4F90-BA37-10B3B3E46012}">
      <text>
        <r>
          <rPr>
            <sz val="9"/>
            <color indexed="81"/>
            <rFont val="Tahoma"/>
            <family val="2"/>
          </rPr>
          <t>Solver converged in probability to a global solution.</t>
        </r>
      </text>
    </comment>
    <comment ref="B178" authorId="0" shapeId="0" xr:uid="{F4484749-22CB-435E-87D8-E5B565C93B10}">
      <text>
        <r>
          <rPr>
            <sz val="9"/>
            <color indexed="81"/>
            <rFont val="Tahoma"/>
            <family val="2"/>
          </rPr>
          <t>Solver could not find a feasible solution.</t>
        </r>
      </text>
    </comment>
    <comment ref="C178" authorId="0" shapeId="0" xr:uid="{7B178C00-7BAA-4405-97FC-838D6E431226}">
      <text>
        <r>
          <rPr>
            <sz val="9"/>
            <color indexed="81"/>
            <rFont val="Tahoma"/>
            <family val="2"/>
          </rPr>
          <t>Solver could not find a feasible solution.</t>
        </r>
      </text>
    </comment>
    <comment ref="D178" authorId="0" shapeId="0" xr:uid="{C5A6DFDF-98FB-43FE-AEE2-DE6159CBA47A}">
      <text>
        <r>
          <rPr>
            <sz val="9"/>
            <color indexed="81"/>
            <rFont val="Tahoma"/>
            <family val="2"/>
          </rPr>
          <t>Solver could not find a feasible solution.</t>
        </r>
      </text>
    </comment>
    <comment ref="E178" authorId="0" shapeId="0" xr:uid="{442742DE-1B21-4990-914F-ADFFA14D6483}">
      <text>
        <r>
          <rPr>
            <sz val="9"/>
            <color indexed="81"/>
            <rFont val="Tahoma"/>
            <family val="2"/>
          </rPr>
          <t>Solver could not find a feasible solution.</t>
        </r>
      </text>
    </comment>
    <comment ref="F178" authorId="0" shapeId="0" xr:uid="{D7BB380F-F212-414F-A58B-53BDE674D09D}">
      <text>
        <r>
          <rPr>
            <sz val="9"/>
            <color indexed="81"/>
            <rFont val="Tahoma"/>
            <family val="2"/>
          </rPr>
          <t>Solver could not find a feasible solution.</t>
        </r>
      </text>
    </comment>
    <comment ref="G178" authorId="0" shapeId="0" xr:uid="{4604B47C-F563-4EE7-8E62-88E4E884E7E9}">
      <text>
        <r>
          <rPr>
            <sz val="9"/>
            <color indexed="81"/>
            <rFont val="Tahoma"/>
            <family val="2"/>
          </rPr>
          <t>Solver could not find a feasible solution.</t>
        </r>
      </text>
    </comment>
    <comment ref="H178" authorId="0" shapeId="0" xr:uid="{91A8BDB0-66DA-4D34-AD1A-C7D962534F3C}">
      <text>
        <r>
          <rPr>
            <sz val="9"/>
            <color indexed="81"/>
            <rFont val="Tahoma"/>
            <family val="2"/>
          </rPr>
          <t>Solver could not find a feasible solution.</t>
        </r>
      </text>
    </comment>
    <comment ref="I178" authorId="0" shapeId="0" xr:uid="{94FD0D01-A328-4BC2-A3CF-306924749219}">
      <text>
        <r>
          <rPr>
            <sz val="9"/>
            <color indexed="81"/>
            <rFont val="Tahoma"/>
            <family val="2"/>
          </rPr>
          <t>Solver could not find a feasible solution.</t>
        </r>
      </text>
    </comment>
    <comment ref="J178" authorId="0" shapeId="0" xr:uid="{73817763-0B96-4676-9416-189ABB5A9122}">
      <text>
        <r>
          <rPr>
            <sz val="9"/>
            <color indexed="81"/>
            <rFont val="Tahoma"/>
            <family val="2"/>
          </rPr>
          <t>Solver could not find a feasible solution.</t>
        </r>
      </text>
    </comment>
    <comment ref="K178" authorId="0" shapeId="0" xr:uid="{B48180FC-86FD-4A51-800C-BE2B987C0471}">
      <text>
        <r>
          <rPr>
            <sz val="9"/>
            <color indexed="81"/>
            <rFont val="Tahoma"/>
            <family val="2"/>
          </rPr>
          <t>Solver could not find a feasible solution.</t>
        </r>
      </text>
    </comment>
    <comment ref="L178" authorId="0" shapeId="0" xr:uid="{244B7F2B-2208-4795-AFD8-748753AA841B}">
      <text>
        <r>
          <rPr>
            <sz val="9"/>
            <color indexed="81"/>
            <rFont val="Tahoma"/>
            <family val="2"/>
          </rPr>
          <t>Solver could not find a feasible solution.</t>
        </r>
      </text>
    </comment>
    <comment ref="M178" authorId="0" shapeId="0" xr:uid="{AE686E7D-F8E6-4AB1-A587-D01C8A1FF429}">
      <text>
        <r>
          <rPr>
            <sz val="9"/>
            <color indexed="81"/>
            <rFont val="Tahoma"/>
            <family val="2"/>
          </rPr>
          <t>Solver could not find a feasible solution.</t>
        </r>
      </text>
    </comment>
    <comment ref="N178" authorId="0" shapeId="0" xr:uid="{47C723C8-3517-4779-BF9B-066A9EDC8810}">
      <text>
        <r>
          <rPr>
            <sz val="9"/>
            <color indexed="81"/>
            <rFont val="Tahoma"/>
            <family val="2"/>
          </rPr>
          <t>Solver could not find a feasible solution.</t>
        </r>
      </text>
    </comment>
    <comment ref="O178" authorId="0" shapeId="0" xr:uid="{3334D457-BB64-437F-B772-77CFEECF5469}">
      <text>
        <r>
          <rPr>
            <sz val="9"/>
            <color indexed="81"/>
            <rFont val="Tahoma"/>
            <family val="2"/>
          </rPr>
          <t>Solver converged in probability to a global solution.</t>
        </r>
      </text>
    </comment>
    <comment ref="P178" authorId="0" shapeId="0" xr:uid="{28535CC1-AD6E-436A-947E-F37402C41B38}">
      <text>
        <r>
          <rPr>
            <sz val="9"/>
            <color indexed="81"/>
            <rFont val="Tahoma"/>
            <family val="2"/>
          </rPr>
          <t>Solver converged in probability to a global solution.</t>
        </r>
      </text>
    </comment>
    <comment ref="Q178" authorId="0" shapeId="0" xr:uid="{987E65DB-8BF2-4AAB-AF56-C0E17C01ED43}">
      <text>
        <r>
          <rPr>
            <sz val="9"/>
            <color indexed="81"/>
            <rFont val="Tahoma"/>
            <family val="2"/>
          </rPr>
          <t>Solver converged in probability to a global solution.</t>
        </r>
      </text>
    </comment>
    <comment ref="R178" authorId="0" shapeId="0" xr:uid="{71497AC1-B54F-4BFB-B84F-82EAAC3D7A28}">
      <text>
        <r>
          <rPr>
            <sz val="9"/>
            <color indexed="81"/>
            <rFont val="Tahoma"/>
            <family val="2"/>
          </rPr>
          <t>Solver converged in probability to a global solution.</t>
        </r>
      </text>
    </comment>
    <comment ref="S178" authorId="0" shapeId="0" xr:uid="{70A524CC-CADA-4C2A-89A2-FFA65472D47F}">
      <text>
        <r>
          <rPr>
            <sz val="9"/>
            <color indexed="81"/>
            <rFont val="Tahoma"/>
            <family val="2"/>
          </rPr>
          <t>Solver converged in probability to a global solution.</t>
        </r>
      </text>
    </comment>
    <comment ref="T178" authorId="0" shapeId="0" xr:uid="{C7C7F004-83D3-44E3-BF9E-20CE88F434AC}">
      <text>
        <r>
          <rPr>
            <sz val="9"/>
            <color indexed="81"/>
            <rFont val="Tahoma"/>
            <family val="2"/>
          </rPr>
          <t>Solver converged in probability to a global solution.</t>
        </r>
      </text>
    </comment>
    <comment ref="U178" authorId="0" shapeId="0" xr:uid="{8580C55B-C011-405D-AB23-CB92092E480D}">
      <text>
        <r>
          <rPr>
            <sz val="9"/>
            <color indexed="81"/>
            <rFont val="Tahoma"/>
            <family val="2"/>
          </rPr>
          <t>Solver converged in probability to a global solution.</t>
        </r>
      </text>
    </comment>
    <comment ref="V178" authorId="0" shapeId="0" xr:uid="{1280401D-22C3-4A50-94FB-294BDFC4CDBA}">
      <text>
        <r>
          <rPr>
            <sz val="9"/>
            <color indexed="81"/>
            <rFont val="Tahoma"/>
            <family val="2"/>
          </rPr>
          <t>Solver converged in probability to a global solution.</t>
        </r>
      </text>
    </comment>
    <comment ref="W178" authorId="0" shapeId="0" xr:uid="{BD4AC2FD-AFC0-4BA2-A10B-1AB6FCA35FD1}">
      <text>
        <r>
          <rPr>
            <sz val="9"/>
            <color indexed="81"/>
            <rFont val="Tahoma"/>
            <family val="2"/>
          </rPr>
          <t>Solver converged in probability to a global solution.</t>
        </r>
      </text>
    </comment>
    <comment ref="X178" authorId="0" shapeId="0" xr:uid="{F096DD34-D41D-472E-9764-97A696727D25}">
      <text>
        <r>
          <rPr>
            <sz val="9"/>
            <color indexed="81"/>
            <rFont val="Tahoma"/>
            <family val="2"/>
          </rPr>
          <t>Solver converged in probability to a global solution.</t>
        </r>
      </text>
    </comment>
    <comment ref="Y178" authorId="0" shapeId="0" xr:uid="{BE8A1205-FA9F-4DE9-AF68-CC1545364C99}">
      <text>
        <r>
          <rPr>
            <sz val="9"/>
            <color indexed="81"/>
            <rFont val="Tahoma"/>
            <family val="2"/>
          </rPr>
          <t>Solver converged in probability to a global solution.</t>
        </r>
      </text>
    </comment>
    <comment ref="Z178" authorId="0" shapeId="0" xr:uid="{3F2AF79C-55F5-4EED-BEC7-C418093C7B55}">
      <text>
        <r>
          <rPr>
            <sz val="9"/>
            <color indexed="81"/>
            <rFont val="Tahoma"/>
            <family val="2"/>
          </rPr>
          <t>Solver converged in probability to a global solution.</t>
        </r>
      </text>
    </comment>
    <comment ref="AA178" authorId="0" shapeId="0" xr:uid="{EAB1BCDD-99EE-41BF-95BD-2BE817F88C43}">
      <text>
        <r>
          <rPr>
            <sz val="9"/>
            <color indexed="81"/>
            <rFont val="Tahoma"/>
            <family val="2"/>
          </rPr>
          <t>Solver converged in probability to a global solution.</t>
        </r>
      </text>
    </comment>
    <comment ref="B179" authorId="0" shapeId="0" xr:uid="{DD15FA54-B349-4978-9686-CFCBEFDC79CB}">
      <text>
        <r>
          <rPr>
            <sz val="9"/>
            <color indexed="81"/>
            <rFont val="Tahoma"/>
            <family val="2"/>
          </rPr>
          <t>Solver could not find a feasible solution.</t>
        </r>
      </text>
    </comment>
    <comment ref="C179" authorId="0" shapeId="0" xr:uid="{0CDBA15C-707D-4669-8690-150DCBB70C67}">
      <text>
        <r>
          <rPr>
            <sz val="9"/>
            <color indexed="81"/>
            <rFont val="Tahoma"/>
            <family val="2"/>
          </rPr>
          <t>Solver could not find a feasible solution.</t>
        </r>
      </text>
    </comment>
    <comment ref="D179" authorId="0" shapeId="0" xr:uid="{4E2E82F7-4123-4DBD-A23C-D47795784FEB}">
      <text>
        <r>
          <rPr>
            <sz val="9"/>
            <color indexed="81"/>
            <rFont val="Tahoma"/>
            <family val="2"/>
          </rPr>
          <t>Solver could not find a feasible solution.</t>
        </r>
      </text>
    </comment>
    <comment ref="E179" authorId="0" shapeId="0" xr:uid="{E274D397-303E-45FE-90EF-B701A52AEC22}">
      <text>
        <r>
          <rPr>
            <sz val="9"/>
            <color indexed="81"/>
            <rFont val="Tahoma"/>
            <family val="2"/>
          </rPr>
          <t>Solver could not find a feasible solution.</t>
        </r>
      </text>
    </comment>
    <comment ref="F179" authorId="0" shapeId="0" xr:uid="{5C7F5518-E062-4937-92C4-0F55A56CAC31}">
      <text>
        <r>
          <rPr>
            <sz val="9"/>
            <color indexed="81"/>
            <rFont val="Tahoma"/>
            <family val="2"/>
          </rPr>
          <t>Solver could not find a feasible solution.</t>
        </r>
      </text>
    </comment>
    <comment ref="G179" authorId="0" shapeId="0" xr:uid="{22407C24-FDB1-41A1-AC9F-F9AB6EFCCA94}">
      <text>
        <r>
          <rPr>
            <sz val="9"/>
            <color indexed="81"/>
            <rFont val="Tahoma"/>
            <family val="2"/>
          </rPr>
          <t>Solver could not find a feasible solution.</t>
        </r>
      </text>
    </comment>
    <comment ref="H179" authorId="0" shapeId="0" xr:uid="{2F5FE2BC-FDAB-4F2F-926E-FA65117E3F0D}">
      <text>
        <r>
          <rPr>
            <sz val="9"/>
            <color indexed="81"/>
            <rFont val="Tahoma"/>
            <family val="2"/>
          </rPr>
          <t>Solver could not find a feasible solution.</t>
        </r>
      </text>
    </comment>
    <comment ref="I179" authorId="0" shapeId="0" xr:uid="{824A2995-7160-4B29-92B3-6244950DEF51}">
      <text>
        <r>
          <rPr>
            <sz val="9"/>
            <color indexed="81"/>
            <rFont val="Tahoma"/>
            <family val="2"/>
          </rPr>
          <t>Solver could not find a feasible solution.</t>
        </r>
      </text>
    </comment>
    <comment ref="J179" authorId="0" shapeId="0" xr:uid="{E19C665F-EFC5-4612-8726-235022D2BBEF}">
      <text>
        <r>
          <rPr>
            <sz val="9"/>
            <color indexed="81"/>
            <rFont val="Tahoma"/>
            <family val="2"/>
          </rPr>
          <t>Solver could not find a feasible solution.</t>
        </r>
      </text>
    </comment>
    <comment ref="K179" authorId="0" shapeId="0" xr:uid="{60C50A8C-C285-4A4F-8E7C-7FCF50943B5B}">
      <text>
        <r>
          <rPr>
            <sz val="9"/>
            <color indexed="81"/>
            <rFont val="Tahoma"/>
            <family val="2"/>
          </rPr>
          <t>Solver could not find a feasible solution.</t>
        </r>
      </text>
    </comment>
    <comment ref="L179" authorId="0" shapeId="0" xr:uid="{D7B8933A-E926-4DE0-82A9-9C6AAF2A6871}">
      <text>
        <r>
          <rPr>
            <sz val="9"/>
            <color indexed="81"/>
            <rFont val="Tahoma"/>
            <family val="2"/>
          </rPr>
          <t>Solver could not find a feasible solution.</t>
        </r>
      </text>
    </comment>
    <comment ref="M179" authorId="0" shapeId="0" xr:uid="{D8AFE7EE-E834-48E5-869D-57D01668EEF6}">
      <text>
        <r>
          <rPr>
            <sz val="9"/>
            <color indexed="81"/>
            <rFont val="Tahoma"/>
            <family val="2"/>
          </rPr>
          <t>Solver could not find a feasible solution.</t>
        </r>
      </text>
    </comment>
    <comment ref="N179" authorId="0" shapeId="0" xr:uid="{1C4DE801-9536-4B63-B12F-C31BCC965F4A}">
      <text>
        <r>
          <rPr>
            <sz val="9"/>
            <color indexed="81"/>
            <rFont val="Tahoma"/>
            <family val="2"/>
          </rPr>
          <t>Solver could not find a feasible solution.</t>
        </r>
      </text>
    </comment>
    <comment ref="O179" authorId="0" shapeId="0" xr:uid="{83AF65AC-E0C5-4844-940C-970A0545A2D2}">
      <text>
        <r>
          <rPr>
            <sz val="9"/>
            <color indexed="81"/>
            <rFont val="Tahoma"/>
            <family val="2"/>
          </rPr>
          <t>Solver converged in probability to a global solution.</t>
        </r>
      </text>
    </comment>
    <comment ref="P179" authorId="0" shapeId="0" xr:uid="{8ED099B9-3773-4D92-B6DD-C40B554604BA}">
      <text>
        <r>
          <rPr>
            <sz val="9"/>
            <color indexed="81"/>
            <rFont val="Tahoma"/>
            <family val="2"/>
          </rPr>
          <t>Solver converged in probability to a global solution.</t>
        </r>
      </text>
    </comment>
    <comment ref="Q179" authorId="0" shapeId="0" xr:uid="{485E902B-243E-4D82-9BB6-1E2603DBE64B}">
      <text>
        <r>
          <rPr>
            <sz val="9"/>
            <color indexed="81"/>
            <rFont val="Tahoma"/>
            <family val="2"/>
          </rPr>
          <t>Solver converged in probability to a global solution.</t>
        </r>
      </text>
    </comment>
    <comment ref="R179" authorId="0" shapeId="0" xr:uid="{2B1C491C-BFDD-4368-9BED-B099B68313B3}">
      <text>
        <r>
          <rPr>
            <sz val="9"/>
            <color indexed="81"/>
            <rFont val="Tahoma"/>
            <family val="2"/>
          </rPr>
          <t>Solver converged in probability to a global solution.</t>
        </r>
      </text>
    </comment>
    <comment ref="S179" authorId="0" shapeId="0" xr:uid="{27491C6F-6BEB-420C-9FF9-9844E78CED4F}">
      <text>
        <r>
          <rPr>
            <sz val="9"/>
            <color indexed="81"/>
            <rFont val="Tahoma"/>
            <family val="2"/>
          </rPr>
          <t>Solver converged in probability to a global solution.</t>
        </r>
      </text>
    </comment>
    <comment ref="T179" authorId="0" shapeId="0" xr:uid="{7ABE1D03-6F69-42B1-AB43-F040C92C287F}">
      <text>
        <r>
          <rPr>
            <sz val="9"/>
            <color indexed="81"/>
            <rFont val="Tahoma"/>
            <family val="2"/>
          </rPr>
          <t>Solver converged in probability to a global solution.</t>
        </r>
      </text>
    </comment>
    <comment ref="U179" authorId="0" shapeId="0" xr:uid="{CD882866-6E8B-4FD3-AE0E-AD06EC23F4EB}">
      <text>
        <r>
          <rPr>
            <sz val="9"/>
            <color indexed="81"/>
            <rFont val="Tahoma"/>
            <family val="2"/>
          </rPr>
          <t>Solver converged in probability to a global solution.</t>
        </r>
      </text>
    </comment>
    <comment ref="V179" authorId="0" shapeId="0" xr:uid="{CD7D459D-DD62-4337-A501-BD21A05BA405}">
      <text>
        <r>
          <rPr>
            <sz val="9"/>
            <color indexed="81"/>
            <rFont val="Tahoma"/>
            <family val="2"/>
          </rPr>
          <t>Solver converged in probability to a global solution.</t>
        </r>
      </text>
    </comment>
    <comment ref="W179" authorId="0" shapeId="0" xr:uid="{0D9E3623-A612-428C-8C3D-BB71790D88C6}">
      <text>
        <r>
          <rPr>
            <sz val="9"/>
            <color indexed="81"/>
            <rFont val="Tahoma"/>
            <family val="2"/>
          </rPr>
          <t>Solver converged in probability to a global solution.</t>
        </r>
      </text>
    </comment>
    <comment ref="X179" authorId="0" shapeId="0" xr:uid="{32585169-8193-4CB5-BD63-97CA6D05D9AB}">
      <text>
        <r>
          <rPr>
            <sz val="9"/>
            <color indexed="81"/>
            <rFont val="Tahoma"/>
            <family val="2"/>
          </rPr>
          <t>Solver converged in probability to a global solution.</t>
        </r>
      </text>
    </comment>
    <comment ref="Y179" authorId="0" shapeId="0" xr:uid="{A1382936-5E6E-4C20-B9D6-1CC52934C539}">
      <text>
        <r>
          <rPr>
            <sz val="9"/>
            <color indexed="81"/>
            <rFont val="Tahoma"/>
            <family val="2"/>
          </rPr>
          <t>Solver converged in probability to a global solution.</t>
        </r>
      </text>
    </comment>
    <comment ref="Z179" authorId="0" shapeId="0" xr:uid="{229CB111-9BEC-4FB4-BEA4-BC71E2FFB56B}">
      <text>
        <r>
          <rPr>
            <sz val="9"/>
            <color indexed="81"/>
            <rFont val="Tahoma"/>
            <family val="2"/>
          </rPr>
          <t>Solver converged in probability to a global solution.</t>
        </r>
      </text>
    </comment>
    <comment ref="AA179" authorId="0" shapeId="0" xr:uid="{33A72CA7-20F2-400A-87A2-C1321A070DE7}">
      <text>
        <r>
          <rPr>
            <sz val="9"/>
            <color indexed="81"/>
            <rFont val="Tahoma"/>
            <family val="2"/>
          </rPr>
          <t>Solver converged in probability to a global solution.</t>
        </r>
      </text>
    </comment>
    <comment ref="B180" authorId="0" shapeId="0" xr:uid="{C6CE6318-1676-40AD-930C-8E8B23934EDC}">
      <text>
        <r>
          <rPr>
            <sz val="9"/>
            <color indexed="81"/>
            <rFont val="Tahoma"/>
            <family val="2"/>
          </rPr>
          <t>Solver could not find a feasible solution.</t>
        </r>
      </text>
    </comment>
    <comment ref="C180" authorId="0" shapeId="0" xr:uid="{5B300B4B-9D97-467E-A23E-4E44A8C4B138}">
      <text>
        <r>
          <rPr>
            <sz val="9"/>
            <color indexed="81"/>
            <rFont val="Tahoma"/>
            <family val="2"/>
          </rPr>
          <t>Solver could not find a feasible solution.</t>
        </r>
      </text>
    </comment>
    <comment ref="D180" authorId="0" shapeId="0" xr:uid="{A4B1DD87-3D1E-4BD5-85EB-951BAF53EACA}">
      <text>
        <r>
          <rPr>
            <sz val="9"/>
            <color indexed="81"/>
            <rFont val="Tahoma"/>
            <family val="2"/>
          </rPr>
          <t>Solver could not find a feasible solution.</t>
        </r>
      </text>
    </comment>
    <comment ref="E180" authorId="0" shapeId="0" xr:uid="{B7EFDC84-8339-496B-A6C5-B6794047764F}">
      <text>
        <r>
          <rPr>
            <sz val="9"/>
            <color indexed="81"/>
            <rFont val="Tahoma"/>
            <family val="2"/>
          </rPr>
          <t>Solver could not find a feasible solution.</t>
        </r>
      </text>
    </comment>
    <comment ref="F180" authorId="0" shapeId="0" xr:uid="{8ECBDD45-CF6B-42B2-BD25-2DD247477734}">
      <text>
        <r>
          <rPr>
            <sz val="9"/>
            <color indexed="81"/>
            <rFont val="Tahoma"/>
            <family val="2"/>
          </rPr>
          <t>Solver could not find a feasible solution.</t>
        </r>
      </text>
    </comment>
    <comment ref="G180" authorId="0" shapeId="0" xr:uid="{6FF43EBC-187D-4B7D-96F5-FAA47907F672}">
      <text>
        <r>
          <rPr>
            <sz val="9"/>
            <color indexed="81"/>
            <rFont val="Tahoma"/>
            <family val="2"/>
          </rPr>
          <t>Solver could not find a feasible solution.</t>
        </r>
      </text>
    </comment>
    <comment ref="H180" authorId="0" shapeId="0" xr:uid="{B8F74B93-8784-4B46-8FEB-97A7A8F354A7}">
      <text>
        <r>
          <rPr>
            <sz val="9"/>
            <color indexed="81"/>
            <rFont val="Tahoma"/>
            <family val="2"/>
          </rPr>
          <t>Solver could not find a feasible solution.</t>
        </r>
      </text>
    </comment>
    <comment ref="I180" authorId="0" shapeId="0" xr:uid="{94162F5C-0BC1-4BD9-8737-7AF5318E0BE0}">
      <text>
        <r>
          <rPr>
            <sz val="9"/>
            <color indexed="81"/>
            <rFont val="Tahoma"/>
            <family val="2"/>
          </rPr>
          <t>Solver could not find a feasible solution.</t>
        </r>
      </text>
    </comment>
    <comment ref="J180" authorId="0" shapeId="0" xr:uid="{7B7928B2-9A4F-4694-B7D9-B2CA07926203}">
      <text>
        <r>
          <rPr>
            <sz val="9"/>
            <color indexed="81"/>
            <rFont val="Tahoma"/>
            <family val="2"/>
          </rPr>
          <t>Solver could not find a feasible solution.</t>
        </r>
      </text>
    </comment>
    <comment ref="K180" authorId="0" shapeId="0" xr:uid="{8E88CE15-AD02-40CD-8492-2D8CE775B4F1}">
      <text>
        <r>
          <rPr>
            <sz val="9"/>
            <color indexed="81"/>
            <rFont val="Tahoma"/>
            <family val="2"/>
          </rPr>
          <t>Solver could not find a feasible solution.</t>
        </r>
      </text>
    </comment>
    <comment ref="L180" authorId="0" shapeId="0" xr:uid="{823E29BE-52B7-47BF-9AD7-2BD97A0B53B5}">
      <text>
        <r>
          <rPr>
            <sz val="9"/>
            <color indexed="81"/>
            <rFont val="Tahoma"/>
            <family val="2"/>
          </rPr>
          <t>Solver could not find a feasible solution.</t>
        </r>
      </text>
    </comment>
    <comment ref="M180" authorId="0" shapeId="0" xr:uid="{F9E0F121-416D-4E79-8370-5CD8A000646C}">
      <text>
        <r>
          <rPr>
            <sz val="9"/>
            <color indexed="81"/>
            <rFont val="Tahoma"/>
            <family val="2"/>
          </rPr>
          <t>Solver could not find a feasible solution.</t>
        </r>
      </text>
    </comment>
    <comment ref="N180" authorId="0" shapeId="0" xr:uid="{3BF7A17D-2368-4FC4-AED2-EDD16DF0E3A6}">
      <text>
        <r>
          <rPr>
            <sz val="9"/>
            <color indexed="81"/>
            <rFont val="Tahoma"/>
            <family val="2"/>
          </rPr>
          <t>Solver could not find a feasible solution.</t>
        </r>
      </text>
    </comment>
    <comment ref="O180" authorId="0" shapeId="0" xr:uid="{FD14464A-FA86-44FF-BC78-3AF972B8C3D8}">
      <text>
        <r>
          <rPr>
            <sz val="9"/>
            <color indexed="81"/>
            <rFont val="Tahoma"/>
            <family val="2"/>
          </rPr>
          <t>Solver converged in probability to a global solution.</t>
        </r>
      </text>
    </comment>
    <comment ref="P180" authorId="0" shapeId="0" xr:uid="{F633F6D9-A5B6-4D52-9CF4-CC76E4F36D86}">
      <text>
        <r>
          <rPr>
            <sz val="9"/>
            <color indexed="81"/>
            <rFont val="Tahoma"/>
            <family val="2"/>
          </rPr>
          <t>Solver converged in probability to a global solution.</t>
        </r>
      </text>
    </comment>
    <comment ref="Q180" authorId="0" shapeId="0" xr:uid="{F814C040-D1CD-45B5-9C4D-A240CBE7B1B8}">
      <text>
        <r>
          <rPr>
            <sz val="9"/>
            <color indexed="81"/>
            <rFont val="Tahoma"/>
            <family val="2"/>
          </rPr>
          <t>Solver converged in probability to a global solution.</t>
        </r>
      </text>
    </comment>
    <comment ref="R180" authorId="0" shapeId="0" xr:uid="{546F4E4A-F82D-4387-A872-1049B13F30E4}">
      <text>
        <r>
          <rPr>
            <sz val="9"/>
            <color indexed="81"/>
            <rFont val="Tahoma"/>
            <family val="2"/>
          </rPr>
          <t>Solver converged in probability to a global solution.</t>
        </r>
      </text>
    </comment>
    <comment ref="S180" authorId="0" shapeId="0" xr:uid="{B19ADDEC-B4A4-43C2-A063-B45E133515F5}">
      <text>
        <r>
          <rPr>
            <sz val="9"/>
            <color indexed="81"/>
            <rFont val="Tahoma"/>
            <family val="2"/>
          </rPr>
          <t>Solver converged in probability to a global solution.</t>
        </r>
      </text>
    </comment>
    <comment ref="T180" authorId="0" shapeId="0" xr:uid="{E5E70EA4-AA39-4261-A907-6D7FF7B77F7B}">
      <text>
        <r>
          <rPr>
            <sz val="9"/>
            <color indexed="81"/>
            <rFont val="Tahoma"/>
            <family val="2"/>
          </rPr>
          <t>Solver converged in probability to a global solution.</t>
        </r>
      </text>
    </comment>
    <comment ref="U180" authorId="0" shapeId="0" xr:uid="{25B7FC9D-E2DC-41E5-B9DD-1FAA1515F4C5}">
      <text>
        <r>
          <rPr>
            <sz val="9"/>
            <color indexed="81"/>
            <rFont val="Tahoma"/>
            <family val="2"/>
          </rPr>
          <t>Solver converged in probability to a global solution.</t>
        </r>
      </text>
    </comment>
    <comment ref="V180" authorId="0" shapeId="0" xr:uid="{D1E8038A-2EE4-492E-8CBC-B70110720B0B}">
      <text>
        <r>
          <rPr>
            <sz val="9"/>
            <color indexed="81"/>
            <rFont val="Tahoma"/>
            <family val="2"/>
          </rPr>
          <t>Solver converged in probability to a global solution.</t>
        </r>
      </text>
    </comment>
    <comment ref="W180" authorId="0" shapeId="0" xr:uid="{CF0175F7-2CAA-4516-BB1E-CE22F0D4E15C}">
      <text>
        <r>
          <rPr>
            <sz val="9"/>
            <color indexed="81"/>
            <rFont val="Tahoma"/>
            <family val="2"/>
          </rPr>
          <t>Solver converged in probability to a global solution.</t>
        </r>
      </text>
    </comment>
    <comment ref="X180" authorId="0" shapeId="0" xr:uid="{32462D79-DB60-43BE-A36D-0561F0801FED}">
      <text>
        <r>
          <rPr>
            <sz val="9"/>
            <color indexed="81"/>
            <rFont val="Tahoma"/>
            <family val="2"/>
          </rPr>
          <t>Solver converged in probability to a global solution.</t>
        </r>
      </text>
    </comment>
    <comment ref="Y180" authorId="0" shapeId="0" xr:uid="{CFE32FE9-AEB2-423B-9D8E-B3D0DA9A1626}">
      <text>
        <r>
          <rPr>
            <sz val="9"/>
            <color indexed="81"/>
            <rFont val="Tahoma"/>
            <family val="2"/>
          </rPr>
          <t>Solver converged in probability to a global solution.</t>
        </r>
      </text>
    </comment>
    <comment ref="Z180" authorId="0" shapeId="0" xr:uid="{C1EE007C-D28A-488E-A5CD-DC86B318B2A2}">
      <text>
        <r>
          <rPr>
            <sz val="9"/>
            <color indexed="81"/>
            <rFont val="Tahoma"/>
            <family val="2"/>
          </rPr>
          <t>Solver converged in probability to a global solution.</t>
        </r>
      </text>
    </comment>
    <comment ref="AA180" authorId="0" shapeId="0" xr:uid="{A76D77FB-7824-4ECE-87F3-489069648EE7}">
      <text>
        <r>
          <rPr>
            <sz val="9"/>
            <color indexed="81"/>
            <rFont val="Tahoma"/>
            <family val="2"/>
          </rPr>
          <t>Solver converged in probability to a global solution.</t>
        </r>
      </text>
    </comment>
    <comment ref="B181" authorId="0" shapeId="0" xr:uid="{AC01EDC7-63DB-4555-82BC-149839290C98}">
      <text>
        <r>
          <rPr>
            <sz val="9"/>
            <color indexed="81"/>
            <rFont val="Tahoma"/>
            <family val="2"/>
          </rPr>
          <t>Solver could not find a feasible solution.</t>
        </r>
      </text>
    </comment>
    <comment ref="C181" authorId="0" shapeId="0" xr:uid="{CDAFC0C2-2780-4D5C-9630-57C28B1EE68F}">
      <text>
        <r>
          <rPr>
            <sz val="9"/>
            <color indexed="81"/>
            <rFont val="Tahoma"/>
            <family val="2"/>
          </rPr>
          <t>Solver could not find a feasible solution.</t>
        </r>
      </text>
    </comment>
    <comment ref="D181" authorId="0" shapeId="0" xr:uid="{E7311C96-832C-436E-BD70-7F8740396E13}">
      <text>
        <r>
          <rPr>
            <sz val="9"/>
            <color indexed="81"/>
            <rFont val="Tahoma"/>
            <family val="2"/>
          </rPr>
          <t>Solver could not find a feasible solution.</t>
        </r>
      </text>
    </comment>
    <comment ref="E181" authorId="0" shapeId="0" xr:uid="{5DAA211B-8A20-4C35-BA2F-B22F13DF5FE2}">
      <text>
        <r>
          <rPr>
            <sz val="9"/>
            <color indexed="81"/>
            <rFont val="Tahoma"/>
            <family val="2"/>
          </rPr>
          <t>Solver could not find a feasible solution.</t>
        </r>
      </text>
    </comment>
    <comment ref="F181" authorId="0" shapeId="0" xr:uid="{2393E26C-962E-40B4-9A18-1942F01AE2F0}">
      <text>
        <r>
          <rPr>
            <sz val="9"/>
            <color indexed="81"/>
            <rFont val="Tahoma"/>
            <family val="2"/>
          </rPr>
          <t>Solver could not find a feasible solution.</t>
        </r>
      </text>
    </comment>
    <comment ref="G181" authorId="0" shapeId="0" xr:uid="{BF47C790-FA72-4282-8718-FD681AA492FB}">
      <text>
        <r>
          <rPr>
            <sz val="9"/>
            <color indexed="81"/>
            <rFont val="Tahoma"/>
            <family val="2"/>
          </rPr>
          <t>Solver could not find a feasible solution.</t>
        </r>
      </text>
    </comment>
    <comment ref="H181" authorId="0" shapeId="0" xr:uid="{D83C8799-4A8A-4328-A2AA-84AB38182C08}">
      <text>
        <r>
          <rPr>
            <sz val="9"/>
            <color indexed="81"/>
            <rFont val="Tahoma"/>
            <family val="2"/>
          </rPr>
          <t>Solver could not find a feasible solution.</t>
        </r>
      </text>
    </comment>
    <comment ref="I181" authorId="0" shapeId="0" xr:uid="{F51426A0-0787-4BF0-A4BE-A789C85B199D}">
      <text>
        <r>
          <rPr>
            <sz val="9"/>
            <color indexed="81"/>
            <rFont val="Tahoma"/>
            <family val="2"/>
          </rPr>
          <t>Solver could not find a feasible solution.</t>
        </r>
      </text>
    </comment>
    <comment ref="J181" authorId="0" shapeId="0" xr:uid="{6625A252-CC76-40FF-B30F-9CD328242706}">
      <text>
        <r>
          <rPr>
            <sz val="9"/>
            <color indexed="81"/>
            <rFont val="Tahoma"/>
            <family val="2"/>
          </rPr>
          <t>Solver could not find a feasible solution.</t>
        </r>
      </text>
    </comment>
    <comment ref="K181" authorId="0" shapeId="0" xr:uid="{15FA4EE8-2DDC-409D-84DC-8B8F4194BE05}">
      <text>
        <r>
          <rPr>
            <sz val="9"/>
            <color indexed="81"/>
            <rFont val="Tahoma"/>
            <family val="2"/>
          </rPr>
          <t>Solver could not find a feasible solution.</t>
        </r>
      </text>
    </comment>
    <comment ref="L181" authorId="0" shapeId="0" xr:uid="{85114977-DD84-4B01-9343-A096735187B4}">
      <text>
        <r>
          <rPr>
            <sz val="9"/>
            <color indexed="81"/>
            <rFont val="Tahoma"/>
            <family val="2"/>
          </rPr>
          <t>Solver could not find a feasible solution.</t>
        </r>
      </text>
    </comment>
    <comment ref="M181" authorId="0" shapeId="0" xr:uid="{D0446B39-6CF8-4D11-A8B8-66E0D9BB8F84}">
      <text>
        <r>
          <rPr>
            <sz val="9"/>
            <color indexed="81"/>
            <rFont val="Tahoma"/>
            <family val="2"/>
          </rPr>
          <t>Solver could not find a feasible solution.</t>
        </r>
      </text>
    </comment>
    <comment ref="N181" authorId="0" shapeId="0" xr:uid="{C6A12406-76D9-45A7-9D9C-30E840DC8C52}">
      <text>
        <r>
          <rPr>
            <sz val="9"/>
            <color indexed="81"/>
            <rFont val="Tahoma"/>
            <family val="2"/>
          </rPr>
          <t>Solver could not find a feasible solution.</t>
        </r>
      </text>
    </comment>
    <comment ref="O181" authorId="0" shapeId="0" xr:uid="{31931C31-AC8A-4A44-945B-90D792B36050}">
      <text>
        <r>
          <rPr>
            <sz val="9"/>
            <color indexed="81"/>
            <rFont val="Tahoma"/>
            <family val="2"/>
          </rPr>
          <t>Solver converged in probability to a global solution.</t>
        </r>
      </text>
    </comment>
    <comment ref="P181" authorId="0" shapeId="0" xr:uid="{A3E2EE75-360D-4712-A7E8-76740DDE4065}">
      <text>
        <r>
          <rPr>
            <sz val="9"/>
            <color indexed="81"/>
            <rFont val="Tahoma"/>
            <family val="2"/>
          </rPr>
          <t>Solver converged in probability to a global solution.</t>
        </r>
      </text>
    </comment>
    <comment ref="Q181" authorId="0" shapeId="0" xr:uid="{8EAEC0F7-AFCA-4C1F-ADE8-564A9C2A4DCF}">
      <text>
        <r>
          <rPr>
            <sz val="9"/>
            <color indexed="81"/>
            <rFont val="Tahoma"/>
            <family val="2"/>
          </rPr>
          <t>Solver converged in probability to a global solution.</t>
        </r>
      </text>
    </comment>
    <comment ref="R181" authorId="0" shapeId="0" xr:uid="{BFB958A5-B3D8-4C1C-8F9F-8BD4DE407C70}">
      <text>
        <r>
          <rPr>
            <sz val="9"/>
            <color indexed="81"/>
            <rFont val="Tahoma"/>
            <family val="2"/>
          </rPr>
          <t>Solver converged in probability to a global solution.</t>
        </r>
      </text>
    </comment>
    <comment ref="S181" authorId="0" shapeId="0" xr:uid="{698F09CC-90ED-4FA6-9E26-D1704A6F8F5A}">
      <text>
        <r>
          <rPr>
            <sz val="9"/>
            <color indexed="81"/>
            <rFont val="Tahoma"/>
            <family val="2"/>
          </rPr>
          <t>Solver converged in probability to a global solution.</t>
        </r>
      </text>
    </comment>
    <comment ref="T181" authorId="0" shapeId="0" xr:uid="{46705E0E-64F6-48B2-BF90-D639CBFF7172}">
      <text>
        <r>
          <rPr>
            <sz val="9"/>
            <color indexed="81"/>
            <rFont val="Tahoma"/>
            <family val="2"/>
          </rPr>
          <t>Solver converged in probability to a global solution.</t>
        </r>
      </text>
    </comment>
    <comment ref="U181" authorId="0" shapeId="0" xr:uid="{AAD12781-820F-49A0-BD27-934A7C52CD31}">
      <text>
        <r>
          <rPr>
            <sz val="9"/>
            <color indexed="81"/>
            <rFont val="Tahoma"/>
            <family val="2"/>
          </rPr>
          <t>Solver converged in probability to a global solution.</t>
        </r>
      </text>
    </comment>
    <comment ref="V181" authorId="0" shapeId="0" xr:uid="{8C065F53-CDDA-439F-A5C2-588731F6C645}">
      <text>
        <r>
          <rPr>
            <sz val="9"/>
            <color indexed="81"/>
            <rFont val="Tahoma"/>
            <family val="2"/>
          </rPr>
          <t>Solver converged in probability to a global solution.</t>
        </r>
      </text>
    </comment>
    <comment ref="W181" authorId="0" shapeId="0" xr:uid="{47DA5D1F-304A-450E-87C4-52D404EB33B1}">
      <text>
        <r>
          <rPr>
            <sz val="9"/>
            <color indexed="81"/>
            <rFont val="Tahoma"/>
            <family val="2"/>
          </rPr>
          <t>Solver converged in probability to a global solution.</t>
        </r>
      </text>
    </comment>
    <comment ref="X181" authorId="0" shapeId="0" xr:uid="{C6F5A8DB-59D1-4FA9-872F-86AB630775FC}">
      <text>
        <r>
          <rPr>
            <sz val="9"/>
            <color indexed="81"/>
            <rFont val="Tahoma"/>
            <family val="2"/>
          </rPr>
          <t>Solver converged in probability to a global solution.</t>
        </r>
      </text>
    </comment>
    <comment ref="Y181" authorId="0" shapeId="0" xr:uid="{E0DF88F4-55DB-4362-A354-7739666AB1F6}">
      <text>
        <r>
          <rPr>
            <sz val="9"/>
            <color indexed="81"/>
            <rFont val="Tahoma"/>
            <family val="2"/>
          </rPr>
          <t>Solver converged in probability to a global solution.</t>
        </r>
      </text>
    </comment>
    <comment ref="Z181" authorId="0" shapeId="0" xr:uid="{0EDF8EDC-C34F-4006-A6A7-71202FA75DDE}">
      <text>
        <r>
          <rPr>
            <sz val="9"/>
            <color indexed="81"/>
            <rFont val="Tahoma"/>
            <family val="2"/>
          </rPr>
          <t>Solver converged in probability to a global solution.</t>
        </r>
      </text>
    </comment>
    <comment ref="AA181" authorId="0" shapeId="0" xr:uid="{7038EC3D-B335-466E-A492-0501EC2FBF19}">
      <text>
        <r>
          <rPr>
            <sz val="9"/>
            <color indexed="81"/>
            <rFont val="Tahoma"/>
            <family val="2"/>
          </rPr>
          <t>Solver converged in probability to a global solution.</t>
        </r>
      </text>
    </comment>
    <comment ref="B182" authorId="0" shapeId="0" xr:uid="{7499948F-5194-418C-9F09-6BF78AFAD808}">
      <text>
        <r>
          <rPr>
            <sz val="9"/>
            <color indexed="81"/>
            <rFont val="Tahoma"/>
            <family val="2"/>
          </rPr>
          <t>Solver could not find a feasible solution.</t>
        </r>
      </text>
    </comment>
    <comment ref="C182" authorId="0" shapeId="0" xr:uid="{28554464-4457-4022-9846-6C7641F3735F}">
      <text>
        <r>
          <rPr>
            <sz val="9"/>
            <color indexed="81"/>
            <rFont val="Tahoma"/>
            <family val="2"/>
          </rPr>
          <t>Solver could not find a feasible solution.</t>
        </r>
      </text>
    </comment>
    <comment ref="D182" authorId="0" shapeId="0" xr:uid="{E125B11E-F880-4584-8F03-B28BB9ACC5DF}">
      <text>
        <r>
          <rPr>
            <sz val="9"/>
            <color indexed="81"/>
            <rFont val="Tahoma"/>
            <family val="2"/>
          </rPr>
          <t>Solver could not find a feasible solution.</t>
        </r>
      </text>
    </comment>
    <comment ref="E182" authorId="0" shapeId="0" xr:uid="{D758307C-93A9-4CB3-B837-853E6C2AFCAE}">
      <text>
        <r>
          <rPr>
            <sz val="9"/>
            <color indexed="81"/>
            <rFont val="Tahoma"/>
            <family val="2"/>
          </rPr>
          <t>Solver could not find a feasible solution.</t>
        </r>
      </text>
    </comment>
    <comment ref="F182" authorId="0" shapeId="0" xr:uid="{26F48B37-2A9C-4F82-B033-42014D2C49FC}">
      <text>
        <r>
          <rPr>
            <sz val="9"/>
            <color indexed="81"/>
            <rFont val="Tahoma"/>
            <family val="2"/>
          </rPr>
          <t>Solver could not find a feasible solution.</t>
        </r>
      </text>
    </comment>
    <comment ref="G182" authorId="0" shapeId="0" xr:uid="{82D17405-1661-47FE-B1EB-ACBD4E2F26D4}">
      <text>
        <r>
          <rPr>
            <sz val="9"/>
            <color indexed="81"/>
            <rFont val="Tahoma"/>
            <family val="2"/>
          </rPr>
          <t>Solver could not find a feasible solution.</t>
        </r>
      </text>
    </comment>
    <comment ref="H182" authorId="0" shapeId="0" xr:uid="{3503B2D7-6351-4038-8986-4A776072E0FC}">
      <text>
        <r>
          <rPr>
            <sz val="9"/>
            <color indexed="81"/>
            <rFont val="Tahoma"/>
            <family val="2"/>
          </rPr>
          <t>Solver could not find a feasible solution.</t>
        </r>
      </text>
    </comment>
    <comment ref="I182" authorId="0" shapeId="0" xr:uid="{7E639888-B142-48B9-9331-5949920438CD}">
      <text>
        <r>
          <rPr>
            <sz val="9"/>
            <color indexed="81"/>
            <rFont val="Tahoma"/>
            <family val="2"/>
          </rPr>
          <t>Solver could not find a feasible solution.</t>
        </r>
      </text>
    </comment>
    <comment ref="J182" authorId="0" shapeId="0" xr:uid="{2DD3FE93-1042-40AF-BFA0-45A7168FAAFD}">
      <text>
        <r>
          <rPr>
            <sz val="9"/>
            <color indexed="81"/>
            <rFont val="Tahoma"/>
            <family val="2"/>
          </rPr>
          <t>Solver could not find a feasible solution.</t>
        </r>
      </text>
    </comment>
    <comment ref="K182" authorId="0" shapeId="0" xr:uid="{BBD01F43-043D-44F6-B8C8-4680FA392341}">
      <text>
        <r>
          <rPr>
            <sz val="9"/>
            <color indexed="81"/>
            <rFont val="Tahoma"/>
            <family val="2"/>
          </rPr>
          <t>Solver could not find a feasible solution.</t>
        </r>
      </text>
    </comment>
    <comment ref="L182" authorId="0" shapeId="0" xr:uid="{513D4036-1E1F-45CC-A503-384A8673DC94}">
      <text>
        <r>
          <rPr>
            <sz val="9"/>
            <color indexed="81"/>
            <rFont val="Tahoma"/>
            <family val="2"/>
          </rPr>
          <t>Solver could not find a feasible solution.</t>
        </r>
      </text>
    </comment>
    <comment ref="M182" authorId="0" shapeId="0" xr:uid="{8CC7444E-0266-4F41-AE1E-55BD22F275D2}">
      <text>
        <r>
          <rPr>
            <sz val="9"/>
            <color indexed="81"/>
            <rFont val="Tahoma"/>
            <family val="2"/>
          </rPr>
          <t>Solver could not find a feasible solution.</t>
        </r>
      </text>
    </comment>
    <comment ref="N182" authorId="0" shapeId="0" xr:uid="{AD13B011-3DD7-45B3-A670-5190F2901FEE}">
      <text>
        <r>
          <rPr>
            <sz val="9"/>
            <color indexed="81"/>
            <rFont val="Tahoma"/>
            <family val="2"/>
          </rPr>
          <t>Solver could not find a feasible solution.</t>
        </r>
      </text>
    </comment>
    <comment ref="O182" authorId="0" shapeId="0" xr:uid="{91ED3349-485C-4838-95DC-384B2F5CF83D}">
      <text>
        <r>
          <rPr>
            <sz val="9"/>
            <color indexed="81"/>
            <rFont val="Tahoma"/>
            <family val="2"/>
          </rPr>
          <t>Solver converged in probability to a global solution.</t>
        </r>
      </text>
    </comment>
    <comment ref="P182" authorId="0" shapeId="0" xr:uid="{5F279E71-0637-45D4-A1CF-AA0847E07052}">
      <text>
        <r>
          <rPr>
            <sz val="9"/>
            <color indexed="81"/>
            <rFont val="Tahoma"/>
            <family val="2"/>
          </rPr>
          <t>Solver converged in probability to a global solution.</t>
        </r>
      </text>
    </comment>
    <comment ref="Q182" authorId="0" shapeId="0" xr:uid="{C21C6501-0B81-4E6A-8B49-3F2FA4E75353}">
      <text>
        <r>
          <rPr>
            <sz val="9"/>
            <color indexed="81"/>
            <rFont val="Tahoma"/>
            <family val="2"/>
          </rPr>
          <t>Solver converged in probability to a global solution.</t>
        </r>
      </text>
    </comment>
    <comment ref="R182" authorId="0" shapeId="0" xr:uid="{BC605097-603F-4E92-A3BE-ADE8933906C2}">
      <text>
        <r>
          <rPr>
            <sz val="9"/>
            <color indexed="81"/>
            <rFont val="Tahoma"/>
            <family val="2"/>
          </rPr>
          <t>Solver converged in probability to a global solution.</t>
        </r>
      </text>
    </comment>
    <comment ref="S182" authorId="0" shapeId="0" xr:uid="{C01D92AD-BD27-4C63-809E-8A8520E3484A}">
      <text>
        <r>
          <rPr>
            <sz val="9"/>
            <color indexed="81"/>
            <rFont val="Tahoma"/>
            <family val="2"/>
          </rPr>
          <t>Solver converged in probability to a global solution.</t>
        </r>
      </text>
    </comment>
    <comment ref="T182" authorId="0" shapeId="0" xr:uid="{C75312CA-7B6C-481E-86AE-5B0F95E9DD44}">
      <text>
        <r>
          <rPr>
            <sz val="9"/>
            <color indexed="81"/>
            <rFont val="Tahoma"/>
            <family val="2"/>
          </rPr>
          <t>Solver converged in probability to a global solution.</t>
        </r>
      </text>
    </comment>
    <comment ref="U182" authorId="0" shapeId="0" xr:uid="{D45305AE-4BD1-4E05-8AC3-F5870015386C}">
      <text>
        <r>
          <rPr>
            <sz val="9"/>
            <color indexed="81"/>
            <rFont val="Tahoma"/>
            <family val="2"/>
          </rPr>
          <t>Solver converged in probability to a global solution.</t>
        </r>
      </text>
    </comment>
    <comment ref="V182" authorId="0" shapeId="0" xr:uid="{AD233E5C-5401-43CD-841E-DC62E017CA7F}">
      <text>
        <r>
          <rPr>
            <sz val="9"/>
            <color indexed="81"/>
            <rFont val="Tahoma"/>
            <family val="2"/>
          </rPr>
          <t>Solver converged in probability to a global solution.</t>
        </r>
      </text>
    </comment>
    <comment ref="W182" authorId="0" shapeId="0" xr:uid="{7CF508AA-E852-40FA-8FFE-E32BA8CACBEB}">
      <text>
        <r>
          <rPr>
            <sz val="9"/>
            <color indexed="81"/>
            <rFont val="Tahoma"/>
            <family val="2"/>
          </rPr>
          <t>Solver converged in probability to a global solution.</t>
        </r>
      </text>
    </comment>
    <comment ref="X182" authorId="0" shapeId="0" xr:uid="{DF836449-C4E2-4B8B-AF71-0DDB6FF9C07B}">
      <text>
        <r>
          <rPr>
            <sz val="9"/>
            <color indexed="81"/>
            <rFont val="Tahoma"/>
            <family val="2"/>
          </rPr>
          <t>Solver converged in probability to a global solution.</t>
        </r>
      </text>
    </comment>
    <comment ref="Y182" authorId="0" shapeId="0" xr:uid="{DAF9C067-5BB6-4336-827A-4DAFAF80DDB9}">
      <text>
        <r>
          <rPr>
            <sz val="9"/>
            <color indexed="81"/>
            <rFont val="Tahoma"/>
            <family val="2"/>
          </rPr>
          <t>Solver converged in probability to a global solution.</t>
        </r>
      </text>
    </comment>
    <comment ref="Z182" authorId="0" shapeId="0" xr:uid="{0EEDFC12-6DCE-4E33-8A26-CB088344DC91}">
      <text>
        <r>
          <rPr>
            <sz val="9"/>
            <color indexed="81"/>
            <rFont val="Tahoma"/>
            <family val="2"/>
          </rPr>
          <t>Solver converged in probability to a global solution.</t>
        </r>
      </text>
    </comment>
    <comment ref="AA182" authorId="0" shapeId="0" xr:uid="{65EEFA46-F391-4F7C-9970-2F3AD607C618}">
      <text>
        <r>
          <rPr>
            <sz val="9"/>
            <color indexed="81"/>
            <rFont val="Tahoma"/>
            <family val="2"/>
          </rPr>
          <t>Solver converged in probability to a global solution.</t>
        </r>
      </text>
    </comment>
    <comment ref="B183" authorId="0" shapeId="0" xr:uid="{B7731271-1C4E-439D-8033-B8EC9D58C0CD}">
      <text>
        <r>
          <rPr>
            <sz val="9"/>
            <color indexed="81"/>
            <rFont val="Tahoma"/>
            <family val="2"/>
          </rPr>
          <t>Solver could not find a feasible solution.</t>
        </r>
      </text>
    </comment>
    <comment ref="C183" authorId="0" shapeId="0" xr:uid="{DA5B3AE6-FC8D-4D29-94E8-72838534DF9C}">
      <text>
        <r>
          <rPr>
            <sz val="9"/>
            <color indexed="81"/>
            <rFont val="Tahoma"/>
            <family val="2"/>
          </rPr>
          <t>Solver could not find a feasible solution.</t>
        </r>
      </text>
    </comment>
    <comment ref="D183" authorId="0" shapeId="0" xr:uid="{DF32D70A-FA95-40AF-92E6-0EC140BAD941}">
      <text>
        <r>
          <rPr>
            <sz val="9"/>
            <color indexed="81"/>
            <rFont val="Tahoma"/>
            <family val="2"/>
          </rPr>
          <t>Solver could not find a feasible solution.</t>
        </r>
      </text>
    </comment>
    <comment ref="E183" authorId="0" shapeId="0" xr:uid="{B45F5635-1C5D-49D7-B367-C1117EDB2975}">
      <text>
        <r>
          <rPr>
            <sz val="9"/>
            <color indexed="81"/>
            <rFont val="Tahoma"/>
            <family val="2"/>
          </rPr>
          <t>Solver could not find a feasible solution.</t>
        </r>
      </text>
    </comment>
    <comment ref="F183" authorId="0" shapeId="0" xr:uid="{5DB96A99-3A15-417A-A67F-706CF607D31C}">
      <text>
        <r>
          <rPr>
            <sz val="9"/>
            <color indexed="81"/>
            <rFont val="Tahoma"/>
            <family val="2"/>
          </rPr>
          <t>Solver could not find a feasible solution.</t>
        </r>
      </text>
    </comment>
    <comment ref="G183" authorId="0" shapeId="0" xr:uid="{159AFD24-F16B-4188-A14E-EAC14E764E11}">
      <text>
        <r>
          <rPr>
            <sz val="9"/>
            <color indexed="81"/>
            <rFont val="Tahoma"/>
            <family val="2"/>
          </rPr>
          <t>Solver could not find a feasible solution.</t>
        </r>
      </text>
    </comment>
    <comment ref="H183" authorId="0" shapeId="0" xr:uid="{75E7DFDE-7DC3-4ED7-8A75-483BD3AEA273}">
      <text>
        <r>
          <rPr>
            <sz val="9"/>
            <color indexed="81"/>
            <rFont val="Tahoma"/>
            <family val="2"/>
          </rPr>
          <t>Solver could not find a feasible solution.</t>
        </r>
      </text>
    </comment>
    <comment ref="I183" authorId="0" shapeId="0" xr:uid="{BC7E1A35-959A-4533-AA3D-C30F2B770853}">
      <text>
        <r>
          <rPr>
            <sz val="9"/>
            <color indexed="81"/>
            <rFont val="Tahoma"/>
            <family val="2"/>
          </rPr>
          <t>Solver could not find a feasible solution.</t>
        </r>
      </text>
    </comment>
    <comment ref="J183" authorId="0" shapeId="0" xr:uid="{09EAABAF-DFDA-4124-90D6-D479CA0A81AB}">
      <text>
        <r>
          <rPr>
            <sz val="9"/>
            <color indexed="81"/>
            <rFont val="Tahoma"/>
            <family val="2"/>
          </rPr>
          <t>Solver could not find a feasible solution.</t>
        </r>
      </text>
    </comment>
    <comment ref="K183" authorId="0" shapeId="0" xr:uid="{49AEF96E-985F-4902-BC89-AC34BC5ECD19}">
      <text>
        <r>
          <rPr>
            <sz val="9"/>
            <color indexed="81"/>
            <rFont val="Tahoma"/>
            <family val="2"/>
          </rPr>
          <t>Solver could not find a feasible solution.</t>
        </r>
      </text>
    </comment>
    <comment ref="L183" authorId="0" shapeId="0" xr:uid="{D6E91F13-3239-4B8E-B3C8-4D1AC66193BD}">
      <text>
        <r>
          <rPr>
            <sz val="9"/>
            <color indexed="81"/>
            <rFont val="Tahoma"/>
            <family val="2"/>
          </rPr>
          <t>Solver could not find a feasible solution.</t>
        </r>
      </text>
    </comment>
    <comment ref="M183" authorId="0" shapeId="0" xr:uid="{912E3F6E-11D3-484E-BBC2-AC4670C76DAD}">
      <text>
        <r>
          <rPr>
            <sz val="9"/>
            <color indexed="81"/>
            <rFont val="Tahoma"/>
            <family val="2"/>
          </rPr>
          <t>Solver could not find a feasible solution.</t>
        </r>
      </text>
    </comment>
    <comment ref="N183" authorId="0" shapeId="0" xr:uid="{9A522951-0244-47BA-BE68-B67BD7796616}">
      <text>
        <r>
          <rPr>
            <sz val="9"/>
            <color indexed="81"/>
            <rFont val="Tahoma"/>
            <family val="2"/>
          </rPr>
          <t>Solver could not find a feasible solution.</t>
        </r>
      </text>
    </comment>
    <comment ref="O183" authorId="0" shapeId="0" xr:uid="{5CF8FFB3-0356-434F-B596-366A0F684216}">
      <text>
        <r>
          <rPr>
            <sz val="9"/>
            <color indexed="81"/>
            <rFont val="Tahoma"/>
            <family val="2"/>
          </rPr>
          <t>Solver converged in probability to a global solution.</t>
        </r>
      </text>
    </comment>
    <comment ref="P183" authorId="0" shapeId="0" xr:uid="{955BE1E5-4CFF-4D6D-B2C4-99D9DB0E6000}">
      <text>
        <r>
          <rPr>
            <sz val="9"/>
            <color indexed="81"/>
            <rFont val="Tahoma"/>
            <family val="2"/>
          </rPr>
          <t>Solver converged in probability to a global solution.</t>
        </r>
      </text>
    </comment>
    <comment ref="Q183" authorId="0" shapeId="0" xr:uid="{7A3E3E5B-F495-4AA0-8C43-3CCBD1CAC274}">
      <text>
        <r>
          <rPr>
            <sz val="9"/>
            <color indexed="81"/>
            <rFont val="Tahoma"/>
            <family val="2"/>
          </rPr>
          <t>Solver converged in probability to a global solution.</t>
        </r>
      </text>
    </comment>
    <comment ref="R183" authorId="0" shapeId="0" xr:uid="{455AF719-40A8-4D79-BF31-8ED226C74B20}">
      <text>
        <r>
          <rPr>
            <sz val="9"/>
            <color indexed="81"/>
            <rFont val="Tahoma"/>
            <family val="2"/>
          </rPr>
          <t>Solver converged in probability to a global solution.</t>
        </r>
      </text>
    </comment>
    <comment ref="S183" authorId="0" shapeId="0" xr:uid="{0CD17808-0532-46ED-AC6B-E3D0213A4C13}">
      <text>
        <r>
          <rPr>
            <sz val="9"/>
            <color indexed="81"/>
            <rFont val="Tahoma"/>
            <family val="2"/>
          </rPr>
          <t>Solver converged in probability to a global solution.</t>
        </r>
      </text>
    </comment>
    <comment ref="T183" authorId="0" shapeId="0" xr:uid="{5EAF251B-C6D5-4550-AA46-E2A2148C34C4}">
      <text>
        <r>
          <rPr>
            <sz val="9"/>
            <color indexed="81"/>
            <rFont val="Tahoma"/>
            <family val="2"/>
          </rPr>
          <t>Solver converged in probability to a global solution.</t>
        </r>
      </text>
    </comment>
    <comment ref="U183" authorId="0" shapeId="0" xr:uid="{3757DACD-0804-457C-A914-F5C12472F564}">
      <text>
        <r>
          <rPr>
            <sz val="9"/>
            <color indexed="81"/>
            <rFont val="Tahoma"/>
            <family val="2"/>
          </rPr>
          <t>Solver converged in probability to a global solution.</t>
        </r>
      </text>
    </comment>
    <comment ref="V183" authorId="0" shapeId="0" xr:uid="{6A883DEE-9E00-4509-ADD4-85933611AD24}">
      <text>
        <r>
          <rPr>
            <sz val="9"/>
            <color indexed="81"/>
            <rFont val="Tahoma"/>
            <family val="2"/>
          </rPr>
          <t>Solver converged in probability to a global solution.</t>
        </r>
      </text>
    </comment>
    <comment ref="W183" authorId="0" shapeId="0" xr:uid="{5293401E-9CFB-4FF4-BE0F-A14DBF3883B8}">
      <text>
        <r>
          <rPr>
            <sz val="9"/>
            <color indexed="81"/>
            <rFont val="Tahoma"/>
            <family val="2"/>
          </rPr>
          <t>Solver converged in probability to a global solution.</t>
        </r>
      </text>
    </comment>
    <comment ref="X183" authorId="0" shapeId="0" xr:uid="{C24073EF-3A1C-478B-B92E-0E7D9C6F5526}">
      <text>
        <r>
          <rPr>
            <sz val="9"/>
            <color indexed="81"/>
            <rFont val="Tahoma"/>
            <family val="2"/>
          </rPr>
          <t>Solver converged in probability to a global solution.</t>
        </r>
      </text>
    </comment>
    <comment ref="Y183" authorId="0" shapeId="0" xr:uid="{D60F5E03-F365-4287-BEDF-78004968536E}">
      <text>
        <r>
          <rPr>
            <sz val="9"/>
            <color indexed="81"/>
            <rFont val="Tahoma"/>
            <family val="2"/>
          </rPr>
          <t>Solver converged in probability to a global solution.</t>
        </r>
      </text>
    </comment>
    <comment ref="Z183" authorId="0" shapeId="0" xr:uid="{A9DF0B96-9447-4327-A6EC-41434D22E357}">
      <text>
        <r>
          <rPr>
            <sz val="9"/>
            <color indexed="81"/>
            <rFont val="Tahoma"/>
            <family val="2"/>
          </rPr>
          <t>Solver converged in probability to a global solution.</t>
        </r>
      </text>
    </comment>
    <comment ref="AA183" authorId="0" shapeId="0" xr:uid="{D84504DC-3C79-4A35-BFB2-89DC162CC1E9}">
      <text>
        <r>
          <rPr>
            <sz val="9"/>
            <color indexed="81"/>
            <rFont val="Tahoma"/>
            <family val="2"/>
          </rPr>
          <t>Solver converged in probability to a global solution.</t>
        </r>
      </text>
    </comment>
    <comment ref="B184" authorId="0" shapeId="0" xr:uid="{F3A28EC5-DCC8-4092-8C27-F64A44E67176}">
      <text>
        <r>
          <rPr>
            <sz val="9"/>
            <color indexed="81"/>
            <rFont val="Tahoma"/>
            <family val="2"/>
          </rPr>
          <t>Solver could not find a feasible solution.</t>
        </r>
      </text>
    </comment>
    <comment ref="C184" authorId="0" shapeId="0" xr:uid="{D0B79EFE-A627-4D2B-85D8-4669B325358F}">
      <text>
        <r>
          <rPr>
            <sz val="9"/>
            <color indexed="81"/>
            <rFont val="Tahoma"/>
            <family val="2"/>
          </rPr>
          <t>Solver could not find a feasible solution.</t>
        </r>
      </text>
    </comment>
    <comment ref="D184" authorId="0" shapeId="0" xr:uid="{C539E8A8-B351-40CC-BB58-9BBFC448F70F}">
      <text>
        <r>
          <rPr>
            <sz val="9"/>
            <color indexed="81"/>
            <rFont val="Tahoma"/>
            <family val="2"/>
          </rPr>
          <t>Solver could not find a feasible solution.</t>
        </r>
      </text>
    </comment>
    <comment ref="E184" authorId="0" shapeId="0" xr:uid="{9E673DEA-C429-4F04-ABD0-DDB0CCDBFB95}">
      <text>
        <r>
          <rPr>
            <sz val="9"/>
            <color indexed="81"/>
            <rFont val="Tahoma"/>
            <family val="2"/>
          </rPr>
          <t>Solver could not find a feasible solution.</t>
        </r>
      </text>
    </comment>
    <comment ref="F184" authorId="0" shapeId="0" xr:uid="{CEFA500E-7981-4772-837C-6EE0B1B0F18A}">
      <text>
        <r>
          <rPr>
            <sz val="9"/>
            <color indexed="81"/>
            <rFont val="Tahoma"/>
            <family val="2"/>
          </rPr>
          <t>Solver could not find a feasible solution.</t>
        </r>
      </text>
    </comment>
    <comment ref="G184" authorId="0" shapeId="0" xr:uid="{C8D3AC3E-7CF1-4564-BF03-E2EA61C4433D}">
      <text>
        <r>
          <rPr>
            <sz val="9"/>
            <color indexed="81"/>
            <rFont val="Tahoma"/>
            <family val="2"/>
          </rPr>
          <t>Solver could not find a feasible solution.</t>
        </r>
      </text>
    </comment>
    <comment ref="H184" authorId="0" shapeId="0" xr:uid="{D31A1222-1CB7-441A-BEDB-B71C3E8AB587}">
      <text>
        <r>
          <rPr>
            <sz val="9"/>
            <color indexed="81"/>
            <rFont val="Tahoma"/>
            <family val="2"/>
          </rPr>
          <t>Solver could not find a feasible solution.</t>
        </r>
      </text>
    </comment>
    <comment ref="I184" authorId="0" shapeId="0" xr:uid="{612A614F-2BAA-467F-8EF9-4BBB4C91B0DD}">
      <text>
        <r>
          <rPr>
            <sz val="9"/>
            <color indexed="81"/>
            <rFont val="Tahoma"/>
            <family val="2"/>
          </rPr>
          <t>Solver could not find a feasible solution.</t>
        </r>
      </text>
    </comment>
    <comment ref="J184" authorId="0" shapeId="0" xr:uid="{A7B6A332-5FDB-48EB-8999-5431AE4C78F7}">
      <text>
        <r>
          <rPr>
            <sz val="9"/>
            <color indexed="81"/>
            <rFont val="Tahoma"/>
            <family val="2"/>
          </rPr>
          <t>Solver could not find a feasible solution.</t>
        </r>
      </text>
    </comment>
    <comment ref="K184" authorId="0" shapeId="0" xr:uid="{2F24DA68-0BB6-4E1F-BD75-4B0BA1054B54}">
      <text>
        <r>
          <rPr>
            <sz val="9"/>
            <color indexed="81"/>
            <rFont val="Tahoma"/>
            <family val="2"/>
          </rPr>
          <t>Solver could not find a feasible solution.</t>
        </r>
      </text>
    </comment>
    <comment ref="L184" authorId="0" shapeId="0" xr:uid="{FD010752-43C0-4F66-A26C-1571D760CC86}">
      <text>
        <r>
          <rPr>
            <sz val="9"/>
            <color indexed="81"/>
            <rFont val="Tahoma"/>
            <family val="2"/>
          </rPr>
          <t>Solver could not find a feasible solution.</t>
        </r>
      </text>
    </comment>
    <comment ref="M184" authorId="0" shapeId="0" xr:uid="{435B6774-D44F-44D4-AD8B-510F96BC18DF}">
      <text>
        <r>
          <rPr>
            <sz val="9"/>
            <color indexed="81"/>
            <rFont val="Tahoma"/>
            <family val="2"/>
          </rPr>
          <t>Solver could not find a feasible solution.</t>
        </r>
      </text>
    </comment>
    <comment ref="N184" authorId="0" shapeId="0" xr:uid="{AC82017B-CE3E-43BD-A7BE-D59CD60B43C2}">
      <text>
        <r>
          <rPr>
            <sz val="9"/>
            <color indexed="81"/>
            <rFont val="Tahoma"/>
            <family val="2"/>
          </rPr>
          <t>Solver could not find a feasible solution.</t>
        </r>
      </text>
    </comment>
    <comment ref="O184" authorId="0" shapeId="0" xr:uid="{1E65CC5C-C923-4DD1-926D-3592C42AC294}">
      <text>
        <r>
          <rPr>
            <sz val="9"/>
            <color indexed="81"/>
            <rFont val="Tahoma"/>
            <family val="2"/>
          </rPr>
          <t>Solver converged in probability to a global solution.</t>
        </r>
      </text>
    </comment>
    <comment ref="P184" authorId="0" shapeId="0" xr:uid="{9625E038-3F39-469A-B7C8-53F5578BCEF5}">
      <text>
        <r>
          <rPr>
            <sz val="9"/>
            <color indexed="81"/>
            <rFont val="Tahoma"/>
            <family val="2"/>
          </rPr>
          <t>Solver converged in probability to a global solution.</t>
        </r>
      </text>
    </comment>
    <comment ref="Q184" authorId="0" shapeId="0" xr:uid="{D959A50D-AF6C-49DE-B528-0CEB1976345D}">
      <text>
        <r>
          <rPr>
            <sz val="9"/>
            <color indexed="81"/>
            <rFont val="Tahoma"/>
            <family val="2"/>
          </rPr>
          <t>Solver converged in probability to a global solution.</t>
        </r>
      </text>
    </comment>
    <comment ref="R184" authorId="0" shapeId="0" xr:uid="{0409133B-942D-4974-8E92-C2FCE887B498}">
      <text>
        <r>
          <rPr>
            <sz val="9"/>
            <color indexed="81"/>
            <rFont val="Tahoma"/>
            <family val="2"/>
          </rPr>
          <t>Solver converged in probability to a global solution.</t>
        </r>
      </text>
    </comment>
    <comment ref="S184" authorId="0" shapeId="0" xr:uid="{C5A40FB9-6244-4339-85A7-65813F304AF5}">
      <text>
        <r>
          <rPr>
            <sz val="9"/>
            <color indexed="81"/>
            <rFont val="Tahoma"/>
            <family val="2"/>
          </rPr>
          <t>Solver converged in probability to a global solution.</t>
        </r>
      </text>
    </comment>
    <comment ref="T184" authorId="0" shapeId="0" xr:uid="{7D0C1D05-4D22-4E3F-B505-40A8899E3D1F}">
      <text>
        <r>
          <rPr>
            <sz val="9"/>
            <color indexed="81"/>
            <rFont val="Tahoma"/>
            <family val="2"/>
          </rPr>
          <t>Solver converged in probability to a global solution.</t>
        </r>
      </text>
    </comment>
    <comment ref="U184" authorId="0" shapeId="0" xr:uid="{A6254E4B-B5F1-4FA9-8814-6FD34C3B7CCD}">
      <text>
        <r>
          <rPr>
            <sz val="9"/>
            <color indexed="81"/>
            <rFont val="Tahoma"/>
            <family val="2"/>
          </rPr>
          <t>Solver converged in probability to a global solution.</t>
        </r>
      </text>
    </comment>
    <comment ref="V184" authorId="0" shapeId="0" xr:uid="{DFCE5F19-3A18-40BF-8B48-92070460C20A}">
      <text>
        <r>
          <rPr>
            <sz val="9"/>
            <color indexed="81"/>
            <rFont val="Tahoma"/>
            <family val="2"/>
          </rPr>
          <t>Solver converged in probability to a global solution.</t>
        </r>
      </text>
    </comment>
    <comment ref="W184" authorId="0" shapeId="0" xr:uid="{16FDBC23-368D-489A-B90A-515FDC12823A}">
      <text>
        <r>
          <rPr>
            <sz val="9"/>
            <color indexed="81"/>
            <rFont val="Tahoma"/>
            <family val="2"/>
          </rPr>
          <t>Solver converged in probability to a global solution.</t>
        </r>
      </text>
    </comment>
    <comment ref="X184" authorId="0" shapeId="0" xr:uid="{E38E52A3-1E8B-40DF-9259-336902299443}">
      <text>
        <r>
          <rPr>
            <sz val="9"/>
            <color indexed="81"/>
            <rFont val="Tahoma"/>
            <family val="2"/>
          </rPr>
          <t>Solver converged in probability to a global solution.</t>
        </r>
      </text>
    </comment>
    <comment ref="Y184" authorId="0" shapeId="0" xr:uid="{00295FAF-92C3-4D75-BB39-2010C90A2220}">
      <text>
        <r>
          <rPr>
            <sz val="9"/>
            <color indexed="81"/>
            <rFont val="Tahoma"/>
            <family val="2"/>
          </rPr>
          <t>Solver converged in probability to a global solution.</t>
        </r>
      </text>
    </comment>
    <comment ref="Z184" authorId="0" shapeId="0" xr:uid="{17FA05D1-5369-4EEB-A25E-7C3848B2ABA7}">
      <text>
        <r>
          <rPr>
            <sz val="9"/>
            <color indexed="81"/>
            <rFont val="Tahoma"/>
            <family val="2"/>
          </rPr>
          <t>Solver converged in probability to a global solution.</t>
        </r>
      </text>
    </comment>
    <comment ref="AA184" authorId="0" shapeId="0" xr:uid="{2328C7F2-3A8B-4780-8779-ABD9D5C34D22}">
      <text>
        <r>
          <rPr>
            <sz val="9"/>
            <color indexed="81"/>
            <rFont val="Tahoma"/>
            <family val="2"/>
          </rPr>
          <t>Solver converged in probability to a global solution.</t>
        </r>
      </text>
    </comment>
    <comment ref="B185" authorId="0" shapeId="0" xr:uid="{42754FFE-57C2-4238-92AC-0E7F2B9E08FD}">
      <text>
        <r>
          <rPr>
            <sz val="9"/>
            <color indexed="81"/>
            <rFont val="Tahoma"/>
            <family val="2"/>
          </rPr>
          <t>Solver could not find a feasible solution.</t>
        </r>
      </text>
    </comment>
    <comment ref="C185" authorId="0" shapeId="0" xr:uid="{3E7A0DF6-56FC-4BDA-AC02-1B2E63E54B52}">
      <text>
        <r>
          <rPr>
            <sz val="9"/>
            <color indexed="81"/>
            <rFont val="Tahoma"/>
            <family val="2"/>
          </rPr>
          <t>Solver could not find a feasible solution.</t>
        </r>
      </text>
    </comment>
    <comment ref="D185" authorId="0" shapeId="0" xr:uid="{EED8BEFF-94D5-43CB-80D3-4E3042FFCF6D}">
      <text>
        <r>
          <rPr>
            <sz val="9"/>
            <color indexed="81"/>
            <rFont val="Tahoma"/>
            <family val="2"/>
          </rPr>
          <t>Solver could not find a feasible solution.</t>
        </r>
      </text>
    </comment>
    <comment ref="E185" authorId="0" shapeId="0" xr:uid="{391B2DF7-319F-4683-AFB3-8979B97748DF}">
      <text>
        <r>
          <rPr>
            <sz val="9"/>
            <color indexed="81"/>
            <rFont val="Tahoma"/>
            <family val="2"/>
          </rPr>
          <t>Solver could not find a feasible solution.</t>
        </r>
      </text>
    </comment>
    <comment ref="F185" authorId="0" shapeId="0" xr:uid="{736A693B-AFC6-4E12-95AC-AEE69F71BC4E}">
      <text>
        <r>
          <rPr>
            <sz val="9"/>
            <color indexed="81"/>
            <rFont val="Tahoma"/>
            <family val="2"/>
          </rPr>
          <t>Solver could not find a feasible solution.</t>
        </r>
      </text>
    </comment>
    <comment ref="G185" authorId="0" shapeId="0" xr:uid="{EF33DED6-A528-4BA4-8D65-2AC686F9A2A0}">
      <text>
        <r>
          <rPr>
            <sz val="9"/>
            <color indexed="81"/>
            <rFont val="Tahoma"/>
            <family val="2"/>
          </rPr>
          <t>Solver could not find a feasible solution.</t>
        </r>
      </text>
    </comment>
    <comment ref="H185" authorId="0" shapeId="0" xr:uid="{FDE88BCD-02AB-4307-8123-528B2DD9742A}">
      <text>
        <r>
          <rPr>
            <sz val="9"/>
            <color indexed="81"/>
            <rFont val="Tahoma"/>
            <family val="2"/>
          </rPr>
          <t>Solver could not find a feasible solution.</t>
        </r>
      </text>
    </comment>
    <comment ref="I185" authorId="0" shapeId="0" xr:uid="{FC5680A7-CDB1-4FE7-9F1C-B7B4F0DA1AC1}">
      <text>
        <r>
          <rPr>
            <sz val="9"/>
            <color indexed="81"/>
            <rFont val="Tahoma"/>
            <family val="2"/>
          </rPr>
          <t>Solver could not find a feasible solution.</t>
        </r>
      </text>
    </comment>
    <comment ref="J185" authorId="0" shapeId="0" xr:uid="{EFE15409-1B0E-4D7E-A8F1-BF3CA3781DC3}">
      <text>
        <r>
          <rPr>
            <sz val="9"/>
            <color indexed="81"/>
            <rFont val="Tahoma"/>
            <family val="2"/>
          </rPr>
          <t>Solver could not find a feasible solution.</t>
        </r>
      </text>
    </comment>
    <comment ref="K185" authorId="0" shapeId="0" xr:uid="{52F48EDB-56EC-4265-AD6E-687C1DEDC80F}">
      <text>
        <r>
          <rPr>
            <sz val="9"/>
            <color indexed="81"/>
            <rFont val="Tahoma"/>
            <family val="2"/>
          </rPr>
          <t>Solver could not find a feasible solution.</t>
        </r>
      </text>
    </comment>
    <comment ref="L185" authorId="0" shapeId="0" xr:uid="{D1139A1C-44F5-4D1C-80B9-0835B252AC06}">
      <text>
        <r>
          <rPr>
            <sz val="9"/>
            <color indexed="81"/>
            <rFont val="Tahoma"/>
            <family val="2"/>
          </rPr>
          <t>Solver could not find a feasible solution.</t>
        </r>
      </text>
    </comment>
    <comment ref="M185" authorId="0" shapeId="0" xr:uid="{3D1461F4-85FF-4D49-A2CA-E1971EF35B0A}">
      <text>
        <r>
          <rPr>
            <sz val="9"/>
            <color indexed="81"/>
            <rFont val="Tahoma"/>
            <family val="2"/>
          </rPr>
          <t>Solver could not find a feasible solution.</t>
        </r>
      </text>
    </comment>
    <comment ref="N185" authorId="0" shapeId="0" xr:uid="{3341E76F-9383-4C60-89CB-8B0E1B59FECE}">
      <text>
        <r>
          <rPr>
            <sz val="9"/>
            <color indexed="81"/>
            <rFont val="Tahoma"/>
            <family val="2"/>
          </rPr>
          <t>Solver could not find a feasible solution.</t>
        </r>
      </text>
    </comment>
    <comment ref="O185" authorId="0" shapeId="0" xr:uid="{7C554DA3-A97C-4510-9870-C7CC3CB1AB6F}">
      <text>
        <r>
          <rPr>
            <sz val="9"/>
            <color indexed="81"/>
            <rFont val="Tahoma"/>
            <family val="2"/>
          </rPr>
          <t>Solver converged in probability to a global solution.</t>
        </r>
      </text>
    </comment>
    <comment ref="P185" authorId="0" shapeId="0" xr:uid="{63490C99-EB9B-4FE4-BA68-160FA9EBF851}">
      <text>
        <r>
          <rPr>
            <sz val="9"/>
            <color indexed="81"/>
            <rFont val="Tahoma"/>
            <family val="2"/>
          </rPr>
          <t>Solver converged in probability to a global solution.</t>
        </r>
      </text>
    </comment>
    <comment ref="Q185" authorId="0" shapeId="0" xr:uid="{85EB929B-1B82-4785-B33D-BEE343DBD9EB}">
      <text>
        <r>
          <rPr>
            <sz val="9"/>
            <color indexed="81"/>
            <rFont val="Tahoma"/>
            <family val="2"/>
          </rPr>
          <t>Solver converged in probability to a global solution.</t>
        </r>
      </text>
    </comment>
    <comment ref="R185" authorId="0" shapeId="0" xr:uid="{710714D9-433C-4A92-BDB2-1F90130A789F}">
      <text>
        <r>
          <rPr>
            <sz val="9"/>
            <color indexed="81"/>
            <rFont val="Tahoma"/>
            <family val="2"/>
          </rPr>
          <t>Solver converged in probability to a global solution.</t>
        </r>
      </text>
    </comment>
    <comment ref="S185" authorId="0" shapeId="0" xr:uid="{88A69728-E689-4209-9562-4553F745EB9C}">
      <text>
        <r>
          <rPr>
            <sz val="9"/>
            <color indexed="81"/>
            <rFont val="Tahoma"/>
            <family val="2"/>
          </rPr>
          <t>Solver converged in probability to a global solution.</t>
        </r>
      </text>
    </comment>
    <comment ref="T185" authorId="0" shapeId="0" xr:uid="{BA5A7DB2-BE5E-45BC-AD4A-AEF50CD5D9F0}">
      <text>
        <r>
          <rPr>
            <sz val="9"/>
            <color indexed="81"/>
            <rFont val="Tahoma"/>
            <family val="2"/>
          </rPr>
          <t>Solver converged in probability to a global solution.</t>
        </r>
      </text>
    </comment>
    <comment ref="U185" authorId="0" shapeId="0" xr:uid="{701BC558-0FE7-4035-BE79-C258816072A6}">
      <text>
        <r>
          <rPr>
            <sz val="9"/>
            <color indexed="81"/>
            <rFont val="Tahoma"/>
            <family val="2"/>
          </rPr>
          <t>Solver converged in probability to a global solution.</t>
        </r>
      </text>
    </comment>
    <comment ref="V185" authorId="0" shapeId="0" xr:uid="{339D1175-F0F1-47EA-A9C4-4D13CC5E8884}">
      <text>
        <r>
          <rPr>
            <sz val="9"/>
            <color indexed="81"/>
            <rFont val="Tahoma"/>
            <family val="2"/>
          </rPr>
          <t>Solver converged in probability to a global solution.</t>
        </r>
      </text>
    </comment>
    <comment ref="W185" authorId="0" shapeId="0" xr:uid="{DC81A180-E64D-411B-870F-9D2E743BC391}">
      <text>
        <r>
          <rPr>
            <sz val="9"/>
            <color indexed="81"/>
            <rFont val="Tahoma"/>
            <family val="2"/>
          </rPr>
          <t>Solver converged in probability to a global solution.</t>
        </r>
      </text>
    </comment>
    <comment ref="X185" authorId="0" shapeId="0" xr:uid="{32F4798C-BB68-49E0-946D-2EDFC9A81598}">
      <text>
        <r>
          <rPr>
            <sz val="9"/>
            <color indexed="81"/>
            <rFont val="Tahoma"/>
            <family val="2"/>
          </rPr>
          <t>Solver converged in probability to a global solution.</t>
        </r>
      </text>
    </comment>
    <comment ref="Y185" authorId="0" shapeId="0" xr:uid="{5FEB4568-C374-4CBE-8678-CB6743A4F04C}">
      <text>
        <r>
          <rPr>
            <sz val="9"/>
            <color indexed="81"/>
            <rFont val="Tahoma"/>
            <family val="2"/>
          </rPr>
          <t>Solver converged in probability to a global solution.</t>
        </r>
      </text>
    </comment>
    <comment ref="Z185" authorId="0" shapeId="0" xr:uid="{BC6C1481-3B46-45A5-9D36-C34FB41D7E9F}">
      <text>
        <r>
          <rPr>
            <sz val="9"/>
            <color indexed="81"/>
            <rFont val="Tahoma"/>
            <family val="2"/>
          </rPr>
          <t>Solver converged in probability to a global solution.</t>
        </r>
      </text>
    </comment>
    <comment ref="AA185" authorId="0" shapeId="0" xr:uid="{FD412BBA-04BC-4950-ADA1-527847FECA36}">
      <text>
        <r>
          <rPr>
            <sz val="9"/>
            <color indexed="81"/>
            <rFont val="Tahoma"/>
            <family val="2"/>
          </rPr>
          <t>Solver converged in probability to a global solution.</t>
        </r>
      </text>
    </comment>
    <comment ref="B186" authorId="0" shapeId="0" xr:uid="{AC1A1AE9-D4D6-4860-8BF8-F6020A7CC432}">
      <text>
        <r>
          <rPr>
            <sz val="9"/>
            <color indexed="81"/>
            <rFont val="Tahoma"/>
            <family val="2"/>
          </rPr>
          <t>Solver could not find a feasible solution.</t>
        </r>
      </text>
    </comment>
    <comment ref="C186" authorId="0" shapeId="0" xr:uid="{1116D2E9-BF43-4525-A98B-8F1C12892685}">
      <text>
        <r>
          <rPr>
            <sz val="9"/>
            <color indexed="81"/>
            <rFont val="Tahoma"/>
            <family val="2"/>
          </rPr>
          <t>Solver could not find a feasible solution.</t>
        </r>
      </text>
    </comment>
    <comment ref="D186" authorId="0" shapeId="0" xr:uid="{ABECA026-88A2-46D3-A90A-9662C3844416}">
      <text>
        <r>
          <rPr>
            <sz val="9"/>
            <color indexed="81"/>
            <rFont val="Tahoma"/>
            <family val="2"/>
          </rPr>
          <t>Solver could not find a feasible solution.</t>
        </r>
      </text>
    </comment>
    <comment ref="E186" authorId="0" shapeId="0" xr:uid="{727F1622-EDF9-43EF-B111-6A206D9DAD46}">
      <text>
        <r>
          <rPr>
            <sz val="9"/>
            <color indexed="81"/>
            <rFont val="Tahoma"/>
            <family val="2"/>
          </rPr>
          <t>Solver could not find a feasible solution.</t>
        </r>
      </text>
    </comment>
    <comment ref="F186" authorId="0" shapeId="0" xr:uid="{18074179-8BF7-47B0-B4D6-25C93C849578}">
      <text>
        <r>
          <rPr>
            <sz val="9"/>
            <color indexed="81"/>
            <rFont val="Tahoma"/>
            <family val="2"/>
          </rPr>
          <t>Solver could not find a feasible solution.</t>
        </r>
      </text>
    </comment>
    <comment ref="G186" authorId="0" shapeId="0" xr:uid="{579CE54C-7125-4646-A3F9-34A6B9DF125E}">
      <text>
        <r>
          <rPr>
            <sz val="9"/>
            <color indexed="81"/>
            <rFont val="Tahoma"/>
            <family val="2"/>
          </rPr>
          <t>Solver could not find a feasible solution.</t>
        </r>
      </text>
    </comment>
    <comment ref="H186" authorId="0" shapeId="0" xr:uid="{B1E54913-88B0-4627-A77D-96FAF4231B62}">
      <text>
        <r>
          <rPr>
            <sz val="9"/>
            <color indexed="81"/>
            <rFont val="Tahoma"/>
            <family val="2"/>
          </rPr>
          <t>Solver could not find a feasible solution.</t>
        </r>
      </text>
    </comment>
    <comment ref="I186" authorId="0" shapeId="0" xr:uid="{481F093D-93C8-43FC-AFA6-76A9CA7FFBE3}">
      <text>
        <r>
          <rPr>
            <sz val="9"/>
            <color indexed="81"/>
            <rFont val="Tahoma"/>
            <family val="2"/>
          </rPr>
          <t>Solver could not find a feasible solution.</t>
        </r>
      </text>
    </comment>
    <comment ref="J186" authorId="0" shapeId="0" xr:uid="{731D08B4-6F33-4BE3-8288-18D8F8B80002}">
      <text>
        <r>
          <rPr>
            <sz val="9"/>
            <color indexed="81"/>
            <rFont val="Tahoma"/>
            <family val="2"/>
          </rPr>
          <t>Solver could not find a feasible solution.</t>
        </r>
      </text>
    </comment>
    <comment ref="K186" authorId="0" shapeId="0" xr:uid="{879391B3-5BBA-4FDC-9507-A7865AE43D12}">
      <text>
        <r>
          <rPr>
            <sz val="9"/>
            <color indexed="81"/>
            <rFont val="Tahoma"/>
            <family val="2"/>
          </rPr>
          <t>Solver could not find a feasible solution.</t>
        </r>
      </text>
    </comment>
    <comment ref="L186" authorId="0" shapeId="0" xr:uid="{FF5224DB-16F5-408E-A42D-1C1FF4F66325}">
      <text>
        <r>
          <rPr>
            <sz val="9"/>
            <color indexed="81"/>
            <rFont val="Tahoma"/>
            <family val="2"/>
          </rPr>
          <t>Solver could not find a feasible solution.</t>
        </r>
      </text>
    </comment>
    <comment ref="M186" authorId="0" shapeId="0" xr:uid="{22EE300A-3FA9-4342-B9F0-D12442BC4E4E}">
      <text>
        <r>
          <rPr>
            <sz val="9"/>
            <color indexed="81"/>
            <rFont val="Tahoma"/>
            <family val="2"/>
          </rPr>
          <t>Solver could not find a feasible solution.</t>
        </r>
      </text>
    </comment>
    <comment ref="N186" authorId="0" shapeId="0" xr:uid="{DE0A2F20-DF1C-48E6-B1A4-C8C27920C5D8}">
      <text>
        <r>
          <rPr>
            <sz val="9"/>
            <color indexed="81"/>
            <rFont val="Tahoma"/>
            <family val="2"/>
          </rPr>
          <t>Solver could not find a feasible solution.</t>
        </r>
      </text>
    </comment>
    <comment ref="O186" authorId="0" shapeId="0" xr:uid="{1555E0E8-CE81-4983-BACD-1D3A3274927A}">
      <text>
        <r>
          <rPr>
            <sz val="9"/>
            <color indexed="81"/>
            <rFont val="Tahoma"/>
            <family val="2"/>
          </rPr>
          <t>Solver converged in probability to a global solution.</t>
        </r>
      </text>
    </comment>
    <comment ref="P186" authorId="0" shapeId="0" xr:uid="{9156EC2A-D733-4C50-A887-07FCED0DA2C0}">
      <text>
        <r>
          <rPr>
            <sz val="9"/>
            <color indexed="81"/>
            <rFont val="Tahoma"/>
            <family val="2"/>
          </rPr>
          <t>Solver converged in probability to a global solution.</t>
        </r>
      </text>
    </comment>
    <comment ref="Q186" authorId="0" shapeId="0" xr:uid="{2CF84C1D-6B36-46D8-8EF6-3FC830BCFBC8}">
      <text>
        <r>
          <rPr>
            <sz val="9"/>
            <color indexed="81"/>
            <rFont val="Tahoma"/>
            <family val="2"/>
          </rPr>
          <t>Solver converged in probability to a global solution.</t>
        </r>
      </text>
    </comment>
    <comment ref="R186" authorId="0" shapeId="0" xr:uid="{FD78A5F5-22B2-4842-A22B-A05FBBD47D2C}">
      <text>
        <r>
          <rPr>
            <sz val="9"/>
            <color indexed="81"/>
            <rFont val="Tahoma"/>
            <family val="2"/>
          </rPr>
          <t>Solver converged in probability to a global solution.</t>
        </r>
      </text>
    </comment>
    <comment ref="S186" authorId="0" shapeId="0" xr:uid="{2B222B25-96EB-493B-A749-20509EAF1767}">
      <text>
        <r>
          <rPr>
            <sz val="9"/>
            <color indexed="81"/>
            <rFont val="Tahoma"/>
            <family val="2"/>
          </rPr>
          <t>Solver converged in probability to a global solution.</t>
        </r>
      </text>
    </comment>
    <comment ref="T186" authorId="0" shapeId="0" xr:uid="{5A518B50-5D48-40CE-BF20-DFDB23AFBC1E}">
      <text>
        <r>
          <rPr>
            <sz val="9"/>
            <color indexed="81"/>
            <rFont val="Tahoma"/>
            <family val="2"/>
          </rPr>
          <t>Solver converged in probability to a global solution.</t>
        </r>
      </text>
    </comment>
    <comment ref="U186" authorId="0" shapeId="0" xr:uid="{281AD9D2-14AE-4F2A-B8A7-8EE3C53288E9}">
      <text>
        <r>
          <rPr>
            <sz val="9"/>
            <color indexed="81"/>
            <rFont val="Tahoma"/>
            <family val="2"/>
          </rPr>
          <t>Solver converged in probability to a global solution.</t>
        </r>
      </text>
    </comment>
    <comment ref="V186" authorId="0" shapeId="0" xr:uid="{E55CFF5C-C080-42C7-ACC3-34153C3F95E1}">
      <text>
        <r>
          <rPr>
            <sz val="9"/>
            <color indexed="81"/>
            <rFont val="Tahoma"/>
            <family val="2"/>
          </rPr>
          <t>Solver converged in probability to a global solution.</t>
        </r>
      </text>
    </comment>
    <comment ref="W186" authorId="0" shapeId="0" xr:uid="{1A8D2109-D054-4EA4-BFA4-4C1BE7C29450}">
      <text>
        <r>
          <rPr>
            <sz val="9"/>
            <color indexed="81"/>
            <rFont val="Tahoma"/>
            <family val="2"/>
          </rPr>
          <t>Solver converged in probability to a global solution.</t>
        </r>
      </text>
    </comment>
    <comment ref="X186" authorId="0" shapeId="0" xr:uid="{A814FC40-1EE0-4076-B10F-FEB228D211FF}">
      <text>
        <r>
          <rPr>
            <sz val="9"/>
            <color indexed="81"/>
            <rFont val="Tahoma"/>
            <family val="2"/>
          </rPr>
          <t>Solver converged in probability to a global solution.</t>
        </r>
      </text>
    </comment>
    <comment ref="Y186" authorId="0" shapeId="0" xr:uid="{6F096893-0398-47FA-A2B5-76D53D4439EA}">
      <text>
        <r>
          <rPr>
            <sz val="9"/>
            <color indexed="81"/>
            <rFont val="Tahoma"/>
            <family val="2"/>
          </rPr>
          <t>Solver converged in probability to a global solution.</t>
        </r>
      </text>
    </comment>
    <comment ref="Z186" authorId="0" shapeId="0" xr:uid="{70412C66-75EC-40E1-ADBB-1826FC5F5EE8}">
      <text>
        <r>
          <rPr>
            <sz val="9"/>
            <color indexed="81"/>
            <rFont val="Tahoma"/>
            <family val="2"/>
          </rPr>
          <t>Solver converged in probability to a global solution.</t>
        </r>
      </text>
    </comment>
    <comment ref="AA186" authorId="0" shapeId="0" xr:uid="{06E9FA5F-93F6-47BC-A6BC-0CF9E4B29E2E}">
      <text>
        <r>
          <rPr>
            <sz val="9"/>
            <color indexed="81"/>
            <rFont val="Tahoma"/>
            <family val="2"/>
          </rPr>
          <t>Solver converged in probability to a global solution.</t>
        </r>
      </text>
    </comment>
    <comment ref="B187" authorId="0" shapeId="0" xr:uid="{01B793F1-ED4D-4F8D-A75A-21C48D6A30B0}">
      <text>
        <r>
          <rPr>
            <sz val="9"/>
            <color indexed="81"/>
            <rFont val="Tahoma"/>
            <family val="2"/>
          </rPr>
          <t>Solver could not find a feasible solution.</t>
        </r>
      </text>
    </comment>
    <comment ref="C187" authorId="0" shapeId="0" xr:uid="{9505BA94-C31F-44EE-9ECB-701658D78620}">
      <text>
        <r>
          <rPr>
            <sz val="9"/>
            <color indexed="81"/>
            <rFont val="Tahoma"/>
            <family val="2"/>
          </rPr>
          <t>Solver could not find a feasible solution.</t>
        </r>
      </text>
    </comment>
    <comment ref="D187" authorId="0" shapeId="0" xr:uid="{FC5E11DC-CE5D-4621-8BEF-C38635DA5BD9}">
      <text>
        <r>
          <rPr>
            <sz val="9"/>
            <color indexed="81"/>
            <rFont val="Tahoma"/>
            <family val="2"/>
          </rPr>
          <t>Solver could not find a feasible solution.</t>
        </r>
      </text>
    </comment>
    <comment ref="E187" authorId="0" shapeId="0" xr:uid="{D8B5911C-DCD9-4139-9941-DB56B7306299}">
      <text>
        <r>
          <rPr>
            <sz val="9"/>
            <color indexed="81"/>
            <rFont val="Tahoma"/>
            <family val="2"/>
          </rPr>
          <t>Solver could not find a feasible solution.</t>
        </r>
      </text>
    </comment>
    <comment ref="F187" authorId="0" shapeId="0" xr:uid="{20634FCE-D887-4793-B406-A09BE5844329}">
      <text>
        <r>
          <rPr>
            <sz val="9"/>
            <color indexed="81"/>
            <rFont val="Tahoma"/>
            <family val="2"/>
          </rPr>
          <t>Solver could not find a feasible solution.</t>
        </r>
      </text>
    </comment>
    <comment ref="G187" authorId="0" shapeId="0" xr:uid="{FE967D04-745E-4C9B-A7AC-B82099EA3AA4}">
      <text>
        <r>
          <rPr>
            <sz val="9"/>
            <color indexed="81"/>
            <rFont val="Tahoma"/>
            <family val="2"/>
          </rPr>
          <t>Solver could not find a feasible solution.</t>
        </r>
      </text>
    </comment>
    <comment ref="H187" authorId="0" shapeId="0" xr:uid="{7FC4F1A8-5E5A-4466-BC98-92D5A6CA14C9}">
      <text>
        <r>
          <rPr>
            <sz val="9"/>
            <color indexed="81"/>
            <rFont val="Tahoma"/>
            <family val="2"/>
          </rPr>
          <t>Solver could not find a feasible solution.</t>
        </r>
      </text>
    </comment>
    <comment ref="I187" authorId="0" shapeId="0" xr:uid="{56BD63A9-345D-4043-B34F-0ADA9854FD29}">
      <text>
        <r>
          <rPr>
            <sz val="9"/>
            <color indexed="81"/>
            <rFont val="Tahoma"/>
            <family val="2"/>
          </rPr>
          <t>Solver could not find a feasible solution.</t>
        </r>
      </text>
    </comment>
    <comment ref="J187" authorId="0" shapeId="0" xr:uid="{9225DACC-FE80-41E9-B244-520FD5F26572}">
      <text>
        <r>
          <rPr>
            <sz val="9"/>
            <color indexed="81"/>
            <rFont val="Tahoma"/>
            <family val="2"/>
          </rPr>
          <t>Solver could not find a feasible solution.</t>
        </r>
      </text>
    </comment>
    <comment ref="K187" authorId="0" shapeId="0" xr:uid="{54FCA7ED-7812-482E-B7E2-C270D4E3BBEF}">
      <text>
        <r>
          <rPr>
            <sz val="9"/>
            <color indexed="81"/>
            <rFont val="Tahoma"/>
            <family val="2"/>
          </rPr>
          <t>Solver could not find a feasible solution.</t>
        </r>
      </text>
    </comment>
    <comment ref="L187" authorId="0" shapeId="0" xr:uid="{8964248E-169B-4195-8ABD-E269118F46AA}">
      <text>
        <r>
          <rPr>
            <sz val="9"/>
            <color indexed="81"/>
            <rFont val="Tahoma"/>
            <family val="2"/>
          </rPr>
          <t>Solver could not find a feasible solution.</t>
        </r>
      </text>
    </comment>
    <comment ref="M187" authorId="0" shapeId="0" xr:uid="{D0E59D3F-E1A9-45DE-AC3A-834EF52A2540}">
      <text>
        <r>
          <rPr>
            <sz val="9"/>
            <color indexed="81"/>
            <rFont val="Tahoma"/>
            <family val="2"/>
          </rPr>
          <t>Solver could not find a feasible solution.</t>
        </r>
      </text>
    </comment>
    <comment ref="N187" authorId="0" shapeId="0" xr:uid="{F3222AF3-E0F3-4AD4-93F0-468865DCAF63}">
      <text>
        <r>
          <rPr>
            <sz val="9"/>
            <color indexed="81"/>
            <rFont val="Tahoma"/>
            <family val="2"/>
          </rPr>
          <t>Solver could not find a feasible solution.</t>
        </r>
      </text>
    </comment>
    <comment ref="O187" authorId="0" shapeId="0" xr:uid="{017DD8DE-C278-4321-9C18-A03C5D079264}">
      <text>
        <r>
          <rPr>
            <sz val="9"/>
            <color indexed="81"/>
            <rFont val="Tahoma"/>
            <family val="2"/>
          </rPr>
          <t>Solver converged in probability to a global solution.</t>
        </r>
      </text>
    </comment>
    <comment ref="P187" authorId="0" shapeId="0" xr:uid="{97B84523-18CD-4CFE-B933-94EDB6278A17}">
      <text>
        <r>
          <rPr>
            <sz val="9"/>
            <color indexed="81"/>
            <rFont val="Tahoma"/>
            <family val="2"/>
          </rPr>
          <t>Solver converged in probability to a global solution.</t>
        </r>
      </text>
    </comment>
    <comment ref="Q187" authorId="0" shapeId="0" xr:uid="{2B60D208-7D75-47B0-BD30-4D225DFE0079}">
      <text>
        <r>
          <rPr>
            <sz val="9"/>
            <color indexed="81"/>
            <rFont val="Tahoma"/>
            <family val="2"/>
          </rPr>
          <t>Solver converged in probability to a global solution.</t>
        </r>
      </text>
    </comment>
    <comment ref="R187" authorId="0" shapeId="0" xr:uid="{8B985337-4FA2-44EC-A2CA-2E2A66E24303}">
      <text>
        <r>
          <rPr>
            <sz val="9"/>
            <color indexed="81"/>
            <rFont val="Tahoma"/>
            <family val="2"/>
          </rPr>
          <t>Solver converged in probability to a global solution.</t>
        </r>
      </text>
    </comment>
    <comment ref="S187" authorId="0" shapeId="0" xr:uid="{FDE49556-4907-445A-AF70-864FD879CD72}">
      <text>
        <r>
          <rPr>
            <sz val="9"/>
            <color indexed="81"/>
            <rFont val="Tahoma"/>
            <family val="2"/>
          </rPr>
          <t>Solver converged in probability to a global solution.</t>
        </r>
      </text>
    </comment>
    <comment ref="T187" authorId="0" shapeId="0" xr:uid="{CBC5447E-99C5-4FCD-B297-EF832DB55A48}">
      <text>
        <r>
          <rPr>
            <sz val="9"/>
            <color indexed="81"/>
            <rFont val="Tahoma"/>
            <family val="2"/>
          </rPr>
          <t>Solver converged in probability to a global solution.</t>
        </r>
      </text>
    </comment>
    <comment ref="U187" authorId="0" shapeId="0" xr:uid="{D1CF9B2A-0B73-4C23-A410-6D9099678DEF}">
      <text>
        <r>
          <rPr>
            <sz val="9"/>
            <color indexed="81"/>
            <rFont val="Tahoma"/>
            <family val="2"/>
          </rPr>
          <t>Solver converged in probability to a global solution.</t>
        </r>
      </text>
    </comment>
    <comment ref="V187" authorId="0" shapeId="0" xr:uid="{33E028BC-C630-4845-8099-5B1EEDDD59DB}">
      <text>
        <r>
          <rPr>
            <sz val="9"/>
            <color indexed="81"/>
            <rFont val="Tahoma"/>
            <family val="2"/>
          </rPr>
          <t>Solver converged in probability to a global solution.</t>
        </r>
      </text>
    </comment>
    <comment ref="W187" authorId="0" shapeId="0" xr:uid="{EB453457-F811-47F0-A242-9ACD8D1D39D8}">
      <text>
        <r>
          <rPr>
            <sz val="9"/>
            <color indexed="81"/>
            <rFont val="Tahoma"/>
            <family val="2"/>
          </rPr>
          <t>Solver converged in probability to a global solution.</t>
        </r>
      </text>
    </comment>
    <comment ref="X187" authorId="0" shapeId="0" xr:uid="{125D8203-FB2E-46CB-81A3-6DE856253EF2}">
      <text>
        <r>
          <rPr>
            <sz val="9"/>
            <color indexed="81"/>
            <rFont val="Tahoma"/>
            <family val="2"/>
          </rPr>
          <t>Solver converged in probability to a global solution.</t>
        </r>
      </text>
    </comment>
    <comment ref="Y187" authorId="0" shapeId="0" xr:uid="{6B06B994-800E-44D4-A046-EBFFE4735068}">
      <text>
        <r>
          <rPr>
            <sz val="9"/>
            <color indexed="81"/>
            <rFont val="Tahoma"/>
            <family val="2"/>
          </rPr>
          <t>Solver converged in probability to a global solution.</t>
        </r>
      </text>
    </comment>
    <comment ref="Z187" authorId="0" shapeId="0" xr:uid="{903A27BA-6D81-4885-9333-8E6879DEBAC1}">
      <text>
        <r>
          <rPr>
            <sz val="9"/>
            <color indexed="81"/>
            <rFont val="Tahoma"/>
            <family val="2"/>
          </rPr>
          <t>Solver converged in probability to a global solution.</t>
        </r>
      </text>
    </comment>
    <comment ref="AA187" authorId="0" shapeId="0" xr:uid="{FF38644C-489B-4C87-9BA4-AA16F3CFCCC2}">
      <text>
        <r>
          <rPr>
            <sz val="9"/>
            <color indexed="81"/>
            <rFont val="Tahoma"/>
            <family val="2"/>
          </rPr>
          <t>Solver converged in probability to a global solution.</t>
        </r>
      </text>
    </comment>
    <comment ref="B188" authorId="0" shapeId="0" xr:uid="{66F075B9-19C0-4CB1-B76A-894ADEACF2DE}">
      <text>
        <r>
          <rPr>
            <sz val="9"/>
            <color indexed="81"/>
            <rFont val="Tahoma"/>
            <family val="2"/>
          </rPr>
          <t>Solver could not find a feasible solution.</t>
        </r>
      </text>
    </comment>
    <comment ref="C188" authorId="0" shapeId="0" xr:uid="{1EA4EA61-597A-4BDC-AB0E-55EFB4785793}">
      <text>
        <r>
          <rPr>
            <sz val="9"/>
            <color indexed="81"/>
            <rFont val="Tahoma"/>
            <family val="2"/>
          </rPr>
          <t>Solver could not find a feasible solution.</t>
        </r>
      </text>
    </comment>
    <comment ref="D188" authorId="0" shapeId="0" xr:uid="{9F9DF7F3-67A6-43E8-88F7-1ECFD08B66D1}">
      <text>
        <r>
          <rPr>
            <sz val="9"/>
            <color indexed="81"/>
            <rFont val="Tahoma"/>
            <family val="2"/>
          </rPr>
          <t>Solver could not find a feasible solution.</t>
        </r>
      </text>
    </comment>
    <comment ref="E188" authorId="0" shapeId="0" xr:uid="{A7651F1B-005F-4D92-B11F-29A85C669066}">
      <text>
        <r>
          <rPr>
            <sz val="9"/>
            <color indexed="81"/>
            <rFont val="Tahoma"/>
            <family val="2"/>
          </rPr>
          <t>Solver could not find a feasible solution.</t>
        </r>
      </text>
    </comment>
    <comment ref="F188" authorId="0" shapeId="0" xr:uid="{A3AB5B2B-BD80-446A-9ABC-CD28C719889F}">
      <text>
        <r>
          <rPr>
            <sz val="9"/>
            <color indexed="81"/>
            <rFont val="Tahoma"/>
            <family val="2"/>
          </rPr>
          <t>Solver could not find a feasible solution.</t>
        </r>
      </text>
    </comment>
    <comment ref="G188" authorId="0" shapeId="0" xr:uid="{D11185DC-AB61-4DD2-A8FB-F61BFDA5EB30}">
      <text>
        <r>
          <rPr>
            <sz val="9"/>
            <color indexed="81"/>
            <rFont val="Tahoma"/>
            <family val="2"/>
          </rPr>
          <t>Solver could not find a feasible solution.</t>
        </r>
      </text>
    </comment>
    <comment ref="H188" authorId="0" shapeId="0" xr:uid="{B3A700E5-BFCE-4644-9A12-6186D8BF077D}">
      <text>
        <r>
          <rPr>
            <sz val="9"/>
            <color indexed="81"/>
            <rFont val="Tahoma"/>
            <family val="2"/>
          </rPr>
          <t>Solver could not find a feasible solution.</t>
        </r>
      </text>
    </comment>
    <comment ref="I188" authorId="0" shapeId="0" xr:uid="{EEDF127C-4DB9-47FD-B550-E7ABF8E521ED}">
      <text>
        <r>
          <rPr>
            <sz val="9"/>
            <color indexed="81"/>
            <rFont val="Tahoma"/>
            <family val="2"/>
          </rPr>
          <t>Solver could not find a feasible solution.</t>
        </r>
      </text>
    </comment>
    <comment ref="J188" authorId="0" shapeId="0" xr:uid="{57FCCF94-100B-4779-B78F-5F9D97CE84E6}">
      <text>
        <r>
          <rPr>
            <sz val="9"/>
            <color indexed="81"/>
            <rFont val="Tahoma"/>
            <family val="2"/>
          </rPr>
          <t>Solver could not find a feasible solution.</t>
        </r>
      </text>
    </comment>
    <comment ref="K188" authorId="0" shapeId="0" xr:uid="{F2B8C884-1FD8-4CB0-9385-1CFFA4F2572B}">
      <text>
        <r>
          <rPr>
            <sz val="9"/>
            <color indexed="81"/>
            <rFont val="Tahoma"/>
            <family val="2"/>
          </rPr>
          <t>Solver could not find a feasible solution.</t>
        </r>
      </text>
    </comment>
    <comment ref="L188" authorId="0" shapeId="0" xr:uid="{6CB38383-81D7-430A-BEF4-8B8A9D8BC159}">
      <text>
        <r>
          <rPr>
            <sz val="9"/>
            <color indexed="81"/>
            <rFont val="Tahoma"/>
            <family val="2"/>
          </rPr>
          <t>Solver could not find a feasible solution.</t>
        </r>
      </text>
    </comment>
    <comment ref="M188" authorId="0" shapeId="0" xr:uid="{8196111D-514C-4205-BCE1-08BE4A1B08DB}">
      <text>
        <r>
          <rPr>
            <sz val="9"/>
            <color indexed="81"/>
            <rFont val="Tahoma"/>
            <family val="2"/>
          </rPr>
          <t>Solver could not find a feasible solution.</t>
        </r>
      </text>
    </comment>
    <comment ref="N188" authorId="0" shapeId="0" xr:uid="{EC74C509-DE6A-4F23-A613-98C89CAF6493}">
      <text>
        <r>
          <rPr>
            <sz val="9"/>
            <color indexed="81"/>
            <rFont val="Tahoma"/>
            <family val="2"/>
          </rPr>
          <t>Solver could not find a feasible solution.</t>
        </r>
      </text>
    </comment>
    <comment ref="O188" authorId="0" shapeId="0" xr:uid="{F7BAC51A-F8EF-461E-9A07-CB056B12B91E}">
      <text>
        <r>
          <rPr>
            <sz val="9"/>
            <color indexed="81"/>
            <rFont val="Tahoma"/>
            <family val="2"/>
          </rPr>
          <t>Solver converged in probability to a global solution.</t>
        </r>
      </text>
    </comment>
    <comment ref="P188" authorId="0" shapeId="0" xr:uid="{26E71836-6BB8-4A58-B255-0A56986CEA51}">
      <text>
        <r>
          <rPr>
            <sz val="9"/>
            <color indexed="81"/>
            <rFont val="Tahoma"/>
            <family val="2"/>
          </rPr>
          <t>Solver converged in probability to a global solution.</t>
        </r>
      </text>
    </comment>
    <comment ref="Q188" authorId="0" shapeId="0" xr:uid="{32BDEBAF-17AF-4799-A5AA-F36E63692062}">
      <text>
        <r>
          <rPr>
            <sz val="9"/>
            <color indexed="81"/>
            <rFont val="Tahoma"/>
            <family val="2"/>
          </rPr>
          <t>Solver converged in probability to a global solution.</t>
        </r>
      </text>
    </comment>
    <comment ref="R188" authorId="0" shapeId="0" xr:uid="{D540B5D3-D8ED-4B49-92A7-24459711F4F7}">
      <text>
        <r>
          <rPr>
            <sz val="9"/>
            <color indexed="81"/>
            <rFont val="Tahoma"/>
            <family val="2"/>
          </rPr>
          <t>Solver converged in probability to a global solution.</t>
        </r>
      </text>
    </comment>
    <comment ref="S188" authorId="0" shapeId="0" xr:uid="{8DDC9C9F-06B1-45D8-9C14-216BC9645A11}">
      <text>
        <r>
          <rPr>
            <sz val="9"/>
            <color indexed="81"/>
            <rFont val="Tahoma"/>
            <family val="2"/>
          </rPr>
          <t>Solver converged in probability to a global solution.</t>
        </r>
      </text>
    </comment>
    <comment ref="T188" authorId="0" shapeId="0" xr:uid="{A3C8D583-99C9-4EEA-BB37-71493FBD1981}">
      <text>
        <r>
          <rPr>
            <sz val="9"/>
            <color indexed="81"/>
            <rFont val="Tahoma"/>
            <family val="2"/>
          </rPr>
          <t>Solver converged in probability to a global solution.</t>
        </r>
      </text>
    </comment>
    <comment ref="U188" authorId="0" shapeId="0" xr:uid="{E22F1DDA-C5DB-4960-BDEA-6A2B1A29FB64}">
      <text>
        <r>
          <rPr>
            <sz val="9"/>
            <color indexed="81"/>
            <rFont val="Tahoma"/>
            <family val="2"/>
          </rPr>
          <t>Solver converged in probability to a global solution.</t>
        </r>
      </text>
    </comment>
    <comment ref="V188" authorId="0" shapeId="0" xr:uid="{06201FEB-2B51-483A-A3EB-5972226F29CD}">
      <text>
        <r>
          <rPr>
            <sz val="9"/>
            <color indexed="81"/>
            <rFont val="Tahoma"/>
            <family val="2"/>
          </rPr>
          <t>Solver converged in probability to a global solution.</t>
        </r>
      </text>
    </comment>
    <comment ref="W188" authorId="0" shapeId="0" xr:uid="{AA6E8C82-E95E-40F4-AD21-4024CBBAED15}">
      <text>
        <r>
          <rPr>
            <sz val="9"/>
            <color indexed="81"/>
            <rFont val="Tahoma"/>
            <family val="2"/>
          </rPr>
          <t>Solver converged in probability to a global solution.</t>
        </r>
      </text>
    </comment>
    <comment ref="X188" authorId="0" shapeId="0" xr:uid="{E5807B64-C0E5-476F-85FB-8344E2935A03}">
      <text>
        <r>
          <rPr>
            <sz val="9"/>
            <color indexed="81"/>
            <rFont val="Tahoma"/>
            <family val="2"/>
          </rPr>
          <t>Solver converged in probability to a global solution.</t>
        </r>
      </text>
    </comment>
    <comment ref="Y188" authorId="0" shapeId="0" xr:uid="{4D9A2717-0658-42E6-8BE6-A68DBD47D18A}">
      <text>
        <r>
          <rPr>
            <sz val="9"/>
            <color indexed="81"/>
            <rFont val="Tahoma"/>
            <family val="2"/>
          </rPr>
          <t>Solver converged in probability to a global solution.</t>
        </r>
      </text>
    </comment>
    <comment ref="Z188" authorId="0" shapeId="0" xr:uid="{36A7B3CB-A64D-4FB7-AC82-3F5666BF7838}">
      <text>
        <r>
          <rPr>
            <sz val="9"/>
            <color indexed="81"/>
            <rFont val="Tahoma"/>
            <family val="2"/>
          </rPr>
          <t>Solver converged in probability to a global solution.</t>
        </r>
      </text>
    </comment>
    <comment ref="AA188" authorId="0" shapeId="0" xr:uid="{40BB7345-5DE9-41A2-BBB1-46DB7B3AE3B6}">
      <text>
        <r>
          <rPr>
            <sz val="9"/>
            <color indexed="81"/>
            <rFont val="Tahoma"/>
            <family val="2"/>
          </rPr>
          <t>Solver converged in probability to a global solution.</t>
        </r>
      </text>
    </comment>
    <comment ref="B189" authorId="0" shapeId="0" xr:uid="{0E81CD75-70E0-4BB5-A1AD-DCD744F94FB8}">
      <text>
        <r>
          <rPr>
            <sz val="9"/>
            <color indexed="81"/>
            <rFont val="Tahoma"/>
            <family val="2"/>
          </rPr>
          <t>Solver could not find a feasible solution.</t>
        </r>
      </text>
    </comment>
    <comment ref="C189" authorId="0" shapeId="0" xr:uid="{0D8C6F23-2DA6-4D07-A422-BD54F7684FBA}">
      <text>
        <r>
          <rPr>
            <sz val="9"/>
            <color indexed="81"/>
            <rFont val="Tahoma"/>
            <family val="2"/>
          </rPr>
          <t>Solver could not find a feasible solution.</t>
        </r>
      </text>
    </comment>
    <comment ref="D189" authorId="0" shapeId="0" xr:uid="{A3AE6E84-8C89-4611-8AD7-4D0212A1EDD5}">
      <text>
        <r>
          <rPr>
            <sz val="9"/>
            <color indexed="81"/>
            <rFont val="Tahoma"/>
            <family val="2"/>
          </rPr>
          <t>Solver could not find a feasible solution.</t>
        </r>
      </text>
    </comment>
    <comment ref="E189" authorId="0" shapeId="0" xr:uid="{71AC9270-B4F1-4C14-ACCC-A51FE3BDB817}">
      <text>
        <r>
          <rPr>
            <sz val="9"/>
            <color indexed="81"/>
            <rFont val="Tahoma"/>
            <family val="2"/>
          </rPr>
          <t>Solver could not find a feasible solution.</t>
        </r>
      </text>
    </comment>
    <comment ref="F189" authorId="0" shapeId="0" xr:uid="{D3C5A3B1-3095-47F4-90FA-686FEE4C44F9}">
      <text>
        <r>
          <rPr>
            <sz val="9"/>
            <color indexed="81"/>
            <rFont val="Tahoma"/>
            <family val="2"/>
          </rPr>
          <t>Solver could not find a feasible solution.</t>
        </r>
      </text>
    </comment>
    <comment ref="G189" authorId="0" shapeId="0" xr:uid="{8023C247-603E-4A4B-BEC0-EBB79DDC9AEF}">
      <text>
        <r>
          <rPr>
            <sz val="9"/>
            <color indexed="81"/>
            <rFont val="Tahoma"/>
            <family val="2"/>
          </rPr>
          <t>Solver could not find a feasible solution.</t>
        </r>
      </text>
    </comment>
    <comment ref="H189" authorId="0" shapeId="0" xr:uid="{443BF347-40E4-4555-9B58-C6DE6EE2EDA2}">
      <text>
        <r>
          <rPr>
            <sz val="9"/>
            <color indexed="81"/>
            <rFont val="Tahoma"/>
            <family val="2"/>
          </rPr>
          <t>Solver could not find a feasible solution.</t>
        </r>
      </text>
    </comment>
    <comment ref="I189" authorId="0" shapeId="0" xr:uid="{A2F41012-B849-4758-8E09-AE368C60F850}">
      <text>
        <r>
          <rPr>
            <sz val="9"/>
            <color indexed="81"/>
            <rFont val="Tahoma"/>
            <family val="2"/>
          </rPr>
          <t>Solver could not find a feasible solution.</t>
        </r>
      </text>
    </comment>
    <comment ref="J189" authorId="0" shapeId="0" xr:uid="{F2017118-1E02-435C-85D2-768116FEA59E}">
      <text>
        <r>
          <rPr>
            <sz val="9"/>
            <color indexed="81"/>
            <rFont val="Tahoma"/>
            <family val="2"/>
          </rPr>
          <t>Solver could not find a feasible solution.</t>
        </r>
      </text>
    </comment>
    <comment ref="K189" authorId="0" shapeId="0" xr:uid="{59E1C5A9-DFB8-4D60-B7A7-F318EDB0AF06}">
      <text>
        <r>
          <rPr>
            <sz val="9"/>
            <color indexed="81"/>
            <rFont val="Tahoma"/>
            <family val="2"/>
          </rPr>
          <t>Solver could not find a feasible solution.</t>
        </r>
      </text>
    </comment>
    <comment ref="L189" authorId="0" shapeId="0" xr:uid="{F20F6843-692A-4869-AA11-A91B004AB364}">
      <text>
        <r>
          <rPr>
            <sz val="9"/>
            <color indexed="81"/>
            <rFont val="Tahoma"/>
            <family val="2"/>
          </rPr>
          <t>Solver could not find a feasible solution.</t>
        </r>
      </text>
    </comment>
    <comment ref="M189" authorId="0" shapeId="0" xr:uid="{3DC22B45-DE07-4C39-98C9-2DE4C8D18E99}">
      <text>
        <r>
          <rPr>
            <sz val="9"/>
            <color indexed="81"/>
            <rFont val="Tahoma"/>
            <family val="2"/>
          </rPr>
          <t>Solver could not find a feasible solution.</t>
        </r>
      </text>
    </comment>
    <comment ref="N189" authorId="0" shapeId="0" xr:uid="{1FBC9774-40A8-4B92-9049-B5A4E87D9982}">
      <text>
        <r>
          <rPr>
            <sz val="9"/>
            <color indexed="81"/>
            <rFont val="Tahoma"/>
            <family val="2"/>
          </rPr>
          <t>Solver could not find a feasible solution.</t>
        </r>
      </text>
    </comment>
    <comment ref="O189" authorId="0" shapeId="0" xr:uid="{C149E05F-ED1B-4DB0-B091-74FAFBC5213B}">
      <text>
        <r>
          <rPr>
            <sz val="9"/>
            <color indexed="81"/>
            <rFont val="Tahoma"/>
            <family val="2"/>
          </rPr>
          <t>Solver converged in probability to a global solution.</t>
        </r>
      </text>
    </comment>
    <comment ref="P189" authorId="0" shapeId="0" xr:uid="{DE2AA9B3-C3CD-4916-960B-4AAB8ABEFD44}">
      <text>
        <r>
          <rPr>
            <sz val="9"/>
            <color indexed="81"/>
            <rFont val="Tahoma"/>
            <family val="2"/>
          </rPr>
          <t>Solver converged in probability to a global solution.</t>
        </r>
      </text>
    </comment>
    <comment ref="Q189" authorId="0" shapeId="0" xr:uid="{2A979E24-F595-4F70-967F-21E04F66B383}">
      <text>
        <r>
          <rPr>
            <sz val="9"/>
            <color indexed="81"/>
            <rFont val="Tahoma"/>
            <family val="2"/>
          </rPr>
          <t>Solver converged in probability to a global solution.</t>
        </r>
      </text>
    </comment>
    <comment ref="R189" authorId="0" shapeId="0" xr:uid="{2430A66F-3CA2-431D-8D1C-E68F7F5EEFC4}">
      <text>
        <r>
          <rPr>
            <sz val="9"/>
            <color indexed="81"/>
            <rFont val="Tahoma"/>
            <family val="2"/>
          </rPr>
          <t>Solver converged in probability to a global solution.</t>
        </r>
      </text>
    </comment>
    <comment ref="S189" authorId="0" shapeId="0" xr:uid="{D48BFCB8-6C94-46DB-BF3B-528D7655D674}">
      <text>
        <r>
          <rPr>
            <sz val="9"/>
            <color indexed="81"/>
            <rFont val="Tahoma"/>
            <family val="2"/>
          </rPr>
          <t>Solver converged in probability to a global solution.</t>
        </r>
      </text>
    </comment>
    <comment ref="T189" authorId="0" shapeId="0" xr:uid="{DB8A564F-6D83-4FE7-AD75-9CBAE8953794}">
      <text>
        <r>
          <rPr>
            <sz val="9"/>
            <color indexed="81"/>
            <rFont val="Tahoma"/>
            <family val="2"/>
          </rPr>
          <t>Solver converged in probability to a global solution.</t>
        </r>
      </text>
    </comment>
    <comment ref="U189" authorId="0" shapeId="0" xr:uid="{29AEA35B-34E2-41DC-BF5B-56D41F4FFEE7}">
      <text>
        <r>
          <rPr>
            <sz val="9"/>
            <color indexed="81"/>
            <rFont val="Tahoma"/>
            <family val="2"/>
          </rPr>
          <t>Solver converged in probability to a global solution.</t>
        </r>
      </text>
    </comment>
    <comment ref="V189" authorId="0" shapeId="0" xr:uid="{1740F868-DEE5-4407-AE06-3AB85B5EB701}">
      <text>
        <r>
          <rPr>
            <sz val="9"/>
            <color indexed="81"/>
            <rFont val="Tahoma"/>
            <family val="2"/>
          </rPr>
          <t>Solver converged in probability to a global solution.</t>
        </r>
      </text>
    </comment>
    <comment ref="W189" authorId="0" shapeId="0" xr:uid="{3AFAABD0-CE31-44F6-B6FF-02CDC2EE87C8}">
      <text>
        <r>
          <rPr>
            <sz val="9"/>
            <color indexed="81"/>
            <rFont val="Tahoma"/>
            <family val="2"/>
          </rPr>
          <t>Solver converged in probability to a global solution.</t>
        </r>
      </text>
    </comment>
    <comment ref="X189" authorId="0" shapeId="0" xr:uid="{41F4D16A-1C70-408E-BC27-1F7FBB2E3CB2}">
      <text>
        <r>
          <rPr>
            <sz val="9"/>
            <color indexed="81"/>
            <rFont val="Tahoma"/>
            <family val="2"/>
          </rPr>
          <t>Solver converged in probability to a global solution.</t>
        </r>
      </text>
    </comment>
    <comment ref="Y189" authorId="0" shapeId="0" xr:uid="{A306EC91-E158-4FE5-9649-92F936598EB1}">
      <text>
        <r>
          <rPr>
            <sz val="9"/>
            <color indexed="81"/>
            <rFont val="Tahoma"/>
            <family val="2"/>
          </rPr>
          <t>Solver converged in probability to a global solution.</t>
        </r>
      </text>
    </comment>
    <comment ref="Z189" authorId="0" shapeId="0" xr:uid="{98F8ACC4-3F50-40CA-9155-5ED6E4240DDA}">
      <text>
        <r>
          <rPr>
            <sz val="9"/>
            <color indexed="81"/>
            <rFont val="Tahoma"/>
            <family val="2"/>
          </rPr>
          <t>Solver converged in probability to a global solution.</t>
        </r>
      </text>
    </comment>
    <comment ref="AA189" authorId="0" shapeId="0" xr:uid="{D71D660D-CEC2-4176-97AF-845819E77487}">
      <text>
        <r>
          <rPr>
            <sz val="9"/>
            <color indexed="81"/>
            <rFont val="Tahoma"/>
            <family val="2"/>
          </rPr>
          <t>Solver converged in probability to a global solution.</t>
        </r>
      </text>
    </comment>
    <comment ref="B190" authorId="0" shapeId="0" xr:uid="{7E22D412-E9FA-4016-81DE-A75A1C926E54}">
      <text>
        <r>
          <rPr>
            <sz val="9"/>
            <color indexed="81"/>
            <rFont val="Tahoma"/>
            <family val="2"/>
          </rPr>
          <t>Solver could not find a feasible solution.</t>
        </r>
      </text>
    </comment>
    <comment ref="C190" authorId="0" shapeId="0" xr:uid="{88B727D4-6582-4CA2-A67E-4F1357A577CB}">
      <text>
        <r>
          <rPr>
            <sz val="9"/>
            <color indexed="81"/>
            <rFont val="Tahoma"/>
            <family val="2"/>
          </rPr>
          <t>Solver could not find a feasible solution.</t>
        </r>
      </text>
    </comment>
    <comment ref="D190" authorId="0" shapeId="0" xr:uid="{F71993C3-818E-441A-B974-D95712D74494}">
      <text>
        <r>
          <rPr>
            <sz val="9"/>
            <color indexed="81"/>
            <rFont val="Tahoma"/>
            <family val="2"/>
          </rPr>
          <t>Solver could not find a feasible solution.</t>
        </r>
      </text>
    </comment>
    <comment ref="E190" authorId="0" shapeId="0" xr:uid="{CCD48E52-8A73-4D85-8135-D2FCEE56E9A1}">
      <text>
        <r>
          <rPr>
            <sz val="9"/>
            <color indexed="81"/>
            <rFont val="Tahoma"/>
            <family val="2"/>
          </rPr>
          <t>Solver could not find a feasible solution.</t>
        </r>
      </text>
    </comment>
    <comment ref="F190" authorId="0" shapeId="0" xr:uid="{7BB6D794-F050-45A9-91F3-2ECFBE946F79}">
      <text>
        <r>
          <rPr>
            <sz val="9"/>
            <color indexed="81"/>
            <rFont val="Tahoma"/>
            <family val="2"/>
          </rPr>
          <t>Solver could not find a feasible solution.</t>
        </r>
      </text>
    </comment>
    <comment ref="G190" authorId="0" shapeId="0" xr:uid="{ADA5BCD0-9D7E-4D55-96B0-68CB9899B2FB}">
      <text>
        <r>
          <rPr>
            <sz val="9"/>
            <color indexed="81"/>
            <rFont val="Tahoma"/>
            <family val="2"/>
          </rPr>
          <t>Solver could not find a feasible solution.</t>
        </r>
      </text>
    </comment>
    <comment ref="H190" authorId="0" shapeId="0" xr:uid="{2F3CBDFA-4F08-43E9-B6CA-3DBA5B639D28}">
      <text>
        <r>
          <rPr>
            <sz val="9"/>
            <color indexed="81"/>
            <rFont val="Tahoma"/>
            <family val="2"/>
          </rPr>
          <t>Solver could not find a feasible solution.</t>
        </r>
      </text>
    </comment>
    <comment ref="I190" authorId="0" shapeId="0" xr:uid="{3BFF587B-9059-4754-9644-0A47A09DC552}">
      <text>
        <r>
          <rPr>
            <sz val="9"/>
            <color indexed="81"/>
            <rFont val="Tahoma"/>
            <family val="2"/>
          </rPr>
          <t>Solver could not find a feasible solution.</t>
        </r>
      </text>
    </comment>
    <comment ref="J190" authorId="0" shapeId="0" xr:uid="{50705E06-5044-4556-AC6D-549188601D27}">
      <text>
        <r>
          <rPr>
            <sz val="9"/>
            <color indexed="81"/>
            <rFont val="Tahoma"/>
            <family val="2"/>
          </rPr>
          <t>Solver could not find a feasible solution.</t>
        </r>
      </text>
    </comment>
    <comment ref="K190" authorId="0" shapeId="0" xr:uid="{2AF8026B-1EE8-445A-A291-4B1D65AF35C3}">
      <text>
        <r>
          <rPr>
            <sz val="9"/>
            <color indexed="81"/>
            <rFont val="Tahoma"/>
            <family val="2"/>
          </rPr>
          <t>Solver could not find a feasible solution.</t>
        </r>
      </text>
    </comment>
    <comment ref="L190" authorId="0" shapeId="0" xr:uid="{575D51B1-2282-4A93-BCF1-40B97AC2FD7A}">
      <text>
        <r>
          <rPr>
            <sz val="9"/>
            <color indexed="81"/>
            <rFont val="Tahoma"/>
            <family val="2"/>
          </rPr>
          <t>Solver could not find a feasible solution.</t>
        </r>
      </text>
    </comment>
    <comment ref="M190" authorId="0" shapeId="0" xr:uid="{3003C0C8-1B53-46FB-87E7-8FCD02ACBCF6}">
      <text>
        <r>
          <rPr>
            <sz val="9"/>
            <color indexed="81"/>
            <rFont val="Tahoma"/>
            <family val="2"/>
          </rPr>
          <t>Solver could not find a feasible solution.</t>
        </r>
      </text>
    </comment>
    <comment ref="N190" authorId="0" shapeId="0" xr:uid="{4DDED6BF-5393-46BB-BEF0-72A237BBC2D5}">
      <text>
        <r>
          <rPr>
            <sz val="9"/>
            <color indexed="81"/>
            <rFont val="Tahoma"/>
            <family val="2"/>
          </rPr>
          <t>Solver could not find a feasible solution.</t>
        </r>
      </text>
    </comment>
    <comment ref="O190" authorId="0" shapeId="0" xr:uid="{D0A43EE1-AE38-4F6A-842E-47238FA7D518}">
      <text>
        <r>
          <rPr>
            <sz val="9"/>
            <color indexed="81"/>
            <rFont val="Tahoma"/>
            <family val="2"/>
          </rPr>
          <t>Solver could not find a feasible solution.</t>
        </r>
      </text>
    </comment>
    <comment ref="P190" authorId="0" shapeId="0" xr:uid="{6414950D-F0E4-4E23-9C1C-7ED4ADDA93E7}">
      <text>
        <r>
          <rPr>
            <sz val="9"/>
            <color indexed="81"/>
            <rFont val="Tahoma"/>
            <family val="2"/>
          </rPr>
          <t>Solver converged in probability to a global solution.</t>
        </r>
      </text>
    </comment>
    <comment ref="Q190" authorId="0" shapeId="0" xr:uid="{6529ECD4-0E45-4D1F-B146-601CF3439E1D}">
      <text>
        <r>
          <rPr>
            <sz val="9"/>
            <color indexed="81"/>
            <rFont val="Tahoma"/>
            <family val="2"/>
          </rPr>
          <t>Solver converged in probability to a global solution.</t>
        </r>
      </text>
    </comment>
    <comment ref="R190" authorId="0" shapeId="0" xr:uid="{56143836-6D84-49B6-8EDE-936CD69C4D9D}">
      <text>
        <r>
          <rPr>
            <sz val="9"/>
            <color indexed="81"/>
            <rFont val="Tahoma"/>
            <family val="2"/>
          </rPr>
          <t>Solver converged in probability to a global solution.</t>
        </r>
      </text>
    </comment>
    <comment ref="S190" authorId="0" shapeId="0" xr:uid="{F30ACD18-B104-4F99-B126-6BB28EF793F9}">
      <text>
        <r>
          <rPr>
            <sz val="9"/>
            <color indexed="81"/>
            <rFont val="Tahoma"/>
            <family val="2"/>
          </rPr>
          <t>Solver converged in probability to a global solution.</t>
        </r>
      </text>
    </comment>
    <comment ref="T190" authorId="0" shapeId="0" xr:uid="{713B2693-3B00-4875-BF29-7E49F080C0F0}">
      <text>
        <r>
          <rPr>
            <sz val="9"/>
            <color indexed="81"/>
            <rFont val="Tahoma"/>
            <family val="2"/>
          </rPr>
          <t>Solver converged in probability to a global solution.</t>
        </r>
      </text>
    </comment>
    <comment ref="U190" authorId="0" shapeId="0" xr:uid="{CB27A6CE-4E50-471B-87F6-F99CC1F9B727}">
      <text>
        <r>
          <rPr>
            <sz val="9"/>
            <color indexed="81"/>
            <rFont val="Tahoma"/>
            <family val="2"/>
          </rPr>
          <t>Solver converged in probability to a global solution.</t>
        </r>
      </text>
    </comment>
    <comment ref="V190" authorId="0" shapeId="0" xr:uid="{F3643003-8C8D-4375-ACD9-675E45FBE20C}">
      <text>
        <r>
          <rPr>
            <sz val="9"/>
            <color indexed="81"/>
            <rFont val="Tahoma"/>
            <family val="2"/>
          </rPr>
          <t>Solver converged in probability to a global solution.</t>
        </r>
      </text>
    </comment>
    <comment ref="W190" authorId="0" shapeId="0" xr:uid="{F5A34CBF-43AE-46C5-AA8A-BF592E6CBE51}">
      <text>
        <r>
          <rPr>
            <sz val="9"/>
            <color indexed="81"/>
            <rFont val="Tahoma"/>
            <family val="2"/>
          </rPr>
          <t>Solver converged in probability to a global solution.</t>
        </r>
      </text>
    </comment>
    <comment ref="X190" authorId="0" shapeId="0" xr:uid="{F1D65661-F739-4D98-BB27-F03DA9292108}">
      <text>
        <r>
          <rPr>
            <sz val="9"/>
            <color indexed="81"/>
            <rFont val="Tahoma"/>
            <family val="2"/>
          </rPr>
          <t>Solver converged in probability to a global solution.</t>
        </r>
      </text>
    </comment>
    <comment ref="Y190" authorId="0" shapeId="0" xr:uid="{24340494-8508-4DFC-B741-B9EE5A4F858A}">
      <text>
        <r>
          <rPr>
            <sz val="9"/>
            <color indexed="81"/>
            <rFont val="Tahoma"/>
            <family val="2"/>
          </rPr>
          <t>Solver converged in probability to a global solution.</t>
        </r>
      </text>
    </comment>
    <comment ref="Z190" authorId="0" shapeId="0" xr:uid="{739C2339-BDBF-4383-8F6D-0AD4EFE42006}">
      <text>
        <r>
          <rPr>
            <sz val="9"/>
            <color indexed="81"/>
            <rFont val="Tahoma"/>
            <family val="2"/>
          </rPr>
          <t>Solver converged in probability to a global solution.</t>
        </r>
      </text>
    </comment>
    <comment ref="AA190" authorId="0" shapeId="0" xr:uid="{A52ACD34-B6DB-478B-A4A0-03972EA69D04}">
      <text>
        <r>
          <rPr>
            <sz val="9"/>
            <color indexed="81"/>
            <rFont val="Tahoma"/>
            <family val="2"/>
          </rPr>
          <t>Solver converged in probability to a global solution.</t>
        </r>
      </text>
    </comment>
    <comment ref="B191" authorId="0" shapeId="0" xr:uid="{5B3EE78E-398D-42B6-A8F8-BB1D1D979EA4}">
      <text>
        <r>
          <rPr>
            <sz val="9"/>
            <color indexed="81"/>
            <rFont val="Tahoma"/>
            <family val="2"/>
          </rPr>
          <t>Solver could not find a feasible solution.</t>
        </r>
      </text>
    </comment>
    <comment ref="C191" authorId="0" shapeId="0" xr:uid="{D29BEF5A-CC30-4EE5-89A4-E8AC011F6CBA}">
      <text>
        <r>
          <rPr>
            <sz val="9"/>
            <color indexed="81"/>
            <rFont val="Tahoma"/>
            <family val="2"/>
          </rPr>
          <t>Solver could not find a feasible solution.</t>
        </r>
      </text>
    </comment>
    <comment ref="D191" authorId="0" shapeId="0" xr:uid="{328911AE-0D94-4325-B1A4-B2B80C4CD441}">
      <text>
        <r>
          <rPr>
            <sz val="9"/>
            <color indexed="81"/>
            <rFont val="Tahoma"/>
            <family val="2"/>
          </rPr>
          <t>Solver could not find a feasible solution.</t>
        </r>
      </text>
    </comment>
    <comment ref="E191" authorId="0" shapeId="0" xr:uid="{3DB2E23A-C9D0-43F9-97A8-470CB6E6F1F9}">
      <text>
        <r>
          <rPr>
            <sz val="9"/>
            <color indexed="81"/>
            <rFont val="Tahoma"/>
            <family val="2"/>
          </rPr>
          <t>Solver could not find a feasible solution.</t>
        </r>
      </text>
    </comment>
    <comment ref="F191" authorId="0" shapeId="0" xr:uid="{F2D1A23D-0E52-46D5-AB85-F0856F00AA50}">
      <text>
        <r>
          <rPr>
            <sz val="9"/>
            <color indexed="81"/>
            <rFont val="Tahoma"/>
            <family val="2"/>
          </rPr>
          <t>Solver could not find a feasible solution.</t>
        </r>
      </text>
    </comment>
    <comment ref="G191" authorId="0" shapeId="0" xr:uid="{98FC111D-B5BC-4843-93B5-F61CC894A64C}">
      <text>
        <r>
          <rPr>
            <sz val="9"/>
            <color indexed="81"/>
            <rFont val="Tahoma"/>
            <family val="2"/>
          </rPr>
          <t>Solver could not find a feasible solution.</t>
        </r>
      </text>
    </comment>
    <comment ref="H191" authorId="0" shapeId="0" xr:uid="{C8EB89CB-CB30-4EA4-97BE-7176A2EB6AD6}">
      <text>
        <r>
          <rPr>
            <sz val="9"/>
            <color indexed="81"/>
            <rFont val="Tahoma"/>
            <family val="2"/>
          </rPr>
          <t>Solver could not find a feasible solution.</t>
        </r>
      </text>
    </comment>
    <comment ref="I191" authorId="0" shapeId="0" xr:uid="{2B75485F-FC6A-4BC2-AD46-FD8AFA6EA74B}">
      <text>
        <r>
          <rPr>
            <sz val="9"/>
            <color indexed="81"/>
            <rFont val="Tahoma"/>
            <family val="2"/>
          </rPr>
          <t>Solver could not find a feasible solution.</t>
        </r>
      </text>
    </comment>
    <comment ref="J191" authorId="0" shapeId="0" xr:uid="{21363B1A-315B-4931-9A41-69C6A97D8CF4}">
      <text>
        <r>
          <rPr>
            <sz val="9"/>
            <color indexed="81"/>
            <rFont val="Tahoma"/>
            <family val="2"/>
          </rPr>
          <t>Solver could not find a feasible solution.</t>
        </r>
      </text>
    </comment>
    <comment ref="K191" authorId="0" shapeId="0" xr:uid="{551D431C-3493-4BB9-9D44-E869C7D8025F}">
      <text>
        <r>
          <rPr>
            <sz val="9"/>
            <color indexed="81"/>
            <rFont val="Tahoma"/>
            <family val="2"/>
          </rPr>
          <t>Solver could not find a feasible solution.</t>
        </r>
      </text>
    </comment>
    <comment ref="L191" authorId="0" shapeId="0" xr:uid="{AC424648-FFA8-4F02-A694-64A3EAB103D0}">
      <text>
        <r>
          <rPr>
            <sz val="9"/>
            <color indexed="81"/>
            <rFont val="Tahoma"/>
            <family val="2"/>
          </rPr>
          <t>Solver could not find a feasible solution.</t>
        </r>
      </text>
    </comment>
    <comment ref="M191" authorId="0" shapeId="0" xr:uid="{07D00B60-392E-47C3-8509-24DB7F600DE7}">
      <text>
        <r>
          <rPr>
            <sz val="9"/>
            <color indexed="81"/>
            <rFont val="Tahoma"/>
            <family val="2"/>
          </rPr>
          <t>Solver could not find a feasible solution.</t>
        </r>
      </text>
    </comment>
    <comment ref="N191" authorId="0" shapeId="0" xr:uid="{D08F2EEC-AA3C-4FBF-A1F4-0479A9EF2AA9}">
      <text>
        <r>
          <rPr>
            <sz val="9"/>
            <color indexed="81"/>
            <rFont val="Tahoma"/>
            <family val="2"/>
          </rPr>
          <t>Solver could not find a feasible solution.</t>
        </r>
      </text>
    </comment>
    <comment ref="O191" authorId="0" shapeId="0" xr:uid="{DCF6AD19-16A8-48C0-82EB-D33506071C45}">
      <text>
        <r>
          <rPr>
            <sz val="9"/>
            <color indexed="81"/>
            <rFont val="Tahoma"/>
            <family val="2"/>
          </rPr>
          <t>Solver could not find a feasible solution.</t>
        </r>
      </text>
    </comment>
    <comment ref="P191" authorId="0" shapeId="0" xr:uid="{AEF54CCA-7578-4FCC-B59D-7BD7347B80FF}">
      <text>
        <r>
          <rPr>
            <sz val="9"/>
            <color indexed="81"/>
            <rFont val="Tahoma"/>
            <family val="2"/>
          </rPr>
          <t>Solver converged in probability to a global solution.</t>
        </r>
      </text>
    </comment>
    <comment ref="Q191" authorId="0" shapeId="0" xr:uid="{7005406C-721E-473B-93EE-3FA2B743CADA}">
      <text>
        <r>
          <rPr>
            <sz val="9"/>
            <color indexed="81"/>
            <rFont val="Tahoma"/>
            <family val="2"/>
          </rPr>
          <t>Solver converged in probability to a global solution.</t>
        </r>
      </text>
    </comment>
    <comment ref="R191" authorId="0" shapeId="0" xr:uid="{1E640C55-465F-4DD7-99B4-70CE35EA1D66}">
      <text>
        <r>
          <rPr>
            <sz val="9"/>
            <color indexed="81"/>
            <rFont val="Tahoma"/>
            <family val="2"/>
          </rPr>
          <t>Solver converged in probability to a global solution.</t>
        </r>
      </text>
    </comment>
    <comment ref="S191" authorId="0" shapeId="0" xr:uid="{1BDC2AFB-D9A7-43E4-97DE-DD09118B20EE}">
      <text>
        <r>
          <rPr>
            <sz val="9"/>
            <color indexed="81"/>
            <rFont val="Tahoma"/>
            <family val="2"/>
          </rPr>
          <t>Solver converged in probability to a global solution.</t>
        </r>
      </text>
    </comment>
    <comment ref="T191" authorId="0" shapeId="0" xr:uid="{8929F279-D5B8-4D9B-8765-D55DD7C049B6}">
      <text>
        <r>
          <rPr>
            <sz val="9"/>
            <color indexed="81"/>
            <rFont val="Tahoma"/>
            <family val="2"/>
          </rPr>
          <t>Solver converged in probability to a global solution.</t>
        </r>
      </text>
    </comment>
    <comment ref="U191" authorId="0" shapeId="0" xr:uid="{8D496245-5855-4E36-AB3E-8C354E750409}">
      <text>
        <r>
          <rPr>
            <sz val="9"/>
            <color indexed="81"/>
            <rFont val="Tahoma"/>
            <family val="2"/>
          </rPr>
          <t>Solver converged in probability to a global solution.</t>
        </r>
      </text>
    </comment>
    <comment ref="V191" authorId="0" shapeId="0" xr:uid="{34D4EA09-4170-4BC4-980C-26B43732A8D1}">
      <text>
        <r>
          <rPr>
            <sz val="9"/>
            <color indexed="81"/>
            <rFont val="Tahoma"/>
            <family val="2"/>
          </rPr>
          <t>Solver converged in probability to a global solution.</t>
        </r>
      </text>
    </comment>
    <comment ref="W191" authorId="0" shapeId="0" xr:uid="{4789480A-DD26-4506-AF7F-904AFF00DECB}">
      <text>
        <r>
          <rPr>
            <sz val="9"/>
            <color indexed="81"/>
            <rFont val="Tahoma"/>
            <family val="2"/>
          </rPr>
          <t>Solver converged in probability to a global solution.</t>
        </r>
      </text>
    </comment>
    <comment ref="X191" authorId="0" shapeId="0" xr:uid="{9A0DCA31-87B2-493B-927F-0255657E1523}">
      <text>
        <r>
          <rPr>
            <sz val="9"/>
            <color indexed="81"/>
            <rFont val="Tahoma"/>
            <family val="2"/>
          </rPr>
          <t>Solver converged in probability to a global solution.</t>
        </r>
      </text>
    </comment>
    <comment ref="Y191" authorId="0" shapeId="0" xr:uid="{82650C9F-E45B-4FFB-AC0D-A1B72AF2772F}">
      <text>
        <r>
          <rPr>
            <sz val="9"/>
            <color indexed="81"/>
            <rFont val="Tahoma"/>
            <family val="2"/>
          </rPr>
          <t>Solver converged in probability to a global solution.</t>
        </r>
      </text>
    </comment>
    <comment ref="Z191" authorId="0" shapeId="0" xr:uid="{A47FA74E-DEC7-460F-AAD4-226CBA225261}">
      <text>
        <r>
          <rPr>
            <sz val="9"/>
            <color indexed="81"/>
            <rFont val="Tahoma"/>
            <family val="2"/>
          </rPr>
          <t>Solver converged in probability to a global solution.</t>
        </r>
      </text>
    </comment>
    <comment ref="AA191" authorId="0" shapeId="0" xr:uid="{2E543C84-D3BA-41E5-B213-894295B512E0}">
      <text>
        <r>
          <rPr>
            <sz val="9"/>
            <color indexed="81"/>
            <rFont val="Tahoma"/>
            <family val="2"/>
          </rPr>
          <t>Solver converged in probability to a global solution.</t>
        </r>
      </text>
    </comment>
    <comment ref="B192" authorId="0" shapeId="0" xr:uid="{C5254E5C-E285-4342-BD76-B25E1C16857C}">
      <text>
        <r>
          <rPr>
            <sz val="9"/>
            <color indexed="81"/>
            <rFont val="Tahoma"/>
            <family val="2"/>
          </rPr>
          <t>Solver could not find a feasible solution.</t>
        </r>
      </text>
    </comment>
    <comment ref="C192" authorId="0" shapeId="0" xr:uid="{0776FED3-8C94-4919-8412-C0598E9C5704}">
      <text>
        <r>
          <rPr>
            <sz val="9"/>
            <color indexed="81"/>
            <rFont val="Tahoma"/>
            <family val="2"/>
          </rPr>
          <t>Solver could not find a feasible solution.</t>
        </r>
      </text>
    </comment>
    <comment ref="D192" authorId="0" shapeId="0" xr:uid="{505BB9A0-E604-41F8-A11B-785A32CAC5EB}">
      <text>
        <r>
          <rPr>
            <sz val="9"/>
            <color indexed="81"/>
            <rFont val="Tahoma"/>
            <family val="2"/>
          </rPr>
          <t>Solver could not find a feasible solution.</t>
        </r>
      </text>
    </comment>
    <comment ref="E192" authorId="0" shapeId="0" xr:uid="{39566CC3-5534-488A-B0EF-0109306707C3}">
      <text>
        <r>
          <rPr>
            <sz val="9"/>
            <color indexed="81"/>
            <rFont val="Tahoma"/>
            <family val="2"/>
          </rPr>
          <t>Solver could not find a feasible solution.</t>
        </r>
      </text>
    </comment>
    <comment ref="F192" authorId="0" shapeId="0" xr:uid="{9F23AFEB-06FA-4D56-B7B6-F1EC7BF48947}">
      <text>
        <r>
          <rPr>
            <sz val="9"/>
            <color indexed="81"/>
            <rFont val="Tahoma"/>
            <family val="2"/>
          </rPr>
          <t>Solver could not find a feasible solution.</t>
        </r>
      </text>
    </comment>
    <comment ref="G192" authorId="0" shapeId="0" xr:uid="{6D4FEA73-26F1-47BE-9052-2BB0637CDEE7}">
      <text>
        <r>
          <rPr>
            <sz val="9"/>
            <color indexed="81"/>
            <rFont val="Tahoma"/>
            <family val="2"/>
          </rPr>
          <t>Solver could not find a feasible solution.</t>
        </r>
      </text>
    </comment>
    <comment ref="H192" authorId="0" shapeId="0" xr:uid="{AE810F12-C00F-489F-9631-AFC7B1B37E26}">
      <text>
        <r>
          <rPr>
            <sz val="9"/>
            <color indexed="81"/>
            <rFont val="Tahoma"/>
            <family val="2"/>
          </rPr>
          <t>Solver could not find a feasible solution.</t>
        </r>
      </text>
    </comment>
    <comment ref="I192" authorId="0" shapeId="0" xr:uid="{D1220DC0-8BF8-4E29-A7AF-AA1404CEE9B0}">
      <text>
        <r>
          <rPr>
            <sz val="9"/>
            <color indexed="81"/>
            <rFont val="Tahoma"/>
            <family val="2"/>
          </rPr>
          <t>Solver could not find a feasible solution.</t>
        </r>
      </text>
    </comment>
    <comment ref="J192" authorId="0" shapeId="0" xr:uid="{4EEF82F1-906E-407D-8F37-BE8B1775CFC2}">
      <text>
        <r>
          <rPr>
            <sz val="9"/>
            <color indexed="81"/>
            <rFont val="Tahoma"/>
            <family val="2"/>
          </rPr>
          <t>Solver could not find a feasible solution.</t>
        </r>
      </text>
    </comment>
    <comment ref="K192" authorId="0" shapeId="0" xr:uid="{3DD346FE-FB1B-4D6B-BD07-4FF82B0A2B98}">
      <text>
        <r>
          <rPr>
            <sz val="9"/>
            <color indexed="81"/>
            <rFont val="Tahoma"/>
            <family val="2"/>
          </rPr>
          <t>Solver could not find a feasible solution.</t>
        </r>
      </text>
    </comment>
    <comment ref="L192" authorId="0" shapeId="0" xr:uid="{98AB5F43-F40D-4F64-ABD1-D72F13FE2FC1}">
      <text>
        <r>
          <rPr>
            <sz val="9"/>
            <color indexed="81"/>
            <rFont val="Tahoma"/>
            <family val="2"/>
          </rPr>
          <t>Solver could not find a feasible solution.</t>
        </r>
      </text>
    </comment>
    <comment ref="M192" authorId="0" shapeId="0" xr:uid="{1709BE3C-7089-46EC-A971-4A22E255E9BA}">
      <text>
        <r>
          <rPr>
            <sz val="9"/>
            <color indexed="81"/>
            <rFont val="Tahoma"/>
            <family val="2"/>
          </rPr>
          <t>Solver could not find a feasible solution.</t>
        </r>
      </text>
    </comment>
    <comment ref="N192" authorId="0" shapeId="0" xr:uid="{5F722F2D-9380-498D-B8A4-463B58325FC5}">
      <text>
        <r>
          <rPr>
            <sz val="9"/>
            <color indexed="81"/>
            <rFont val="Tahoma"/>
            <family val="2"/>
          </rPr>
          <t>Solver could not find a feasible solution.</t>
        </r>
      </text>
    </comment>
    <comment ref="O192" authorId="0" shapeId="0" xr:uid="{36C21A65-3A1A-4969-9689-7FA1325120E8}">
      <text>
        <r>
          <rPr>
            <sz val="9"/>
            <color indexed="81"/>
            <rFont val="Tahoma"/>
            <family val="2"/>
          </rPr>
          <t>Solver could not find a feasible solution.</t>
        </r>
      </text>
    </comment>
    <comment ref="P192" authorId="0" shapeId="0" xr:uid="{8F958EBE-4714-435A-B665-EFECE2E962D2}">
      <text>
        <r>
          <rPr>
            <sz val="9"/>
            <color indexed="81"/>
            <rFont val="Tahoma"/>
            <family val="2"/>
          </rPr>
          <t>Solver could not find a feasible solution.</t>
        </r>
      </text>
    </comment>
    <comment ref="Q192" authorId="0" shapeId="0" xr:uid="{C0AA1276-1A4C-47D8-B676-428E0455169A}">
      <text>
        <r>
          <rPr>
            <sz val="9"/>
            <color indexed="81"/>
            <rFont val="Tahoma"/>
            <family val="2"/>
          </rPr>
          <t>Solver converged in probability to a global solution.</t>
        </r>
      </text>
    </comment>
    <comment ref="R192" authorId="0" shapeId="0" xr:uid="{A343BB85-5F9A-4741-9C1B-6433F7F5C0DC}">
      <text>
        <r>
          <rPr>
            <sz val="9"/>
            <color indexed="81"/>
            <rFont val="Tahoma"/>
            <family val="2"/>
          </rPr>
          <t>Solver could not find a feasible solution.</t>
        </r>
      </text>
    </comment>
    <comment ref="S192" authorId="0" shapeId="0" xr:uid="{E68A7332-B1EA-4A64-9185-B8B1CB829D1D}">
      <text>
        <r>
          <rPr>
            <sz val="9"/>
            <color indexed="81"/>
            <rFont val="Tahoma"/>
            <family val="2"/>
          </rPr>
          <t>Solver could not find a feasible solution.</t>
        </r>
      </text>
    </comment>
    <comment ref="T192" authorId="0" shapeId="0" xr:uid="{A84F6C0B-5270-4B7D-B8BD-3EED8ACC3F5B}">
      <text>
        <r>
          <rPr>
            <sz val="9"/>
            <color indexed="81"/>
            <rFont val="Tahoma"/>
            <family val="2"/>
          </rPr>
          <t>Solver could not find a feasible solution.</t>
        </r>
      </text>
    </comment>
    <comment ref="U192" authorId="0" shapeId="0" xr:uid="{C76D0CAF-8D7B-485F-B012-557F2B83E240}">
      <text>
        <r>
          <rPr>
            <sz val="9"/>
            <color indexed="81"/>
            <rFont val="Tahoma"/>
            <family val="2"/>
          </rPr>
          <t>Solver could not find a feasible solution.</t>
        </r>
      </text>
    </comment>
    <comment ref="V192" authorId="0" shapeId="0" xr:uid="{6070D6A1-6FA8-4A63-8D49-B1B70F5CAA6E}">
      <text>
        <r>
          <rPr>
            <sz val="9"/>
            <color indexed="81"/>
            <rFont val="Tahoma"/>
            <family val="2"/>
          </rPr>
          <t>Solver could not find a feasible solution.</t>
        </r>
      </text>
    </comment>
    <comment ref="W192" authorId="0" shapeId="0" xr:uid="{66FC9639-B39D-4DB2-B980-3F759A4626EE}">
      <text>
        <r>
          <rPr>
            <sz val="9"/>
            <color indexed="81"/>
            <rFont val="Tahoma"/>
            <family val="2"/>
          </rPr>
          <t>Solver could not find a feasible solution.</t>
        </r>
      </text>
    </comment>
    <comment ref="X192" authorId="0" shapeId="0" xr:uid="{E0C9DD6A-45AD-48D6-84AC-072252DA6661}">
      <text>
        <r>
          <rPr>
            <sz val="9"/>
            <color indexed="81"/>
            <rFont val="Tahoma"/>
            <family val="2"/>
          </rPr>
          <t>Solver could not find a feasible solution.</t>
        </r>
      </text>
    </comment>
    <comment ref="Y192" authorId="0" shapeId="0" xr:uid="{4040B40E-501C-43B6-B780-469CA4857EAA}">
      <text>
        <r>
          <rPr>
            <sz val="9"/>
            <color indexed="81"/>
            <rFont val="Tahoma"/>
            <family val="2"/>
          </rPr>
          <t>Solver could not find a feasible solution.</t>
        </r>
      </text>
    </comment>
    <comment ref="Z192" authorId="0" shapeId="0" xr:uid="{6A622D4C-E70A-4D81-A087-1E3823D27858}">
      <text>
        <r>
          <rPr>
            <sz val="9"/>
            <color indexed="81"/>
            <rFont val="Tahoma"/>
            <family val="2"/>
          </rPr>
          <t>Solver could not find a feasible solution.</t>
        </r>
      </text>
    </comment>
    <comment ref="AA192" authorId="0" shapeId="0" xr:uid="{216927DE-3F6C-4B68-8D75-DF8C47D205C4}">
      <text>
        <r>
          <rPr>
            <sz val="9"/>
            <color indexed="81"/>
            <rFont val="Tahoma"/>
            <family val="2"/>
          </rPr>
          <t>Solver could not find a feasible solution.</t>
        </r>
      </text>
    </comment>
    <comment ref="B193" authorId="0" shapeId="0" xr:uid="{1F7BE0DA-4E99-492D-B15B-E7182E659858}">
      <text>
        <r>
          <rPr>
            <sz val="9"/>
            <color indexed="81"/>
            <rFont val="Tahoma"/>
            <family val="2"/>
          </rPr>
          <t>Solver could not find a feasible solution.</t>
        </r>
      </text>
    </comment>
    <comment ref="C193" authorId="0" shapeId="0" xr:uid="{EB9846ED-FC46-4FA6-A149-1BA6C5669CA5}">
      <text>
        <r>
          <rPr>
            <sz val="9"/>
            <color indexed="81"/>
            <rFont val="Tahoma"/>
            <family val="2"/>
          </rPr>
          <t>Solver could not find a feasible solution.</t>
        </r>
      </text>
    </comment>
    <comment ref="D193" authorId="0" shapeId="0" xr:uid="{F689396A-3C6E-4518-9FF8-DF87EA52F2FD}">
      <text>
        <r>
          <rPr>
            <sz val="9"/>
            <color indexed="81"/>
            <rFont val="Tahoma"/>
            <family val="2"/>
          </rPr>
          <t>Solver could not find a feasible solution.</t>
        </r>
      </text>
    </comment>
    <comment ref="E193" authorId="0" shapeId="0" xr:uid="{B07F1CDD-0480-4091-B764-6A0FAC2D05F5}">
      <text>
        <r>
          <rPr>
            <sz val="9"/>
            <color indexed="81"/>
            <rFont val="Tahoma"/>
            <family val="2"/>
          </rPr>
          <t>Solver could not find a feasible solution.</t>
        </r>
      </text>
    </comment>
    <comment ref="F193" authorId="0" shapeId="0" xr:uid="{F848B87F-A4AD-4A57-83D9-20C86641E4FC}">
      <text>
        <r>
          <rPr>
            <sz val="9"/>
            <color indexed="81"/>
            <rFont val="Tahoma"/>
            <family val="2"/>
          </rPr>
          <t>Solver could not find a feasible solution.</t>
        </r>
      </text>
    </comment>
    <comment ref="G193" authorId="0" shapeId="0" xr:uid="{29BE7C7C-68E7-4D07-8623-9A04FA7151FA}">
      <text>
        <r>
          <rPr>
            <sz val="9"/>
            <color indexed="81"/>
            <rFont val="Tahoma"/>
            <family val="2"/>
          </rPr>
          <t>Solver could not find a feasible solution.</t>
        </r>
      </text>
    </comment>
    <comment ref="H193" authorId="0" shapeId="0" xr:uid="{061CB7C1-C7A4-4C95-A43D-4B387883C65A}">
      <text>
        <r>
          <rPr>
            <sz val="9"/>
            <color indexed="81"/>
            <rFont val="Tahoma"/>
            <family val="2"/>
          </rPr>
          <t>Solver could not find a feasible solution.</t>
        </r>
      </text>
    </comment>
    <comment ref="I193" authorId="0" shapeId="0" xr:uid="{5284D6CA-6DE2-46F2-9022-F6250D32B373}">
      <text>
        <r>
          <rPr>
            <sz val="9"/>
            <color indexed="81"/>
            <rFont val="Tahoma"/>
            <family val="2"/>
          </rPr>
          <t>Solver could not find a feasible solution.</t>
        </r>
      </text>
    </comment>
    <comment ref="J193" authorId="0" shapeId="0" xr:uid="{079B872D-F8DD-413F-B5B1-BD6EC6886A79}">
      <text>
        <r>
          <rPr>
            <sz val="9"/>
            <color indexed="81"/>
            <rFont val="Tahoma"/>
            <family val="2"/>
          </rPr>
          <t>Solver could not find a feasible solution.</t>
        </r>
      </text>
    </comment>
    <comment ref="K193" authorId="0" shapeId="0" xr:uid="{06D47F57-6BA7-4D93-8C83-4A79EA5F4426}">
      <text>
        <r>
          <rPr>
            <sz val="9"/>
            <color indexed="81"/>
            <rFont val="Tahoma"/>
            <family val="2"/>
          </rPr>
          <t>Solver could not find a feasible solution.</t>
        </r>
      </text>
    </comment>
    <comment ref="L193" authorId="0" shapeId="0" xr:uid="{ABA8BD7B-7EAB-466A-A8E7-5D78562862FF}">
      <text>
        <r>
          <rPr>
            <sz val="9"/>
            <color indexed="81"/>
            <rFont val="Tahoma"/>
            <family val="2"/>
          </rPr>
          <t>Solver could not find a feasible solution.</t>
        </r>
      </text>
    </comment>
    <comment ref="M193" authorId="0" shapeId="0" xr:uid="{435A62BE-ABE3-46FF-BA85-830F6AAFF49B}">
      <text>
        <r>
          <rPr>
            <sz val="9"/>
            <color indexed="81"/>
            <rFont val="Tahoma"/>
            <family val="2"/>
          </rPr>
          <t>Solver could not find a feasible solution.</t>
        </r>
      </text>
    </comment>
    <comment ref="N193" authorId="0" shapeId="0" xr:uid="{B0B50D88-AB52-4327-9D98-F739AD5E7247}">
      <text>
        <r>
          <rPr>
            <sz val="9"/>
            <color indexed="81"/>
            <rFont val="Tahoma"/>
            <family val="2"/>
          </rPr>
          <t>Solver could not find a feasible solution.</t>
        </r>
      </text>
    </comment>
    <comment ref="O193" authorId="0" shapeId="0" xr:uid="{531BBFB0-E127-4111-8852-A6E5DBFE860E}">
      <text>
        <r>
          <rPr>
            <sz val="9"/>
            <color indexed="81"/>
            <rFont val="Tahoma"/>
            <family val="2"/>
          </rPr>
          <t>Solver could not find a feasible solution.</t>
        </r>
      </text>
    </comment>
    <comment ref="P193" authorId="0" shapeId="0" xr:uid="{F6865A8A-CA01-4623-B910-04CF0E9C4100}">
      <text>
        <r>
          <rPr>
            <sz val="9"/>
            <color indexed="81"/>
            <rFont val="Tahoma"/>
            <family val="2"/>
          </rPr>
          <t>Solver could not find a feasible solution.</t>
        </r>
      </text>
    </comment>
    <comment ref="Q193" authorId="0" shapeId="0" xr:uid="{DB6E40F2-B95F-4C37-9698-1FE3D1AD8E44}">
      <text>
        <r>
          <rPr>
            <sz val="9"/>
            <color indexed="81"/>
            <rFont val="Tahoma"/>
            <family val="2"/>
          </rPr>
          <t>Solver converged in probability to a global solution.</t>
        </r>
      </text>
    </comment>
    <comment ref="R193" authorId="0" shapeId="0" xr:uid="{9776F92E-372A-46EF-B943-D574AE6EBBA7}">
      <text>
        <r>
          <rPr>
            <sz val="9"/>
            <color indexed="81"/>
            <rFont val="Tahoma"/>
            <family val="2"/>
          </rPr>
          <t>Solver could not find a feasible solution.</t>
        </r>
      </text>
    </comment>
    <comment ref="S193" authorId="0" shapeId="0" xr:uid="{088A5B74-A9E4-4549-9177-BEAF284A7E9B}">
      <text>
        <r>
          <rPr>
            <sz val="9"/>
            <color indexed="81"/>
            <rFont val="Tahoma"/>
            <family val="2"/>
          </rPr>
          <t>Solver converged in probability to a global solution.</t>
        </r>
      </text>
    </comment>
    <comment ref="T193" authorId="0" shapeId="0" xr:uid="{F2380E00-C483-4B98-B4E4-7DD5A20A2C01}">
      <text>
        <r>
          <rPr>
            <sz val="9"/>
            <color indexed="81"/>
            <rFont val="Tahoma"/>
            <family val="2"/>
          </rPr>
          <t>Solver converged in probability to a global solution.</t>
        </r>
      </text>
    </comment>
    <comment ref="U193" authorId="0" shapeId="0" xr:uid="{096C3D0C-D9F6-4AD1-9B5B-2A7F0B05CA8D}">
      <text>
        <r>
          <rPr>
            <sz val="9"/>
            <color indexed="81"/>
            <rFont val="Tahoma"/>
            <family val="2"/>
          </rPr>
          <t>Solver converged in probability to a global solution.</t>
        </r>
      </text>
    </comment>
    <comment ref="V193" authorId="0" shapeId="0" xr:uid="{17DBCAB9-D56C-4AD3-8604-8C3938D4CC0F}">
      <text>
        <r>
          <rPr>
            <sz val="9"/>
            <color indexed="81"/>
            <rFont val="Tahoma"/>
            <family val="2"/>
          </rPr>
          <t>Solver converged in probability to a global solution.</t>
        </r>
      </text>
    </comment>
    <comment ref="W193" authorId="0" shapeId="0" xr:uid="{65140B88-79C4-4C93-B236-42B356FEE687}">
      <text>
        <r>
          <rPr>
            <sz val="9"/>
            <color indexed="81"/>
            <rFont val="Tahoma"/>
            <family val="2"/>
          </rPr>
          <t>Solver converged in probability to a global solution.</t>
        </r>
      </text>
    </comment>
    <comment ref="X193" authorId="0" shapeId="0" xr:uid="{12F32F81-F6BC-402E-BCD6-652488830707}">
      <text>
        <r>
          <rPr>
            <sz val="9"/>
            <color indexed="81"/>
            <rFont val="Tahoma"/>
            <family val="2"/>
          </rPr>
          <t>Solver converged in probability to a global solution.</t>
        </r>
      </text>
    </comment>
    <comment ref="Y193" authorId="0" shapeId="0" xr:uid="{A01AA0E9-CAC3-4A3A-915D-3F41D845E008}">
      <text>
        <r>
          <rPr>
            <sz val="9"/>
            <color indexed="81"/>
            <rFont val="Tahoma"/>
            <family val="2"/>
          </rPr>
          <t>Solver converged in probability to a global solution.</t>
        </r>
      </text>
    </comment>
    <comment ref="Z193" authorId="0" shapeId="0" xr:uid="{BB6BBDB1-B854-4BD6-A34D-64AF5519B599}">
      <text>
        <r>
          <rPr>
            <sz val="9"/>
            <color indexed="81"/>
            <rFont val="Tahoma"/>
            <family val="2"/>
          </rPr>
          <t>Solver converged in probability to a global solution.</t>
        </r>
      </text>
    </comment>
    <comment ref="AA193" authorId="0" shapeId="0" xr:uid="{9545869B-B549-4283-B39A-1B289EAA77CD}">
      <text>
        <r>
          <rPr>
            <sz val="9"/>
            <color indexed="81"/>
            <rFont val="Tahoma"/>
            <family val="2"/>
          </rPr>
          <t>Solver converged in probability to a global solution.</t>
        </r>
      </text>
    </comment>
    <comment ref="B194" authorId="0" shapeId="0" xr:uid="{0DDF897B-1191-4BA6-BBAD-EF7986BD749C}">
      <text>
        <r>
          <rPr>
            <sz val="9"/>
            <color indexed="81"/>
            <rFont val="Tahoma"/>
            <family val="2"/>
          </rPr>
          <t>Solver could not find a feasible solution.</t>
        </r>
      </text>
    </comment>
    <comment ref="C194" authorId="0" shapeId="0" xr:uid="{28F86D4B-D1F5-4436-8441-C6DFCDB67FA9}">
      <text>
        <r>
          <rPr>
            <sz val="9"/>
            <color indexed="81"/>
            <rFont val="Tahoma"/>
            <family val="2"/>
          </rPr>
          <t>Solver could not find a feasible solution.</t>
        </r>
      </text>
    </comment>
    <comment ref="D194" authorId="0" shapeId="0" xr:uid="{F001B2AC-3DAF-4901-9689-CC2DB07995F3}">
      <text>
        <r>
          <rPr>
            <sz val="9"/>
            <color indexed="81"/>
            <rFont val="Tahoma"/>
            <family val="2"/>
          </rPr>
          <t>Solver could not find a feasible solution.</t>
        </r>
      </text>
    </comment>
    <comment ref="E194" authorId="0" shapeId="0" xr:uid="{6BD62988-8E2C-4F0E-8695-A3D34D29BCBD}">
      <text>
        <r>
          <rPr>
            <sz val="9"/>
            <color indexed="81"/>
            <rFont val="Tahoma"/>
            <family val="2"/>
          </rPr>
          <t>Solver could not find a feasible solution.</t>
        </r>
      </text>
    </comment>
    <comment ref="F194" authorId="0" shapeId="0" xr:uid="{792CD040-1308-410B-868A-2E290C461C93}">
      <text>
        <r>
          <rPr>
            <sz val="9"/>
            <color indexed="81"/>
            <rFont val="Tahoma"/>
            <family val="2"/>
          </rPr>
          <t>Solver could not find a feasible solution.</t>
        </r>
      </text>
    </comment>
    <comment ref="G194" authorId="0" shapeId="0" xr:uid="{8FF86516-1D4D-4D61-AE33-2685AAB7C392}">
      <text>
        <r>
          <rPr>
            <sz val="9"/>
            <color indexed="81"/>
            <rFont val="Tahoma"/>
            <family val="2"/>
          </rPr>
          <t>Solver could not find a feasible solution.</t>
        </r>
      </text>
    </comment>
    <comment ref="H194" authorId="0" shapeId="0" xr:uid="{F2B35028-7EC6-4553-B93A-FAD0C65F078F}">
      <text>
        <r>
          <rPr>
            <sz val="9"/>
            <color indexed="81"/>
            <rFont val="Tahoma"/>
            <family val="2"/>
          </rPr>
          <t>Solver could not find a feasible solution.</t>
        </r>
      </text>
    </comment>
    <comment ref="I194" authorId="0" shapeId="0" xr:uid="{63AC6207-96E5-4ED3-BFE1-9D40AA30A774}">
      <text>
        <r>
          <rPr>
            <sz val="9"/>
            <color indexed="81"/>
            <rFont val="Tahoma"/>
            <family val="2"/>
          </rPr>
          <t>Solver could not find a feasible solution.</t>
        </r>
      </text>
    </comment>
    <comment ref="J194" authorId="0" shapeId="0" xr:uid="{52E4AAA2-84B6-444D-9338-EFE44F1A452E}">
      <text>
        <r>
          <rPr>
            <sz val="9"/>
            <color indexed="81"/>
            <rFont val="Tahoma"/>
            <family val="2"/>
          </rPr>
          <t>Solver could not find a feasible solution.</t>
        </r>
      </text>
    </comment>
    <comment ref="K194" authorId="0" shapeId="0" xr:uid="{4ADB7A9D-51FF-462F-8191-203D04C41C2D}">
      <text>
        <r>
          <rPr>
            <sz val="9"/>
            <color indexed="81"/>
            <rFont val="Tahoma"/>
            <family val="2"/>
          </rPr>
          <t>Solver could not find a feasible solution.</t>
        </r>
      </text>
    </comment>
    <comment ref="L194" authorId="0" shapeId="0" xr:uid="{B1EB2594-7754-480F-AEF9-732AC2FAD70A}">
      <text>
        <r>
          <rPr>
            <sz val="9"/>
            <color indexed="81"/>
            <rFont val="Tahoma"/>
            <family val="2"/>
          </rPr>
          <t>Solver could not find a feasible solution.</t>
        </r>
      </text>
    </comment>
    <comment ref="M194" authorId="0" shapeId="0" xr:uid="{2B77E0D0-3DC8-41CA-AB59-122BBE7A5060}">
      <text>
        <r>
          <rPr>
            <sz val="9"/>
            <color indexed="81"/>
            <rFont val="Tahoma"/>
            <family val="2"/>
          </rPr>
          <t>Solver could not find a feasible solution.</t>
        </r>
      </text>
    </comment>
    <comment ref="N194" authorId="0" shapeId="0" xr:uid="{BB1B23AA-0757-48EF-9B1D-05496EA75B3B}">
      <text>
        <r>
          <rPr>
            <sz val="9"/>
            <color indexed="81"/>
            <rFont val="Tahoma"/>
            <family val="2"/>
          </rPr>
          <t>Solver could not find a feasible solution.</t>
        </r>
      </text>
    </comment>
    <comment ref="O194" authorId="0" shapeId="0" xr:uid="{D8D3EC82-771D-4E63-8F6A-F9F149F11EF1}">
      <text>
        <r>
          <rPr>
            <sz val="9"/>
            <color indexed="81"/>
            <rFont val="Tahoma"/>
            <family val="2"/>
          </rPr>
          <t>Solver could not find a feasible solution.</t>
        </r>
      </text>
    </comment>
    <comment ref="P194" authorId="0" shapeId="0" xr:uid="{9739C599-66CB-459B-8E21-3D425CA04197}">
      <text>
        <r>
          <rPr>
            <sz val="9"/>
            <color indexed="81"/>
            <rFont val="Tahoma"/>
            <family val="2"/>
          </rPr>
          <t>Solver could not find a feasible solution.</t>
        </r>
      </text>
    </comment>
    <comment ref="Q194" authorId="0" shapeId="0" xr:uid="{6CA572F4-1553-4662-BC65-1BB4AB4A9766}">
      <text>
        <r>
          <rPr>
            <sz val="9"/>
            <color indexed="81"/>
            <rFont val="Tahoma"/>
            <family val="2"/>
          </rPr>
          <t>Solver could not find a feasible solution.</t>
        </r>
      </text>
    </comment>
    <comment ref="R194" authorId="0" shapeId="0" xr:uid="{1BAB6F2F-4FD5-4FF0-98C9-A896E0560D33}">
      <text>
        <r>
          <rPr>
            <sz val="9"/>
            <color indexed="81"/>
            <rFont val="Tahoma"/>
            <family val="2"/>
          </rPr>
          <t>Solver converged in probability to a global solution.</t>
        </r>
      </text>
    </comment>
    <comment ref="S194" authorId="0" shapeId="0" xr:uid="{77F75353-C2EC-49DF-A38E-C82FA5CC74E8}">
      <text>
        <r>
          <rPr>
            <sz val="9"/>
            <color indexed="81"/>
            <rFont val="Tahoma"/>
            <family val="2"/>
          </rPr>
          <t>Solver converged in probability to a global solution.</t>
        </r>
      </text>
    </comment>
    <comment ref="T194" authorId="0" shapeId="0" xr:uid="{BD35213C-7A07-4EDB-9C02-C42501DAF04D}">
      <text>
        <r>
          <rPr>
            <sz val="9"/>
            <color indexed="81"/>
            <rFont val="Tahoma"/>
            <family val="2"/>
          </rPr>
          <t>Solver converged in probability to a global solution.</t>
        </r>
      </text>
    </comment>
    <comment ref="U194" authorId="0" shapeId="0" xr:uid="{296B931A-3C72-452F-8A42-8A79A5E34438}">
      <text>
        <r>
          <rPr>
            <sz val="9"/>
            <color indexed="81"/>
            <rFont val="Tahoma"/>
            <family val="2"/>
          </rPr>
          <t>Solver converged in probability to a global solution.</t>
        </r>
      </text>
    </comment>
    <comment ref="V194" authorId="0" shapeId="0" xr:uid="{F77814A8-02DA-4E6E-9BE2-6C873C3311E5}">
      <text>
        <r>
          <rPr>
            <sz val="9"/>
            <color indexed="81"/>
            <rFont val="Tahoma"/>
            <family val="2"/>
          </rPr>
          <t>Solver converged in probability to a global solution.</t>
        </r>
      </text>
    </comment>
    <comment ref="W194" authorId="0" shapeId="0" xr:uid="{0B9DCA0D-CA60-42F4-819F-026524331ABF}">
      <text>
        <r>
          <rPr>
            <sz val="9"/>
            <color indexed="81"/>
            <rFont val="Tahoma"/>
            <family val="2"/>
          </rPr>
          <t>Solver converged in probability to a global solution.</t>
        </r>
      </text>
    </comment>
    <comment ref="X194" authorId="0" shapeId="0" xr:uid="{7A1681C7-3883-4081-B9F3-AA4B231C4EA9}">
      <text>
        <r>
          <rPr>
            <sz val="9"/>
            <color indexed="81"/>
            <rFont val="Tahoma"/>
            <family val="2"/>
          </rPr>
          <t>Solver converged in probability to a global solution.</t>
        </r>
      </text>
    </comment>
    <comment ref="Y194" authorId="0" shapeId="0" xr:uid="{A4D280A3-B3EC-414B-AF49-3C4702D1AF29}">
      <text>
        <r>
          <rPr>
            <sz val="9"/>
            <color indexed="81"/>
            <rFont val="Tahoma"/>
            <family val="2"/>
          </rPr>
          <t>Solver converged in probability to a global solution.</t>
        </r>
      </text>
    </comment>
    <comment ref="Z194" authorId="0" shapeId="0" xr:uid="{652AE256-F9A8-4614-82A8-04755E53BDA6}">
      <text>
        <r>
          <rPr>
            <sz val="9"/>
            <color indexed="81"/>
            <rFont val="Tahoma"/>
            <family val="2"/>
          </rPr>
          <t>Solver converged in probability to a global solution.</t>
        </r>
      </text>
    </comment>
    <comment ref="AA194" authorId="0" shapeId="0" xr:uid="{E0372CDA-BB52-4E56-AA09-ACE7C7FE0DA9}">
      <text>
        <r>
          <rPr>
            <sz val="9"/>
            <color indexed="81"/>
            <rFont val="Tahoma"/>
            <family val="2"/>
          </rPr>
          <t>Solver converged in probability to a global solution.</t>
        </r>
      </text>
    </comment>
    <comment ref="B195" authorId="0" shapeId="0" xr:uid="{99D3D774-676C-4275-93BC-411759CAA453}">
      <text>
        <r>
          <rPr>
            <sz val="9"/>
            <color indexed="81"/>
            <rFont val="Tahoma"/>
            <family val="2"/>
          </rPr>
          <t>Solver could not find a feasible solution.</t>
        </r>
      </text>
    </comment>
    <comment ref="C195" authorId="0" shapeId="0" xr:uid="{5E43CE79-3EA8-4330-A2AF-7133BBDBD534}">
      <text>
        <r>
          <rPr>
            <sz val="9"/>
            <color indexed="81"/>
            <rFont val="Tahoma"/>
            <family val="2"/>
          </rPr>
          <t>Solver could not find a feasible solution.</t>
        </r>
      </text>
    </comment>
    <comment ref="D195" authorId="0" shapeId="0" xr:uid="{104D586E-DC75-41CE-B15F-B0D509328C8B}">
      <text>
        <r>
          <rPr>
            <sz val="9"/>
            <color indexed="81"/>
            <rFont val="Tahoma"/>
            <family val="2"/>
          </rPr>
          <t>Solver could not find a feasible solution.</t>
        </r>
      </text>
    </comment>
    <comment ref="E195" authorId="0" shapeId="0" xr:uid="{82A8DEF0-DEA5-466E-B3D2-EDB8E400289E}">
      <text>
        <r>
          <rPr>
            <sz val="9"/>
            <color indexed="81"/>
            <rFont val="Tahoma"/>
            <family val="2"/>
          </rPr>
          <t>Solver could not find a feasible solution.</t>
        </r>
      </text>
    </comment>
    <comment ref="F195" authorId="0" shapeId="0" xr:uid="{BEBF1419-B8BB-4957-AD5B-0A4FB91EB729}">
      <text>
        <r>
          <rPr>
            <sz val="9"/>
            <color indexed="81"/>
            <rFont val="Tahoma"/>
            <family val="2"/>
          </rPr>
          <t>Solver could not find a feasible solution.</t>
        </r>
      </text>
    </comment>
    <comment ref="G195" authorId="0" shapeId="0" xr:uid="{04330EB7-0141-40C0-A0E0-EC8831FE2A20}">
      <text>
        <r>
          <rPr>
            <sz val="9"/>
            <color indexed="81"/>
            <rFont val="Tahoma"/>
            <family val="2"/>
          </rPr>
          <t>Solver could not find a feasible solution.</t>
        </r>
      </text>
    </comment>
    <comment ref="H195" authorId="0" shapeId="0" xr:uid="{6FA723E3-7403-475B-BACA-751AA4EC8040}">
      <text>
        <r>
          <rPr>
            <sz val="9"/>
            <color indexed="81"/>
            <rFont val="Tahoma"/>
            <family val="2"/>
          </rPr>
          <t>Solver could not find a feasible solution.</t>
        </r>
      </text>
    </comment>
    <comment ref="I195" authorId="0" shapeId="0" xr:uid="{B276D26C-7062-44AB-B5AD-B42034E5EB42}">
      <text>
        <r>
          <rPr>
            <sz val="9"/>
            <color indexed="81"/>
            <rFont val="Tahoma"/>
            <family val="2"/>
          </rPr>
          <t>Solver could not find a feasible solution.</t>
        </r>
      </text>
    </comment>
    <comment ref="J195" authorId="0" shapeId="0" xr:uid="{201CCDA9-5659-45EA-AB8D-317C85178E12}">
      <text>
        <r>
          <rPr>
            <sz val="9"/>
            <color indexed="81"/>
            <rFont val="Tahoma"/>
            <family val="2"/>
          </rPr>
          <t>Solver could not find a feasible solution.</t>
        </r>
      </text>
    </comment>
    <comment ref="K195" authorId="0" shapeId="0" xr:uid="{C3E078CA-3F4C-41A5-BF6D-2A8928E654AE}">
      <text>
        <r>
          <rPr>
            <sz val="9"/>
            <color indexed="81"/>
            <rFont val="Tahoma"/>
            <family val="2"/>
          </rPr>
          <t>Solver could not find a feasible solution.</t>
        </r>
      </text>
    </comment>
    <comment ref="L195" authorId="0" shapeId="0" xr:uid="{6F4A581C-4C10-4A57-BBC3-8B721FFC01CB}">
      <text>
        <r>
          <rPr>
            <sz val="9"/>
            <color indexed="81"/>
            <rFont val="Tahoma"/>
            <family val="2"/>
          </rPr>
          <t>Solver could not find a feasible solution.</t>
        </r>
      </text>
    </comment>
    <comment ref="M195" authorId="0" shapeId="0" xr:uid="{D28BD860-5723-4E69-9DDD-E0EC500F2580}">
      <text>
        <r>
          <rPr>
            <sz val="9"/>
            <color indexed="81"/>
            <rFont val="Tahoma"/>
            <family val="2"/>
          </rPr>
          <t>Solver could not find a feasible solution.</t>
        </r>
      </text>
    </comment>
    <comment ref="N195" authorId="0" shapeId="0" xr:uid="{25E4FE65-1F0D-4598-817F-24853C9046B8}">
      <text>
        <r>
          <rPr>
            <sz val="9"/>
            <color indexed="81"/>
            <rFont val="Tahoma"/>
            <family val="2"/>
          </rPr>
          <t>Solver could not find a feasible solution.</t>
        </r>
      </text>
    </comment>
    <comment ref="O195" authorId="0" shapeId="0" xr:uid="{708A8FDD-6DB6-4844-AD69-2600DEC105FE}">
      <text>
        <r>
          <rPr>
            <sz val="9"/>
            <color indexed="81"/>
            <rFont val="Tahoma"/>
            <family val="2"/>
          </rPr>
          <t>Solver could not find a feasible solution.</t>
        </r>
      </text>
    </comment>
    <comment ref="P195" authorId="0" shapeId="0" xr:uid="{B5FDB72D-5703-49A4-BAE2-00EC25B536A8}">
      <text>
        <r>
          <rPr>
            <sz val="9"/>
            <color indexed="81"/>
            <rFont val="Tahoma"/>
            <family val="2"/>
          </rPr>
          <t>Solver could not find a feasible solution.</t>
        </r>
      </text>
    </comment>
    <comment ref="Q195" authorId="0" shapeId="0" xr:uid="{3DC52478-A26D-4519-86E5-C6DF5C0BF2A8}">
      <text>
        <r>
          <rPr>
            <sz val="9"/>
            <color indexed="81"/>
            <rFont val="Tahoma"/>
            <family val="2"/>
          </rPr>
          <t>Solver could not find a feasible solution.</t>
        </r>
      </text>
    </comment>
    <comment ref="R195" authorId="0" shapeId="0" xr:uid="{1CAA02DD-35E6-4089-8F7E-5A6A1AC69F4C}">
      <text>
        <r>
          <rPr>
            <sz val="9"/>
            <color indexed="81"/>
            <rFont val="Tahoma"/>
            <family val="2"/>
          </rPr>
          <t>Solver converged in probability to a global solution.</t>
        </r>
      </text>
    </comment>
    <comment ref="S195" authorId="0" shapeId="0" xr:uid="{95BC349A-AEB4-4698-BAA5-9EDCCD570BE4}">
      <text>
        <r>
          <rPr>
            <sz val="9"/>
            <color indexed="81"/>
            <rFont val="Tahoma"/>
            <family val="2"/>
          </rPr>
          <t>Solver converged in probability to a global solution.</t>
        </r>
      </text>
    </comment>
    <comment ref="T195" authorId="0" shapeId="0" xr:uid="{B914EA5B-D912-464A-8AE2-643F813CBCC8}">
      <text>
        <r>
          <rPr>
            <sz val="9"/>
            <color indexed="81"/>
            <rFont val="Tahoma"/>
            <family val="2"/>
          </rPr>
          <t>Solver converged in probability to a global solution.</t>
        </r>
      </text>
    </comment>
    <comment ref="U195" authorId="0" shapeId="0" xr:uid="{F29234ED-D056-4F81-981E-4263A1412136}">
      <text>
        <r>
          <rPr>
            <sz val="9"/>
            <color indexed="81"/>
            <rFont val="Tahoma"/>
            <family val="2"/>
          </rPr>
          <t>Solver converged in probability to a global solution.</t>
        </r>
      </text>
    </comment>
    <comment ref="V195" authorId="0" shapeId="0" xr:uid="{E52BA038-1D1A-4762-9C12-5D579175FCB8}">
      <text>
        <r>
          <rPr>
            <sz val="9"/>
            <color indexed="81"/>
            <rFont val="Tahoma"/>
            <family val="2"/>
          </rPr>
          <t>Solver converged in probability to a global solution.</t>
        </r>
      </text>
    </comment>
    <comment ref="W195" authorId="0" shapeId="0" xr:uid="{A9454A57-7554-4E44-B1AC-5BD189730C97}">
      <text>
        <r>
          <rPr>
            <sz val="9"/>
            <color indexed="81"/>
            <rFont val="Tahoma"/>
            <family val="2"/>
          </rPr>
          <t>Solver converged in probability to a global solution.</t>
        </r>
      </text>
    </comment>
    <comment ref="X195" authorId="0" shapeId="0" xr:uid="{C48984E7-109A-4CE3-9AE7-C09C6F41B1FB}">
      <text>
        <r>
          <rPr>
            <sz val="9"/>
            <color indexed="81"/>
            <rFont val="Tahoma"/>
            <family val="2"/>
          </rPr>
          <t>Solver converged in probability to a global solution.</t>
        </r>
      </text>
    </comment>
    <comment ref="Y195" authorId="0" shapeId="0" xr:uid="{5CEDB022-F2F1-46CF-A773-CD16E7814A08}">
      <text>
        <r>
          <rPr>
            <sz val="9"/>
            <color indexed="81"/>
            <rFont val="Tahoma"/>
            <family val="2"/>
          </rPr>
          <t>Solver converged in probability to a global solution.</t>
        </r>
      </text>
    </comment>
    <comment ref="Z195" authorId="0" shapeId="0" xr:uid="{D7BEAA4D-D910-4733-9BDF-C969956B520A}">
      <text>
        <r>
          <rPr>
            <sz val="9"/>
            <color indexed="81"/>
            <rFont val="Tahoma"/>
            <family val="2"/>
          </rPr>
          <t>Solver converged in probability to a global solution.</t>
        </r>
      </text>
    </comment>
    <comment ref="AA195" authorId="0" shapeId="0" xr:uid="{8F064DC6-26DF-427E-8DC1-163F9AC4CFF0}">
      <text>
        <r>
          <rPr>
            <sz val="9"/>
            <color indexed="81"/>
            <rFont val="Tahoma"/>
            <family val="2"/>
          </rPr>
          <t>Solver converged in probability to a global solution.</t>
        </r>
      </text>
    </comment>
    <comment ref="B196" authorId="0" shapeId="0" xr:uid="{DB1AD597-A91D-4FEF-8288-B59F73BAB1A9}">
      <text>
        <r>
          <rPr>
            <sz val="9"/>
            <color indexed="81"/>
            <rFont val="Tahoma"/>
            <family val="2"/>
          </rPr>
          <t>Solver could not find a feasible solution.</t>
        </r>
      </text>
    </comment>
    <comment ref="C196" authorId="0" shapeId="0" xr:uid="{F8CDD424-BF11-4763-93F4-26DD456C2E3B}">
      <text>
        <r>
          <rPr>
            <sz val="9"/>
            <color indexed="81"/>
            <rFont val="Tahoma"/>
            <family val="2"/>
          </rPr>
          <t>Solver could not find a feasible solution.</t>
        </r>
      </text>
    </comment>
    <comment ref="D196" authorId="0" shapeId="0" xr:uid="{3E9E29D3-0990-4EDE-BE28-A6877996BE81}">
      <text>
        <r>
          <rPr>
            <sz val="9"/>
            <color indexed="81"/>
            <rFont val="Tahoma"/>
            <family val="2"/>
          </rPr>
          <t>Solver could not find a feasible solution.</t>
        </r>
      </text>
    </comment>
    <comment ref="E196" authorId="0" shapeId="0" xr:uid="{DF72F36D-DD9D-4DC0-A6B7-3D8A656EA3D8}">
      <text>
        <r>
          <rPr>
            <sz val="9"/>
            <color indexed="81"/>
            <rFont val="Tahoma"/>
            <family val="2"/>
          </rPr>
          <t>Solver could not find a feasible solution.</t>
        </r>
      </text>
    </comment>
    <comment ref="F196" authorId="0" shapeId="0" xr:uid="{12327CA7-C17B-403A-9559-A1DFBBA541C8}">
      <text>
        <r>
          <rPr>
            <sz val="9"/>
            <color indexed="81"/>
            <rFont val="Tahoma"/>
            <family val="2"/>
          </rPr>
          <t>Solver could not find a feasible solution.</t>
        </r>
      </text>
    </comment>
    <comment ref="G196" authorId="0" shapeId="0" xr:uid="{4D98C9CB-C89A-49F4-BEF1-DBF948C5C6BC}">
      <text>
        <r>
          <rPr>
            <sz val="9"/>
            <color indexed="81"/>
            <rFont val="Tahoma"/>
            <family val="2"/>
          </rPr>
          <t>Solver could not find a feasible solution.</t>
        </r>
      </text>
    </comment>
    <comment ref="H196" authorId="0" shapeId="0" xr:uid="{5774457F-E391-4038-AD40-D1157689F816}">
      <text>
        <r>
          <rPr>
            <sz val="9"/>
            <color indexed="81"/>
            <rFont val="Tahoma"/>
            <family val="2"/>
          </rPr>
          <t>Solver could not find a feasible solution.</t>
        </r>
      </text>
    </comment>
    <comment ref="I196" authorId="0" shapeId="0" xr:uid="{8A723042-7B7F-42E1-AB18-B0E6CFC0323A}">
      <text>
        <r>
          <rPr>
            <sz val="9"/>
            <color indexed="81"/>
            <rFont val="Tahoma"/>
            <family val="2"/>
          </rPr>
          <t>Solver could not find a feasible solution.</t>
        </r>
      </text>
    </comment>
    <comment ref="J196" authorId="0" shapeId="0" xr:uid="{0364C3DF-13BE-44A7-92B5-05AC365FE997}">
      <text>
        <r>
          <rPr>
            <sz val="9"/>
            <color indexed="81"/>
            <rFont val="Tahoma"/>
            <family val="2"/>
          </rPr>
          <t>Solver could not find a feasible solution.</t>
        </r>
      </text>
    </comment>
    <comment ref="K196" authorId="0" shapeId="0" xr:uid="{8992C568-3BC4-41CA-A494-9EFC053C7979}">
      <text>
        <r>
          <rPr>
            <sz val="9"/>
            <color indexed="81"/>
            <rFont val="Tahoma"/>
            <family val="2"/>
          </rPr>
          <t>Solver could not find a feasible solution.</t>
        </r>
      </text>
    </comment>
    <comment ref="L196" authorId="0" shapeId="0" xr:uid="{58639169-774C-4D99-8132-671493C62D8C}">
      <text>
        <r>
          <rPr>
            <sz val="9"/>
            <color indexed="81"/>
            <rFont val="Tahoma"/>
            <family val="2"/>
          </rPr>
          <t>Solver could not find a feasible solution.</t>
        </r>
      </text>
    </comment>
    <comment ref="M196" authorId="0" shapeId="0" xr:uid="{609EB53D-CFDA-4005-8FE5-307BE4BFE308}">
      <text>
        <r>
          <rPr>
            <sz val="9"/>
            <color indexed="81"/>
            <rFont val="Tahoma"/>
            <family val="2"/>
          </rPr>
          <t>Solver could not find a feasible solution.</t>
        </r>
      </text>
    </comment>
    <comment ref="N196" authorId="0" shapeId="0" xr:uid="{6E82E7FE-AF07-4CF0-8072-8F6E2B2544D6}">
      <text>
        <r>
          <rPr>
            <sz val="9"/>
            <color indexed="81"/>
            <rFont val="Tahoma"/>
            <family val="2"/>
          </rPr>
          <t>Solver could not find a feasible solution.</t>
        </r>
      </text>
    </comment>
    <comment ref="O196" authorId="0" shapeId="0" xr:uid="{61EBA799-2420-4C9F-804B-FAAB123695BE}">
      <text>
        <r>
          <rPr>
            <sz val="9"/>
            <color indexed="81"/>
            <rFont val="Tahoma"/>
            <family val="2"/>
          </rPr>
          <t>Solver could not find a feasible solution.</t>
        </r>
      </text>
    </comment>
    <comment ref="P196" authorId="0" shapeId="0" xr:uid="{0EE9A3E2-573D-4CA3-B7F4-1A4313BBFB1F}">
      <text>
        <r>
          <rPr>
            <sz val="9"/>
            <color indexed="81"/>
            <rFont val="Tahoma"/>
            <family val="2"/>
          </rPr>
          <t>Solver could not find a feasible solution.</t>
        </r>
      </text>
    </comment>
    <comment ref="Q196" authorId="0" shapeId="0" xr:uid="{84453732-1A29-4DCB-BA5D-B72FE66686F1}">
      <text>
        <r>
          <rPr>
            <sz val="9"/>
            <color indexed="81"/>
            <rFont val="Tahoma"/>
            <family val="2"/>
          </rPr>
          <t>Solver could not find a feasible solution.</t>
        </r>
      </text>
    </comment>
    <comment ref="R196" authorId="0" shapeId="0" xr:uid="{13B90D93-DA8B-4513-A374-524BC3232996}">
      <text>
        <r>
          <rPr>
            <sz val="9"/>
            <color indexed="81"/>
            <rFont val="Tahoma"/>
            <family val="2"/>
          </rPr>
          <t>Solver could not find a feasible solution.</t>
        </r>
      </text>
    </comment>
    <comment ref="S196" authorId="0" shapeId="0" xr:uid="{1F72F7E6-3030-4500-865E-7DAD797A63B4}">
      <text>
        <r>
          <rPr>
            <sz val="9"/>
            <color indexed="81"/>
            <rFont val="Tahoma"/>
            <family val="2"/>
          </rPr>
          <t>Solver converged in probability to a global solution.</t>
        </r>
      </text>
    </comment>
    <comment ref="T196" authorId="0" shapeId="0" xr:uid="{6DDEC537-90ED-4892-8B7F-7B0498751511}">
      <text>
        <r>
          <rPr>
            <sz val="9"/>
            <color indexed="81"/>
            <rFont val="Tahoma"/>
            <family val="2"/>
          </rPr>
          <t>Solver converged in probability to a global solution.</t>
        </r>
      </text>
    </comment>
    <comment ref="U196" authorId="0" shapeId="0" xr:uid="{8ACE9748-9E80-4538-8098-2E9457F6B126}">
      <text>
        <r>
          <rPr>
            <sz val="9"/>
            <color indexed="81"/>
            <rFont val="Tahoma"/>
            <family val="2"/>
          </rPr>
          <t>Solver converged in probability to a global solution.</t>
        </r>
      </text>
    </comment>
    <comment ref="V196" authorId="0" shapeId="0" xr:uid="{49BC70A0-922F-4CBB-85CF-19AEBEF256A1}">
      <text>
        <r>
          <rPr>
            <sz val="9"/>
            <color indexed="81"/>
            <rFont val="Tahoma"/>
            <family val="2"/>
          </rPr>
          <t>Solver converged in probability to a global solution.</t>
        </r>
      </text>
    </comment>
    <comment ref="W196" authorId="0" shapeId="0" xr:uid="{F3145017-342F-49DA-9D75-408B714E1E89}">
      <text>
        <r>
          <rPr>
            <sz val="9"/>
            <color indexed="81"/>
            <rFont val="Tahoma"/>
            <family val="2"/>
          </rPr>
          <t>Solver converged in probability to a global solution.</t>
        </r>
      </text>
    </comment>
    <comment ref="X196" authorId="0" shapeId="0" xr:uid="{DF721789-D0B2-4965-BAC3-1DB8C0A1B657}">
      <text>
        <r>
          <rPr>
            <sz val="9"/>
            <color indexed="81"/>
            <rFont val="Tahoma"/>
            <family val="2"/>
          </rPr>
          <t>Solver converged in probability to a global solution.</t>
        </r>
      </text>
    </comment>
    <comment ref="Y196" authorId="0" shapeId="0" xr:uid="{E724B3E4-15B6-430E-9381-E1BFBE86BD3C}">
      <text>
        <r>
          <rPr>
            <sz val="9"/>
            <color indexed="81"/>
            <rFont val="Tahoma"/>
            <family val="2"/>
          </rPr>
          <t>Solver converged in probability to a global solution.</t>
        </r>
      </text>
    </comment>
    <comment ref="Z196" authorId="0" shapeId="0" xr:uid="{046D67BD-9023-420E-A914-5262DFBF8B71}">
      <text>
        <r>
          <rPr>
            <sz val="9"/>
            <color indexed="81"/>
            <rFont val="Tahoma"/>
            <family val="2"/>
          </rPr>
          <t>Solver converged in probability to a global solution.</t>
        </r>
      </text>
    </comment>
    <comment ref="AA196" authorId="0" shapeId="0" xr:uid="{18B3C9A5-FB34-4408-A8D5-36DE75D39CFD}">
      <text>
        <r>
          <rPr>
            <sz val="9"/>
            <color indexed="81"/>
            <rFont val="Tahoma"/>
            <family val="2"/>
          </rPr>
          <t>Solver converged in probability to a global solution.</t>
        </r>
      </text>
    </comment>
    <comment ref="B197" authorId="0" shapeId="0" xr:uid="{57CE33A0-4189-4FAC-8ABE-AD21BA708925}">
      <text>
        <r>
          <rPr>
            <sz val="9"/>
            <color indexed="81"/>
            <rFont val="Tahoma"/>
            <family val="2"/>
          </rPr>
          <t>Solver could not find a feasible solution.</t>
        </r>
      </text>
    </comment>
    <comment ref="C197" authorId="0" shapeId="0" xr:uid="{3C870C49-0D19-4FF2-8121-33B1B899846C}">
      <text>
        <r>
          <rPr>
            <sz val="9"/>
            <color indexed="81"/>
            <rFont val="Tahoma"/>
            <family val="2"/>
          </rPr>
          <t>Solver could not find a feasible solution.</t>
        </r>
      </text>
    </comment>
    <comment ref="D197" authorId="0" shapeId="0" xr:uid="{05939967-00BB-4847-BF9F-FA4C6CD3274B}">
      <text>
        <r>
          <rPr>
            <sz val="9"/>
            <color indexed="81"/>
            <rFont val="Tahoma"/>
            <family val="2"/>
          </rPr>
          <t>Solver could not find a feasible solution.</t>
        </r>
      </text>
    </comment>
    <comment ref="E197" authorId="0" shapeId="0" xr:uid="{834FDCC5-C55E-4014-B446-5320D7997070}">
      <text>
        <r>
          <rPr>
            <sz val="9"/>
            <color indexed="81"/>
            <rFont val="Tahoma"/>
            <family val="2"/>
          </rPr>
          <t>Solver could not find a feasible solution.</t>
        </r>
      </text>
    </comment>
    <comment ref="F197" authorId="0" shapeId="0" xr:uid="{BEFA7048-5E26-4728-AB78-7066F893D8A1}">
      <text>
        <r>
          <rPr>
            <sz val="9"/>
            <color indexed="81"/>
            <rFont val="Tahoma"/>
            <family val="2"/>
          </rPr>
          <t>Solver could not find a feasible solution.</t>
        </r>
      </text>
    </comment>
    <comment ref="G197" authorId="0" shapeId="0" xr:uid="{A2E32E8C-7000-48A0-BAC4-3C9A94BD9DAA}">
      <text>
        <r>
          <rPr>
            <sz val="9"/>
            <color indexed="81"/>
            <rFont val="Tahoma"/>
            <family val="2"/>
          </rPr>
          <t>Solver could not find a feasible solution.</t>
        </r>
      </text>
    </comment>
    <comment ref="H197" authorId="0" shapeId="0" xr:uid="{897C1F24-8FA7-4D54-B861-A4BDE8718897}">
      <text>
        <r>
          <rPr>
            <sz val="9"/>
            <color indexed="81"/>
            <rFont val="Tahoma"/>
            <family val="2"/>
          </rPr>
          <t>Solver could not find a feasible solution.</t>
        </r>
      </text>
    </comment>
    <comment ref="I197" authorId="0" shapeId="0" xr:uid="{D43AABBD-9A62-4FEA-AE37-336F1EF87A54}">
      <text>
        <r>
          <rPr>
            <sz val="9"/>
            <color indexed="81"/>
            <rFont val="Tahoma"/>
            <family val="2"/>
          </rPr>
          <t>Solver could not find a feasible solution.</t>
        </r>
      </text>
    </comment>
    <comment ref="J197" authorId="0" shapeId="0" xr:uid="{FE4BF8FA-C59C-46EC-BA03-C8DE036106CC}">
      <text>
        <r>
          <rPr>
            <sz val="9"/>
            <color indexed="81"/>
            <rFont val="Tahoma"/>
            <family val="2"/>
          </rPr>
          <t>Solver could not find a feasible solution.</t>
        </r>
      </text>
    </comment>
    <comment ref="K197" authorId="0" shapeId="0" xr:uid="{5F34A92D-003C-4856-9319-79751FEDF8FF}">
      <text>
        <r>
          <rPr>
            <sz val="9"/>
            <color indexed="81"/>
            <rFont val="Tahoma"/>
            <family val="2"/>
          </rPr>
          <t>Solver could not find a feasible solution.</t>
        </r>
      </text>
    </comment>
    <comment ref="L197" authorId="0" shapeId="0" xr:uid="{71EEB327-E66C-486A-922E-DCD67D3A9334}">
      <text>
        <r>
          <rPr>
            <sz val="9"/>
            <color indexed="81"/>
            <rFont val="Tahoma"/>
            <family val="2"/>
          </rPr>
          <t>Solver could not find a feasible solution.</t>
        </r>
      </text>
    </comment>
    <comment ref="M197" authorId="0" shapeId="0" xr:uid="{965E0BE3-2508-422F-A3A5-8609D7682E2D}">
      <text>
        <r>
          <rPr>
            <sz val="9"/>
            <color indexed="81"/>
            <rFont val="Tahoma"/>
            <family val="2"/>
          </rPr>
          <t>Solver could not find a feasible solution.</t>
        </r>
      </text>
    </comment>
    <comment ref="N197" authorId="0" shapeId="0" xr:uid="{1521AECA-DED6-480D-967E-D88FFC09C70F}">
      <text>
        <r>
          <rPr>
            <sz val="9"/>
            <color indexed="81"/>
            <rFont val="Tahoma"/>
            <family val="2"/>
          </rPr>
          <t>Solver could not find a feasible solution.</t>
        </r>
      </text>
    </comment>
    <comment ref="O197" authorId="0" shapeId="0" xr:uid="{7767FA25-A1A6-495D-9637-C6F0276DAE94}">
      <text>
        <r>
          <rPr>
            <sz val="9"/>
            <color indexed="81"/>
            <rFont val="Tahoma"/>
            <family val="2"/>
          </rPr>
          <t>Solver could not find a feasible solution.</t>
        </r>
      </text>
    </comment>
    <comment ref="P197" authorId="0" shapeId="0" xr:uid="{13546425-5FDE-451E-B1E6-0FDFAA327BD6}">
      <text>
        <r>
          <rPr>
            <sz val="9"/>
            <color indexed="81"/>
            <rFont val="Tahoma"/>
            <family val="2"/>
          </rPr>
          <t>Solver could not find a feasible solution.</t>
        </r>
      </text>
    </comment>
    <comment ref="Q197" authorId="0" shapeId="0" xr:uid="{93E97DE6-2205-4FAF-82DB-A78CBB33BB0F}">
      <text>
        <r>
          <rPr>
            <sz val="9"/>
            <color indexed="81"/>
            <rFont val="Tahoma"/>
            <family val="2"/>
          </rPr>
          <t>Solver could not find a feasible solution.</t>
        </r>
      </text>
    </comment>
    <comment ref="R197" authorId="0" shapeId="0" xr:uid="{5BD0DBCF-EF25-4EBC-9344-2D48F5455075}">
      <text>
        <r>
          <rPr>
            <sz val="9"/>
            <color indexed="81"/>
            <rFont val="Tahoma"/>
            <family val="2"/>
          </rPr>
          <t>Solver could not find a feasible solution.</t>
        </r>
      </text>
    </comment>
    <comment ref="S197" authorId="0" shapeId="0" xr:uid="{F4EB17CE-DCF0-4CDF-BA12-0808BC227C20}">
      <text>
        <r>
          <rPr>
            <sz val="9"/>
            <color indexed="81"/>
            <rFont val="Tahoma"/>
            <family val="2"/>
          </rPr>
          <t>Solver could not find a feasible solution.</t>
        </r>
      </text>
    </comment>
    <comment ref="T197" authorId="0" shapeId="0" xr:uid="{F23B3F6D-DE14-4031-B381-2A6378A112DA}">
      <text>
        <r>
          <rPr>
            <sz val="9"/>
            <color indexed="81"/>
            <rFont val="Tahoma"/>
            <family val="2"/>
          </rPr>
          <t>Solver converged in probability to a global solution.</t>
        </r>
      </text>
    </comment>
    <comment ref="U197" authorId="0" shapeId="0" xr:uid="{20AA7827-A01C-43A4-9BF9-2C5FBFAA2703}">
      <text>
        <r>
          <rPr>
            <sz val="9"/>
            <color indexed="81"/>
            <rFont val="Tahoma"/>
            <family val="2"/>
          </rPr>
          <t>Solver converged in probability to a global solution.</t>
        </r>
      </text>
    </comment>
    <comment ref="V197" authorId="0" shapeId="0" xr:uid="{56F2FEF3-DB0F-4D8E-AC10-FE84CAA70019}">
      <text>
        <r>
          <rPr>
            <sz val="9"/>
            <color indexed="81"/>
            <rFont val="Tahoma"/>
            <family val="2"/>
          </rPr>
          <t>Solver converged in probability to a global solution.</t>
        </r>
      </text>
    </comment>
    <comment ref="W197" authorId="0" shapeId="0" xr:uid="{4176E155-F0BC-4A05-8FAB-E73EE28E4603}">
      <text>
        <r>
          <rPr>
            <sz val="9"/>
            <color indexed="81"/>
            <rFont val="Tahoma"/>
            <family val="2"/>
          </rPr>
          <t>Solver converged in probability to a global solution.</t>
        </r>
      </text>
    </comment>
    <comment ref="X197" authorId="0" shapeId="0" xr:uid="{25541196-B078-434D-8A24-F63EE4765778}">
      <text>
        <r>
          <rPr>
            <sz val="9"/>
            <color indexed="81"/>
            <rFont val="Tahoma"/>
            <family val="2"/>
          </rPr>
          <t>Solver converged in probability to a global solution.</t>
        </r>
      </text>
    </comment>
    <comment ref="Y197" authorId="0" shapeId="0" xr:uid="{35B9A65C-43D1-42B1-9E3F-F60B5CD92676}">
      <text>
        <r>
          <rPr>
            <sz val="9"/>
            <color indexed="81"/>
            <rFont val="Tahoma"/>
            <family val="2"/>
          </rPr>
          <t>Solver converged in probability to a global solution.</t>
        </r>
      </text>
    </comment>
    <comment ref="Z197" authorId="0" shapeId="0" xr:uid="{0447624C-D0CA-441B-977F-85F160089D6E}">
      <text>
        <r>
          <rPr>
            <sz val="9"/>
            <color indexed="81"/>
            <rFont val="Tahoma"/>
            <family val="2"/>
          </rPr>
          <t>Solver converged in probability to a global solution.</t>
        </r>
      </text>
    </comment>
    <comment ref="AA197" authorId="0" shapeId="0" xr:uid="{856701B6-CCB3-4C8C-A79D-AAAC683A28D7}">
      <text>
        <r>
          <rPr>
            <sz val="9"/>
            <color indexed="81"/>
            <rFont val="Tahoma"/>
            <family val="2"/>
          </rPr>
          <t>Solver converged in probability to a global solution.</t>
        </r>
      </text>
    </comment>
    <comment ref="B198" authorId="0" shapeId="0" xr:uid="{912E20CF-CF8C-4E1A-A76B-AA24BB31E888}">
      <text>
        <r>
          <rPr>
            <sz val="9"/>
            <color indexed="81"/>
            <rFont val="Tahoma"/>
            <family val="2"/>
          </rPr>
          <t>Solver could not find a feasible solution.</t>
        </r>
      </text>
    </comment>
    <comment ref="C198" authorId="0" shapeId="0" xr:uid="{D6227220-062B-41FE-B574-81297C8319F8}">
      <text>
        <r>
          <rPr>
            <sz val="9"/>
            <color indexed="81"/>
            <rFont val="Tahoma"/>
            <family val="2"/>
          </rPr>
          <t>Solver could not find a feasible solution.</t>
        </r>
      </text>
    </comment>
    <comment ref="D198" authorId="0" shapeId="0" xr:uid="{B7F124A2-08F5-4346-AFDE-6DF423D01819}">
      <text>
        <r>
          <rPr>
            <sz val="9"/>
            <color indexed="81"/>
            <rFont val="Tahoma"/>
            <family val="2"/>
          </rPr>
          <t>Solver could not find a feasible solution.</t>
        </r>
      </text>
    </comment>
    <comment ref="E198" authorId="0" shapeId="0" xr:uid="{8456BDAA-945B-4D15-A632-9BD1FDFF86B3}">
      <text>
        <r>
          <rPr>
            <sz val="9"/>
            <color indexed="81"/>
            <rFont val="Tahoma"/>
            <family val="2"/>
          </rPr>
          <t>Solver could not find a feasible solution.</t>
        </r>
      </text>
    </comment>
    <comment ref="F198" authorId="0" shapeId="0" xr:uid="{F585BB57-61DB-4DA1-837E-07BEF1BC455F}">
      <text>
        <r>
          <rPr>
            <sz val="9"/>
            <color indexed="81"/>
            <rFont val="Tahoma"/>
            <family val="2"/>
          </rPr>
          <t>Solver could not find a feasible solution.</t>
        </r>
      </text>
    </comment>
    <comment ref="G198" authorId="0" shapeId="0" xr:uid="{C6EE89D1-40A1-49EE-83FF-CF1D16261C0E}">
      <text>
        <r>
          <rPr>
            <sz val="9"/>
            <color indexed="81"/>
            <rFont val="Tahoma"/>
            <family val="2"/>
          </rPr>
          <t>Solver could not find a feasible solution.</t>
        </r>
      </text>
    </comment>
    <comment ref="H198" authorId="0" shapeId="0" xr:uid="{8A523B57-076B-41B2-935B-D52412690782}">
      <text>
        <r>
          <rPr>
            <sz val="9"/>
            <color indexed="81"/>
            <rFont val="Tahoma"/>
            <family val="2"/>
          </rPr>
          <t>Solver could not find a feasible solution.</t>
        </r>
      </text>
    </comment>
    <comment ref="I198" authorId="0" shapeId="0" xr:uid="{F2A966E1-FC75-4214-80B7-A48EEF73A4FE}">
      <text>
        <r>
          <rPr>
            <sz val="9"/>
            <color indexed="81"/>
            <rFont val="Tahoma"/>
            <family val="2"/>
          </rPr>
          <t>Solver could not find a feasible solution.</t>
        </r>
      </text>
    </comment>
    <comment ref="J198" authorId="0" shapeId="0" xr:uid="{1A27E010-F3E8-411C-9149-6C9D49F2E083}">
      <text>
        <r>
          <rPr>
            <sz val="9"/>
            <color indexed="81"/>
            <rFont val="Tahoma"/>
            <family val="2"/>
          </rPr>
          <t>Solver could not find a feasible solution.</t>
        </r>
      </text>
    </comment>
    <comment ref="K198" authorId="0" shapeId="0" xr:uid="{7DD6F8CB-8549-452A-9F52-4CFA5465F666}">
      <text>
        <r>
          <rPr>
            <sz val="9"/>
            <color indexed="81"/>
            <rFont val="Tahoma"/>
            <family val="2"/>
          </rPr>
          <t>Solver could not find a feasible solution.</t>
        </r>
      </text>
    </comment>
    <comment ref="L198" authorId="0" shapeId="0" xr:uid="{1BD03758-1380-4B48-A979-F5F7EAC004A8}">
      <text>
        <r>
          <rPr>
            <sz val="9"/>
            <color indexed="81"/>
            <rFont val="Tahoma"/>
            <family val="2"/>
          </rPr>
          <t>Solver could not find a feasible solution.</t>
        </r>
      </text>
    </comment>
    <comment ref="M198" authorId="0" shapeId="0" xr:uid="{1F97C6A5-FEE7-4E28-8334-B0AED86FFFDA}">
      <text>
        <r>
          <rPr>
            <sz val="9"/>
            <color indexed="81"/>
            <rFont val="Tahoma"/>
            <family val="2"/>
          </rPr>
          <t>Solver could not find a feasible solution.</t>
        </r>
      </text>
    </comment>
    <comment ref="N198" authorId="0" shapeId="0" xr:uid="{3DBAF69F-0FE5-4357-8E1D-0B96CD271C81}">
      <text>
        <r>
          <rPr>
            <sz val="9"/>
            <color indexed="81"/>
            <rFont val="Tahoma"/>
            <family val="2"/>
          </rPr>
          <t>Solver could not find a feasible solution.</t>
        </r>
      </text>
    </comment>
    <comment ref="O198" authorId="0" shapeId="0" xr:uid="{3195EAE3-7435-4F85-B0E6-DCA0387C7E55}">
      <text>
        <r>
          <rPr>
            <sz val="9"/>
            <color indexed="81"/>
            <rFont val="Tahoma"/>
            <family val="2"/>
          </rPr>
          <t>Solver could not find a feasible solution.</t>
        </r>
      </text>
    </comment>
    <comment ref="P198" authorId="0" shapeId="0" xr:uid="{B0E24A4C-14A3-4F7F-8FB5-32FE17F53CBD}">
      <text>
        <r>
          <rPr>
            <sz val="9"/>
            <color indexed="81"/>
            <rFont val="Tahoma"/>
            <family val="2"/>
          </rPr>
          <t>Solver could not find a feasible solution.</t>
        </r>
      </text>
    </comment>
    <comment ref="Q198" authorId="0" shapeId="0" xr:uid="{572D1A3A-A64E-4C08-BBE2-780E11CBCDD4}">
      <text>
        <r>
          <rPr>
            <sz val="9"/>
            <color indexed="81"/>
            <rFont val="Tahoma"/>
            <family val="2"/>
          </rPr>
          <t>Solver could not find a feasible solution.</t>
        </r>
      </text>
    </comment>
    <comment ref="R198" authorId="0" shapeId="0" xr:uid="{AA5127FE-7891-402A-8EB4-1B3C9DC53A04}">
      <text>
        <r>
          <rPr>
            <sz val="9"/>
            <color indexed="81"/>
            <rFont val="Tahoma"/>
            <family val="2"/>
          </rPr>
          <t>Solver could not find a feasible solution.</t>
        </r>
      </text>
    </comment>
    <comment ref="S198" authorId="0" shapeId="0" xr:uid="{43D84846-B642-466B-A108-98024CE3B4FE}">
      <text>
        <r>
          <rPr>
            <sz val="9"/>
            <color indexed="81"/>
            <rFont val="Tahoma"/>
            <family val="2"/>
          </rPr>
          <t>Solver could not find a feasible solution.</t>
        </r>
      </text>
    </comment>
    <comment ref="T198" authorId="0" shapeId="0" xr:uid="{05B39760-3550-4E22-9DE4-742CFF6DF09B}">
      <text>
        <r>
          <rPr>
            <sz val="9"/>
            <color indexed="81"/>
            <rFont val="Tahoma"/>
            <family val="2"/>
          </rPr>
          <t>Solver converged in probability to a global solution.</t>
        </r>
      </text>
    </comment>
    <comment ref="U198" authorId="0" shapeId="0" xr:uid="{3CC47396-F920-4C25-9E8F-1567DEF56AB7}">
      <text>
        <r>
          <rPr>
            <sz val="9"/>
            <color indexed="81"/>
            <rFont val="Tahoma"/>
            <family val="2"/>
          </rPr>
          <t>Solver converged in probability to a global solution.</t>
        </r>
      </text>
    </comment>
    <comment ref="V198" authorId="0" shapeId="0" xr:uid="{20BDF071-A96E-4E15-9740-DD530D16304D}">
      <text>
        <r>
          <rPr>
            <sz val="9"/>
            <color indexed="81"/>
            <rFont val="Tahoma"/>
            <family val="2"/>
          </rPr>
          <t>Solver converged in probability to a global solution.</t>
        </r>
      </text>
    </comment>
    <comment ref="W198" authorId="0" shapeId="0" xr:uid="{52F3DE93-2635-4AF1-B61C-0B3C2902ED5F}">
      <text>
        <r>
          <rPr>
            <sz val="9"/>
            <color indexed="81"/>
            <rFont val="Tahoma"/>
            <family val="2"/>
          </rPr>
          <t>Solver converged in probability to a global solution.</t>
        </r>
      </text>
    </comment>
    <comment ref="X198" authorId="0" shapeId="0" xr:uid="{141AB6FD-69DE-4895-BB64-3BCA514FD4B3}">
      <text>
        <r>
          <rPr>
            <sz val="9"/>
            <color indexed="81"/>
            <rFont val="Tahoma"/>
            <family val="2"/>
          </rPr>
          <t>Solver converged in probability to a global solution.</t>
        </r>
      </text>
    </comment>
    <comment ref="Y198" authorId="0" shapeId="0" xr:uid="{7B846671-EDE7-4CC6-83E2-891B5B9DC3DF}">
      <text>
        <r>
          <rPr>
            <sz val="9"/>
            <color indexed="81"/>
            <rFont val="Tahoma"/>
            <family val="2"/>
          </rPr>
          <t>Solver converged in probability to a global solution.</t>
        </r>
      </text>
    </comment>
    <comment ref="Z198" authorId="0" shapeId="0" xr:uid="{9DDEFFAF-123C-4678-A68D-4B7D849F7588}">
      <text>
        <r>
          <rPr>
            <sz val="9"/>
            <color indexed="81"/>
            <rFont val="Tahoma"/>
            <family val="2"/>
          </rPr>
          <t>Solver converged in probability to a global solution.</t>
        </r>
      </text>
    </comment>
    <comment ref="AA198" authorId="0" shapeId="0" xr:uid="{026F9BE8-5C65-4437-A61E-9737E68CDF24}">
      <text>
        <r>
          <rPr>
            <sz val="9"/>
            <color indexed="81"/>
            <rFont val="Tahoma"/>
            <family val="2"/>
          </rPr>
          <t>Solver converged in probability to a global solution.</t>
        </r>
      </text>
    </comment>
    <comment ref="B201" authorId="0" shapeId="0" xr:uid="{53742EB6-9577-4A47-8B3A-CD1D4AD09DFE}">
      <text>
        <r>
          <rPr>
            <sz val="9"/>
            <color indexed="81"/>
            <rFont val="Tahoma"/>
            <family val="2"/>
          </rPr>
          <t>Solver could not find a feasible solution.</t>
        </r>
      </text>
    </comment>
    <comment ref="C201" authorId="0" shapeId="0" xr:uid="{17A51576-BA7D-4A0A-A999-D7BD92C28524}">
      <text>
        <r>
          <rPr>
            <sz val="9"/>
            <color indexed="81"/>
            <rFont val="Tahoma"/>
            <family val="2"/>
          </rPr>
          <t>Solver could not find a feasible solution.</t>
        </r>
      </text>
    </comment>
    <comment ref="D201" authorId="0" shapeId="0" xr:uid="{0BF47F5B-D6F9-4F1B-BB0D-5CE21772AAC9}">
      <text>
        <r>
          <rPr>
            <sz val="9"/>
            <color indexed="81"/>
            <rFont val="Tahoma"/>
            <family val="2"/>
          </rPr>
          <t>Solver could not find a feasible solution.</t>
        </r>
      </text>
    </comment>
    <comment ref="E201" authorId="0" shapeId="0" xr:uid="{0F2C21A1-E478-4CF9-B3D1-9C61495C6D10}">
      <text>
        <r>
          <rPr>
            <sz val="9"/>
            <color indexed="81"/>
            <rFont val="Tahoma"/>
            <family val="2"/>
          </rPr>
          <t>Solver could not find a feasible solution.</t>
        </r>
      </text>
    </comment>
    <comment ref="F201" authorId="0" shapeId="0" xr:uid="{14AAA7C4-5B94-440D-91CC-C0DB93B50B89}">
      <text>
        <r>
          <rPr>
            <sz val="9"/>
            <color indexed="81"/>
            <rFont val="Tahoma"/>
            <family val="2"/>
          </rPr>
          <t>Solver could not find a feasible solution.</t>
        </r>
      </text>
    </comment>
    <comment ref="G201" authorId="0" shapeId="0" xr:uid="{80D9A67E-B8AA-4769-BEC1-EB9E8B6E7AF8}">
      <text>
        <r>
          <rPr>
            <sz val="9"/>
            <color indexed="81"/>
            <rFont val="Tahoma"/>
            <family val="2"/>
          </rPr>
          <t>Solver could not find a feasible solution.</t>
        </r>
      </text>
    </comment>
    <comment ref="H201" authorId="0" shapeId="0" xr:uid="{E17CB3DB-91CE-49B9-AA36-64730EA90F24}">
      <text>
        <r>
          <rPr>
            <sz val="9"/>
            <color indexed="81"/>
            <rFont val="Tahoma"/>
            <family val="2"/>
          </rPr>
          <t>Solver could not find a feasible solution.</t>
        </r>
      </text>
    </comment>
    <comment ref="I201" authorId="0" shapeId="0" xr:uid="{DEB3657C-F7A1-48FF-8B38-10EA618FD5F2}">
      <text>
        <r>
          <rPr>
            <sz val="9"/>
            <color indexed="81"/>
            <rFont val="Tahoma"/>
            <family val="2"/>
          </rPr>
          <t>Solver could not find a feasible solution.</t>
        </r>
      </text>
    </comment>
    <comment ref="J201" authorId="0" shapeId="0" xr:uid="{7F69FF7E-CE4D-4C5F-BBBA-3E560181A7FA}">
      <text>
        <r>
          <rPr>
            <sz val="9"/>
            <color indexed="81"/>
            <rFont val="Tahoma"/>
            <family val="2"/>
          </rPr>
          <t>Solver could not find a feasible solution.</t>
        </r>
      </text>
    </comment>
    <comment ref="K201" authorId="0" shapeId="0" xr:uid="{E3F17934-3ECF-4D81-AEB3-A3BFEAC3067A}">
      <text>
        <r>
          <rPr>
            <sz val="9"/>
            <color indexed="81"/>
            <rFont val="Tahoma"/>
            <family val="2"/>
          </rPr>
          <t>Solver could not find a feasible solution.</t>
        </r>
      </text>
    </comment>
    <comment ref="L201" authorId="0" shapeId="0" xr:uid="{59C22D54-A876-4027-B110-4C8D8F43C1ED}">
      <text>
        <r>
          <rPr>
            <sz val="9"/>
            <color indexed="81"/>
            <rFont val="Tahoma"/>
            <family val="2"/>
          </rPr>
          <t>Solver could not find a feasible solution.</t>
        </r>
      </text>
    </comment>
    <comment ref="M201" authorId="0" shapeId="0" xr:uid="{7F110F2A-65DF-4E33-BF96-4C6C86C460A0}">
      <text>
        <r>
          <rPr>
            <sz val="9"/>
            <color indexed="81"/>
            <rFont val="Tahoma"/>
            <family val="2"/>
          </rPr>
          <t>Solver could not find a feasible solution.</t>
        </r>
      </text>
    </comment>
    <comment ref="N201" authorId="0" shapeId="0" xr:uid="{84FAA729-CB33-4A9C-961A-7776029A788E}">
      <text>
        <r>
          <rPr>
            <sz val="9"/>
            <color indexed="81"/>
            <rFont val="Tahoma"/>
            <family val="2"/>
          </rPr>
          <t>Solver could not find a feasible solution.</t>
        </r>
      </text>
    </comment>
    <comment ref="O201" authorId="0" shapeId="0" xr:uid="{8B7BCF6D-26AE-4873-BCF5-87080DB2068C}">
      <text>
        <r>
          <rPr>
            <sz val="9"/>
            <color indexed="81"/>
            <rFont val="Tahoma"/>
            <family val="2"/>
          </rPr>
          <t>Solver converged in probability to a global solution.</t>
        </r>
      </text>
    </comment>
    <comment ref="P201" authorId="0" shapeId="0" xr:uid="{7D551E8B-A5E0-44E3-9DD7-C38D8DCD397C}">
      <text>
        <r>
          <rPr>
            <sz val="9"/>
            <color indexed="81"/>
            <rFont val="Tahoma"/>
            <family val="2"/>
          </rPr>
          <t>Solver converged in probability to a global solution.</t>
        </r>
      </text>
    </comment>
    <comment ref="Q201" authorId="0" shapeId="0" xr:uid="{A876802B-2C28-49B0-A812-067E26CFAD59}">
      <text>
        <r>
          <rPr>
            <sz val="9"/>
            <color indexed="81"/>
            <rFont val="Tahoma"/>
            <family val="2"/>
          </rPr>
          <t>Solver converged in probability to a global solution.</t>
        </r>
      </text>
    </comment>
    <comment ref="R201" authorId="0" shapeId="0" xr:uid="{B0417DF8-870D-4BB3-8469-D4FC82D426CE}">
      <text>
        <r>
          <rPr>
            <sz val="9"/>
            <color indexed="81"/>
            <rFont val="Tahoma"/>
            <family val="2"/>
          </rPr>
          <t>Solver converged in probability to a global solution.</t>
        </r>
      </text>
    </comment>
    <comment ref="S201" authorId="0" shapeId="0" xr:uid="{D97E64E9-02A3-4742-9629-3DF77C48CBFB}">
      <text>
        <r>
          <rPr>
            <sz val="9"/>
            <color indexed="81"/>
            <rFont val="Tahoma"/>
            <family val="2"/>
          </rPr>
          <t>Solver converged in probability to a global solution.</t>
        </r>
      </text>
    </comment>
    <comment ref="T201" authorId="0" shapeId="0" xr:uid="{F2DC5CAD-FAA7-46B0-B984-2B594167459C}">
      <text>
        <r>
          <rPr>
            <sz val="9"/>
            <color indexed="81"/>
            <rFont val="Tahoma"/>
            <family val="2"/>
          </rPr>
          <t>Solver converged in probability to a global solution.</t>
        </r>
      </text>
    </comment>
    <comment ref="U201" authorId="0" shapeId="0" xr:uid="{07BF214E-2A50-4FED-B2EF-F6A27761F789}">
      <text>
        <r>
          <rPr>
            <sz val="9"/>
            <color indexed="81"/>
            <rFont val="Tahoma"/>
            <family val="2"/>
          </rPr>
          <t>Solver converged in probability to a global solution.</t>
        </r>
      </text>
    </comment>
    <comment ref="V201" authorId="0" shapeId="0" xr:uid="{CFC0BE73-6EC0-44B4-A69D-B5422476AE36}">
      <text>
        <r>
          <rPr>
            <sz val="9"/>
            <color indexed="81"/>
            <rFont val="Tahoma"/>
            <family val="2"/>
          </rPr>
          <t>Solver converged in probability to a global solution.</t>
        </r>
      </text>
    </comment>
    <comment ref="W201" authorId="0" shapeId="0" xr:uid="{7C61F92A-81D9-404B-8EB9-E6852A26BB09}">
      <text>
        <r>
          <rPr>
            <sz val="9"/>
            <color indexed="81"/>
            <rFont val="Tahoma"/>
            <family val="2"/>
          </rPr>
          <t>Solver converged in probability to a global solution.</t>
        </r>
      </text>
    </comment>
    <comment ref="X201" authorId="0" shapeId="0" xr:uid="{1507228D-7D7C-431B-8C45-3B3C20CF4A92}">
      <text>
        <r>
          <rPr>
            <sz val="9"/>
            <color indexed="81"/>
            <rFont val="Tahoma"/>
            <family val="2"/>
          </rPr>
          <t>Solver converged in probability to a global solution.</t>
        </r>
      </text>
    </comment>
    <comment ref="Y201" authorId="0" shapeId="0" xr:uid="{62EF1730-6599-4B69-8AE3-FC052F71BD7F}">
      <text>
        <r>
          <rPr>
            <sz val="9"/>
            <color indexed="81"/>
            <rFont val="Tahoma"/>
            <family val="2"/>
          </rPr>
          <t>Solver converged in probability to a global solution.</t>
        </r>
      </text>
    </comment>
    <comment ref="Z201" authorId="0" shapeId="0" xr:uid="{F648728E-3414-4564-9520-45D6F4CB76E5}">
      <text>
        <r>
          <rPr>
            <sz val="9"/>
            <color indexed="81"/>
            <rFont val="Tahoma"/>
            <family val="2"/>
          </rPr>
          <t>Solver converged in probability to a global solution.</t>
        </r>
      </text>
    </comment>
    <comment ref="AA201" authorId="0" shapeId="0" xr:uid="{F1443769-6299-4B3E-A6A3-13DD44CF5412}">
      <text>
        <r>
          <rPr>
            <sz val="9"/>
            <color indexed="81"/>
            <rFont val="Tahoma"/>
            <family val="2"/>
          </rPr>
          <t>Solver converged in probability to a global solution.</t>
        </r>
      </text>
    </comment>
    <comment ref="B202" authorId="0" shapeId="0" xr:uid="{C23EC189-417B-4B33-9139-EEB7A457B357}">
      <text>
        <r>
          <rPr>
            <sz val="9"/>
            <color indexed="81"/>
            <rFont val="Tahoma"/>
            <family val="2"/>
          </rPr>
          <t>Solver could not find a feasible solution.</t>
        </r>
      </text>
    </comment>
    <comment ref="C202" authorId="0" shapeId="0" xr:uid="{60E13555-9B9D-4CCF-B2BA-2B0F55E190AE}">
      <text>
        <r>
          <rPr>
            <sz val="9"/>
            <color indexed="81"/>
            <rFont val="Tahoma"/>
            <family val="2"/>
          </rPr>
          <t>Solver could not find a feasible solution.</t>
        </r>
      </text>
    </comment>
    <comment ref="D202" authorId="0" shapeId="0" xr:uid="{03C9F602-435A-4125-BB88-FE13A9500039}">
      <text>
        <r>
          <rPr>
            <sz val="9"/>
            <color indexed="81"/>
            <rFont val="Tahoma"/>
            <family val="2"/>
          </rPr>
          <t>Solver could not find a feasible solution.</t>
        </r>
      </text>
    </comment>
    <comment ref="E202" authorId="0" shapeId="0" xr:uid="{0876BF10-BAB9-43C8-B785-0769BF267290}">
      <text>
        <r>
          <rPr>
            <sz val="9"/>
            <color indexed="81"/>
            <rFont val="Tahoma"/>
            <family val="2"/>
          </rPr>
          <t>Solver could not find a feasible solution.</t>
        </r>
      </text>
    </comment>
    <comment ref="F202" authorId="0" shapeId="0" xr:uid="{163BD679-C52D-4009-9BB6-49F0A63800BE}">
      <text>
        <r>
          <rPr>
            <sz val="9"/>
            <color indexed="81"/>
            <rFont val="Tahoma"/>
            <family val="2"/>
          </rPr>
          <t>Solver could not find a feasible solution.</t>
        </r>
      </text>
    </comment>
    <comment ref="G202" authorId="0" shapeId="0" xr:uid="{CCB3B2A5-B20E-4D5F-9702-A918457B735D}">
      <text>
        <r>
          <rPr>
            <sz val="9"/>
            <color indexed="81"/>
            <rFont val="Tahoma"/>
            <family val="2"/>
          </rPr>
          <t>Solver could not find a feasible solution.</t>
        </r>
      </text>
    </comment>
    <comment ref="H202" authorId="0" shapeId="0" xr:uid="{19B32C1A-2E1C-4233-8B1B-E3D31780D611}">
      <text>
        <r>
          <rPr>
            <sz val="9"/>
            <color indexed="81"/>
            <rFont val="Tahoma"/>
            <family val="2"/>
          </rPr>
          <t>Solver could not find a feasible solution.</t>
        </r>
      </text>
    </comment>
    <comment ref="I202" authorId="0" shapeId="0" xr:uid="{7928067B-CE1E-4011-95F3-3D75B4A73800}">
      <text>
        <r>
          <rPr>
            <sz val="9"/>
            <color indexed="81"/>
            <rFont val="Tahoma"/>
            <family val="2"/>
          </rPr>
          <t>Solver could not find a feasible solution.</t>
        </r>
      </text>
    </comment>
    <comment ref="J202" authorId="0" shapeId="0" xr:uid="{2233A67D-14B4-4315-896F-014E2634F5B5}">
      <text>
        <r>
          <rPr>
            <sz val="9"/>
            <color indexed="81"/>
            <rFont val="Tahoma"/>
            <family val="2"/>
          </rPr>
          <t>Solver could not find a feasible solution.</t>
        </r>
      </text>
    </comment>
    <comment ref="K202" authorId="0" shapeId="0" xr:uid="{054470AD-EC89-4086-AE1F-E2DEB20A4403}">
      <text>
        <r>
          <rPr>
            <sz val="9"/>
            <color indexed="81"/>
            <rFont val="Tahoma"/>
            <family val="2"/>
          </rPr>
          <t>Solver could not find a feasible solution.</t>
        </r>
      </text>
    </comment>
    <comment ref="L202" authorId="0" shapeId="0" xr:uid="{14AD0DC1-113D-4B68-AB50-642F2B49FDF9}">
      <text>
        <r>
          <rPr>
            <sz val="9"/>
            <color indexed="81"/>
            <rFont val="Tahoma"/>
            <family val="2"/>
          </rPr>
          <t>Solver could not find a feasible solution.</t>
        </r>
      </text>
    </comment>
    <comment ref="M202" authorId="0" shapeId="0" xr:uid="{3598578C-A3C6-4F02-9ADF-8894FCAED1DA}">
      <text>
        <r>
          <rPr>
            <sz val="9"/>
            <color indexed="81"/>
            <rFont val="Tahoma"/>
            <family val="2"/>
          </rPr>
          <t>Solver could not find a feasible solution.</t>
        </r>
      </text>
    </comment>
    <comment ref="N202" authorId="0" shapeId="0" xr:uid="{48C859BE-D677-4070-A6D3-A5F27900093A}">
      <text>
        <r>
          <rPr>
            <sz val="9"/>
            <color indexed="81"/>
            <rFont val="Tahoma"/>
            <family val="2"/>
          </rPr>
          <t>Solver could not find a feasible solution.</t>
        </r>
      </text>
    </comment>
    <comment ref="O202" authorId="0" shapeId="0" xr:uid="{2EAE6A31-5403-49AE-B845-576C6FAF1F95}">
      <text>
        <r>
          <rPr>
            <sz val="9"/>
            <color indexed="81"/>
            <rFont val="Tahoma"/>
            <family val="2"/>
          </rPr>
          <t>Solver converged in probability to a global solution.</t>
        </r>
      </text>
    </comment>
    <comment ref="P202" authorId="0" shapeId="0" xr:uid="{EA593B92-2FCF-4859-914A-F4EBD55C3469}">
      <text>
        <r>
          <rPr>
            <sz val="9"/>
            <color indexed="81"/>
            <rFont val="Tahoma"/>
            <family val="2"/>
          </rPr>
          <t>Solver converged in probability to a global solution.</t>
        </r>
      </text>
    </comment>
    <comment ref="Q202" authorId="0" shapeId="0" xr:uid="{E57E046B-14F7-463A-B84A-8111BB62A938}">
      <text>
        <r>
          <rPr>
            <sz val="9"/>
            <color indexed="81"/>
            <rFont val="Tahoma"/>
            <family val="2"/>
          </rPr>
          <t>Solver converged in probability to a global solution.</t>
        </r>
      </text>
    </comment>
    <comment ref="R202" authorId="0" shapeId="0" xr:uid="{AACD2F81-C754-46C6-A03F-EE3D1C4CFF8B}">
      <text>
        <r>
          <rPr>
            <sz val="9"/>
            <color indexed="81"/>
            <rFont val="Tahoma"/>
            <family val="2"/>
          </rPr>
          <t>Solver converged in probability to a global solution.</t>
        </r>
      </text>
    </comment>
    <comment ref="S202" authorId="0" shapeId="0" xr:uid="{E16F23B0-4D3A-42B4-9A53-5AA04F8437D6}">
      <text>
        <r>
          <rPr>
            <sz val="9"/>
            <color indexed="81"/>
            <rFont val="Tahoma"/>
            <family val="2"/>
          </rPr>
          <t>Solver converged in probability to a global solution.</t>
        </r>
      </text>
    </comment>
    <comment ref="T202" authorId="0" shapeId="0" xr:uid="{4885EE73-CCA8-4288-ABD6-45A415E7A3E8}">
      <text>
        <r>
          <rPr>
            <sz val="9"/>
            <color indexed="81"/>
            <rFont val="Tahoma"/>
            <family val="2"/>
          </rPr>
          <t>Solver converged in probability to a global solution.</t>
        </r>
      </text>
    </comment>
    <comment ref="U202" authorId="0" shapeId="0" xr:uid="{D9DD42EA-F030-42B8-8AAD-BEB7362D2C60}">
      <text>
        <r>
          <rPr>
            <sz val="9"/>
            <color indexed="81"/>
            <rFont val="Tahoma"/>
            <family val="2"/>
          </rPr>
          <t>Solver converged in probability to a global solution.</t>
        </r>
      </text>
    </comment>
    <comment ref="V202" authorId="0" shapeId="0" xr:uid="{C1BD92F6-6B9F-40D1-B222-835E04FCD2D9}">
      <text>
        <r>
          <rPr>
            <sz val="9"/>
            <color indexed="81"/>
            <rFont val="Tahoma"/>
            <family val="2"/>
          </rPr>
          <t>Solver converged in probability to a global solution.</t>
        </r>
      </text>
    </comment>
    <comment ref="W202" authorId="0" shapeId="0" xr:uid="{A107E188-7E15-4F07-8639-7D9A089A6471}">
      <text>
        <r>
          <rPr>
            <sz val="9"/>
            <color indexed="81"/>
            <rFont val="Tahoma"/>
            <family val="2"/>
          </rPr>
          <t>Solver converged in probability to a global solution.</t>
        </r>
      </text>
    </comment>
    <comment ref="X202" authorId="0" shapeId="0" xr:uid="{EFCD8EB7-3F06-4110-89F1-359B37564301}">
      <text>
        <r>
          <rPr>
            <sz val="9"/>
            <color indexed="81"/>
            <rFont val="Tahoma"/>
            <family val="2"/>
          </rPr>
          <t>Solver converged in probability to a global solution.</t>
        </r>
      </text>
    </comment>
    <comment ref="Y202" authorId="0" shapeId="0" xr:uid="{E612C0F7-B9A2-449B-8A5D-32D5928CEE08}">
      <text>
        <r>
          <rPr>
            <sz val="9"/>
            <color indexed="81"/>
            <rFont val="Tahoma"/>
            <family val="2"/>
          </rPr>
          <t>Solver converged in probability to a global solution.</t>
        </r>
      </text>
    </comment>
    <comment ref="Z202" authorId="0" shapeId="0" xr:uid="{B9E27835-5D16-4350-BDCA-9F5E45251D92}">
      <text>
        <r>
          <rPr>
            <sz val="9"/>
            <color indexed="81"/>
            <rFont val="Tahoma"/>
            <family val="2"/>
          </rPr>
          <t>Solver converged in probability to a global solution.</t>
        </r>
      </text>
    </comment>
    <comment ref="AA202" authorId="0" shapeId="0" xr:uid="{EB4B63E8-5B44-4BB2-97DC-4ED45536F59E}">
      <text>
        <r>
          <rPr>
            <sz val="9"/>
            <color indexed="81"/>
            <rFont val="Tahoma"/>
            <family val="2"/>
          </rPr>
          <t>Solver converged in probability to a global solution.</t>
        </r>
      </text>
    </comment>
    <comment ref="B203" authorId="0" shapeId="0" xr:uid="{F9B0CB49-DAE0-4AA8-BFE1-7EF538697D53}">
      <text>
        <r>
          <rPr>
            <sz val="9"/>
            <color indexed="81"/>
            <rFont val="Tahoma"/>
            <family val="2"/>
          </rPr>
          <t>Solver could not find a feasible solution.</t>
        </r>
      </text>
    </comment>
    <comment ref="C203" authorId="0" shapeId="0" xr:uid="{CA86FBC7-0400-446D-B354-EE2CD3750C2B}">
      <text>
        <r>
          <rPr>
            <sz val="9"/>
            <color indexed="81"/>
            <rFont val="Tahoma"/>
            <family val="2"/>
          </rPr>
          <t>Solver could not find a feasible solution.</t>
        </r>
      </text>
    </comment>
    <comment ref="D203" authorId="0" shapeId="0" xr:uid="{C17F8E29-BB4C-49ED-825C-7AA0D18BCFE2}">
      <text>
        <r>
          <rPr>
            <sz val="9"/>
            <color indexed="81"/>
            <rFont val="Tahoma"/>
            <family val="2"/>
          </rPr>
          <t>Solver could not find a feasible solution.</t>
        </r>
      </text>
    </comment>
    <comment ref="E203" authorId="0" shapeId="0" xr:uid="{96A466CD-0EA5-40B8-87C0-4D03B60D1F5E}">
      <text>
        <r>
          <rPr>
            <sz val="9"/>
            <color indexed="81"/>
            <rFont val="Tahoma"/>
            <family val="2"/>
          </rPr>
          <t>Solver could not find a feasible solution.</t>
        </r>
      </text>
    </comment>
    <comment ref="F203" authorId="0" shapeId="0" xr:uid="{F47DA9B2-D933-4B2D-84AF-4E897D852A95}">
      <text>
        <r>
          <rPr>
            <sz val="9"/>
            <color indexed="81"/>
            <rFont val="Tahoma"/>
            <family val="2"/>
          </rPr>
          <t>Solver could not find a feasible solution.</t>
        </r>
      </text>
    </comment>
    <comment ref="G203" authorId="0" shapeId="0" xr:uid="{7064B719-9EA3-448B-87E9-792EA899DF88}">
      <text>
        <r>
          <rPr>
            <sz val="9"/>
            <color indexed="81"/>
            <rFont val="Tahoma"/>
            <family val="2"/>
          </rPr>
          <t>Solver could not find a feasible solution.</t>
        </r>
      </text>
    </comment>
    <comment ref="H203" authorId="0" shapeId="0" xr:uid="{71A1BCC8-9F8C-4F58-BB4B-E34760F4079F}">
      <text>
        <r>
          <rPr>
            <sz val="9"/>
            <color indexed="81"/>
            <rFont val="Tahoma"/>
            <family val="2"/>
          </rPr>
          <t>Solver could not find a feasible solution.</t>
        </r>
      </text>
    </comment>
    <comment ref="I203" authorId="0" shapeId="0" xr:uid="{284AB14E-DB7E-462E-9666-37CFB592F2A6}">
      <text>
        <r>
          <rPr>
            <sz val="9"/>
            <color indexed="81"/>
            <rFont val="Tahoma"/>
            <family val="2"/>
          </rPr>
          <t>Solver could not find a feasible solution.</t>
        </r>
      </text>
    </comment>
    <comment ref="J203" authorId="0" shapeId="0" xr:uid="{0CDCF713-F65E-4A37-84A2-3B61C3C72F3A}">
      <text>
        <r>
          <rPr>
            <sz val="9"/>
            <color indexed="81"/>
            <rFont val="Tahoma"/>
            <family val="2"/>
          </rPr>
          <t>Solver could not find a feasible solution.</t>
        </r>
      </text>
    </comment>
    <comment ref="K203" authorId="0" shapeId="0" xr:uid="{8F453D6E-C303-48B6-B440-F231190313DF}">
      <text>
        <r>
          <rPr>
            <sz val="9"/>
            <color indexed="81"/>
            <rFont val="Tahoma"/>
            <family val="2"/>
          </rPr>
          <t>Solver could not find a feasible solution.</t>
        </r>
      </text>
    </comment>
    <comment ref="L203" authorId="0" shapeId="0" xr:uid="{20A077A4-38D3-40FF-A58E-C5360DE12B20}">
      <text>
        <r>
          <rPr>
            <sz val="9"/>
            <color indexed="81"/>
            <rFont val="Tahoma"/>
            <family val="2"/>
          </rPr>
          <t>Solver could not find a feasible solution.</t>
        </r>
      </text>
    </comment>
    <comment ref="M203" authorId="0" shapeId="0" xr:uid="{C203A091-E287-4779-A542-B6E5A85832E6}">
      <text>
        <r>
          <rPr>
            <sz val="9"/>
            <color indexed="81"/>
            <rFont val="Tahoma"/>
            <family val="2"/>
          </rPr>
          <t>Solver could not find a feasible solution.</t>
        </r>
      </text>
    </comment>
    <comment ref="N203" authorId="0" shapeId="0" xr:uid="{AE700ADB-5456-494A-B5C8-2B54B122038D}">
      <text>
        <r>
          <rPr>
            <sz val="9"/>
            <color indexed="81"/>
            <rFont val="Tahoma"/>
            <family val="2"/>
          </rPr>
          <t>Solver could not find a feasible solution.</t>
        </r>
      </text>
    </comment>
    <comment ref="O203" authorId="0" shapeId="0" xr:uid="{2DA078E5-28AC-4616-864C-2E2CC0480154}">
      <text>
        <r>
          <rPr>
            <sz val="9"/>
            <color indexed="81"/>
            <rFont val="Tahoma"/>
            <family val="2"/>
          </rPr>
          <t>Solver converged in probability to a global solution.</t>
        </r>
      </text>
    </comment>
    <comment ref="P203" authorId="0" shapeId="0" xr:uid="{EEE3718D-B976-4A75-8C65-516F5A1115DE}">
      <text>
        <r>
          <rPr>
            <sz val="9"/>
            <color indexed="81"/>
            <rFont val="Tahoma"/>
            <family val="2"/>
          </rPr>
          <t>Solver converged in probability to a global solution.</t>
        </r>
      </text>
    </comment>
    <comment ref="Q203" authorId="0" shapeId="0" xr:uid="{6DA7AA7A-07B1-4FFE-AA5A-E1FD0F3AE796}">
      <text>
        <r>
          <rPr>
            <sz val="9"/>
            <color indexed="81"/>
            <rFont val="Tahoma"/>
            <family val="2"/>
          </rPr>
          <t>Solver converged in probability to a global solution.</t>
        </r>
      </text>
    </comment>
    <comment ref="R203" authorId="0" shapeId="0" xr:uid="{5809DC58-5B62-4C2C-9551-1AEF8675491A}">
      <text>
        <r>
          <rPr>
            <sz val="9"/>
            <color indexed="81"/>
            <rFont val="Tahoma"/>
            <family val="2"/>
          </rPr>
          <t>Solver converged in probability to a global solution.</t>
        </r>
      </text>
    </comment>
    <comment ref="S203" authorId="0" shapeId="0" xr:uid="{EB78657F-EE0C-49F3-B003-533B2AA5AA46}">
      <text>
        <r>
          <rPr>
            <sz val="9"/>
            <color indexed="81"/>
            <rFont val="Tahoma"/>
            <family val="2"/>
          </rPr>
          <t>Solver converged in probability to a global solution.</t>
        </r>
      </text>
    </comment>
    <comment ref="T203" authorId="0" shapeId="0" xr:uid="{D462E718-D409-461E-BB46-D96F85CB3A2D}">
      <text>
        <r>
          <rPr>
            <sz val="9"/>
            <color indexed="81"/>
            <rFont val="Tahoma"/>
            <family val="2"/>
          </rPr>
          <t>Solver converged in probability to a global solution.</t>
        </r>
      </text>
    </comment>
    <comment ref="U203" authorId="0" shapeId="0" xr:uid="{F32F2BBA-6C02-4CCB-92F4-9C35A91E1266}">
      <text>
        <r>
          <rPr>
            <sz val="9"/>
            <color indexed="81"/>
            <rFont val="Tahoma"/>
            <family val="2"/>
          </rPr>
          <t>Solver converged in probability to a global solution.</t>
        </r>
      </text>
    </comment>
    <comment ref="V203" authorId="0" shapeId="0" xr:uid="{E309E4CE-A5B5-40EF-A36E-9EDE87058952}">
      <text>
        <r>
          <rPr>
            <sz val="9"/>
            <color indexed="81"/>
            <rFont val="Tahoma"/>
            <family val="2"/>
          </rPr>
          <t>Solver converged in probability to a global solution.</t>
        </r>
      </text>
    </comment>
    <comment ref="W203" authorId="0" shapeId="0" xr:uid="{986F504F-3133-4F34-8A27-26F78B8EFD93}">
      <text>
        <r>
          <rPr>
            <sz val="9"/>
            <color indexed="81"/>
            <rFont val="Tahoma"/>
            <family val="2"/>
          </rPr>
          <t>Solver converged in probability to a global solution.</t>
        </r>
      </text>
    </comment>
    <comment ref="X203" authorId="0" shapeId="0" xr:uid="{D046D838-633D-4B5A-A99A-42C7E674FE2D}">
      <text>
        <r>
          <rPr>
            <sz val="9"/>
            <color indexed="81"/>
            <rFont val="Tahoma"/>
            <family val="2"/>
          </rPr>
          <t>Solver converged in probability to a global solution.</t>
        </r>
      </text>
    </comment>
    <comment ref="Y203" authorId="0" shapeId="0" xr:uid="{63004D63-CFC5-4F44-BAA2-08AF00DBCD5B}">
      <text>
        <r>
          <rPr>
            <sz val="9"/>
            <color indexed="81"/>
            <rFont val="Tahoma"/>
            <family val="2"/>
          </rPr>
          <t>Solver converged in probability to a global solution.</t>
        </r>
      </text>
    </comment>
    <comment ref="Z203" authorId="0" shapeId="0" xr:uid="{B672EB3E-4F54-425A-8CF3-C5B44DD285B9}">
      <text>
        <r>
          <rPr>
            <sz val="9"/>
            <color indexed="81"/>
            <rFont val="Tahoma"/>
            <family val="2"/>
          </rPr>
          <t>Solver converged in probability to a global solution.</t>
        </r>
      </text>
    </comment>
    <comment ref="AA203" authorId="0" shapeId="0" xr:uid="{2AD2A9C4-68A6-4C31-9348-F71FC551522A}">
      <text>
        <r>
          <rPr>
            <sz val="9"/>
            <color indexed="81"/>
            <rFont val="Tahoma"/>
            <family val="2"/>
          </rPr>
          <t>Solver converged in probability to a global solution.</t>
        </r>
      </text>
    </comment>
    <comment ref="B204" authorId="0" shapeId="0" xr:uid="{D3804EAD-A42F-44CF-B788-6F109D7EBBA6}">
      <text>
        <r>
          <rPr>
            <sz val="9"/>
            <color indexed="81"/>
            <rFont val="Tahoma"/>
            <family val="2"/>
          </rPr>
          <t>Solver could not find a feasible solution.</t>
        </r>
      </text>
    </comment>
    <comment ref="C204" authorId="0" shapeId="0" xr:uid="{FD1653D6-D284-4891-9F9A-75065C30BC51}">
      <text>
        <r>
          <rPr>
            <sz val="9"/>
            <color indexed="81"/>
            <rFont val="Tahoma"/>
            <family val="2"/>
          </rPr>
          <t>Solver could not find a feasible solution.</t>
        </r>
      </text>
    </comment>
    <comment ref="D204" authorId="0" shapeId="0" xr:uid="{3CEB4755-37B9-456B-96D4-1BED3C2B8477}">
      <text>
        <r>
          <rPr>
            <sz val="9"/>
            <color indexed="81"/>
            <rFont val="Tahoma"/>
            <family val="2"/>
          </rPr>
          <t>Solver could not find a feasible solution.</t>
        </r>
      </text>
    </comment>
    <comment ref="E204" authorId="0" shapeId="0" xr:uid="{B008BD7A-13D7-4A67-9CA2-2941934FF55A}">
      <text>
        <r>
          <rPr>
            <sz val="9"/>
            <color indexed="81"/>
            <rFont val="Tahoma"/>
            <family val="2"/>
          </rPr>
          <t>Solver could not find a feasible solution.</t>
        </r>
      </text>
    </comment>
    <comment ref="F204" authorId="0" shapeId="0" xr:uid="{CF21EF2A-4EB3-4129-AED2-415C8C649CCF}">
      <text>
        <r>
          <rPr>
            <sz val="9"/>
            <color indexed="81"/>
            <rFont val="Tahoma"/>
            <family val="2"/>
          </rPr>
          <t>Solver could not find a feasible solution.</t>
        </r>
      </text>
    </comment>
    <comment ref="G204" authorId="0" shapeId="0" xr:uid="{B8D17002-A318-4108-BBCB-9472757292EE}">
      <text>
        <r>
          <rPr>
            <sz val="9"/>
            <color indexed="81"/>
            <rFont val="Tahoma"/>
            <family val="2"/>
          </rPr>
          <t>Solver could not find a feasible solution.</t>
        </r>
      </text>
    </comment>
    <comment ref="H204" authorId="0" shapeId="0" xr:uid="{82ED2759-8A92-462D-86FF-DFC51218F88A}">
      <text>
        <r>
          <rPr>
            <sz val="9"/>
            <color indexed="81"/>
            <rFont val="Tahoma"/>
            <family val="2"/>
          </rPr>
          <t>Solver could not find a feasible solution.</t>
        </r>
      </text>
    </comment>
    <comment ref="I204" authorId="0" shapeId="0" xr:uid="{C8C96616-2169-4122-83D9-5F4BA3AFD4B4}">
      <text>
        <r>
          <rPr>
            <sz val="9"/>
            <color indexed="81"/>
            <rFont val="Tahoma"/>
            <family val="2"/>
          </rPr>
          <t>Solver could not find a feasible solution.</t>
        </r>
      </text>
    </comment>
    <comment ref="J204" authorId="0" shapeId="0" xr:uid="{FFE2930D-DEAF-4E31-975F-741A8D2CFE7C}">
      <text>
        <r>
          <rPr>
            <sz val="9"/>
            <color indexed="81"/>
            <rFont val="Tahoma"/>
            <family val="2"/>
          </rPr>
          <t>Solver could not find a feasible solution.</t>
        </r>
      </text>
    </comment>
    <comment ref="K204" authorId="0" shapeId="0" xr:uid="{573D6BE2-E62B-4551-9D19-98874E9796D7}">
      <text>
        <r>
          <rPr>
            <sz val="9"/>
            <color indexed="81"/>
            <rFont val="Tahoma"/>
            <family val="2"/>
          </rPr>
          <t>Solver could not find a feasible solution.</t>
        </r>
      </text>
    </comment>
    <comment ref="L204" authorId="0" shapeId="0" xr:uid="{B741163F-1EE4-4A8D-9C95-2136DBA34230}">
      <text>
        <r>
          <rPr>
            <sz val="9"/>
            <color indexed="81"/>
            <rFont val="Tahoma"/>
            <family val="2"/>
          </rPr>
          <t>Solver could not find a feasible solution.</t>
        </r>
      </text>
    </comment>
    <comment ref="M204" authorId="0" shapeId="0" xr:uid="{3A88F9E0-E3F3-481E-9BED-98A2DC872ABB}">
      <text>
        <r>
          <rPr>
            <sz val="9"/>
            <color indexed="81"/>
            <rFont val="Tahoma"/>
            <family val="2"/>
          </rPr>
          <t>Solver could not find a feasible solution.</t>
        </r>
      </text>
    </comment>
    <comment ref="N204" authorId="0" shapeId="0" xr:uid="{B75BA58F-C8A7-47B8-9AEB-13C58BA8F416}">
      <text>
        <r>
          <rPr>
            <sz val="9"/>
            <color indexed="81"/>
            <rFont val="Tahoma"/>
            <family val="2"/>
          </rPr>
          <t>Solver could not find a feasible solution.</t>
        </r>
      </text>
    </comment>
    <comment ref="O204" authorId="0" shapeId="0" xr:uid="{D61E4723-4CEE-48B3-A547-5E50ADA0BE7A}">
      <text>
        <r>
          <rPr>
            <sz val="9"/>
            <color indexed="81"/>
            <rFont val="Tahoma"/>
            <family val="2"/>
          </rPr>
          <t>Solver converged in probability to a global solution.</t>
        </r>
      </text>
    </comment>
    <comment ref="P204" authorId="0" shapeId="0" xr:uid="{92875B01-DB46-4734-BC2B-B27967D1ECD3}">
      <text>
        <r>
          <rPr>
            <sz val="9"/>
            <color indexed="81"/>
            <rFont val="Tahoma"/>
            <family val="2"/>
          </rPr>
          <t>Solver converged in probability to a global solution.</t>
        </r>
      </text>
    </comment>
    <comment ref="Q204" authorId="0" shapeId="0" xr:uid="{B5F5D518-97D9-457A-8269-61B6FE778892}">
      <text>
        <r>
          <rPr>
            <sz val="9"/>
            <color indexed="81"/>
            <rFont val="Tahoma"/>
            <family val="2"/>
          </rPr>
          <t>Solver converged in probability to a global solution.</t>
        </r>
      </text>
    </comment>
    <comment ref="R204" authorId="0" shapeId="0" xr:uid="{B2C7D765-97BF-4D4F-97C4-AB6A51F02ED0}">
      <text>
        <r>
          <rPr>
            <sz val="9"/>
            <color indexed="81"/>
            <rFont val="Tahoma"/>
            <family val="2"/>
          </rPr>
          <t>Solver converged in probability to a global solution.</t>
        </r>
      </text>
    </comment>
    <comment ref="S204" authorId="0" shapeId="0" xr:uid="{CFECE807-C2E8-406F-8F9C-25EBA3640BE7}">
      <text>
        <r>
          <rPr>
            <sz val="9"/>
            <color indexed="81"/>
            <rFont val="Tahoma"/>
            <family val="2"/>
          </rPr>
          <t>Solver converged in probability to a global solution.</t>
        </r>
      </text>
    </comment>
    <comment ref="T204" authorId="0" shapeId="0" xr:uid="{CB0CC467-0BAB-4EF7-BBBC-9827918E9AEF}">
      <text>
        <r>
          <rPr>
            <sz val="9"/>
            <color indexed="81"/>
            <rFont val="Tahoma"/>
            <family val="2"/>
          </rPr>
          <t>Solver converged in probability to a global solution.</t>
        </r>
      </text>
    </comment>
    <comment ref="U204" authorId="0" shapeId="0" xr:uid="{3C5BA57F-A369-401F-A1E8-2EE1652E677D}">
      <text>
        <r>
          <rPr>
            <sz val="9"/>
            <color indexed="81"/>
            <rFont val="Tahoma"/>
            <family val="2"/>
          </rPr>
          <t>Solver converged in probability to a global solution.</t>
        </r>
      </text>
    </comment>
    <comment ref="V204" authorId="0" shapeId="0" xr:uid="{DD1AF555-D13D-4A14-B922-632BDCD96EE5}">
      <text>
        <r>
          <rPr>
            <sz val="9"/>
            <color indexed="81"/>
            <rFont val="Tahoma"/>
            <family val="2"/>
          </rPr>
          <t>Solver converged in probability to a global solution.</t>
        </r>
      </text>
    </comment>
    <comment ref="W204" authorId="0" shapeId="0" xr:uid="{B5E441EB-3B3E-4C9C-993D-903BD7983287}">
      <text>
        <r>
          <rPr>
            <sz val="9"/>
            <color indexed="81"/>
            <rFont val="Tahoma"/>
            <family val="2"/>
          </rPr>
          <t>Solver converged in probability to a global solution.</t>
        </r>
      </text>
    </comment>
    <comment ref="X204" authorId="0" shapeId="0" xr:uid="{50FC2B3A-0003-454B-B3D3-DA07C6714ACE}">
      <text>
        <r>
          <rPr>
            <sz val="9"/>
            <color indexed="81"/>
            <rFont val="Tahoma"/>
            <family val="2"/>
          </rPr>
          <t>Solver converged in probability to a global solution.</t>
        </r>
      </text>
    </comment>
    <comment ref="Y204" authorId="0" shapeId="0" xr:uid="{E8CC34DA-A53D-455B-A0C5-7CA1280B1B3A}">
      <text>
        <r>
          <rPr>
            <sz val="9"/>
            <color indexed="81"/>
            <rFont val="Tahoma"/>
            <family val="2"/>
          </rPr>
          <t>Solver converged in probability to a global solution.</t>
        </r>
      </text>
    </comment>
    <comment ref="Z204" authorId="0" shapeId="0" xr:uid="{C25C9376-4602-4311-9874-4FCEDB61BCB2}">
      <text>
        <r>
          <rPr>
            <sz val="9"/>
            <color indexed="81"/>
            <rFont val="Tahoma"/>
            <family val="2"/>
          </rPr>
          <t>Solver converged in probability to a global solution.</t>
        </r>
      </text>
    </comment>
    <comment ref="AA204" authorId="0" shapeId="0" xr:uid="{F200F4F1-2544-4B36-BE2E-1C3CBF0F4896}">
      <text>
        <r>
          <rPr>
            <sz val="9"/>
            <color indexed="81"/>
            <rFont val="Tahoma"/>
            <family val="2"/>
          </rPr>
          <t>Solver converged in probability to a global solution.</t>
        </r>
      </text>
    </comment>
    <comment ref="B205" authorId="0" shapeId="0" xr:uid="{8A444CED-8306-4DBA-B7EF-741F5F1B717E}">
      <text>
        <r>
          <rPr>
            <sz val="9"/>
            <color indexed="81"/>
            <rFont val="Tahoma"/>
            <family val="2"/>
          </rPr>
          <t>Solver could not find a feasible solution.</t>
        </r>
      </text>
    </comment>
    <comment ref="C205" authorId="0" shapeId="0" xr:uid="{852C3AC8-0162-43B5-B4F3-1D2AF16D407B}">
      <text>
        <r>
          <rPr>
            <sz val="9"/>
            <color indexed="81"/>
            <rFont val="Tahoma"/>
            <family val="2"/>
          </rPr>
          <t>Solver could not find a feasible solution.</t>
        </r>
      </text>
    </comment>
    <comment ref="D205" authorId="0" shapeId="0" xr:uid="{28941610-D31D-4699-968E-422746114415}">
      <text>
        <r>
          <rPr>
            <sz val="9"/>
            <color indexed="81"/>
            <rFont val="Tahoma"/>
            <family val="2"/>
          </rPr>
          <t>Solver could not find a feasible solution.</t>
        </r>
      </text>
    </comment>
    <comment ref="E205" authorId="0" shapeId="0" xr:uid="{6615DD82-1EC0-488A-8C1A-4AF30917A5A3}">
      <text>
        <r>
          <rPr>
            <sz val="9"/>
            <color indexed="81"/>
            <rFont val="Tahoma"/>
            <family val="2"/>
          </rPr>
          <t>Solver could not find a feasible solution.</t>
        </r>
      </text>
    </comment>
    <comment ref="F205" authorId="0" shapeId="0" xr:uid="{4B978AC7-E1A7-4782-ADE2-9187DE53B9AA}">
      <text>
        <r>
          <rPr>
            <sz val="9"/>
            <color indexed="81"/>
            <rFont val="Tahoma"/>
            <family val="2"/>
          </rPr>
          <t>Solver could not find a feasible solution.</t>
        </r>
      </text>
    </comment>
    <comment ref="G205" authorId="0" shapeId="0" xr:uid="{2E2E9837-6040-4E69-B7F4-02E17962AB27}">
      <text>
        <r>
          <rPr>
            <sz val="9"/>
            <color indexed="81"/>
            <rFont val="Tahoma"/>
            <family val="2"/>
          </rPr>
          <t>Solver could not find a feasible solution.</t>
        </r>
      </text>
    </comment>
    <comment ref="H205" authorId="0" shapeId="0" xr:uid="{661B93DF-B70F-41E8-ACFE-35FDB1FEC784}">
      <text>
        <r>
          <rPr>
            <sz val="9"/>
            <color indexed="81"/>
            <rFont val="Tahoma"/>
            <family val="2"/>
          </rPr>
          <t>Solver could not find a feasible solution.</t>
        </r>
      </text>
    </comment>
    <comment ref="I205" authorId="0" shapeId="0" xr:uid="{750317AD-CFD6-4864-B7DF-43F9FA222531}">
      <text>
        <r>
          <rPr>
            <sz val="9"/>
            <color indexed="81"/>
            <rFont val="Tahoma"/>
            <family val="2"/>
          </rPr>
          <t>Solver could not find a feasible solution.</t>
        </r>
      </text>
    </comment>
    <comment ref="J205" authorId="0" shapeId="0" xr:uid="{DFAB5EDA-5E31-4DF1-B4CB-D5F0E15DAA9A}">
      <text>
        <r>
          <rPr>
            <sz val="9"/>
            <color indexed="81"/>
            <rFont val="Tahoma"/>
            <family val="2"/>
          </rPr>
          <t>Solver could not find a feasible solution.</t>
        </r>
      </text>
    </comment>
    <comment ref="K205" authorId="0" shapeId="0" xr:uid="{8C54C564-3445-4276-9512-07F3F78CDB37}">
      <text>
        <r>
          <rPr>
            <sz val="9"/>
            <color indexed="81"/>
            <rFont val="Tahoma"/>
            <family val="2"/>
          </rPr>
          <t>Solver could not find a feasible solution.</t>
        </r>
      </text>
    </comment>
    <comment ref="L205" authorId="0" shapeId="0" xr:uid="{30D979BB-34B7-40C9-AC79-0FB76A1B9D3F}">
      <text>
        <r>
          <rPr>
            <sz val="9"/>
            <color indexed="81"/>
            <rFont val="Tahoma"/>
            <family val="2"/>
          </rPr>
          <t>Solver could not find a feasible solution.</t>
        </r>
      </text>
    </comment>
    <comment ref="M205" authorId="0" shapeId="0" xr:uid="{D57DF0FC-DD3C-4BC9-AFED-03ACFA582BAA}">
      <text>
        <r>
          <rPr>
            <sz val="9"/>
            <color indexed="81"/>
            <rFont val="Tahoma"/>
            <family val="2"/>
          </rPr>
          <t>Solver could not find a feasible solution.</t>
        </r>
      </text>
    </comment>
    <comment ref="N205" authorId="0" shapeId="0" xr:uid="{5131BAC6-1E9E-4ADB-8137-C160F486950C}">
      <text>
        <r>
          <rPr>
            <sz val="9"/>
            <color indexed="81"/>
            <rFont val="Tahoma"/>
            <family val="2"/>
          </rPr>
          <t>Solver could not find a feasible solution.</t>
        </r>
      </text>
    </comment>
    <comment ref="O205" authorId="0" shapeId="0" xr:uid="{FE3629DF-A64B-4873-89F5-7B13C31998BF}">
      <text>
        <r>
          <rPr>
            <sz val="9"/>
            <color indexed="81"/>
            <rFont val="Tahoma"/>
            <family val="2"/>
          </rPr>
          <t>Solver converged in probability to a global solution.</t>
        </r>
      </text>
    </comment>
    <comment ref="P205" authorId="0" shapeId="0" xr:uid="{C0726A4B-E8E8-4332-AC27-D3117D19917A}">
      <text>
        <r>
          <rPr>
            <sz val="9"/>
            <color indexed="81"/>
            <rFont val="Tahoma"/>
            <family val="2"/>
          </rPr>
          <t>Solver converged in probability to a global solution.</t>
        </r>
      </text>
    </comment>
    <comment ref="Q205" authorId="0" shapeId="0" xr:uid="{578B3C82-2F0D-4BA6-BB0E-C5B02DED4CF8}">
      <text>
        <r>
          <rPr>
            <sz val="9"/>
            <color indexed="81"/>
            <rFont val="Tahoma"/>
            <family val="2"/>
          </rPr>
          <t>Solver converged in probability to a global solution.</t>
        </r>
      </text>
    </comment>
    <comment ref="R205" authorId="0" shapeId="0" xr:uid="{D4795A68-6FB8-4889-950D-7B0A717D1C96}">
      <text>
        <r>
          <rPr>
            <sz val="9"/>
            <color indexed="81"/>
            <rFont val="Tahoma"/>
            <family val="2"/>
          </rPr>
          <t>Solver converged in probability to a global solution.</t>
        </r>
      </text>
    </comment>
    <comment ref="S205" authorId="0" shapeId="0" xr:uid="{C563A65A-1AB3-42E2-A207-E0711D2534D4}">
      <text>
        <r>
          <rPr>
            <sz val="9"/>
            <color indexed="81"/>
            <rFont val="Tahoma"/>
            <family val="2"/>
          </rPr>
          <t>Solver converged in probability to a global solution.</t>
        </r>
      </text>
    </comment>
    <comment ref="T205" authorId="0" shapeId="0" xr:uid="{81893A00-BE88-4C2A-8766-4CEDE2E64FC1}">
      <text>
        <r>
          <rPr>
            <sz val="9"/>
            <color indexed="81"/>
            <rFont val="Tahoma"/>
            <family val="2"/>
          </rPr>
          <t>Solver converged in probability to a global solution.</t>
        </r>
      </text>
    </comment>
    <comment ref="U205" authorId="0" shapeId="0" xr:uid="{4B534E45-D6AA-4BFB-9679-F57FA3D314FF}">
      <text>
        <r>
          <rPr>
            <sz val="9"/>
            <color indexed="81"/>
            <rFont val="Tahoma"/>
            <family val="2"/>
          </rPr>
          <t>Solver converged in probability to a global solution.</t>
        </r>
      </text>
    </comment>
    <comment ref="V205" authorId="0" shapeId="0" xr:uid="{0DF5E849-FF54-43D3-BA2B-F13CF5BD8DDF}">
      <text>
        <r>
          <rPr>
            <sz val="9"/>
            <color indexed="81"/>
            <rFont val="Tahoma"/>
            <family val="2"/>
          </rPr>
          <t>Solver converged in probability to a global solution.</t>
        </r>
      </text>
    </comment>
    <comment ref="W205" authorId="0" shapeId="0" xr:uid="{F6A2EC66-60CF-42DD-9D64-156F4CD58C59}">
      <text>
        <r>
          <rPr>
            <sz val="9"/>
            <color indexed="81"/>
            <rFont val="Tahoma"/>
            <family val="2"/>
          </rPr>
          <t>Solver converged in probability to a global solution.</t>
        </r>
      </text>
    </comment>
    <comment ref="X205" authorId="0" shapeId="0" xr:uid="{93D9C8A0-1036-4517-ACA8-82D059FB8D1E}">
      <text>
        <r>
          <rPr>
            <sz val="9"/>
            <color indexed="81"/>
            <rFont val="Tahoma"/>
            <family val="2"/>
          </rPr>
          <t>Solver converged in probability to a global solution.</t>
        </r>
      </text>
    </comment>
    <comment ref="Y205" authorId="0" shapeId="0" xr:uid="{A3950339-5EAB-4BBC-A4E4-BB422ACA0366}">
      <text>
        <r>
          <rPr>
            <sz val="9"/>
            <color indexed="81"/>
            <rFont val="Tahoma"/>
            <family val="2"/>
          </rPr>
          <t>Solver converged in probability to a global solution.</t>
        </r>
      </text>
    </comment>
    <comment ref="Z205" authorId="0" shapeId="0" xr:uid="{4B36E51A-F940-436B-BDBB-3BADB5DC0C2A}">
      <text>
        <r>
          <rPr>
            <sz val="9"/>
            <color indexed="81"/>
            <rFont val="Tahoma"/>
            <family val="2"/>
          </rPr>
          <t>Solver converged in probability to a global solution.</t>
        </r>
      </text>
    </comment>
    <comment ref="AA205" authorId="0" shapeId="0" xr:uid="{AAD0A6B9-763A-4938-BE1E-E9204310F5E6}">
      <text>
        <r>
          <rPr>
            <sz val="9"/>
            <color indexed="81"/>
            <rFont val="Tahoma"/>
            <family val="2"/>
          </rPr>
          <t>Solver converged in probability to a global solution.</t>
        </r>
      </text>
    </comment>
    <comment ref="B206" authorId="0" shapeId="0" xr:uid="{6C76C542-2994-4EA0-944F-4A8150715E03}">
      <text>
        <r>
          <rPr>
            <sz val="9"/>
            <color indexed="81"/>
            <rFont val="Tahoma"/>
            <family val="2"/>
          </rPr>
          <t>Solver could not find a feasible solution.</t>
        </r>
      </text>
    </comment>
    <comment ref="C206" authorId="0" shapeId="0" xr:uid="{BD854791-C83D-48E1-923F-D55B5566D7A6}">
      <text>
        <r>
          <rPr>
            <sz val="9"/>
            <color indexed="81"/>
            <rFont val="Tahoma"/>
            <family val="2"/>
          </rPr>
          <t>Solver could not find a feasible solution.</t>
        </r>
      </text>
    </comment>
    <comment ref="D206" authorId="0" shapeId="0" xr:uid="{944980B9-8D35-4F07-9F75-7E235922DDFE}">
      <text>
        <r>
          <rPr>
            <sz val="9"/>
            <color indexed="81"/>
            <rFont val="Tahoma"/>
            <family val="2"/>
          </rPr>
          <t>Solver could not find a feasible solution.</t>
        </r>
      </text>
    </comment>
    <comment ref="E206" authorId="0" shapeId="0" xr:uid="{56830698-D042-4C18-99D5-F024A08D190B}">
      <text>
        <r>
          <rPr>
            <sz val="9"/>
            <color indexed="81"/>
            <rFont val="Tahoma"/>
            <family val="2"/>
          </rPr>
          <t>Solver could not find a feasible solution.</t>
        </r>
      </text>
    </comment>
    <comment ref="F206" authorId="0" shapeId="0" xr:uid="{1673FF83-86EE-41C4-9C9E-5DD4298BBC6B}">
      <text>
        <r>
          <rPr>
            <sz val="9"/>
            <color indexed="81"/>
            <rFont val="Tahoma"/>
            <family val="2"/>
          </rPr>
          <t>Solver could not find a feasible solution.</t>
        </r>
      </text>
    </comment>
    <comment ref="G206" authorId="0" shapeId="0" xr:uid="{65621CEC-7745-4D6C-9DB0-75B768F86133}">
      <text>
        <r>
          <rPr>
            <sz val="9"/>
            <color indexed="81"/>
            <rFont val="Tahoma"/>
            <family val="2"/>
          </rPr>
          <t>Solver could not find a feasible solution.</t>
        </r>
      </text>
    </comment>
    <comment ref="H206" authorId="0" shapeId="0" xr:uid="{17DFC336-887A-45E0-8DD6-5B5D4B39BFBD}">
      <text>
        <r>
          <rPr>
            <sz val="9"/>
            <color indexed="81"/>
            <rFont val="Tahoma"/>
            <family val="2"/>
          </rPr>
          <t>Solver could not find a feasible solution.</t>
        </r>
      </text>
    </comment>
    <comment ref="I206" authorId="0" shapeId="0" xr:uid="{3B7D14A2-6BA9-4479-9FE7-37CF3568A3FD}">
      <text>
        <r>
          <rPr>
            <sz val="9"/>
            <color indexed="81"/>
            <rFont val="Tahoma"/>
            <family val="2"/>
          </rPr>
          <t>Solver could not find a feasible solution.</t>
        </r>
      </text>
    </comment>
    <comment ref="J206" authorId="0" shapeId="0" xr:uid="{F9BA5D5A-25D8-41F1-8907-711E78D7804C}">
      <text>
        <r>
          <rPr>
            <sz val="9"/>
            <color indexed="81"/>
            <rFont val="Tahoma"/>
            <family val="2"/>
          </rPr>
          <t>Solver could not find a feasible solution.</t>
        </r>
      </text>
    </comment>
    <comment ref="K206" authorId="0" shapeId="0" xr:uid="{C2394F6F-ABAB-4CA4-A914-F0BA87A0131F}">
      <text>
        <r>
          <rPr>
            <sz val="9"/>
            <color indexed="81"/>
            <rFont val="Tahoma"/>
            <family val="2"/>
          </rPr>
          <t>Solver could not find a feasible solution.</t>
        </r>
      </text>
    </comment>
    <comment ref="L206" authorId="0" shapeId="0" xr:uid="{9E78FE1B-5510-4201-9A96-7C3CA885094C}">
      <text>
        <r>
          <rPr>
            <sz val="9"/>
            <color indexed="81"/>
            <rFont val="Tahoma"/>
            <family val="2"/>
          </rPr>
          <t>Solver could not find a feasible solution.</t>
        </r>
      </text>
    </comment>
    <comment ref="M206" authorId="0" shapeId="0" xr:uid="{2EB9AC28-0A44-4C33-8605-DB9E33357A5B}">
      <text>
        <r>
          <rPr>
            <sz val="9"/>
            <color indexed="81"/>
            <rFont val="Tahoma"/>
            <family val="2"/>
          </rPr>
          <t>Solver could not find a feasible solution.</t>
        </r>
      </text>
    </comment>
    <comment ref="N206" authorId="0" shapeId="0" xr:uid="{0E02000A-5303-4240-B737-2223A26C3764}">
      <text>
        <r>
          <rPr>
            <sz val="9"/>
            <color indexed="81"/>
            <rFont val="Tahoma"/>
            <family val="2"/>
          </rPr>
          <t>Solver could not find a feasible solution.</t>
        </r>
      </text>
    </comment>
    <comment ref="O206" authorId="0" shapeId="0" xr:uid="{52DAFFC5-67A1-4CE5-A7BE-30F9330C1D9C}">
      <text>
        <r>
          <rPr>
            <sz val="9"/>
            <color indexed="81"/>
            <rFont val="Tahoma"/>
            <family val="2"/>
          </rPr>
          <t>Solver converged in probability to a global solution.</t>
        </r>
      </text>
    </comment>
    <comment ref="P206" authorId="0" shapeId="0" xr:uid="{9085E2DD-7E05-490A-9216-E8B6C6ACE9F0}">
      <text>
        <r>
          <rPr>
            <sz val="9"/>
            <color indexed="81"/>
            <rFont val="Tahoma"/>
            <family val="2"/>
          </rPr>
          <t>Solver converged in probability to a global solution.</t>
        </r>
      </text>
    </comment>
    <comment ref="Q206" authorId="0" shapeId="0" xr:uid="{88E2E155-5046-462E-B21D-38E86F8B228F}">
      <text>
        <r>
          <rPr>
            <sz val="9"/>
            <color indexed="81"/>
            <rFont val="Tahoma"/>
            <family val="2"/>
          </rPr>
          <t>Solver converged in probability to a global solution.</t>
        </r>
      </text>
    </comment>
    <comment ref="R206" authorId="0" shapeId="0" xr:uid="{21864273-C656-464F-9145-7F98A5077EE4}">
      <text>
        <r>
          <rPr>
            <sz val="9"/>
            <color indexed="81"/>
            <rFont val="Tahoma"/>
            <family val="2"/>
          </rPr>
          <t>Solver converged in probability to a global solution.</t>
        </r>
      </text>
    </comment>
    <comment ref="S206" authorId="0" shapeId="0" xr:uid="{3E10529F-90DD-4A9A-882B-441834B2C266}">
      <text>
        <r>
          <rPr>
            <sz val="9"/>
            <color indexed="81"/>
            <rFont val="Tahoma"/>
            <family val="2"/>
          </rPr>
          <t>Solver converged in probability to a global solution.</t>
        </r>
      </text>
    </comment>
    <comment ref="T206" authorId="0" shapeId="0" xr:uid="{CD8A0606-58BF-4ACF-B649-72867A289181}">
      <text>
        <r>
          <rPr>
            <sz val="9"/>
            <color indexed="81"/>
            <rFont val="Tahoma"/>
            <family val="2"/>
          </rPr>
          <t>Solver converged in probability to a global solution.</t>
        </r>
      </text>
    </comment>
    <comment ref="U206" authorId="0" shapeId="0" xr:uid="{8DEC1D0D-F33A-4F4C-B8E9-2534DDFCA589}">
      <text>
        <r>
          <rPr>
            <sz val="9"/>
            <color indexed="81"/>
            <rFont val="Tahoma"/>
            <family val="2"/>
          </rPr>
          <t>Solver converged in probability to a global solution.</t>
        </r>
      </text>
    </comment>
    <comment ref="V206" authorId="0" shapeId="0" xr:uid="{97798295-2570-4FCA-B6E6-537315C197DF}">
      <text>
        <r>
          <rPr>
            <sz val="9"/>
            <color indexed="81"/>
            <rFont val="Tahoma"/>
            <family val="2"/>
          </rPr>
          <t>Solver converged in probability to a global solution.</t>
        </r>
      </text>
    </comment>
    <comment ref="W206" authorId="0" shapeId="0" xr:uid="{8F7CB4C7-06FA-49F6-AE4A-9CA1E9EB1A07}">
      <text>
        <r>
          <rPr>
            <sz val="9"/>
            <color indexed="81"/>
            <rFont val="Tahoma"/>
            <family val="2"/>
          </rPr>
          <t>Solver converged in probability to a global solution.</t>
        </r>
      </text>
    </comment>
    <comment ref="X206" authorId="0" shapeId="0" xr:uid="{CE47A663-D566-46D8-AF50-04BF955BD27C}">
      <text>
        <r>
          <rPr>
            <sz val="9"/>
            <color indexed="81"/>
            <rFont val="Tahoma"/>
            <family val="2"/>
          </rPr>
          <t>Solver converged in probability to a global solution.</t>
        </r>
      </text>
    </comment>
    <comment ref="Y206" authorId="0" shapeId="0" xr:uid="{F08460D5-D57D-4C1D-9460-1B1BB677FA70}">
      <text>
        <r>
          <rPr>
            <sz val="9"/>
            <color indexed="81"/>
            <rFont val="Tahoma"/>
            <family val="2"/>
          </rPr>
          <t>Solver converged in probability to a global solution.</t>
        </r>
      </text>
    </comment>
    <comment ref="Z206" authorId="0" shapeId="0" xr:uid="{76176871-4AB3-4C17-AF64-1734146153BA}">
      <text>
        <r>
          <rPr>
            <sz val="9"/>
            <color indexed="81"/>
            <rFont val="Tahoma"/>
            <family val="2"/>
          </rPr>
          <t>Solver converged in probability to a global solution.</t>
        </r>
      </text>
    </comment>
    <comment ref="AA206" authorId="0" shapeId="0" xr:uid="{CF7F2774-D24B-47E8-B43A-A68E4703BA0F}">
      <text>
        <r>
          <rPr>
            <sz val="9"/>
            <color indexed="81"/>
            <rFont val="Tahoma"/>
            <family val="2"/>
          </rPr>
          <t>Solver converged in probability to a global solution.</t>
        </r>
      </text>
    </comment>
    <comment ref="B207" authorId="0" shapeId="0" xr:uid="{D4353B96-5002-4E5F-84EF-98CF81218EA8}">
      <text>
        <r>
          <rPr>
            <sz val="9"/>
            <color indexed="81"/>
            <rFont val="Tahoma"/>
            <family val="2"/>
          </rPr>
          <t>Solver could not find a feasible solution.</t>
        </r>
      </text>
    </comment>
    <comment ref="C207" authorId="0" shapeId="0" xr:uid="{67A4E9A8-1D15-414C-A0C7-8D6DFABC7086}">
      <text>
        <r>
          <rPr>
            <sz val="9"/>
            <color indexed="81"/>
            <rFont val="Tahoma"/>
            <family val="2"/>
          </rPr>
          <t>Solver could not find a feasible solution.</t>
        </r>
      </text>
    </comment>
    <comment ref="D207" authorId="0" shapeId="0" xr:uid="{6DA45198-EE4E-4F8F-82B8-15DE28DEC51C}">
      <text>
        <r>
          <rPr>
            <sz val="9"/>
            <color indexed="81"/>
            <rFont val="Tahoma"/>
            <family val="2"/>
          </rPr>
          <t>Solver could not find a feasible solution.</t>
        </r>
      </text>
    </comment>
    <comment ref="E207" authorId="0" shapeId="0" xr:uid="{013284DC-600B-4008-A8F6-89BC92BE894A}">
      <text>
        <r>
          <rPr>
            <sz val="9"/>
            <color indexed="81"/>
            <rFont val="Tahoma"/>
            <family val="2"/>
          </rPr>
          <t>Solver could not find a feasible solution.</t>
        </r>
      </text>
    </comment>
    <comment ref="F207" authorId="0" shapeId="0" xr:uid="{36BD6ED0-1602-4778-91AA-8CC4BEDB33AC}">
      <text>
        <r>
          <rPr>
            <sz val="9"/>
            <color indexed="81"/>
            <rFont val="Tahoma"/>
            <family val="2"/>
          </rPr>
          <t>Solver could not find a feasible solution.</t>
        </r>
      </text>
    </comment>
    <comment ref="G207" authorId="0" shapeId="0" xr:uid="{8143E795-AC63-4022-BD14-09D87086CB6D}">
      <text>
        <r>
          <rPr>
            <sz val="9"/>
            <color indexed="81"/>
            <rFont val="Tahoma"/>
            <family val="2"/>
          </rPr>
          <t>Solver could not find a feasible solution.</t>
        </r>
      </text>
    </comment>
    <comment ref="H207" authorId="0" shapeId="0" xr:uid="{110A6394-15E5-44CB-926C-51C28DF6E08A}">
      <text>
        <r>
          <rPr>
            <sz val="9"/>
            <color indexed="81"/>
            <rFont val="Tahoma"/>
            <family val="2"/>
          </rPr>
          <t>Solver could not find a feasible solution.</t>
        </r>
      </text>
    </comment>
    <comment ref="I207" authorId="0" shapeId="0" xr:uid="{E08C6A5B-FED0-48E1-841E-D04898387F27}">
      <text>
        <r>
          <rPr>
            <sz val="9"/>
            <color indexed="81"/>
            <rFont val="Tahoma"/>
            <family val="2"/>
          </rPr>
          <t>Solver could not find a feasible solution.</t>
        </r>
      </text>
    </comment>
    <comment ref="J207" authorId="0" shapeId="0" xr:uid="{B574F83A-F445-4111-B5BE-CE37808749B5}">
      <text>
        <r>
          <rPr>
            <sz val="9"/>
            <color indexed="81"/>
            <rFont val="Tahoma"/>
            <family val="2"/>
          </rPr>
          <t>Solver could not find a feasible solution.</t>
        </r>
      </text>
    </comment>
    <comment ref="K207" authorId="0" shapeId="0" xr:uid="{84C894D6-3FF4-45A2-87D1-209BE9DD9EC1}">
      <text>
        <r>
          <rPr>
            <sz val="9"/>
            <color indexed="81"/>
            <rFont val="Tahoma"/>
            <family val="2"/>
          </rPr>
          <t>Solver could not find a feasible solution.</t>
        </r>
      </text>
    </comment>
    <comment ref="L207" authorId="0" shapeId="0" xr:uid="{89CEEC3F-6C61-4147-8338-33FEA034859E}">
      <text>
        <r>
          <rPr>
            <sz val="9"/>
            <color indexed="81"/>
            <rFont val="Tahoma"/>
            <family val="2"/>
          </rPr>
          <t>Solver could not find a feasible solution.</t>
        </r>
      </text>
    </comment>
    <comment ref="M207" authorId="0" shapeId="0" xr:uid="{6D1D5903-9DDA-475A-8CF2-BA6087007158}">
      <text>
        <r>
          <rPr>
            <sz val="9"/>
            <color indexed="81"/>
            <rFont val="Tahoma"/>
            <family val="2"/>
          </rPr>
          <t>Solver could not find a feasible solution.</t>
        </r>
      </text>
    </comment>
    <comment ref="N207" authorId="0" shapeId="0" xr:uid="{416D63EC-49E0-41EA-B9E0-FC9A651ACCB6}">
      <text>
        <r>
          <rPr>
            <sz val="9"/>
            <color indexed="81"/>
            <rFont val="Tahoma"/>
            <family val="2"/>
          </rPr>
          <t>Solver could not find a feasible solution.</t>
        </r>
      </text>
    </comment>
    <comment ref="O207" authorId="0" shapeId="0" xr:uid="{DABF51A1-E6FB-4173-8A1F-A5CED2842C04}">
      <text>
        <r>
          <rPr>
            <sz val="9"/>
            <color indexed="81"/>
            <rFont val="Tahoma"/>
            <family val="2"/>
          </rPr>
          <t>Solver converged in probability to a global solution.</t>
        </r>
      </text>
    </comment>
    <comment ref="P207" authorId="0" shapeId="0" xr:uid="{940EF0CF-650F-41EF-84C0-111982E537C6}">
      <text>
        <r>
          <rPr>
            <sz val="9"/>
            <color indexed="81"/>
            <rFont val="Tahoma"/>
            <family val="2"/>
          </rPr>
          <t>Solver converged in probability to a global solution.</t>
        </r>
      </text>
    </comment>
    <comment ref="Q207" authorId="0" shapeId="0" xr:uid="{C915DB80-9A2A-4B94-8C95-5CC184631505}">
      <text>
        <r>
          <rPr>
            <sz val="9"/>
            <color indexed="81"/>
            <rFont val="Tahoma"/>
            <family val="2"/>
          </rPr>
          <t>Solver converged in probability to a global solution.</t>
        </r>
      </text>
    </comment>
    <comment ref="R207" authorId="0" shapeId="0" xr:uid="{33756C81-80AA-4CC4-A29F-2F64286599DC}">
      <text>
        <r>
          <rPr>
            <sz val="9"/>
            <color indexed="81"/>
            <rFont val="Tahoma"/>
            <family val="2"/>
          </rPr>
          <t>Solver converged in probability to a global solution.</t>
        </r>
      </text>
    </comment>
    <comment ref="S207" authorId="0" shapeId="0" xr:uid="{3BFCE27A-C4F9-4ACD-B32C-23615E864F65}">
      <text>
        <r>
          <rPr>
            <sz val="9"/>
            <color indexed="81"/>
            <rFont val="Tahoma"/>
            <family val="2"/>
          </rPr>
          <t>Solver converged in probability to a global solution.</t>
        </r>
      </text>
    </comment>
    <comment ref="T207" authorId="0" shapeId="0" xr:uid="{BA5C0445-833D-4883-AADB-50BFFA0A3B3B}">
      <text>
        <r>
          <rPr>
            <sz val="9"/>
            <color indexed="81"/>
            <rFont val="Tahoma"/>
            <family val="2"/>
          </rPr>
          <t>Solver converged in probability to a global solution.</t>
        </r>
      </text>
    </comment>
    <comment ref="U207" authorId="0" shapeId="0" xr:uid="{1B6BD9FB-75F2-450C-BAE8-5E4DC7F74E5E}">
      <text>
        <r>
          <rPr>
            <sz val="9"/>
            <color indexed="81"/>
            <rFont val="Tahoma"/>
            <family val="2"/>
          </rPr>
          <t>Solver converged in probability to a global solution.</t>
        </r>
      </text>
    </comment>
    <comment ref="V207" authorId="0" shapeId="0" xr:uid="{873F0709-EB4F-40FE-B2B9-D7EE5F054F32}">
      <text>
        <r>
          <rPr>
            <sz val="9"/>
            <color indexed="81"/>
            <rFont val="Tahoma"/>
            <family val="2"/>
          </rPr>
          <t>Solver converged in probability to a global solution.</t>
        </r>
      </text>
    </comment>
    <comment ref="W207" authorId="0" shapeId="0" xr:uid="{257271E0-C33D-47D8-A2DE-467A26654C5F}">
      <text>
        <r>
          <rPr>
            <sz val="9"/>
            <color indexed="81"/>
            <rFont val="Tahoma"/>
            <family val="2"/>
          </rPr>
          <t>Solver converged in probability to a global solution.</t>
        </r>
      </text>
    </comment>
    <comment ref="X207" authorId="0" shapeId="0" xr:uid="{46F02113-5BAA-4893-8442-42C9C5F8BA3F}">
      <text>
        <r>
          <rPr>
            <sz val="9"/>
            <color indexed="81"/>
            <rFont val="Tahoma"/>
            <family val="2"/>
          </rPr>
          <t>Solver converged in probability to a global solution.</t>
        </r>
      </text>
    </comment>
    <comment ref="Y207" authorId="0" shapeId="0" xr:uid="{0C9C5C74-EAC5-433E-9AB6-E6EAE7494F81}">
      <text>
        <r>
          <rPr>
            <sz val="9"/>
            <color indexed="81"/>
            <rFont val="Tahoma"/>
            <family val="2"/>
          </rPr>
          <t>Solver converged in probability to a global solution.</t>
        </r>
      </text>
    </comment>
    <comment ref="Z207" authorId="0" shapeId="0" xr:uid="{E196FCBD-4186-427B-8DEA-67FB05860EB3}">
      <text>
        <r>
          <rPr>
            <sz val="9"/>
            <color indexed="81"/>
            <rFont val="Tahoma"/>
            <family val="2"/>
          </rPr>
          <t>Solver converged in probability to a global solution.</t>
        </r>
      </text>
    </comment>
    <comment ref="AA207" authorId="0" shapeId="0" xr:uid="{F6360F9D-36B8-4174-BBA6-5FA63B2E06A6}">
      <text>
        <r>
          <rPr>
            <sz val="9"/>
            <color indexed="81"/>
            <rFont val="Tahoma"/>
            <family val="2"/>
          </rPr>
          <t>Solver converged in probability to a global solution.</t>
        </r>
      </text>
    </comment>
    <comment ref="B208" authorId="0" shapeId="0" xr:uid="{6D0B7876-2FB3-4899-ADD3-C4262BA6F844}">
      <text>
        <r>
          <rPr>
            <sz val="9"/>
            <color indexed="81"/>
            <rFont val="Tahoma"/>
            <family val="2"/>
          </rPr>
          <t>Solver could not find a feasible solution.</t>
        </r>
      </text>
    </comment>
    <comment ref="C208" authorId="0" shapeId="0" xr:uid="{6FDC079B-B868-48B7-A794-96555F8641FD}">
      <text>
        <r>
          <rPr>
            <sz val="9"/>
            <color indexed="81"/>
            <rFont val="Tahoma"/>
            <family val="2"/>
          </rPr>
          <t>Solver could not find a feasible solution.</t>
        </r>
      </text>
    </comment>
    <comment ref="D208" authorId="0" shapeId="0" xr:uid="{F144D1FD-9634-4801-929F-6B8B9D6118EB}">
      <text>
        <r>
          <rPr>
            <sz val="9"/>
            <color indexed="81"/>
            <rFont val="Tahoma"/>
            <family val="2"/>
          </rPr>
          <t>Solver could not find a feasible solution.</t>
        </r>
      </text>
    </comment>
    <comment ref="E208" authorId="0" shapeId="0" xr:uid="{653DFE0B-DEA4-4534-B748-2A3BD8259B15}">
      <text>
        <r>
          <rPr>
            <sz val="9"/>
            <color indexed="81"/>
            <rFont val="Tahoma"/>
            <family val="2"/>
          </rPr>
          <t>Solver could not find a feasible solution.</t>
        </r>
      </text>
    </comment>
    <comment ref="F208" authorId="0" shapeId="0" xr:uid="{219FA089-934D-4B4A-859E-ABE273F409C3}">
      <text>
        <r>
          <rPr>
            <sz val="9"/>
            <color indexed="81"/>
            <rFont val="Tahoma"/>
            <family val="2"/>
          </rPr>
          <t>Solver could not find a feasible solution.</t>
        </r>
      </text>
    </comment>
    <comment ref="G208" authorId="0" shapeId="0" xr:uid="{C9FDF525-F78B-494F-BBF4-7F4334D66031}">
      <text>
        <r>
          <rPr>
            <sz val="9"/>
            <color indexed="81"/>
            <rFont val="Tahoma"/>
            <family val="2"/>
          </rPr>
          <t>Solver could not find a feasible solution.</t>
        </r>
      </text>
    </comment>
    <comment ref="H208" authorId="0" shapeId="0" xr:uid="{7D56FC6D-FA18-4956-8998-0A008C4C5673}">
      <text>
        <r>
          <rPr>
            <sz val="9"/>
            <color indexed="81"/>
            <rFont val="Tahoma"/>
            <family val="2"/>
          </rPr>
          <t>Solver could not find a feasible solution.</t>
        </r>
      </text>
    </comment>
    <comment ref="I208" authorId="0" shapeId="0" xr:uid="{0D1A12C2-0DE7-4078-9A65-2F1387B80B22}">
      <text>
        <r>
          <rPr>
            <sz val="9"/>
            <color indexed="81"/>
            <rFont val="Tahoma"/>
            <family val="2"/>
          </rPr>
          <t>Solver could not find a feasible solution.</t>
        </r>
      </text>
    </comment>
    <comment ref="J208" authorId="0" shapeId="0" xr:uid="{B36D9569-1061-400B-9FA4-65BB0D7648E7}">
      <text>
        <r>
          <rPr>
            <sz val="9"/>
            <color indexed="81"/>
            <rFont val="Tahoma"/>
            <family val="2"/>
          </rPr>
          <t>Solver could not find a feasible solution.</t>
        </r>
      </text>
    </comment>
    <comment ref="K208" authorId="0" shapeId="0" xr:uid="{459417BC-5A62-4945-B32C-A03E9FA8A5EC}">
      <text>
        <r>
          <rPr>
            <sz val="9"/>
            <color indexed="81"/>
            <rFont val="Tahoma"/>
            <family val="2"/>
          </rPr>
          <t>Solver could not find a feasible solution.</t>
        </r>
      </text>
    </comment>
    <comment ref="L208" authorId="0" shapeId="0" xr:uid="{609718EF-FF4F-4EB4-965D-4EAC405BCB3F}">
      <text>
        <r>
          <rPr>
            <sz val="9"/>
            <color indexed="81"/>
            <rFont val="Tahoma"/>
            <family val="2"/>
          </rPr>
          <t>Solver could not find a feasible solution.</t>
        </r>
      </text>
    </comment>
    <comment ref="M208" authorId="0" shapeId="0" xr:uid="{59CB5FF4-48CC-46F2-BC00-07F395FCB124}">
      <text>
        <r>
          <rPr>
            <sz val="9"/>
            <color indexed="81"/>
            <rFont val="Tahoma"/>
            <family val="2"/>
          </rPr>
          <t>Solver could not find a feasible solution.</t>
        </r>
      </text>
    </comment>
    <comment ref="N208" authorId="0" shapeId="0" xr:uid="{B4AB90CF-8E89-4027-9FB4-07CD4BCA373C}">
      <text>
        <r>
          <rPr>
            <sz val="9"/>
            <color indexed="81"/>
            <rFont val="Tahoma"/>
            <family val="2"/>
          </rPr>
          <t>Solver could not find a feasible solution.</t>
        </r>
      </text>
    </comment>
    <comment ref="O208" authorId="0" shapeId="0" xr:uid="{0DBF0C98-5A6C-49F6-A2AD-3785AC0D3BE0}">
      <text>
        <r>
          <rPr>
            <sz val="9"/>
            <color indexed="81"/>
            <rFont val="Tahoma"/>
            <family val="2"/>
          </rPr>
          <t>Solver converged in probability to a global solution.</t>
        </r>
      </text>
    </comment>
    <comment ref="P208" authorId="0" shapeId="0" xr:uid="{042922D8-BD42-44D9-96CC-307818A5A84E}">
      <text>
        <r>
          <rPr>
            <sz val="9"/>
            <color indexed="81"/>
            <rFont val="Tahoma"/>
            <family val="2"/>
          </rPr>
          <t>Solver converged in probability to a global solution.</t>
        </r>
      </text>
    </comment>
    <comment ref="Q208" authorId="0" shapeId="0" xr:uid="{0A23A367-6D81-49DA-B8CA-79FBCE777638}">
      <text>
        <r>
          <rPr>
            <sz val="9"/>
            <color indexed="81"/>
            <rFont val="Tahoma"/>
            <family val="2"/>
          </rPr>
          <t>Solver converged in probability to a global solution.</t>
        </r>
      </text>
    </comment>
    <comment ref="R208" authorId="0" shapeId="0" xr:uid="{B16F48AC-AC86-432C-9235-8FF7E4405A46}">
      <text>
        <r>
          <rPr>
            <sz val="9"/>
            <color indexed="81"/>
            <rFont val="Tahoma"/>
            <family val="2"/>
          </rPr>
          <t>Solver converged in probability to a global solution.</t>
        </r>
      </text>
    </comment>
    <comment ref="S208" authorId="0" shapeId="0" xr:uid="{B1BB0E65-2B59-48E5-B654-EF2DC8FCC99C}">
      <text>
        <r>
          <rPr>
            <sz val="9"/>
            <color indexed="81"/>
            <rFont val="Tahoma"/>
            <family val="2"/>
          </rPr>
          <t>Solver converged in probability to a global solution.</t>
        </r>
      </text>
    </comment>
    <comment ref="T208" authorId="0" shapeId="0" xr:uid="{C558ED2D-AD6F-4E22-A5D5-82271330240A}">
      <text>
        <r>
          <rPr>
            <sz val="9"/>
            <color indexed="81"/>
            <rFont val="Tahoma"/>
            <family val="2"/>
          </rPr>
          <t>Solver converged in probability to a global solution.</t>
        </r>
      </text>
    </comment>
    <comment ref="U208" authorId="0" shapeId="0" xr:uid="{5B691EF1-6BE5-4169-8510-87806582A944}">
      <text>
        <r>
          <rPr>
            <sz val="9"/>
            <color indexed="81"/>
            <rFont val="Tahoma"/>
            <family val="2"/>
          </rPr>
          <t>Solver converged in probability to a global solution.</t>
        </r>
      </text>
    </comment>
    <comment ref="V208" authorId="0" shapeId="0" xr:uid="{1AEDE7D7-2C58-4E42-B95E-5D2BA11E9986}">
      <text>
        <r>
          <rPr>
            <sz val="9"/>
            <color indexed="81"/>
            <rFont val="Tahoma"/>
            <family val="2"/>
          </rPr>
          <t>Solver converged in probability to a global solution.</t>
        </r>
      </text>
    </comment>
    <comment ref="W208" authorId="0" shapeId="0" xr:uid="{46D60762-14FF-486A-9127-65A4A8D51D4D}">
      <text>
        <r>
          <rPr>
            <sz val="9"/>
            <color indexed="81"/>
            <rFont val="Tahoma"/>
            <family val="2"/>
          </rPr>
          <t>Solver converged in probability to a global solution.</t>
        </r>
      </text>
    </comment>
    <comment ref="X208" authorId="0" shapeId="0" xr:uid="{FE7C1E4B-345D-48A8-B0DC-FF8393847046}">
      <text>
        <r>
          <rPr>
            <sz val="9"/>
            <color indexed="81"/>
            <rFont val="Tahoma"/>
            <family val="2"/>
          </rPr>
          <t>Solver converged in probability to a global solution.</t>
        </r>
      </text>
    </comment>
    <comment ref="Y208" authorId="0" shapeId="0" xr:uid="{88F7BF49-E767-4001-BEB9-7E525B8B75CC}">
      <text>
        <r>
          <rPr>
            <sz val="9"/>
            <color indexed="81"/>
            <rFont val="Tahoma"/>
            <family val="2"/>
          </rPr>
          <t>Solver converged in probability to a global solution.</t>
        </r>
      </text>
    </comment>
    <comment ref="Z208" authorId="0" shapeId="0" xr:uid="{0FA4843A-3EC9-442E-96F6-236AD6204BF4}">
      <text>
        <r>
          <rPr>
            <sz val="9"/>
            <color indexed="81"/>
            <rFont val="Tahoma"/>
            <family val="2"/>
          </rPr>
          <t>Solver converged in probability to a global solution.</t>
        </r>
      </text>
    </comment>
    <comment ref="AA208" authorId="0" shapeId="0" xr:uid="{5E6D1596-39C5-4C09-A351-FDB897A168E4}">
      <text>
        <r>
          <rPr>
            <sz val="9"/>
            <color indexed="81"/>
            <rFont val="Tahoma"/>
            <family val="2"/>
          </rPr>
          <t>Solver converged in probability to a global solution.</t>
        </r>
      </text>
    </comment>
    <comment ref="B209" authorId="0" shapeId="0" xr:uid="{61900168-7E42-4761-A00A-446B8C29A938}">
      <text>
        <r>
          <rPr>
            <sz val="9"/>
            <color indexed="81"/>
            <rFont val="Tahoma"/>
            <family val="2"/>
          </rPr>
          <t>Solver could not find a feasible solution.</t>
        </r>
      </text>
    </comment>
    <comment ref="C209" authorId="0" shapeId="0" xr:uid="{8CD4C38C-14A5-4E4D-AC34-EF3E89B71080}">
      <text>
        <r>
          <rPr>
            <sz val="9"/>
            <color indexed="81"/>
            <rFont val="Tahoma"/>
            <family val="2"/>
          </rPr>
          <t>Solver could not find a feasible solution.</t>
        </r>
      </text>
    </comment>
    <comment ref="D209" authorId="0" shapeId="0" xr:uid="{CDE3949D-1A2E-4DA3-B154-9E30265EC4B8}">
      <text>
        <r>
          <rPr>
            <sz val="9"/>
            <color indexed="81"/>
            <rFont val="Tahoma"/>
            <family val="2"/>
          </rPr>
          <t>Solver could not find a feasible solution.</t>
        </r>
      </text>
    </comment>
    <comment ref="E209" authorId="0" shapeId="0" xr:uid="{8F0C7FCD-D157-4D82-8D43-967BF2AC82FF}">
      <text>
        <r>
          <rPr>
            <sz val="9"/>
            <color indexed="81"/>
            <rFont val="Tahoma"/>
            <family val="2"/>
          </rPr>
          <t>Solver could not find a feasible solution.</t>
        </r>
      </text>
    </comment>
    <comment ref="F209" authorId="0" shapeId="0" xr:uid="{7162B211-4028-4CBA-9A5C-7C30A636B92A}">
      <text>
        <r>
          <rPr>
            <sz val="9"/>
            <color indexed="81"/>
            <rFont val="Tahoma"/>
            <family val="2"/>
          </rPr>
          <t>Solver could not find a feasible solution.</t>
        </r>
      </text>
    </comment>
    <comment ref="G209" authorId="0" shapeId="0" xr:uid="{F843D266-DB37-45D9-A5E6-E17BB906FCCF}">
      <text>
        <r>
          <rPr>
            <sz val="9"/>
            <color indexed="81"/>
            <rFont val="Tahoma"/>
            <family val="2"/>
          </rPr>
          <t>Solver could not find a feasible solution.</t>
        </r>
      </text>
    </comment>
    <comment ref="H209" authorId="0" shapeId="0" xr:uid="{93CA9845-68DC-4F50-A808-1B78418BCAC4}">
      <text>
        <r>
          <rPr>
            <sz val="9"/>
            <color indexed="81"/>
            <rFont val="Tahoma"/>
            <family val="2"/>
          </rPr>
          <t>Solver could not find a feasible solution.</t>
        </r>
      </text>
    </comment>
    <comment ref="I209" authorId="0" shapeId="0" xr:uid="{EF561DBB-BA0D-4A88-9236-B5FA8F285968}">
      <text>
        <r>
          <rPr>
            <sz val="9"/>
            <color indexed="81"/>
            <rFont val="Tahoma"/>
            <family val="2"/>
          </rPr>
          <t>Solver could not find a feasible solution.</t>
        </r>
      </text>
    </comment>
    <comment ref="J209" authorId="0" shapeId="0" xr:uid="{187364AB-B3E4-4A0D-B4F4-20CC37B34E42}">
      <text>
        <r>
          <rPr>
            <sz val="9"/>
            <color indexed="81"/>
            <rFont val="Tahoma"/>
            <family val="2"/>
          </rPr>
          <t>Solver could not find a feasible solution.</t>
        </r>
      </text>
    </comment>
    <comment ref="K209" authorId="0" shapeId="0" xr:uid="{874B3E77-C460-46AF-A535-08D15057415F}">
      <text>
        <r>
          <rPr>
            <sz val="9"/>
            <color indexed="81"/>
            <rFont val="Tahoma"/>
            <family val="2"/>
          </rPr>
          <t>Solver could not find a feasible solution.</t>
        </r>
      </text>
    </comment>
    <comment ref="L209" authorId="0" shapeId="0" xr:uid="{9DB45A5F-7B55-4CDB-856E-17BCE18C21A3}">
      <text>
        <r>
          <rPr>
            <sz val="9"/>
            <color indexed="81"/>
            <rFont val="Tahoma"/>
            <family val="2"/>
          </rPr>
          <t>Solver could not find a feasible solution.</t>
        </r>
      </text>
    </comment>
    <comment ref="M209" authorId="0" shapeId="0" xr:uid="{3E2EC07E-1037-450F-A6E5-8B0C332736D5}">
      <text>
        <r>
          <rPr>
            <sz val="9"/>
            <color indexed="81"/>
            <rFont val="Tahoma"/>
            <family val="2"/>
          </rPr>
          <t>Solver could not find a feasible solution.</t>
        </r>
      </text>
    </comment>
    <comment ref="N209" authorId="0" shapeId="0" xr:uid="{2F5E4C61-A7FF-4FDD-9AD4-8F138BE1C476}">
      <text>
        <r>
          <rPr>
            <sz val="9"/>
            <color indexed="81"/>
            <rFont val="Tahoma"/>
            <family val="2"/>
          </rPr>
          <t>Solver could not find a feasible solution.</t>
        </r>
      </text>
    </comment>
    <comment ref="O209" authorId="0" shapeId="0" xr:uid="{E14BE095-A24B-40E7-AF63-7332CEB13D15}">
      <text>
        <r>
          <rPr>
            <sz val="9"/>
            <color indexed="81"/>
            <rFont val="Tahoma"/>
            <family val="2"/>
          </rPr>
          <t>Solver converged in probability to a global solution.</t>
        </r>
      </text>
    </comment>
    <comment ref="P209" authorId="0" shapeId="0" xr:uid="{67F18B9F-5143-4314-A7F4-F779F9B79A57}">
      <text>
        <r>
          <rPr>
            <sz val="9"/>
            <color indexed="81"/>
            <rFont val="Tahoma"/>
            <family val="2"/>
          </rPr>
          <t>Solver converged in probability to a global solution.</t>
        </r>
      </text>
    </comment>
    <comment ref="Q209" authorId="0" shapeId="0" xr:uid="{4E431D28-951F-48EE-88D2-DBE2B46868EB}">
      <text>
        <r>
          <rPr>
            <sz val="9"/>
            <color indexed="81"/>
            <rFont val="Tahoma"/>
            <family val="2"/>
          </rPr>
          <t>Solver converged in probability to a global solution.</t>
        </r>
      </text>
    </comment>
    <comment ref="R209" authorId="0" shapeId="0" xr:uid="{C695906E-1C13-445C-9FA3-830F79922871}">
      <text>
        <r>
          <rPr>
            <sz val="9"/>
            <color indexed="81"/>
            <rFont val="Tahoma"/>
            <family val="2"/>
          </rPr>
          <t>Solver converged in probability to a global solution.</t>
        </r>
      </text>
    </comment>
    <comment ref="S209" authorId="0" shapeId="0" xr:uid="{B53DFB87-5B83-4A99-BF0B-68AD1D529FE9}">
      <text>
        <r>
          <rPr>
            <sz val="9"/>
            <color indexed="81"/>
            <rFont val="Tahoma"/>
            <family val="2"/>
          </rPr>
          <t>Solver converged in probability to a global solution.</t>
        </r>
      </text>
    </comment>
    <comment ref="T209" authorId="0" shapeId="0" xr:uid="{F9187D59-64FA-44B8-AB36-0DA695B555F0}">
      <text>
        <r>
          <rPr>
            <sz val="9"/>
            <color indexed="81"/>
            <rFont val="Tahoma"/>
            <family val="2"/>
          </rPr>
          <t>Solver converged in probability to a global solution.</t>
        </r>
      </text>
    </comment>
    <comment ref="U209" authorId="0" shapeId="0" xr:uid="{BB39E934-A515-4CDB-BCC6-B3913F058138}">
      <text>
        <r>
          <rPr>
            <sz val="9"/>
            <color indexed="81"/>
            <rFont val="Tahoma"/>
            <family val="2"/>
          </rPr>
          <t>Solver converged in probability to a global solution.</t>
        </r>
      </text>
    </comment>
    <comment ref="V209" authorId="0" shapeId="0" xr:uid="{16F57881-995F-40E5-942C-2C343C970F76}">
      <text>
        <r>
          <rPr>
            <sz val="9"/>
            <color indexed="81"/>
            <rFont val="Tahoma"/>
            <family val="2"/>
          </rPr>
          <t>Solver converged in probability to a global solution.</t>
        </r>
      </text>
    </comment>
    <comment ref="W209" authorId="0" shapeId="0" xr:uid="{AA50EC2D-FB57-496F-8012-FFD88C22EB0E}">
      <text>
        <r>
          <rPr>
            <sz val="9"/>
            <color indexed="81"/>
            <rFont val="Tahoma"/>
            <family val="2"/>
          </rPr>
          <t>Solver converged in probability to a global solution.</t>
        </r>
      </text>
    </comment>
    <comment ref="X209" authorId="0" shapeId="0" xr:uid="{BF62B095-0CDF-4759-B6C6-77EFBE8ED1FF}">
      <text>
        <r>
          <rPr>
            <sz val="9"/>
            <color indexed="81"/>
            <rFont val="Tahoma"/>
            <family val="2"/>
          </rPr>
          <t>Solver converged in probability to a global solution.</t>
        </r>
      </text>
    </comment>
    <comment ref="Y209" authorId="0" shapeId="0" xr:uid="{154F27CE-D99A-4E4E-BACD-624CF1B4EF00}">
      <text>
        <r>
          <rPr>
            <sz val="9"/>
            <color indexed="81"/>
            <rFont val="Tahoma"/>
            <family val="2"/>
          </rPr>
          <t>Solver converged in probability to a global solution.</t>
        </r>
      </text>
    </comment>
    <comment ref="Z209" authorId="0" shapeId="0" xr:uid="{3BD3398F-7A4D-4A87-A9E2-6BBF15222288}">
      <text>
        <r>
          <rPr>
            <sz val="9"/>
            <color indexed="81"/>
            <rFont val="Tahoma"/>
            <family val="2"/>
          </rPr>
          <t>Solver converged in probability to a global solution.</t>
        </r>
      </text>
    </comment>
    <comment ref="AA209" authorId="0" shapeId="0" xr:uid="{55282846-B6B6-4173-8D44-A427CF87CF28}">
      <text>
        <r>
          <rPr>
            <sz val="9"/>
            <color indexed="81"/>
            <rFont val="Tahoma"/>
            <family val="2"/>
          </rPr>
          <t>Solver converged in probability to a global solution.</t>
        </r>
      </text>
    </comment>
    <comment ref="B210" authorId="0" shapeId="0" xr:uid="{2C521CE9-0BD2-40CB-9CAA-CB2C93BE196A}">
      <text>
        <r>
          <rPr>
            <sz val="9"/>
            <color indexed="81"/>
            <rFont val="Tahoma"/>
            <family val="2"/>
          </rPr>
          <t>Solver could not find a feasible solution.</t>
        </r>
      </text>
    </comment>
    <comment ref="C210" authorId="0" shapeId="0" xr:uid="{841416C5-DD19-449D-B029-37CE94ECCE99}">
      <text>
        <r>
          <rPr>
            <sz val="9"/>
            <color indexed="81"/>
            <rFont val="Tahoma"/>
            <family val="2"/>
          </rPr>
          <t>Solver could not find a feasible solution.</t>
        </r>
      </text>
    </comment>
    <comment ref="D210" authorId="0" shapeId="0" xr:uid="{ED24B4E4-6DAA-43A6-9F5A-88256CC88332}">
      <text>
        <r>
          <rPr>
            <sz val="9"/>
            <color indexed="81"/>
            <rFont val="Tahoma"/>
            <family val="2"/>
          </rPr>
          <t>Solver could not find a feasible solution.</t>
        </r>
      </text>
    </comment>
    <comment ref="E210" authorId="0" shapeId="0" xr:uid="{7BF65EE0-2CC6-4E73-8A9E-F467A5584E0E}">
      <text>
        <r>
          <rPr>
            <sz val="9"/>
            <color indexed="81"/>
            <rFont val="Tahoma"/>
            <family val="2"/>
          </rPr>
          <t>Solver could not find a feasible solution.</t>
        </r>
      </text>
    </comment>
    <comment ref="F210" authorId="0" shapeId="0" xr:uid="{D828FDF2-9A7D-4F30-9D9B-BD8245956BDE}">
      <text>
        <r>
          <rPr>
            <sz val="9"/>
            <color indexed="81"/>
            <rFont val="Tahoma"/>
            <family val="2"/>
          </rPr>
          <t>Solver could not find a feasible solution.</t>
        </r>
      </text>
    </comment>
    <comment ref="G210" authorId="0" shapeId="0" xr:uid="{CAC72252-CB69-4D9A-B47D-4109FC05B00D}">
      <text>
        <r>
          <rPr>
            <sz val="9"/>
            <color indexed="81"/>
            <rFont val="Tahoma"/>
            <family val="2"/>
          </rPr>
          <t>Solver could not find a feasible solution.</t>
        </r>
      </text>
    </comment>
    <comment ref="H210" authorId="0" shapeId="0" xr:uid="{E4E0FB14-D382-48F1-90D6-84A1C1527CC2}">
      <text>
        <r>
          <rPr>
            <sz val="9"/>
            <color indexed="81"/>
            <rFont val="Tahoma"/>
            <family val="2"/>
          </rPr>
          <t>Solver could not find a feasible solution.</t>
        </r>
      </text>
    </comment>
    <comment ref="I210" authorId="0" shapeId="0" xr:uid="{90CF1A7E-4987-4F80-86F0-F7EBE51DDDB9}">
      <text>
        <r>
          <rPr>
            <sz val="9"/>
            <color indexed="81"/>
            <rFont val="Tahoma"/>
            <family val="2"/>
          </rPr>
          <t>Solver could not find a feasible solution.</t>
        </r>
      </text>
    </comment>
    <comment ref="J210" authorId="0" shapeId="0" xr:uid="{79B5BB19-E6D8-4B99-929E-FEFD30882A8B}">
      <text>
        <r>
          <rPr>
            <sz val="9"/>
            <color indexed="81"/>
            <rFont val="Tahoma"/>
            <family val="2"/>
          </rPr>
          <t>Solver could not find a feasible solution.</t>
        </r>
      </text>
    </comment>
    <comment ref="K210" authorId="0" shapeId="0" xr:uid="{2C169B30-95E6-4A06-A811-B8F1D660B50C}">
      <text>
        <r>
          <rPr>
            <sz val="9"/>
            <color indexed="81"/>
            <rFont val="Tahoma"/>
            <family val="2"/>
          </rPr>
          <t>Solver could not find a feasible solution.</t>
        </r>
      </text>
    </comment>
    <comment ref="L210" authorId="0" shapeId="0" xr:uid="{F2F9D353-7187-4BCE-A830-6162E4BDD110}">
      <text>
        <r>
          <rPr>
            <sz val="9"/>
            <color indexed="81"/>
            <rFont val="Tahoma"/>
            <family val="2"/>
          </rPr>
          <t>Solver could not find a feasible solution.</t>
        </r>
      </text>
    </comment>
    <comment ref="M210" authorId="0" shapeId="0" xr:uid="{6E0650CD-B162-44F0-9545-C18573139143}">
      <text>
        <r>
          <rPr>
            <sz val="9"/>
            <color indexed="81"/>
            <rFont val="Tahoma"/>
            <family val="2"/>
          </rPr>
          <t>Solver could not find a feasible solution.</t>
        </r>
      </text>
    </comment>
    <comment ref="N210" authorId="0" shapeId="0" xr:uid="{24E4CDD9-D43D-4E58-8F22-81AAA06E5EBF}">
      <text>
        <r>
          <rPr>
            <sz val="9"/>
            <color indexed="81"/>
            <rFont val="Tahoma"/>
            <family val="2"/>
          </rPr>
          <t>Solver could not find a feasible solution.</t>
        </r>
      </text>
    </comment>
    <comment ref="O210" authorId="0" shapeId="0" xr:uid="{C4047E3E-6940-4FDA-B464-80419D5589E7}">
      <text>
        <r>
          <rPr>
            <sz val="9"/>
            <color indexed="81"/>
            <rFont val="Tahoma"/>
            <family val="2"/>
          </rPr>
          <t>Solver converged in probability to a global solution.</t>
        </r>
      </text>
    </comment>
    <comment ref="P210" authorId="0" shapeId="0" xr:uid="{B8F6DA2A-1900-42B7-BEC9-507DF094AF54}">
      <text>
        <r>
          <rPr>
            <sz val="9"/>
            <color indexed="81"/>
            <rFont val="Tahoma"/>
            <family val="2"/>
          </rPr>
          <t>Solver converged in probability to a global solution.</t>
        </r>
      </text>
    </comment>
    <comment ref="Q210" authorId="0" shapeId="0" xr:uid="{C7BB8688-CC80-409C-AABF-BBF96936CB8C}">
      <text>
        <r>
          <rPr>
            <sz val="9"/>
            <color indexed="81"/>
            <rFont val="Tahoma"/>
            <family val="2"/>
          </rPr>
          <t>Solver converged in probability to a global solution.</t>
        </r>
      </text>
    </comment>
    <comment ref="R210" authorId="0" shapeId="0" xr:uid="{EABF56A1-4A54-4F00-B586-4BF10A7EFA1C}">
      <text>
        <r>
          <rPr>
            <sz val="9"/>
            <color indexed="81"/>
            <rFont val="Tahoma"/>
            <family val="2"/>
          </rPr>
          <t>Solver converged in probability to a global solution.</t>
        </r>
      </text>
    </comment>
    <comment ref="S210" authorId="0" shapeId="0" xr:uid="{13DB1216-24C7-440D-A441-6AEAA5781051}">
      <text>
        <r>
          <rPr>
            <sz val="9"/>
            <color indexed="81"/>
            <rFont val="Tahoma"/>
            <family val="2"/>
          </rPr>
          <t>Solver converged in probability to a global solution.</t>
        </r>
      </text>
    </comment>
    <comment ref="T210" authorId="0" shapeId="0" xr:uid="{5CA4532A-EF71-4ADD-8600-D18663692E82}">
      <text>
        <r>
          <rPr>
            <sz val="9"/>
            <color indexed="81"/>
            <rFont val="Tahoma"/>
            <family val="2"/>
          </rPr>
          <t>Solver converged in probability to a global solution.</t>
        </r>
      </text>
    </comment>
    <comment ref="U210" authorId="0" shapeId="0" xr:uid="{C4105033-D0A6-4A15-B727-7A0F6B3D65D2}">
      <text>
        <r>
          <rPr>
            <sz val="9"/>
            <color indexed="81"/>
            <rFont val="Tahoma"/>
            <family val="2"/>
          </rPr>
          <t>Solver converged in probability to a global solution.</t>
        </r>
      </text>
    </comment>
    <comment ref="V210" authorId="0" shapeId="0" xr:uid="{8012BC54-AD74-4FE1-881C-B54DC8274C5C}">
      <text>
        <r>
          <rPr>
            <sz val="9"/>
            <color indexed="81"/>
            <rFont val="Tahoma"/>
            <family val="2"/>
          </rPr>
          <t>Solver converged in probability to a global solution.</t>
        </r>
      </text>
    </comment>
    <comment ref="W210" authorId="0" shapeId="0" xr:uid="{DE4F62C3-64EA-4646-818B-3673AD519F03}">
      <text>
        <r>
          <rPr>
            <sz val="9"/>
            <color indexed="81"/>
            <rFont val="Tahoma"/>
            <family val="2"/>
          </rPr>
          <t>Solver converged in probability to a global solution.</t>
        </r>
      </text>
    </comment>
    <comment ref="X210" authorId="0" shapeId="0" xr:uid="{FD779694-97ED-4366-BE1E-225B9CA63801}">
      <text>
        <r>
          <rPr>
            <sz val="9"/>
            <color indexed="81"/>
            <rFont val="Tahoma"/>
            <family val="2"/>
          </rPr>
          <t>Solver converged in probability to a global solution.</t>
        </r>
      </text>
    </comment>
    <comment ref="Y210" authorId="0" shapeId="0" xr:uid="{1609EC03-F577-4562-B547-A2B7EC362A8A}">
      <text>
        <r>
          <rPr>
            <sz val="9"/>
            <color indexed="81"/>
            <rFont val="Tahoma"/>
            <family val="2"/>
          </rPr>
          <t>Solver converged in probability to a global solution.</t>
        </r>
      </text>
    </comment>
    <comment ref="Z210" authorId="0" shapeId="0" xr:uid="{780AAA2A-E41A-4532-B5E2-0D9F297B6FDB}">
      <text>
        <r>
          <rPr>
            <sz val="9"/>
            <color indexed="81"/>
            <rFont val="Tahoma"/>
            <family val="2"/>
          </rPr>
          <t>Solver converged in probability to a global solution.</t>
        </r>
      </text>
    </comment>
    <comment ref="AA210" authorId="0" shapeId="0" xr:uid="{FA8ACDE3-D8CA-4076-87F6-C5F0D6BF837A}">
      <text>
        <r>
          <rPr>
            <sz val="9"/>
            <color indexed="81"/>
            <rFont val="Tahoma"/>
            <family val="2"/>
          </rPr>
          <t>Solver converged in probability to a global solution.</t>
        </r>
      </text>
    </comment>
    <comment ref="B211" authorId="0" shapeId="0" xr:uid="{13EA53EF-79CA-452E-93CB-5471106FDCE6}">
      <text>
        <r>
          <rPr>
            <sz val="9"/>
            <color indexed="81"/>
            <rFont val="Tahoma"/>
            <family val="2"/>
          </rPr>
          <t>Solver could not find a feasible solution.</t>
        </r>
      </text>
    </comment>
    <comment ref="C211" authorId="0" shapeId="0" xr:uid="{6A4B7087-467A-45AE-8707-C70D88F639FF}">
      <text>
        <r>
          <rPr>
            <sz val="9"/>
            <color indexed="81"/>
            <rFont val="Tahoma"/>
            <family val="2"/>
          </rPr>
          <t>Solver could not find a feasible solution.</t>
        </r>
      </text>
    </comment>
    <comment ref="D211" authorId="0" shapeId="0" xr:uid="{2FBF14B3-DB32-43CB-B9A0-3B9781FF8FCD}">
      <text>
        <r>
          <rPr>
            <sz val="9"/>
            <color indexed="81"/>
            <rFont val="Tahoma"/>
            <family val="2"/>
          </rPr>
          <t>Solver could not find a feasible solution.</t>
        </r>
      </text>
    </comment>
    <comment ref="E211" authorId="0" shapeId="0" xr:uid="{A1D230A5-93C0-40EE-99C9-BD2B89C8A33E}">
      <text>
        <r>
          <rPr>
            <sz val="9"/>
            <color indexed="81"/>
            <rFont val="Tahoma"/>
            <family val="2"/>
          </rPr>
          <t>Solver could not find a feasible solution.</t>
        </r>
      </text>
    </comment>
    <comment ref="F211" authorId="0" shapeId="0" xr:uid="{4DA61FB5-CE80-4329-B1AE-4FF289427834}">
      <text>
        <r>
          <rPr>
            <sz val="9"/>
            <color indexed="81"/>
            <rFont val="Tahoma"/>
            <family val="2"/>
          </rPr>
          <t>Solver could not find a feasible solution.</t>
        </r>
      </text>
    </comment>
    <comment ref="G211" authorId="0" shapeId="0" xr:uid="{B6137B1E-6F0A-4C07-AC5B-7D68B7C2422C}">
      <text>
        <r>
          <rPr>
            <sz val="9"/>
            <color indexed="81"/>
            <rFont val="Tahoma"/>
            <family val="2"/>
          </rPr>
          <t>Solver could not find a feasible solution.</t>
        </r>
      </text>
    </comment>
    <comment ref="H211" authorId="0" shapeId="0" xr:uid="{1855E0C8-7D49-48DD-AA93-570C96DD3DC2}">
      <text>
        <r>
          <rPr>
            <sz val="9"/>
            <color indexed="81"/>
            <rFont val="Tahoma"/>
            <family val="2"/>
          </rPr>
          <t>Solver could not find a feasible solution.</t>
        </r>
      </text>
    </comment>
    <comment ref="I211" authorId="0" shapeId="0" xr:uid="{305D3849-E8B6-415A-A94A-29442C4BACD6}">
      <text>
        <r>
          <rPr>
            <sz val="9"/>
            <color indexed="81"/>
            <rFont val="Tahoma"/>
            <family val="2"/>
          </rPr>
          <t>Solver could not find a feasible solution.</t>
        </r>
      </text>
    </comment>
    <comment ref="J211" authorId="0" shapeId="0" xr:uid="{6AD4399A-5BCF-4883-BF99-476170554355}">
      <text>
        <r>
          <rPr>
            <sz val="9"/>
            <color indexed="81"/>
            <rFont val="Tahoma"/>
            <family val="2"/>
          </rPr>
          <t>Solver could not find a feasible solution.</t>
        </r>
      </text>
    </comment>
    <comment ref="K211" authorId="0" shapeId="0" xr:uid="{286A4C3F-10B1-468C-9623-24905E918868}">
      <text>
        <r>
          <rPr>
            <sz val="9"/>
            <color indexed="81"/>
            <rFont val="Tahoma"/>
            <family val="2"/>
          </rPr>
          <t>Solver could not find a feasible solution.</t>
        </r>
      </text>
    </comment>
    <comment ref="L211" authorId="0" shapeId="0" xr:uid="{444A479C-E00B-430C-8D86-E484D0CE2A35}">
      <text>
        <r>
          <rPr>
            <sz val="9"/>
            <color indexed="81"/>
            <rFont val="Tahoma"/>
            <family val="2"/>
          </rPr>
          <t>Solver could not find a feasible solution.</t>
        </r>
      </text>
    </comment>
    <comment ref="M211" authorId="0" shapeId="0" xr:uid="{843F7A61-5344-497F-833E-098078568BC0}">
      <text>
        <r>
          <rPr>
            <sz val="9"/>
            <color indexed="81"/>
            <rFont val="Tahoma"/>
            <family val="2"/>
          </rPr>
          <t>Solver could not find a feasible solution.</t>
        </r>
      </text>
    </comment>
    <comment ref="N211" authorId="0" shapeId="0" xr:uid="{FCC209F6-3C99-4654-B9C2-3761F9AEEC0F}">
      <text>
        <r>
          <rPr>
            <sz val="9"/>
            <color indexed="81"/>
            <rFont val="Tahoma"/>
            <family val="2"/>
          </rPr>
          <t>Solver could not find a feasible solution.</t>
        </r>
      </text>
    </comment>
    <comment ref="O211" authorId="0" shapeId="0" xr:uid="{CA38A84C-C86D-49A6-8E4A-6949B95A11F3}">
      <text>
        <r>
          <rPr>
            <sz val="9"/>
            <color indexed="81"/>
            <rFont val="Tahoma"/>
            <family val="2"/>
          </rPr>
          <t>Solver converged in probability to a global solution.</t>
        </r>
      </text>
    </comment>
    <comment ref="P211" authorId="0" shapeId="0" xr:uid="{C1CCD22A-0E7C-485C-AA02-A555F1ACC9AE}">
      <text>
        <r>
          <rPr>
            <sz val="9"/>
            <color indexed="81"/>
            <rFont val="Tahoma"/>
            <family val="2"/>
          </rPr>
          <t>Solver converged in probability to a global solution.</t>
        </r>
      </text>
    </comment>
    <comment ref="Q211" authorId="0" shapeId="0" xr:uid="{270F0132-9F62-43AE-9A83-924FFAF94B33}">
      <text>
        <r>
          <rPr>
            <sz val="9"/>
            <color indexed="81"/>
            <rFont val="Tahoma"/>
            <family val="2"/>
          </rPr>
          <t>Solver converged in probability to a global solution.</t>
        </r>
      </text>
    </comment>
    <comment ref="R211" authorId="0" shapeId="0" xr:uid="{8ADD3A48-7EF1-4B40-BE3F-1EC5CF43F29E}">
      <text>
        <r>
          <rPr>
            <sz val="9"/>
            <color indexed="81"/>
            <rFont val="Tahoma"/>
            <family val="2"/>
          </rPr>
          <t>Solver converged in probability to a global solution.</t>
        </r>
      </text>
    </comment>
    <comment ref="S211" authorId="0" shapeId="0" xr:uid="{ACEE6820-195C-4050-AD6D-8DBDEC52FB20}">
      <text>
        <r>
          <rPr>
            <sz val="9"/>
            <color indexed="81"/>
            <rFont val="Tahoma"/>
            <family val="2"/>
          </rPr>
          <t>Solver converged in probability to a global solution.</t>
        </r>
      </text>
    </comment>
    <comment ref="T211" authorId="0" shapeId="0" xr:uid="{2CD0C002-A5B0-45B5-8ABF-088AA25857F5}">
      <text>
        <r>
          <rPr>
            <sz val="9"/>
            <color indexed="81"/>
            <rFont val="Tahoma"/>
            <family val="2"/>
          </rPr>
          <t>Solver converged in probability to a global solution.</t>
        </r>
      </text>
    </comment>
    <comment ref="U211" authorId="0" shapeId="0" xr:uid="{156314C8-51DC-433C-AA0F-100B6573A822}">
      <text>
        <r>
          <rPr>
            <sz val="9"/>
            <color indexed="81"/>
            <rFont val="Tahoma"/>
            <family val="2"/>
          </rPr>
          <t>Solver converged in probability to a global solution.</t>
        </r>
      </text>
    </comment>
    <comment ref="V211" authorId="0" shapeId="0" xr:uid="{93DF82C8-F1E2-4FF7-A53F-EADF9CF56D16}">
      <text>
        <r>
          <rPr>
            <sz val="9"/>
            <color indexed="81"/>
            <rFont val="Tahoma"/>
            <family val="2"/>
          </rPr>
          <t>Solver converged in probability to a global solution.</t>
        </r>
      </text>
    </comment>
    <comment ref="W211" authorId="0" shapeId="0" xr:uid="{5BA47651-F744-4A04-A834-218091CCA26A}">
      <text>
        <r>
          <rPr>
            <sz val="9"/>
            <color indexed="81"/>
            <rFont val="Tahoma"/>
            <family val="2"/>
          </rPr>
          <t>Solver converged in probability to a global solution.</t>
        </r>
      </text>
    </comment>
    <comment ref="X211" authorId="0" shapeId="0" xr:uid="{8475E5C5-17AA-4024-B6AC-5570CF778337}">
      <text>
        <r>
          <rPr>
            <sz val="9"/>
            <color indexed="81"/>
            <rFont val="Tahoma"/>
            <family val="2"/>
          </rPr>
          <t>Solver converged in probability to a global solution.</t>
        </r>
      </text>
    </comment>
    <comment ref="Y211" authorId="0" shapeId="0" xr:uid="{C681A151-F0D6-4E15-87B9-92F4F97B6BC8}">
      <text>
        <r>
          <rPr>
            <sz val="9"/>
            <color indexed="81"/>
            <rFont val="Tahoma"/>
            <family val="2"/>
          </rPr>
          <t>Solver converged in probability to a global solution.</t>
        </r>
      </text>
    </comment>
    <comment ref="Z211" authorId="0" shapeId="0" xr:uid="{07F68FC0-AA3D-4056-AAEF-D06810A3BF20}">
      <text>
        <r>
          <rPr>
            <sz val="9"/>
            <color indexed="81"/>
            <rFont val="Tahoma"/>
            <family val="2"/>
          </rPr>
          <t>Solver converged in probability to a global solution.</t>
        </r>
      </text>
    </comment>
    <comment ref="AA211" authorId="0" shapeId="0" xr:uid="{470F0FCF-AF6F-4B35-8844-6714C46DD815}">
      <text>
        <r>
          <rPr>
            <sz val="9"/>
            <color indexed="81"/>
            <rFont val="Tahoma"/>
            <family val="2"/>
          </rPr>
          <t>Solver converged in probability to a global solution.</t>
        </r>
      </text>
    </comment>
    <comment ref="B212" authorId="0" shapeId="0" xr:uid="{0DF1F398-E0BD-4D69-B015-6F949F5AB446}">
      <text>
        <r>
          <rPr>
            <sz val="9"/>
            <color indexed="81"/>
            <rFont val="Tahoma"/>
            <family val="2"/>
          </rPr>
          <t>Solver could not find a feasible solution.</t>
        </r>
      </text>
    </comment>
    <comment ref="C212" authorId="0" shapeId="0" xr:uid="{93CD64F1-E195-4F0E-AF64-FF43889CE458}">
      <text>
        <r>
          <rPr>
            <sz val="9"/>
            <color indexed="81"/>
            <rFont val="Tahoma"/>
            <family val="2"/>
          </rPr>
          <t>Solver could not find a feasible solution.</t>
        </r>
      </text>
    </comment>
    <comment ref="D212" authorId="0" shapeId="0" xr:uid="{85E2341A-DE84-4051-8AA2-D39CB93DBE98}">
      <text>
        <r>
          <rPr>
            <sz val="9"/>
            <color indexed="81"/>
            <rFont val="Tahoma"/>
            <family val="2"/>
          </rPr>
          <t>Solver could not find a feasible solution.</t>
        </r>
      </text>
    </comment>
    <comment ref="E212" authorId="0" shapeId="0" xr:uid="{EB09961F-6EDA-4FCD-A6D0-9FCBE0A16AC2}">
      <text>
        <r>
          <rPr>
            <sz val="9"/>
            <color indexed="81"/>
            <rFont val="Tahoma"/>
            <family val="2"/>
          </rPr>
          <t>Solver could not find a feasible solution.</t>
        </r>
      </text>
    </comment>
    <comment ref="F212" authorId="0" shapeId="0" xr:uid="{5AF99CA6-1524-412E-8401-524A273918A2}">
      <text>
        <r>
          <rPr>
            <sz val="9"/>
            <color indexed="81"/>
            <rFont val="Tahoma"/>
            <family val="2"/>
          </rPr>
          <t>Solver could not find a feasible solution.</t>
        </r>
      </text>
    </comment>
    <comment ref="G212" authorId="0" shapeId="0" xr:uid="{F44BA096-198C-4307-A0C5-2022EB1FDE27}">
      <text>
        <r>
          <rPr>
            <sz val="9"/>
            <color indexed="81"/>
            <rFont val="Tahoma"/>
            <family val="2"/>
          </rPr>
          <t>Solver could not find a feasible solution.</t>
        </r>
      </text>
    </comment>
    <comment ref="H212" authorId="0" shapeId="0" xr:uid="{1B2B1E51-412E-4D55-BDC3-C0D8E54103A4}">
      <text>
        <r>
          <rPr>
            <sz val="9"/>
            <color indexed="81"/>
            <rFont val="Tahoma"/>
            <family val="2"/>
          </rPr>
          <t>Solver could not find a feasible solution.</t>
        </r>
      </text>
    </comment>
    <comment ref="I212" authorId="0" shapeId="0" xr:uid="{C7A8266F-A396-41B7-91BE-B293A788570C}">
      <text>
        <r>
          <rPr>
            <sz val="9"/>
            <color indexed="81"/>
            <rFont val="Tahoma"/>
            <family val="2"/>
          </rPr>
          <t>Solver could not find a feasible solution.</t>
        </r>
      </text>
    </comment>
    <comment ref="J212" authorId="0" shapeId="0" xr:uid="{8C4F8D1F-1BAC-4C1B-B92B-E1C289674C12}">
      <text>
        <r>
          <rPr>
            <sz val="9"/>
            <color indexed="81"/>
            <rFont val="Tahoma"/>
            <family val="2"/>
          </rPr>
          <t>Solver could not find a feasible solution.</t>
        </r>
      </text>
    </comment>
    <comment ref="K212" authorId="0" shapeId="0" xr:uid="{2ADFB25A-A76A-41B0-875B-F8C0B2455299}">
      <text>
        <r>
          <rPr>
            <sz val="9"/>
            <color indexed="81"/>
            <rFont val="Tahoma"/>
            <family val="2"/>
          </rPr>
          <t>Solver could not find a feasible solution.</t>
        </r>
      </text>
    </comment>
    <comment ref="L212" authorId="0" shapeId="0" xr:uid="{6B615F40-E7B8-4A5F-95E4-EA754B057753}">
      <text>
        <r>
          <rPr>
            <sz val="9"/>
            <color indexed="81"/>
            <rFont val="Tahoma"/>
            <family val="2"/>
          </rPr>
          <t>Solver could not find a feasible solution.</t>
        </r>
      </text>
    </comment>
    <comment ref="M212" authorId="0" shapeId="0" xr:uid="{E173F055-68D3-4568-9249-A8F700242FA5}">
      <text>
        <r>
          <rPr>
            <sz val="9"/>
            <color indexed="81"/>
            <rFont val="Tahoma"/>
            <family val="2"/>
          </rPr>
          <t>Solver could not find a feasible solution.</t>
        </r>
      </text>
    </comment>
    <comment ref="N212" authorId="0" shapeId="0" xr:uid="{519C12D8-B2B2-4D05-9D4E-AE34BC4A6BDA}">
      <text>
        <r>
          <rPr>
            <sz val="9"/>
            <color indexed="81"/>
            <rFont val="Tahoma"/>
            <family val="2"/>
          </rPr>
          <t>Solver could not find a feasible solution.</t>
        </r>
      </text>
    </comment>
    <comment ref="O212" authorId="0" shapeId="0" xr:uid="{F7D8373B-63BD-4E32-A334-77A78B96124D}">
      <text>
        <r>
          <rPr>
            <sz val="9"/>
            <color indexed="81"/>
            <rFont val="Tahoma"/>
            <family val="2"/>
          </rPr>
          <t>Solver converged in probability to a global solution.</t>
        </r>
      </text>
    </comment>
    <comment ref="P212" authorId="0" shapeId="0" xr:uid="{02BBCD4A-62F0-441F-8258-D9B3D1B2BF17}">
      <text>
        <r>
          <rPr>
            <sz val="9"/>
            <color indexed="81"/>
            <rFont val="Tahoma"/>
            <family val="2"/>
          </rPr>
          <t>Solver converged in probability to a global solution.</t>
        </r>
      </text>
    </comment>
    <comment ref="Q212" authorId="0" shapeId="0" xr:uid="{EE606669-E8A0-438E-A809-A1E720AAA707}">
      <text>
        <r>
          <rPr>
            <sz val="9"/>
            <color indexed="81"/>
            <rFont val="Tahoma"/>
            <family val="2"/>
          </rPr>
          <t>Solver converged in probability to a global solution.</t>
        </r>
      </text>
    </comment>
    <comment ref="R212" authorId="0" shapeId="0" xr:uid="{82F49454-A165-4F81-A4F2-354499CFF987}">
      <text>
        <r>
          <rPr>
            <sz val="9"/>
            <color indexed="81"/>
            <rFont val="Tahoma"/>
            <family val="2"/>
          </rPr>
          <t>Solver converged in probability to a global solution.</t>
        </r>
      </text>
    </comment>
    <comment ref="S212" authorId="0" shapeId="0" xr:uid="{A350BD69-B635-4A1E-AFA0-A51EE037BF41}">
      <text>
        <r>
          <rPr>
            <sz val="9"/>
            <color indexed="81"/>
            <rFont val="Tahoma"/>
            <family val="2"/>
          </rPr>
          <t>Solver converged in probability to a global solution.</t>
        </r>
      </text>
    </comment>
    <comment ref="T212" authorId="0" shapeId="0" xr:uid="{9826E092-8DBE-43AC-BF9E-F7CB171D4D3D}">
      <text>
        <r>
          <rPr>
            <sz val="9"/>
            <color indexed="81"/>
            <rFont val="Tahoma"/>
            <family val="2"/>
          </rPr>
          <t>Solver converged in probability to a global solution.</t>
        </r>
      </text>
    </comment>
    <comment ref="U212" authorId="0" shapeId="0" xr:uid="{DFAC8FF9-0757-4597-A5CC-B3F9FB4A568B}">
      <text>
        <r>
          <rPr>
            <sz val="9"/>
            <color indexed="81"/>
            <rFont val="Tahoma"/>
            <family val="2"/>
          </rPr>
          <t>Solver converged in probability to a global solution.</t>
        </r>
      </text>
    </comment>
    <comment ref="V212" authorId="0" shapeId="0" xr:uid="{2FA0AE86-DC6F-4054-A568-0E4F2BC31503}">
      <text>
        <r>
          <rPr>
            <sz val="9"/>
            <color indexed="81"/>
            <rFont val="Tahoma"/>
            <family val="2"/>
          </rPr>
          <t>Solver converged in probability to a global solution.</t>
        </r>
      </text>
    </comment>
    <comment ref="W212" authorId="0" shapeId="0" xr:uid="{1D67536E-AD1B-4F57-A636-59CB6F651F1A}">
      <text>
        <r>
          <rPr>
            <sz val="9"/>
            <color indexed="81"/>
            <rFont val="Tahoma"/>
            <family val="2"/>
          </rPr>
          <t>Solver converged in probability to a global solution.</t>
        </r>
      </text>
    </comment>
    <comment ref="X212" authorId="0" shapeId="0" xr:uid="{206A3E92-4D4D-4771-9C7D-6AA551FB0F2F}">
      <text>
        <r>
          <rPr>
            <sz val="9"/>
            <color indexed="81"/>
            <rFont val="Tahoma"/>
            <family val="2"/>
          </rPr>
          <t>Solver converged in probability to a global solution.</t>
        </r>
      </text>
    </comment>
    <comment ref="Y212" authorId="0" shapeId="0" xr:uid="{C4281891-6AA1-4522-811F-77210B61A615}">
      <text>
        <r>
          <rPr>
            <sz val="9"/>
            <color indexed="81"/>
            <rFont val="Tahoma"/>
            <family val="2"/>
          </rPr>
          <t>Solver converged in probability to a global solution.</t>
        </r>
      </text>
    </comment>
    <comment ref="Z212" authorId="0" shapeId="0" xr:uid="{8AE7B64F-6C3D-485A-AA61-0AB4B950989C}">
      <text>
        <r>
          <rPr>
            <sz val="9"/>
            <color indexed="81"/>
            <rFont val="Tahoma"/>
            <family val="2"/>
          </rPr>
          <t>Solver converged in probability to a global solution.</t>
        </r>
      </text>
    </comment>
    <comment ref="AA212" authorId="0" shapeId="0" xr:uid="{FD5F4529-1865-4BBE-AE61-1F9A679C74D0}">
      <text>
        <r>
          <rPr>
            <sz val="9"/>
            <color indexed="81"/>
            <rFont val="Tahoma"/>
            <family val="2"/>
          </rPr>
          <t>Solver converged in probability to a global solution.</t>
        </r>
      </text>
    </comment>
    <comment ref="B213" authorId="0" shapeId="0" xr:uid="{C344C60A-6ADC-4ADD-9F0D-EBA76860053D}">
      <text>
        <r>
          <rPr>
            <sz val="9"/>
            <color indexed="81"/>
            <rFont val="Tahoma"/>
            <family val="2"/>
          </rPr>
          <t>Solver could not find a feasible solution.</t>
        </r>
      </text>
    </comment>
    <comment ref="C213" authorId="0" shapeId="0" xr:uid="{AE2FE0BC-DA42-41A7-BA57-3E6F8B5AD9FE}">
      <text>
        <r>
          <rPr>
            <sz val="9"/>
            <color indexed="81"/>
            <rFont val="Tahoma"/>
            <family val="2"/>
          </rPr>
          <t>Solver could not find a feasible solution.</t>
        </r>
      </text>
    </comment>
    <comment ref="D213" authorId="0" shapeId="0" xr:uid="{020B0CD3-06C2-4685-A45F-0402DF4FCF13}">
      <text>
        <r>
          <rPr>
            <sz val="9"/>
            <color indexed="81"/>
            <rFont val="Tahoma"/>
            <family val="2"/>
          </rPr>
          <t>Solver could not find a feasible solution.</t>
        </r>
      </text>
    </comment>
    <comment ref="E213" authorId="0" shapeId="0" xr:uid="{E3B7C953-48C1-4364-B3BE-D76D67833E68}">
      <text>
        <r>
          <rPr>
            <sz val="9"/>
            <color indexed="81"/>
            <rFont val="Tahoma"/>
            <family val="2"/>
          </rPr>
          <t>Solver could not find a feasible solution.</t>
        </r>
      </text>
    </comment>
    <comment ref="F213" authorId="0" shapeId="0" xr:uid="{3C1C4924-33C9-4FBF-893C-84F49B1BDD20}">
      <text>
        <r>
          <rPr>
            <sz val="9"/>
            <color indexed="81"/>
            <rFont val="Tahoma"/>
            <family val="2"/>
          </rPr>
          <t>Solver could not find a feasible solution.</t>
        </r>
      </text>
    </comment>
    <comment ref="G213" authorId="0" shapeId="0" xr:uid="{7B74A352-3BBF-42D5-A5FD-B31DEEBFCA9E}">
      <text>
        <r>
          <rPr>
            <sz val="9"/>
            <color indexed="81"/>
            <rFont val="Tahoma"/>
            <family val="2"/>
          </rPr>
          <t>Solver could not find a feasible solution.</t>
        </r>
      </text>
    </comment>
    <comment ref="H213" authorId="0" shapeId="0" xr:uid="{D95715CD-A0CD-4549-AA79-423AF8A11C08}">
      <text>
        <r>
          <rPr>
            <sz val="9"/>
            <color indexed="81"/>
            <rFont val="Tahoma"/>
            <family val="2"/>
          </rPr>
          <t>Solver could not find a feasible solution.</t>
        </r>
      </text>
    </comment>
    <comment ref="I213" authorId="0" shapeId="0" xr:uid="{8EF4281D-22B5-42D2-8F44-F62AF2ECFB54}">
      <text>
        <r>
          <rPr>
            <sz val="9"/>
            <color indexed="81"/>
            <rFont val="Tahoma"/>
            <family val="2"/>
          </rPr>
          <t>Solver could not find a feasible solution.</t>
        </r>
      </text>
    </comment>
    <comment ref="J213" authorId="0" shapeId="0" xr:uid="{90C404AB-E861-4C3C-B695-E1AAEB75FFCB}">
      <text>
        <r>
          <rPr>
            <sz val="9"/>
            <color indexed="81"/>
            <rFont val="Tahoma"/>
            <family val="2"/>
          </rPr>
          <t>Solver could not find a feasible solution.</t>
        </r>
      </text>
    </comment>
    <comment ref="K213" authorId="0" shapeId="0" xr:uid="{858900B1-F18B-42BA-9A3E-ED3C3BC30B79}">
      <text>
        <r>
          <rPr>
            <sz val="9"/>
            <color indexed="81"/>
            <rFont val="Tahoma"/>
            <family val="2"/>
          </rPr>
          <t>Solver could not find a feasible solution.</t>
        </r>
      </text>
    </comment>
    <comment ref="L213" authorId="0" shapeId="0" xr:uid="{C7C0DEB1-38EC-4C47-A3BE-C1B2D05B1326}">
      <text>
        <r>
          <rPr>
            <sz val="9"/>
            <color indexed="81"/>
            <rFont val="Tahoma"/>
            <family val="2"/>
          </rPr>
          <t>Solver could not find a feasible solution.</t>
        </r>
      </text>
    </comment>
    <comment ref="M213" authorId="0" shapeId="0" xr:uid="{4C5B6053-3A31-4894-8FA7-66CC779E15F1}">
      <text>
        <r>
          <rPr>
            <sz val="9"/>
            <color indexed="81"/>
            <rFont val="Tahoma"/>
            <family val="2"/>
          </rPr>
          <t>Solver could not find a feasible solution.</t>
        </r>
      </text>
    </comment>
    <comment ref="N213" authorId="0" shapeId="0" xr:uid="{524EAB4E-A716-4311-BAAD-69F877D2BE2F}">
      <text>
        <r>
          <rPr>
            <sz val="9"/>
            <color indexed="81"/>
            <rFont val="Tahoma"/>
            <family val="2"/>
          </rPr>
          <t>Solver could not find a feasible solution.</t>
        </r>
      </text>
    </comment>
    <comment ref="O213" authorId="0" shapeId="0" xr:uid="{99DCDD35-BD82-4119-A61E-37B9A343A003}">
      <text>
        <r>
          <rPr>
            <sz val="9"/>
            <color indexed="81"/>
            <rFont val="Tahoma"/>
            <family val="2"/>
          </rPr>
          <t>Solver converged in probability to a global solution.</t>
        </r>
      </text>
    </comment>
    <comment ref="P213" authorId="0" shapeId="0" xr:uid="{5D856ED5-AA28-480A-8258-2D6C4AFCB1DB}">
      <text>
        <r>
          <rPr>
            <sz val="9"/>
            <color indexed="81"/>
            <rFont val="Tahoma"/>
            <family val="2"/>
          </rPr>
          <t>Solver converged in probability to a global solution.</t>
        </r>
      </text>
    </comment>
    <comment ref="Q213" authorId="0" shapeId="0" xr:uid="{DB6BB7F2-6EBD-489E-910F-F5A5F418BF20}">
      <text>
        <r>
          <rPr>
            <sz val="9"/>
            <color indexed="81"/>
            <rFont val="Tahoma"/>
            <family val="2"/>
          </rPr>
          <t>Solver converged in probability to a global solution.</t>
        </r>
      </text>
    </comment>
    <comment ref="R213" authorId="0" shapeId="0" xr:uid="{5CFE485C-B9EF-4BEE-B59D-6B3E831A5E8C}">
      <text>
        <r>
          <rPr>
            <sz val="9"/>
            <color indexed="81"/>
            <rFont val="Tahoma"/>
            <family val="2"/>
          </rPr>
          <t>Solver converged in probability to a global solution.</t>
        </r>
      </text>
    </comment>
    <comment ref="S213" authorId="0" shapeId="0" xr:uid="{561817B7-019B-4F6E-8D51-10EA8D99EC70}">
      <text>
        <r>
          <rPr>
            <sz val="9"/>
            <color indexed="81"/>
            <rFont val="Tahoma"/>
            <family val="2"/>
          </rPr>
          <t>Solver converged in probability to a global solution.</t>
        </r>
      </text>
    </comment>
    <comment ref="T213" authorId="0" shapeId="0" xr:uid="{369FDA9D-145E-454D-B60A-B427682773ED}">
      <text>
        <r>
          <rPr>
            <sz val="9"/>
            <color indexed="81"/>
            <rFont val="Tahoma"/>
            <family val="2"/>
          </rPr>
          <t>Solver converged in probability to a global solution.</t>
        </r>
      </text>
    </comment>
    <comment ref="U213" authorId="0" shapeId="0" xr:uid="{A6AEDEA9-53EE-493D-8F94-0CBC705FCC4D}">
      <text>
        <r>
          <rPr>
            <sz val="9"/>
            <color indexed="81"/>
            <rFont val="Tahoma"/>
            <family val="2"/>
          </rPr>
          <t>Solver converged in probability to a global solution.</t>
        </r>
      </text>
    </comment>
    <comment ref="V213" authorId="0" shapeId="0" xr:uid="{7ACED3FD-09DE-4DDF-9CA2-23150B0EAB69}">
      <text>
        <r>
          <rPr>
            <sz val="9"/>
            <color indexed="81"/>
            <rFont val="Tahoma"/>
            <family val="2"/>
          </rPr>
          <t>Solver converged in probability to a global solution.</t>
        </r>
      </text>
    </comment>
    <comment ref="W213" authorId="0" shapeId="0" xr:uid="{17163222-E296-49B5-B8F3-3420DDA7BB48}">
      <text>
        <r>
          <rPr>
            <sz val="9"/>
            <color indexed="81"/>
            <rFont val="Tahoma"/>
            <family val="2"/>
          </rPr>
          <t>Solver converged in probability to a global solution.</t>
        </r>
      </text>
    </comment>
    <comment ref="X213" authorId="0" shapeId="0" xr:uid="{17D4286E-5F12-4E43-A755-B8593DC454F6}">
      <text>
        <r>
          <rPr>
            <sz val="9"/>
            <color indexed="81"/>
            <rFont val="Tahoma"/>
            <family val="2"/>
          </rPr>
          <t>Solver converged in probability to a global solution.</t>
        </r>
      </text>
    </comment>
    <comment ref="Y213" authorId="0" shapeId="0" xr:uid="{353C72D9-0F41-43D1-8AA5-80E10E0BCC5B}">
      <text>
        <r>
          <rPr>
            <sz val="9"/>
            <color indexed="81"/>
            <rFont val="Tahoma"/>
            <family val="2"/>
          </rPr>
          <t>Solver converged in probability to a global solution.</t>
        </r>
      </text>
    </comment>
    <comment ref="Z213" authorId="0" shapeId="0" xr:uid="{F8FADDC1-D27B-4A9B-9448-C3014BB2F8F7}">
      <text>
        <r>
          <rPr>
            <sz val="9"/>
            <color indexed="81"/>
            <rFont val="Tahoma"/>
            <family val="2"/>
          </rPr>
          <t>Solver converged in probability to a global solution.</t>
        </r>
      </text>
    </comment>
    <comment ref="AA213" authorId="0" shapeId="0" xr:uid="{39B538B1-3F4B-42BA-AECF-16071E4B7DFD}">
      <text>
        <r>
          <rPr>
            <sz val="9"/>
            <color indexed="81"/>
            <rFont val="Tahoma"/>
            <family val="2"/>
          </rPr>
          <t>Solver converged in probability to a global solution.</t>
        </r>
      </text>
    </comment>
    <comment ref="B214" authorId="0" shapeId="0" xr:uid="{C03E300B-9CF2-42A6-91E5-0B90E3139D24}">
      <text>
        <r>
          <rPr>
            <sz val="9"/>
            <color indexed="81"/>
            <rFont val="Tahoma"/>
            <family val="2"/>
          </rPr>
          <t>Solver could not find a feasible solution.</t>
        </r>
      </text>
    </comment>
    <comment ref="C214" authorId="0" shapeId="0" xr:uid="{E55DB0B9-DA4B-4090-BCAD-0D40E64D22C9}">
      <text>
        <r>
          <rPr>
            <sz val="9"/>
            <color indexed="81"/>
            <rFont val="Tahoma"/>
            <family val="2"/>
          </rPr>
          <t>Solver could not find a feasible solution.</t>
        </r>
      </text>
    </comment>
    <comment ref="D214" authorId="0" shapeId="0" xr:uid="{352079E3-066D-43D8-A1BD-CACBF2D6E34B}">
      <text>
        <r>
          <rPr>
            <sz val="9"/>
            <color indexed="81"/>
            <rFont val="Tahoma"/>
            <family val="2"/>
          </rPr>
          <t>Solver could not find a feasible solution.</t>
        </r>
      </text>
    </comment>
    <comment ref="E214" authorId="0" shapeId="0" xr:uid="{C05B071C-461D-43B9-9623-C4BCAEB28ED4}">
      <text>
        <r>
          <rPr>
            <sz val="9"/>
            <color indexed="81"/>
            <rFont val="Tahoma"/>
            <family val="2"/>
          </rPr>
          <t>Solver could not find a feasible solution.</t>
        </r>
      </text>
    </comment>
    <comment ref="F214" authorId="0" shapeId="0" xr:uid="{A040F34C-838E-42FD-A85A-32CA96F09680}">
      <text>
        <r>
          <rPr>
            <sz val="9"/>
            <color indexed="81"/>
            <rFont val="Tahoma"/>
            <family val="2"/>
          </rPr>
          <t>Solver could not find a feasible solution.</t>
        </r>
      </text>
    </comment>
    <comment ref="G214" authorId="0" shapeId="0" xr:uid="{20D5961E-32BC-439E-82D4-FC03EF1C1A30}">
      <text>
        <r>
          <rPr>
            <sz val="9"/>
            <color indexed="81"/>
            <rFont val="Tahoma"/>
            <family val="2"/>
          </rPr>
          <t>Solver could not find a feasible solution.</t>
        </r>
      </text>
    </comment>
    <comment ref="H214" authorId="0" shapeId="0" xr:uid="{E5D8016F-BB77-491E-8890-32341A445C15}">
      <text>
        <r>
          <rPr>
            <sz val="9"/>
            <color indexed="81"/>
            <rFont val="Tahoma"/>
            <family val="2"/>
          </rPr>
          <t>Solver could not find a feasible solution.</t>
        </r>
      </text>
    </comment>
    <comment ref="I214" authorId="0" shapeId="0" xr:uid="{498E8D06-C78F-45C2-BBDB-338A8CB23176}">
      <text>
        <r>
          <rPr>
            <sz val="9"/>
            <color indexed="81"/>
            <rFont val="Tahoma"/>
            <family val="2"/>
          </rPr>
          <t>Solver could not find a feasible solution.</t>
        </r>
      </text>
    </comment>
    <comment ref="J214" authorId="0" shapeId="0" xr:uid="{759FE6C5-9D2A-409B-89D9-C632627C0E19}">
      <text>
        <r>
          <rPr>
            <sz val="9"/>
            <color indexed="81"/>
            <rFont val="Tahoma"/>
            <family val="2"/>
          </rPr>
          <t>Solver could not find a feasible solution.</t>
        </r>
      </text>
    </comment>
    <comment ref="K214" authorId="0" shapeId="0" xr:uid="{AAD954CB-8AA4-4D9E-ADE0-91D84AE79A9E}">
      <text>
        <r>
          <rPr>
            <sz val="9"/>
            <color indexed="81"/>
            <rFont val="Tahoma"/>
            <family val="2"/>
          </rPr>
          <t>Solver could not find a feasible solution.</t>
        </r>
      </text>
    </comment>
    <comment ref="L214" authorId="0" shapeId="0" xr:uid="{03B57FF0-BA22-4B6E-B017-89EE84EE3396}">
      <text>
        <r>
          <rPr>
            <sz val="9"/>
            <color indexed="81"/>
            <rFont val="Tahoma"/>
            <family val="2"/>
          </rPr>
          <t>Solver could not find a feasible solution.</t>
        </r>
      </text>
    </comment>
    <comment ref="M214" authorId="0" shapeId="0" xr:uid="{1D6C4AFA-7600-4F9B-B29B-ABAE491AE3D7}">
      <text>
        <r>
          <rPr>
            <sz val="9"/>
            <color indexed="81"/>
            <rFont val="Tahoma"/>
            <family val="2"/>
          </rPr>
          <t>Solver could not find a feasible solution.</t>
        </r>
      </text>
    </comment>
    <comment ref="N214" authorId="0" shapeId="0" xr:uid="{A0F4A309-5871-41AE-9F9B-3027C833CF1F}">
      <text>
        <r>
          <rPr>
            <sz val="9"/>
            <color indexed="81"/>
            <rFont val="Tahoma"/>
            <family val="2"/>
          </rPr>
          <t>Solver could not find a feasible solution.</t>
        </r>
      </text>
    </comment>
    <comment ref="O214" authorId="0" shapeId="0" xr:uid="{AEC7B33A-A7E2-4A17-B9B9-29941BEAB987}">
      <text>
        <r>
          <rPr>
            <sz val="9"/>
            <color indexed="81"/>
            <rFont val="Tahoma"/>
            <family val="2"/>
          </rPr>
          <t>Solver converged in probability to a global solution.</t>
        </r>
      </text>
    </comment>
    <comment ref="P214" authorId="0" shapeId="0" xr:uid="{BAF76E36-C418-4698-8E20-07C4B5B4F4FB}">
      <text>
        <r>
          <rPr>
            <sz val="9"/>
            <color indexed="81"/>
            <rFont val="Tahoma"/>
            <family val="2"/>
          </rPr>
          <t>Solver converged in probability to a global solution.</t>
        </r>
      </text>
    </comment>
    <comment ref="Q214" authorId="0" shapeId="0" xr:uid="{C799AB85-A21F-426A-8B36-D0ECC8584D15}">
      <text>
        <r>
          <rPr>
            <sz val="9"/>
            <color indexed="81"/>
            <rFont val="Tahoma"/>
            <family val="2"/>
          </rPr>
          <t>Solver converged in probability to a global solution.</t>
        </r>
      </text>
    </comment>
    <comment ref="R214" authorId="0" shapeId="0" xr:uid="{AFDF91E4-E569-4EF1-9439-56FAD4BFEDE4}">
      <text>
        <r>
          <rPr>
            <sz val="9"/>
            <color indexed="81"/>
            <rFont val="Tahoma"/>
            <family val="2"/>
          </rPr>
          <t>Solver converged in probability to a global solution.</t>
        </r>
      </text>
    </comment>
    <comment ref="S214" authorId="0" shapeId="0" xr:uid="{1C8C71B9-7DB9-4D6B-B929-0D3D013E9EB9}">
      <text>
        <r>
          <rPr>
            <sz val="9"/>
            <color indexed="81"/>
            <rFont val="Tahoma"/>
            <family val="2"/>
          </rPr>
          <t>Solver converged in probability to a global solution.</t>
        </r>
      </text>
    </comment>
    <comment ref="T214" authorId="0" shapeId="0" xr:uid="{907C2224-B1E9-4235-95C5-31037E93974D}">
      <text>
        <r>
          <rPr>
            <sz val="9"/>
            <color indexed="81"/>
            <rFont val="Tahoma"/>
            <family val="2"/>
          </rPr>
          <t>Solver converged in probability to a global solution.</t>
        </r>
      </text>
    </comment>
    <comment ref="U214" authorId="0" shapeId="0" xr:uid="{7B9C684D-57A6-4EF9-A159-6D34A7A1216A}">
      <text>
        <r>
          <rPr>
            <sz val="9"/>
            <color indexed="81"/>
            <rFont val="Tahoma"/>
            <family val="2"/>
          </rPr>
          <t>Solver converged in probability to a global solution.</t>
        </r>
      </text>
    </comment>
    <comment ref="V214" authorId="0" shapeId="0" xr:uid="{B7F5CE5E-17BE-4422-9E59-B988A26F68C9}">
      <text>
        <r>
          <rPr>
            <sz val="9"/>
            <color indexed="81"/>
            <rFont val="Tahoma"/>
            <family val="2"/>
          </rPr>
          <t>Solver converged in probability to a global solution.</t>
        </r>
      </text>
    </comment>
    <comment ref="W214" authorId="0" shapeId="0" xr:uid="{35F4810A-5205-4B5F-92EA-92ADD3AAEA48}">
      <text>
        <r>
          <rPr>
            <sz val="9"/>
            <color indexed="81"/>
            <rFont val="Tahoma"/>
            <family val="2"/>
          </rPr>
          <t>Solver converged in probability to a global solution.</t>
        </r>
      </text>
    </comment>
    <comment ref="X214" authorId="0" shapeId="0" xr:uid="{DD35BC9B-8622-4C7B-B530-F761DE9BA66E}">
      <text>
        <r>
          <rPr>
            <sz val="9"/>
            <color indexed="81"/>
            <rFont val="Tahoma"/>
            <family val="2"/>
          </rPr>
          <t>Solver converged in probability to a global solution.</t>
        </r>
      </text>
    </comment>
    <comment ref="Y214" authorId="0" shapeId="0" xr:uid="{50569B8A-DBEB-4A1D-9A6D-7229883B6C05}">
      <text>
        <r>
          <rPr>
            <sz val="9"/>
            <color indexed="81"/>
            <rFont val="Tahoma"/>
            <family val="2"/>
          </rPr>
          <t>Solver converged in probability to a global solution.</t>
        </r>
      </text>
    </comment>
    <comment ref="Z214" authorId="0" shapeId="0" xr:uid="{D0D7195A-E418-4ACB-850F-72604F2196CC}">
      <text>
        <r>
          <rPr>
            <sz val="9"/>
            <color indexed="81"/>
            <rFont val="Tahoma"/>
            <family val="2"/>
          </rPr>
          <t>Solver converged in probability to a global solution.</t>
        </r>
      </text>
    </comment>
    <comment ref="AA214" authorId="0" shapeId="0" xr:uid="{B6EF4836-78EB-4380-AC90-B86810A0AF06}">
      <text>
        <r>
          <rPr>
            <sz val="9"/>
            <color indexed="81"/>
            <rFont val="Tahoma"/>
            <family val="2"/>
          </rPr>
          <t>Solver converged in probability to a global solution.</t>
        </r>
      </text>
    </comment>
    <comment ref="B215" authorId="0" shapeId="0" xr:uid="{83AE45EC-5E7E-4824-B9F9-8512DCC44757}">
      <text>
        <r>
          <rPr>
            <sz val="9"/>
            <color indexed="81"/>
            <rFont val="Tahoma"/>
            <family val="2"/>
          </rPr>
          <t>Solver could not find a feasible solution.</t>
        </r>
      </text>
    </comment>
    <comment ref="C215" authorId="0" shapeId="0" xr:uid="{B4DC7649-8EA3-4930-AA37-09F927A03A89}">
      <text>
        <r>
          <rPr>
            <sz val="9"/>
            <color indexed="81"/>
            <rFont val="Tahoma"/>
            <family val="2"/>
          </rPr>
          <t>Solver could not find a feasible solution.</t>
        </r>
      </text>
    </comment>
    <comment ref="D215" authorId="0" shapeId="0" xr:uid="{22359433-3D95-42FA-A3BC-B6A9C6547C9C}">
      <text>
        <r>
          <rPr>
            <sz val="9"/>
            <color indexed="81"/>
            <rFont val="Tahoma"/>
            <family val="2"/>
          </rPr>
          <t>Solver could not find a feasible solution.</t>
        </r>
      </text>
    </comment>
    <comment ref="E215" authorId="0" shapeId="0" xr:uid="{FE0AA2FD-3248-4146-B5AE-CD22B27EBE68}">
      <text>
        <r>
          <rPr>
            <sz val="9"/>
            <color indexed="81"/>
            <rFont val="Tahoma"/>
            <family val="2"/>
          </rPr>
          <t>Solver could not find a feasible solution.</t>
        </r>
      </text>
    </comment>
    <comment ref="F215" authorId="0" shapeId="0" xr:uid="{93CAEB2B-0DB1-4728-A644-919F737AFB62}">
      <text>
        <r>
          <rPr>
            <sz val="9"/>
            <color indexed="81"/>
            <rFont val="Tahoma"/>
            <family val="2"/>
          </rPr>
          <t>Solver could not find a feasible solution.</t>
        </r>
      </text>
    </comment>
    <comment ref="G215" authorId="0" shapeId="0" xr:uid="{DB2ADF41-0E31-4E82-B920-F58445BD82BA}">
      <text>
        <r>
          <rPr>
            <sz val="9"/>
            <color indexed="81"/>
            <rFont val="Tahoma"/>
            <family val="2"/>
          </rPr>
          <t>Solver could not find a feasible solution.</t>
        </r>
      </text>
    </comment>
    <comment ref="H215" authorId="0" shapeId="0" xr:uid="{8E4DB567-2DC4-4BB2-8652-889D195A13ED}">
      <text>
        <r>
          <rPr>
            <sz val="9"/>
            <color indexed="81"/>
            <rFont val="Tahoma"/>
            <family val="2"/>
          </rPr>
          <t>Solver could not find a feasible solution.</t>
        </r>
      </text>
    </comment>
    <comment ref="I215" authorId="0" shapeId="0" xr:uid="{96B07E48-5E52-4202-B230-EE8DAC4A244D}">
      <text>
        <r>
          <rPr>
            <sz val="9"/>
            <color indexed="81"/>
            <rFont val="Tahoma"/>
            <family val="2"/>
          </rPr>
          <t>Solver could not find a feasible solution.</t>
        </r>
      </text>
    </comment>
    <comment ref="J215" authorId="0" shapeId="0" xr:uid="{43A7205E-EEBB-4DA4-BF80-5519F6C306A3}">
      <text>
        <r>
          <rPr>
            <sz val="9"/>
            <color indexed="81"/>
            <rFont val="Tahoma"/>
            <family val="2"/>
          </rPr>
          <t>Solver could not find a feasible solution.</t>
        </r>
      </text>
    </comment>
    <comment ref="K215" authorId="0" shapeId="0" xr:uid="{53A8A77D-8EF0-4B0B-835E-AD4A2C6077CF}">
      <text>
        <r>
          <rPr>
            <sz val="9"/>
            <color indexed="81"/>
            <rFont val="Tahoma"/>
            <family val="2"/>
          </rPr>
          <t>Solver could not find a feasible solution.</t>
        </r>
      </text>
    </comment>
    <comment ref="L215" authorId="0" shapeId="0" xr:uid="{5240FC4F-3526-40FA-B72D-96EA2C1453F8}">
      <text>
        <r>
          <rPr>
            <sz val="9"/>
            <color indexed="81"/>
            <rFont val="Tahoma"/>
            <family val="2"/>
          </rPr>
          <t>Solver could not find a feasible solution.</t>
        </r>
      </text>
    </comment>
    <comment ref="M215" authorId="0" shapeId="0" xr:uid="{9185F943-02EC-473F-A671-83F8D41C4A6B}">
      <text>
        <r>
          <rPr>
            <sz val="9"/>
            <color indexed="81"/>
            <rFont val="Tahoma"/>
            <family val="2"/>
          </rPr>
          <t>Solver could not find a feasible solution.</t>
        </r>
      </text>
    </comment>
    <comment ref="N215" authorId="0" shapeId="0" xr:uid="{C637FF54-B2AB-459C-8D7C-F258296B1F50}">
      <text>
        <r>
          <rPr>
            <sz val="9"/>
            <color indexed="81"/>
            <rFont val="Tahoma"/>
            <family val="2"/>
          </rPr>
          <t>Solver could not find a feasible solution.</t>
        </r>
      </text>
    </comment>
    <comment ref="O215" authorId="0" shapeId="0" xr:uid="{B54B7442-C876-4835-A494-C4C1E25ADB58}">
      <text>
        <r>
          <rPr>
            <sz val="9"/>
            <color indexed="81"/>
            <rFont val="Tahoma"/>
            <family val="2"/>
          </rPr>
          <t>Solver converged in probability to a global solution.</t>
        </r>
      </text>
    </comment>
    <comment ref="P215" authorId="0" shapeId="0" xr:uid="{B185EC5F-E3DE-4C8E-8075-99221ADE7BA2}">
      <text>
        <r>
          <rPr>
            <sz val="9"/>
            <color indexed="81"/>
            <rFont val="Tahoma"/>
            <family val="2"/>
          </rPr>
          <t>Solver converged in probability to a global solution.</t>
        </r>
      </text>
    </comment>
    <comment ref="Q215" authorId="0" shapeId="0" xr:uid="{59231FF0-C301-4546-9AEF-F7151689A645}">
      <text>
        <r>
          <rPr>
            <sz val="9"/>
            <color indexed="81"/>
            <rFont val="Tahoma"/>
            <family val="2"/>
          </rPr>
          <t>Solver converged in probability to a global solution.</t>
        </r>
      </text>
    </comment>
    <comment ref="R215" authorId="0" shapeId="0" xr:uid="{23DAB7C9-E909-4260-8AF5-161BE5D2BB99}">
      <text>
        <r>
          <rPr>
            <sz val="9"/>
            <color indexed="81"/>
            <rFont val="Tahoma"/>
            <family val="2"/>
          </rPr>
          <t>Solver converged in probability to a global solution.</t>
        </r>
      </text>
    </comment>
    <comment ref="S215" authorId="0" shapeId="0" xr:uid="{24835D62-0690-4228-BEEE-78972D036E54}">
      <text>
        <r>
          <rPr>
            <sz val="9"/>
            <color indexed="81"/>
            <rFont val="Tahoma"/>
            <family val="2"/>
          </rPr>
          <t>Solver converged in probability to a global solution.</t>
        </r>
      </text>
    </comment>
    <comment ref="T215" authorId="0" shapeId="0" xr:uid="{4942008D-165F-4473-9BF4-5E7018FD33D1}">
      <text>
        <r>
          <rPr>
            <sz val="9"/>
            <color indexed="81"/>
            <rFont val="Tahoma"/>
            <family val="2"/>
          </rPr>
          <t>Solver converged in probability to a global solution.</t>
        </r>
      </text>
    </comment>
    <comment ref="U215" authorId="0" shapeId="0" xr:uid="{62EBA662-D922-4E4B-93D4-489D1DC4311B}">
      <text>
        <r>
          <rPr>
            <sz val="9"/>
            <color indexed="81"/>
            <rFont val="Tahoma"/>
            <family val="2"/>
          </rPr>
          <t>Solver converged in probability to a global solution.</t>
        </r>
      </text>
    </comment>
    <comment ref="V215" authorId="0" shapeId="0" xr:uid="{EC27C63A-6010-4426-82D0-0FDB9530A03F}">
      <text>
        <r>
          <rPr>
            <sz val="9"/>
            <color indexed="81"/>
            <rFont val="Tahoma"/>
            <family val="2"/>
          </rPr>
          <t>Solver converged in probability to a global solution.</t>
        </r>
      </text>
    </comment>
    <comment ref="W215" authorId="0" shapeId="0" xr:uid="{AFCFA83D-5172-42F5-A2A0-D1594E277612}">
      <text>
        <r>
          <rPr>
            <sz val="9"/>
            <color indexed="81"/>
            <rFont val="Tahoma"/>
            <family val="2"/>
          </rPr>
          <t>Solver converged in probability to a global solution.</t>
        </r>
      </text>
    </comment>
    <comment ref="X215" authorId="0" shapeId="0" xr:uid="{D31F9C27-9FB2-4A49-A821-376309167D09}">
      <text>
        <r>
          <rPr>
            <sz val="9"/>
            <color indexed="81"/>
            <rFont val="Tahoma"/>
            <family val="2"/>
          </rPr>
          <t>Solver converged in probability to a global solution.</t>
        </r>
      </text>
    </comment>
    <comment ref="Y215" authorId="0" shapeId="0" xr:uid="{91F2C805-C08E-4DD6-963B-EB55368DE482}">
      <text>
        <r>
          <rPr>
            <sz val="9"/>
            <color indexed="81"/>
            <rFont val="Tahoma"/>
            <family val="2"/>
          </rPr>
          <t>Solver converged in probability to a global solution.</t>
        </r>
      </text>
    </comment>
    <comment ref="Z215" authorId="0" shapeId="0" xr:uid="{960EA750-4D09-473A-883E-A0DB5F4DA6A3}">
      <text>
        <r>
          <rPr>
            <sz val="9"/>
            <color indexed="81"/>
            <rFont val="Tahoma"/>
            <family val="2"/>
          </rPr>
          <t>Solver converged in probability to a global solution.</t>
        </r>
      </text>
    </comment>
    <comment ref="AA215" authorId="0" shapeId="0" xr:uid="{69C9B589-10C8-4157-B95C-B553D401EA14}">
      <text>
        <r>
          <rPr>
            <sz val="9"/>
            <color indexed="81"/>
            <rFont val="Tahoma"/>
            <family val="2"/>
          </rPr>
          <t>Solver converged in probability to a global solution.</t>
        </r>
      </text>
    </comment>
    <comment ref="B216" authorId="0" shapeId="0" xr:uid="{88A42ABA-BFE5-4D30-A596-6D167B72020F}">
      <text>
        <r>
          <rPr>
            <sz val="9"/>
            <color indexed="81"/>
            <rFont val="Tahoma"/>
            <family val="2"/>
          </rPr>
          <t>Solver could not find a feasible solution.</t>
        </r>
      </text>
    </comment>
    <comment ref="C216" authorId="0" shapeId="0" xr:uid="{DAFCAA80-8D1D-4EF1-92F6-885C648538BA}">
      <text>
        <r>
          <rPr>
            <sz val="9"/>
            <color indexed="81"/>
            <rFont val="Tahoma"/>
            <family val="2"/>
          </rPr>
          <t>Solver could not find a feasible solution.</t>
        </r>
      </text>
    </comment>
    <comment ref="D216" authorId="0" shapeId="0" xr:uid="{008BC76C-4640-4235-A117-03F1D3660040}">
      <text>
        <r>
          <rPr>
            <sz val="9"/>
            <color indexed="81"/>
            <rFont val="Tahoma"/>
            <family val="2"/>
          </rPr>
          <t>Solver could not find a feasible solution.</t>
        </r>
      </text>
    </comment>
    <comment ref="E216" authorId="0" shapeId="0" xr:uid="{1ECF0D60-854C-44E9-9207-27670FAF3506}">
      <text>
        <r>
          <rPr>
            <sz val="9"/>
            <color indexed="81"/>
            <rFont val="Tahoma"/>
            <family val="2"/>
          </rPr>
          <t>Solver could not find a feasible solution.</t>
        </r>
      </text>
    </comment>
    <comment ref="F216" authorId="0" shapeId="0" xr:uid="{391294BD-69B0-4758-A2B0-8E9BCFE1E79D}">
      <text>
        <r>
          <rPr>
            <sz val="9"/>
            <color indexed="81"/>
            <rFont val="Tahoma"/>
            <family val="2"/>
          </rPr>
          <t>Solver could not find a feasible solution.</t>
        </r>
      </text>
    </comment>
    <comment ref="G216" authorId="0" shapeId="0" xr:uid="{4DCD9360-B227-49F6-B1BE-15623156C4E5}">
      <text>
        <r>
          <rPr>
            <sz val="9"/>
            <color indexed="81"/>
            <rFont val="Tahoma"/>
            <family val="2"/>
          </rPr>
          <t>Solver could not find a feasible solution.</t>
        </r>
      </text>
    </comment>
    <comment ref="H216" authorId="0" shapeId="0" xr:uid="{3AAF288D-0E75-46BF-921F-7C6B7BAC0E89}">
      <text>
        <r>
          <rPr>
            <sz val="9"/>
            <color indexed="81"/>
            <rFont val="Tahoma"/>
            <family val="2"/>
          </rPr>
          <t>Solver could not find a feasible solution.</t>
        </r>
      </text>
    </comment>
    <comment ref="I216" authorId="0" shapeId="0" xr:uid="{E3AA1081-DDA3-4FD3-B94F-C942BC404FF9}">
      <text>
        <r>
          <rPr>
            <sz val="9"/>
            <color indexed="81"/>
            <rFont val="Tahoma"/>
            <family val="2"/>
          </rPr>
          <t>Solver could not find a feasible solution.</t>
        </r>
      </text>
    </comment>
    <comment ref="J216" authorId="0" shapeId="0" xr:uid="{6766B251-E5A3-439B-BA63-2D20E9A98B6A}">
      <text>
        <r>
          <rPr>
            <sz val="9"/>
            <color indexed="81"/>
            <rFont val="Tahoma"/>
            <family val="2"/>
          </rPr>
          <t>Solver could not find a feasible solution.</t>
        </r>
      </text>
    </comment>
    <comment ref="K216" authorId="0" shapeId="0" xr:uid="{5E1F26BF-180A-4CB8-A7BB-6BCF697E4416}">
      <text>
        <r>
          <rPr>
            <sz val="9"/>
            <color indexed="81"/>
            <rFont val="Tahoma"/>
            <family val="2"/>
          </rPr>
          <t>Solver could not find a feasible solution.</t>
        </r>
      </text>
    </comment>
    <comment ref="L216" authorId="0" shapeId="0" xr:uid="{29CEADEE-5BDE-42E4-AE92-817198B7043A}">
      <text>
        <r>
          <rPr>
            <sz val="9"/>
            <color indexed="81"/>
            <rFont val="Tahoma"/>
            <family val="2"/>
          </rPr>
          <t>Solver could not find a feasible solution.</t>
        </r>
      </text>
    </comment>
    <comment ref="M216" authorId="0" shapeId="0" xr:uid="{38217F21-F7CF-4EC7-B5FB-8EA5C56DE1CA}">
      <text>
        <r>
          <rPr>
            <sz val="9"/>
            <color indexed="81"/>
            <rFont val="Tahoma"/>
            <family val="2"/>
          </rPr>
          <t>Solver could not find a feasible solution.</t>
        </r>
      </text>
    </comment>
    <comment ref="N216" authorId="0" shapeId="0" xr:uid="{F4D9280C-B845-4EA5-81A3-206118EFFD3B}">
      <text>
        <r>
          <rPr>
            <sz val="9"/>
            <color indexed="81"/>
            <rFont val="Tahoma"/>
            <family val="2"/>
          </rPr>
          <t>Solver could not find a feasible solution.</t>
        </r>
      </text>
    </comment>
    <comment ref="O216" authorId="0" shapeId="0" xr:uid="{0236CE9A-B257-453E-9A5F-63515B3E9EF2}">
      <text>
        <r>
          <rPr>
            <sz val="9"/>
            <color indexed="81"/>
            <rFont val="Tahoma"/>
            <family val="2"/>
          </rPr>
          <t>Solver converged in probability to a global solution.</t>
        </r>
      </text>
    </comment>
    <comment ref="P216" authorId="0" shapeId="0" xr:uid="{E5B8BC65-30F3-4E7B-B6E1-1BC0F8B85669}">
      <text>
        <r>
          <rPr>
            <sz val="9"/>
            <color indexed="81"/>
            <rFont val="Tahoma"/>
            <family val="2"/>
          </rPr>
          <t>Solver converged in probability to a global solution.</t>
        </r>
      </text>
    </comment>
    <comment ref="Q216" authorId="0" shapeId="0" xr:uid="{72F107C7-C121-4E22-9EAF-ECA0945CD55C}">
      <text>
        <r>
          <rPr>
            <sz val="9"/>
            <color indexed="81"/>
            <rFont val="Tahoma"/>
            <family val="2"/>
          </rPr>
          <t>Solver converged in probability to a global solution.</t>
        </r>
      </text>
    </comment>
    <comment ref="R216" authorId="0" shapeId="0" xr:uid="{C7C60FC0-49FA-4526-AE7F-7D4574147A15}">
      <text>
        <r>
          <rPr>
            <sz val="9"/>
            <color indexed="81"/>
            <rFont val="Tahoma"/>
            <family val="2"/>
          </rPr>
          <t>Solver converged in probability to a global solution.</t>
        </r>
      </text>
    </comment>
    <comment ref="S216" authorId="0" shapeId="0" xr:uid="{9B1AE592-D504-4EE7-A3F2-723B40BAD7C3}">
      <text>
        <r>
          <rPr>
            <sz val="9"/>
            <color indexed="81"/>
            <rFont val="Tahoma"/>
            <family val="2"/>
          </rPr>
          <t>Solver converged in probability to a global solution.</t>
        </r>
      </text>
    </comment>
    <comment ref="T216" authorId="0" shapeId="0" xr:uid="{351D8EF7-12E1-4562-B410-3F4A62D10991}">
      <text>
        <r>
          <rPr>
            <sz val="9"/>
            <color indexed="81"/>
            <rFont val="Tahoma"/>
            <family val="2"/>
          </rPr>
          <t>Solver converged in probability to a global solution.</t>
        </r>
      </text>
    </comment>
    <comment ref="U216" authorId="0" shapeId="0" xr:uid="{B8E96925-0C35-4385-8002-18BC45AD8B59}">
      <text>
        <r>
          <rPr>
            <sz val="9"/>
            <color indexed="81"/>
            <rFont val="Tahoma"/>
            <family val="2"/>
          </rPr>
          <t>Solver converged in probability to a global solution.</t>
        </r>
      </text>
    </comment>
    <comment ref="V216" authorId="0" shapeId="0" xr:uid="{4006C9DB-684C-46B6-8A5B-66CEBBEB3A46}">
      <text>
        <r>
          <rPr>
            <sz val="9"/>
            <color indexed="81"/>
            <rFont val="Tahoma"/>
            <family val="2"/>
          </rPr>
          <t>Solver converged in probability to a global solution.</t>
        </r>
      </text>
    </comment>
    <comment ref="W216" authorId="0" shapeId="0" xr:uid="{0C7C0013-87D4-433A-B4EE-CD00E410FAEB}">
      <text>
        <r>
          <rPr>
            <sz val="9"/>
            <color indexed="81"/>
            <rFont val="Tahoma"/>
            <family val="2"/>
          </rPr>
          <t>Solver converged in probability to a global solution.</t>
        </r>
      </text>
    </comment>
    <comment ref="X216" authorId="0" shapeId="0" xr:uid="{495760BF-FEDD-4869-B1DB-75D6F9F2BE4B}">
      <text>
        <r>
          <rPr>
            <sz val="9"/>
            <color indexed="81"/>
            <rFont val="Tahoma"/>
            <family val="2"/>
          </rPr>
          <t>Solver converged in probability to a global solution.</t>
        </r>
      </text>
    </comment>
    <comment ref="Y216" authorId="0" shapeId="0" xr:uid="{B1BA5F76-0C03-4FCB-915D-99C48FB978CE}">
      <text>
        <r>
          <rPr>
            <sz val="9"/>
            <color indexed="81"/>
            <rFont val="Tahoma"/>
            <family val="2"/>
          </rPr>
          <t>Solver converged in probability to a global solution.</t>
        </r>
      </text>
    </comment>
    <comment ref="Z216" authorId="0" shapeId="0" xr:uid="{B7C2ED75-14D6-469A-BE4F-8604E69541CD}">
      <text>
        <r>
          <rPr>
            <sz val="9"/>
            <color indexed="81"/>
            <rFont val="Tahoma"/>
            <family val="2"/>
          </rPr>
          <t>Solver converged in probability to a global solution.</t>
        </r>
      </text>
    </comment>
    <comment ref="AA216" authorId="0" shapeId="0" xr:uid="{26628808-5CEB-42FC-A998-6C2014822F53}">
      <text>
        <r>
          <rPr>
            <sz val="9"/>
            <color indexed="81"/>
            <rFont val="Tahoma"/>
            <family val="2"/>
          </rPr>
          <t>Solver converged in probability to a global solution.</t>
        </r>
      </text>
    </comment>
    <comment ref="B217" authorId="0" shapeId="0" xr:uid="{D0AAE6A5-2041-44D3-8FA7-C9F4D93FE11C}">
      <text>
        <r>
          <rPr>
            <sz val="9"/>
            <color indexed="81"/>
            <rFont val="Tahoma"/>
            <family val="2"/>
          </rPr>
          <t>Solver could not find a feasible solution.</t>
        </r>
      </text>
    </comment>
    <comment ref="C217" authorId="0" shapeId="0" xr:uid="{CD9D902F-D247-4A8B-A3C4-A1133133CD39}">
      <text>
        <r>
          <rPr>
            <sz val="9"/>
            <color indexed="81"/>
            <rFont val="Tahoma"/>
            <family val="2"/>
          </rPr>
          <t>Solver could not find a feasible solution.</t>
        </r>
      </text>
    </comment>
    <comment ref="D217" authorId="0" shapeId="0" xr:uid="{250C70C4-ACF9-4E83-8F0E-0F959FF30579}">
      <text>
        <r>
          <rPr>
            <sz val="9"/>
            <color indexed="81"/>
            <rFont val="Tahoma"/>
            <family val="2"/>
          </rPr>
          <t>Solver could not find a feasible solution.</t>
        </r>
      </text>
    </comment>
    <comment ref="E217" authorId="0" shapeId="0" xr:uid="{2D2F45B9-3D2A-43FE-AFFF-2BFD3D6EC414}">
      <text>
        <r>
          <rPr>
            <sz val="9"/>
            <color indexed="81"/>
            <rFont val="Tahoma"/>
            <family val="2"/>
          </rPr>
          <t>Solver could not find a feasible solution.</t>
        </r>
      </text>
    </comment>
    <comment ref="F217" authorId="0" shapeId="0" xr:uid="{A1B61837-ABEB-4FD4-A0CB-5F05C10C242C}">
      <text>
        <r>
          <rPr>
            <sz val="9"/>
            <color indexed="81"/>
            <rFont val="Tahoma"/>
            <family val="2"/>
          </rPr>
          <t>Solver could not find a feasible solution.</t>
        </r>
      </text>
    </comment>
    <comment ref="G217" authorId="0" shapeId="0" xr:uid="{BE71540A-2FEF-4091-8F35-51EE46461697}">
      <text>
        <r>
          <rPr>
            <sz val="9"/>
            <color indexed="81"/>
            <rFont val="Tahoma"/>
            <family val="2"/>
          </rPr>
          <t>Solver could not find a feasible solution.</t>
        </r>
      </text>
    </comment>
    <comment ref="H217" authorId="0" shapeId="0" xr:uid="{4CE7BF58-5E0D-4F3C-9E9A-32A5EFF22462}">
      <text>
        <r>
          <rPr>
            <sz val="9"/>
            <color indexed="81"/>
            <rFont val="Tahoma"/>
            <family val="2"/>
          </rPr>
          <t>Solver could not find a feasible solution.</t>
        </r>
      </text>
    </comment>
    <comment ref="I217" authorId="0" shapeId="0" xr:uid="{EDCD17EB-7F78-40F2-A590-59B4FCDEBD39}">
      <text>
        <r>
          <rPr>
            <sz val="9"/>
            <color indexed="81"/>
            <rFont val="Tahoma"/>
            <family val="2"/>
          </rPr>
          <t>Solver could not find a feasible solution.</t>
        </r>
      </text>
    </comment>
    <comment ref="J217" authorId="0" shapeId="0" xr:uid="{72795438-5A10-4320-8BCE-F5E2DFADEEF8}">
      <text>
        <r>
          <rPr>
            <sz val="9"/>
            <color indexed="81"/>
            <rFont val="Tahoma"/>
            <family val="2"/>
          </rPr>
          <t>Solver could not find a feasible solution.</t>
        </r>
      </text>
    </comment>
    <comment ref="K217" authorId="0" shapeId="0" xr:uid="{AC1AAA57-A279-440F-8FFD-177C6327E40C}">
      <text>
        <r>
          <rPr>
            <sz val="9"/>
            <color indexed="81"/>
            <rFont val="Tahoma"/>
            <family val="2"/>
          </rPr>
          <t>Solver could not find a feasible solution.</t>
        </r>
      </text>
    </comment>
    <comment ref="L217" authorId="0" shapeId="0" xr:uid="{DAC89E9C-DA10-44BA-B51A-E09D21F31657}">
      <text>
        <r>
          <rPr>
            <sz val="9"/>
            <color indexed="81"/>
            <rFont val="Tahoma"/>
            <family val="2"/>
          </rPr>
          <t>Solver could not find a feasible solution.</t>
        </r>
      </text>
    </comment>
    <comment ref="M217" authorId="0" shapeId="0" xr:uid="{1864E8C1-308D-4FB7-8EB9-051494C5CE7E}">
      <text>
        <r>
          <rPr>
            <sz val="9"/>
            <color indexed="81"/>
            <rFont val="Tahoma"/>
            <family val="2"/>
          </rPr>
          <t>Solver could not find a feasible solution.</t>
        </r>
      </text>
    </comment>
    <comment ref="N217" authorId="0" shapeId="0" xr:uid="{0E9DA541-B8DD-4AEA-B50C-277F7455141C}">
      <text>
        <r>
          <rPr>
            <sz val="9"/>
            <color indexed="81"/>
            <rFont val="Tahoma"/>
            <family val="2"/>
          </rPr>
          <t>Solver could not find a feasible solution.</t>
        </r>
      </text>
    </comment>
    <comment ref="O217" authorId="0" shapeId="0" xr:uid="{2FECA8AC-2D4A-47E5-BC9F-711608610ACC}">
      <text>
        <r>
          <rPr>
            <sz val="9"/>
            <color indexed="81"/>
            <rFont val="Tahoma"/>
            <family val="2"/>
          </rPr>
          <t>Solver converged in probability to a global solution.</t>
        </r>
      </text>
    </comment>
    <comment ref="P217" authorId="0" shapeId="0" xr:uid="{903C04B7-3766-46BF-AFEB-8E3557B33078}">
      <text>
        <r>
          <rPr>
            <sz val="9"/>
            <color indexed="81"/>
            <rFont val="Tahoma"/>
            <family val="2"/>
          </rPr>
          <t>Solver converged in probability to a global solution.</t>
        </r>
      </text>
    </comment>
    <comment ref="Q217" authorId="0" shapeId="0" xr:uid="{2566AB1A-CDEB-43AC-8187-F7581CEB4800}">
      <text>
        <r>
          <rPr>
            <sz val="9"/>
            <color indexed="81"/>
            <rFont val="Tahoma"/>
            <family val="2"/>
          </rPr>
          <t>Solver converged in probability to a global solution.</t>
        </r>
      </text>
    </comment>
    <comment ref="R217" authorId="0" shapeId="0" xr:uid="{799B5739-0044-4564-8CF3-B3420E48CF4B}">
      <text>
        <r>
          <rPr>
            <sz val="9"/>
            <color indexed="81"/>
            <rFont val="Tahoma"/>
            <family val="2"/>
          </rPr>
          <t>Solver converged in probability to a global solution.</t>
        </r>
      </text>
    </comment>
    <comment ref="S217" authorId="0" shapeId="0" xr:uid="{7534D8B2-A0D4-4DE3-AC3C-8FDFC440AEA1}">
      <text>
        <r>
          <rPr>
            <sz val="9"/>
            <color indexed="81"/>
            <rFont val="Tahoma"/>
            <family val="2"/>
          </rPr>
          <t>Solver converged in probability to a global solution.</t>
        </r>
      </text>
    </comment>
    <comment ref="T217" authorId="0" shapeId="0" xr:uid="{18310AC3-3D91-451E-8D4E-B046DDEB09B0}">
      <text>
        <r>
          <rPr>
            <sz val="9"/>
            <color indexed="81"/>
            <rFont val="Tahoma"/>
            <family val="2"/>
          </rPr>
          <t>Solver converged in probability to a global solution.</t>
        </r>
      </text>
    </comment>
    <comment ref="U217" authorId="0" shapeId="0" xr:uid="{59F2DAF9-9F63-4082-B51E-F23EBB625842}">
      <text>
        <r>
          <rPr>
            <sz val="9"/>
            <color indexed="81"/>
            <rFont val="Tahoma"/>
            <family val="2"/>
          </rPr>
          <t>Solver converged in probability to a global solution.</t>
        </r>
      </text>
    </comment>
    <comment ref="V217" authorId="0" shapeId="0" xr:uid="{A98D592B-BC81-45DF-AE72-F04BBBE6AAC2}">
      <text>
        <r>
          <rPr>
            <sz val="9"/>
            <color indexed="81"/>
            <rFont val="Tahoma"/>
            <family val="2"/>
          </rPr>
          <t>Solver converged in probability to a global solution.</t>
        </r>
      </text>
    </comment>
    <comment ref="W217" authorId="0" shapeId="0" xr:uid="{9D9276FB-1C7E-425F-B30C-78645C5539D4}">
      <text>
        <r>
          <rPr>
            <sz val="9"/>
            <color indexed="81"/>
            <rFont val="Tahoma"/>
            <family val="2"/>
          </rPr>
          <t>Solver converged in probability to a global solution.</t>
        </r>
      </text>
    </comment>
    <comment ref="X217" authorId="0" shapeId="0" xr:uid="{165E33F7-17A9-4A0F-B3F9-975754E9968A}">
      <text>
        <r>
          <rPr>
            <sz val="9"/>
            <color indexed="81"/>
            <rFont val="Tahoma"/>
            <family val="2"/>
          </rPr>
          <t>Solver converged in probability to a global solution.</t>
        </r>
      </text>
    </comment>
    <comment ref="Y217" authorId="0" shapeId="0" xr:uid="{3A360DBD-D7C1-41E1-B273-B1D16DF12956}">
      <text>
        <r>
          <rPr>
            <sz val="9"/>
            <color indexed="81"/>
            <rFont val="Tahoma"/>
            <family val="2"/>
          </rPr>
          <t>Solver converged in probability to a global solution.</t>
        </r>
      </text>
    </comment>
    <comment ref="Z217" authorId="0" shapeId="0" xr:uid="{96061864-F647-40F1-AD4D-B5A45DCAE5E8}">
      <text>
        <r>
          <rPr>
            <sz val="9"/>
            <color indexed="81"/>
            <rFont val="Tahoma"/>
            <family val="2"/>
          </rPr>
          <t>Solver converged in probability to a global solution.</t>
        </r>
      </text>
    </comment>
    <comment ref="AA217" authorId="0" shapeId="0" xr:uid="{67E76DEF-1C2C-4FB0-942B-17C06766BB15}">
      <text>
        <r>
          <rPr>
            <sz val="9"/>
            <color indexed="81"/>
            <rFont val="Tahoma"/>
            <family val="2"/>
          </rPr>
          <t>Solver converged in probability to a global solution.</t>
        </r>
      </text>
    </comment>
    <comment ref="B218" authorId="0" shapeId="0" xr:uid="{1EB4BC18-59FE-496D-B710-6D3935CE9DD0}">
      <text>
        <r>
          <rPr>
            <sz val="9"/>
            <color indexed="81"/>
            <rFont val="Tahoma"/>
            <family val="2"/>
          </rPr>
          <t>Solver could not find a feasible solution.</t>
        </r>
      </text>
    </comment>
    <comment ref="C218" authorId="0" shapeId="0" xr:uid="{E0B63B73-1A3F-423E-BD31-00DE9242FBA6}">
      <text>
        <r>
          <rPr>
            <sz val="9"/>
            <color indexed="81"/>
            <rFont val="Tahoma"/>
            <family val="2"/>
          </rPr>
          <t>Solver could not find a feasible solution.</t>
        </r>
      </text>
    </comment>
    <comment ref="D218" authorId="0" shapeId="0" xr:uid="{93D6BE67-15ED-422E-922E-0942C9D04988}">
      <text>
        <r>
          <rPr>
            <sz val="9"/>
            <color indexed="81"/>
            <rFont val="Tahoma"/>
            <family val="2"/>
          </rPr>
          <t>Solver could not find a feasible solution.</t>
        </r>
      </text>
    </comment>
    <comment ref="E218" authorId="0" shapeId="0" xr:uid="{3826F27F-48FC-4628-BF3E-927A4F286640}">
      <text>
        <r>
          <rPr>
            <sz val="9"/>
            <color indexed="81"/>
            <rFont val="Tahoma"/>
            <family val="2"/>
          </rPr>
          <t>Solver could not find a feasible solution.</t>
        </r>
      </text>
    </comment>
    <comment ref="F218" authorId="0" shapeId="0" xr:uid="{EABCA1DD-C4CB-48A2-8D97-82DD6DCDAEC6}">
      <text>
        <r>
          <rPr>
            <sz val="9"/>
            <color indexed="81"/>
            <rFont val="Tahoma"/>
            <family val="2"/>
          </rPr>
          <t>Solver could not find a feasible solution.</t>
        </r>
      </text>
    </comment>
    <comment ref="G218" authorId="0" shapeId="0" xr:uid="{E17DAE35-A96E-4CB6-ACA4-F59367F6772D}">
      <text>
        <r>
          <rPr>
            <sz val="9"/>
            <color indexed="81"/>
            <rFont val="Tahoma"/>
            <family val="2"/>
          </rPr>
          <t>Solver could not find a feasible solution.</t>
        </r>
      </text>
    </comment>
    <comment ref="H218" authorId="0" shapeId="0" xr:uid="{00C27C8A-D127-4B91-A8B2-AB1B6C046861}">
      <text>
        <r>
          <rPr>
            <sz val="9"/>
            <color indexed="81"/>
            <rFont val="Tahoma"/>
            <family val="2"/>
          </rPr>
          <t>Solver could not find a feasible solution.</t>
        </r>
      </text>
    </comment>
    <comment ref="I218" authorId="0" shapeId="0" xr:uid="{97FF351A-E483-4DF3-B05A-712E9B4DEDFD}">
      <text>
        <r>
          <rPr>
            <sz val="9"/>
            <color indexed="81"/>
            <rFont val="Tahoma"/>
            <family val="2"/>
          </rPr>
          <t>Solver could not find a feasible solution.</t>
        </r>
      </text>
    </comment>
    <comment ref="J218" authorId="0" shapeId="0" xr:uid="{098A8501-08D4-4090-A56B-815612F528E3}">
      <text>
        <r>
          <rPr>
            <sz val="9"/>
            <color indexed="81"/>
            <rFont val="Tahoma"/>
            <family val="2"/>
          </rPr>
          <t>Solver could not find a feasible solution.</t>
        </r>
      </text>
    </comment>
    <comment ref="K218" authorId="0" shapeId="0" xr:uid="{A81895F7-9C0E-4355-B470-F964F6E2B94F}">
      <text>
        <r>
          <rPr>
            <sz val="9"/>
            <color indexed="81"/>
            <rFont val="Tahoma"/>
            <family val="2"/>
          </rPr>
          <t>Solver could not find a feasible solution.</t>
        </r>
      </text>
    </comment>
    <comment ref="L218" authorId="0" shapeId="0" xr:uid="{B5476AA4-40B6-4EFF-8636-C1E54181A34D}">
      <text>
        <r>
          <rPr>
            <sz val="9"/>
            <color indexed="81"/>
            <rFont val="Tahoma"/>
            <family val="2"/>
          </rPr>
          <t>Solver could not find a feasible solution.</t>
        </r>
      </text>
    </comment>
    <comment ref="M218" authorId="0" shapeId="0" xr:uid="{AC42C5F5-200C-4D40-B01D-5793FA0D6E37}">
      <text>
        <r>
          <rPr>
            <sz val="9"/>
            <color indexed="81"/>
            <rFont val="Tahoma"/>
            <family val="2"/>
          </rPr>
          <t>Solver could not find a feasible solution.</t>
        </r>
      </text>
    </comment>
    <comment ref="N218" authorId="0" shapeId="0" xr:uid="{B536DCFA-949F-4C58-842F-C74149E19008}">
      <text>
        <r>
          <rPr>
            <sz val="9"/>
            <color indexed="81"/>
            <rFont val="Tahoma"/>
            <family val="2"/>
          </rPr>
          <t>Solver could not find a feasible solution.</t>
        </r>
      </text>
    </comment>
    <comment ref="O218" authorId="0" shapeId="0" xr:uid="{37FF5D88-AC51-4A2D-939A-6D4A74AB2204}">
      <text>
        <r>
          <rPr>
            <sz val="9"/>
            <color indexed="81"/>
            <rFont val="Tahoma"/>
            <family val="2"/>
          </rPr>
          <t>Solver could not find a feasible solution.</t>
        </r>
      </text>
    </comment>
    <comment ref="P218" authorId="0" shapeId="0" xr:uid="{4B9D706A-FA8B-41D4-9447-4231317D2C61}">
      <text>
        <r>
          <rPr>
            <sz val="9"/>
            <color indexed="81"/>
            <rFont val="Tahoma"/>
            <family val="2"/>
          </rPr>
          <t>Solver converged in probability to a global solution.</t>
        </r>
      </text>
    </comment>
    <comment ref="Q218" authorId="0" shapeId="0" xr:uid="{D10B6379-BEC8-4975-9841-AF6FF3271BA1}">
      <text>
        <r>
          <rPr>
            <sz val="9"/>
            <color indexed="81"/>
            <rFont val="Tahoma"/>
            <family val="2"/>
          </rPr>
          <t>Solver converged in probability to a global solution.</t>
        </r>
      </text>
    </comment>
    <comment ref="R218" authorId="0" shapeId="0" xr:uid="{8B6E752C-0723-4DB8-B5FF-929074DFDA0F}">
      <text>
        <r>
          <rPr>
            <sz val="9"/>
            <color indexed="81"/>
            <rFont val="Tahoma"/>
            <family val="2"/>
          </rPr>
          <t>Solver converged in probability to a global solution.</t>
        </r>
      </text>
    </comment>
    <comment ref="S218" authorId="0" shapeId="0" xr:uid="{F5687517-DF72-4CF7-A15A-404DB6C618CC}">
      <text>
        <r>
          <rPr>
            <sz val="9"/>
            <color indexed="81"/>
            <rFont val="Tahoma"/>
            <family val="2"/>
          </rPr>
          <t>Solver converged in probability to a global solution.</t>
        </r>
      </text>
    </comment>
    <comment ref="T218" authorId="0" shapeId="0" xr:uid="{83E6FDDF-31F4-45C2-9EDB-FAA7BEF60BCC}">
      <text>
        <r>
          <rPr>
            <sz val="9"/>
            <color indexed="81"/>
            <rFont val="Tahoma"/>
            <family val="2"/>
          </rPr>
          <t>Solver converged in probability to a global solution.</t>
        </r>
      </text>
    </comment>
    <comment ref="U218" authorId="0" shapeId="0" xr:uid="{AAA0C595-311B-47AE-B622-81142DBC1B60}">
      <text>
        <r>
          <rPr>
            <sz val="9"/>
            <color indexed="81"/>
            <rFont val="Tahoma"/>
            <family val="2"/>
          </rPr>
          <t>Solver converged in probability to a global solution.</t>
        </r>
      </text>
    </comment>
    <comment ref="V218" authorId="0" shapeId="0" xr:uid="{9F6F1A19-F189-42D1-8BBA-4E29FA34BD62}">
      <text>
        <r>
          <rPr>
            <sz val="9"/>
            <color indexed="81"/>
            <rFont val="Tahoma"/>
            <family val="2"/>
          </rPr>
          <t>Solver converged in probability to a global solution.</t>
        </r>
      </text>
    </comment>
    <comment ref="W218" authorId="0" shapeId="0" xr:uid="{4DFE1465-A819-4355-AB32-A3526EE933E5}">
      <text>
        <r>
          <rPr>
            <sz val="9"/>
            <color indexed="81"/>
            <rFont val="Tahoma"/>
            <family val="2"/>
          </rPr>
          <t>Solver converged in probability to a global solution.</t>
        </r>
      </text>
    </comment>
    <comment ref="X218" authorId="0" shapeId="0" xr:uid="{3126BB17-421A-4026-BBD1-BA22256F4639}">
      <text>
        <r>
          <rPr>
            <sz val="9"/>
            <color indexed="81"/>
            <rFont val="Tahoma"/>
            <family val="2"/>
          </rPr>
          <t>Solver converged in probability to a global solution.</t>
        </r>
      </text>
    </comment>
    <comment ref="Y218" authorId="0" shapeId="0" xr:uid="{7C65EEAE-6107-4DF7-9843-50FC1318D8F1}">
      <text>
        <r>
          <rPr>
            <sz val="9"/>
            <color indexed="81"/>
            <rFont val="Tahoma"/>
            <family val="2"/>
          </rPr>
          <t>Solver converged in probability to a global solution.</t>
        </r>
      </text>
    </comment>
    <comment ref="Z218" authorId="0" shapeId="0" xr:uid="{CFE53402-CA3C-4965-92B4-84CFB58784E9}">
      <text>
        <r>
          <rPr>
            <sz val="9"/>
            <color indexed="81"/>
            <rFont val="Tahoma"/>
            <family val="2"/>
          </rPr>
          <t>Solver converged in probability to a global solution.</t>
        </r>
      </text>
    </comment>
    <comment ref="AA218" authorId="0" shapeId="0" xr:uid="{693B06EE-3BC6-4F40-8D35-40F5230DEC78}">
      <text>
        <r>
          <rPr>
            <sz val="9"/>
            <color indexed="81"/>
            <rFont val="Tahoma"/>
            <family val="2"/>
          </rPr>
          <t>Solver converged in probability to a global solution.</t>
        </r>
      </text>
    </comment>
    <comment ref="B219" authorId="0" shapeId="0" xr:uid="{4F95A519-35D8-4E04-8BD2-1B9A3BCEB176}">
      <text>
        <r>
          <rPr>
            <sz val="9"/>
            <color indexed="81"/>
            <rFont val="Tahoma"/>
            <family val="2"/>
          </rPr>
          <t>Solver could not find a feasible solution.</t>
        </r>
      </text>
    </comment>
    <comment ref="C219" authorId="0" shapeId="0" xr:uid="{B14DD9F3-92CA-4B5D-979E-8B153DB134DA}">
      <text>
        <r>
          <rPr>
            <sz val="9"/>
            <color indexed="81"/>
            <rFont val="Tahoma"/>
            <family val="2"/>
          </rPr>
          <t>Solver could not find a feasible solution.</t>
        </r>
      </text>
    </comment>
    <comment ref="D219" authorId="0" shapeId="0" xr:uid="{64177BB2-DF0D-44EB-9854-A2DF96777081}">
      <text>
        <r>
          <rPr>
            <sz val="9"/>
            <color indexed="81"/>
            <rFont val="Tahoma"/>
            <family val="2"/>
          </rPr>
          <t>Solver could not find a feasible solution.</t>
        </r>
      </text>
    </comment>
    <comment ref="E219" authorId="0" shapeId="0" xr:uid="{CBF42419-EB8C-4DD2-BAC4-822B9EBC5786}">
      <text>
        <r>
          <rPr>
            <sz val="9"/>
            <color indexed="81"/>
            <rFont val="Tahoma"/>
            <family val="2"/>
          </rPr>
          <t>Solver could not find a feasible solution.</t>
        </r>
      </text>
    </comment>
    <comment ref="F219" authorId="0" shapeId="0" xr:uid="{7068F09E-E885-4195-A8D3-C04B561185E7}">
      <text>
        <r>
          <rPr>
            <sz val="9"/>
            <color indexed="81"/>
            <rFont val="Tahoma"/>
            <family val="2"/>
          </rPr>
          <t>Solver could not find a feasible solution.</t>
        </r>
      </text>
    </comment>
    <comment ref="G219" authorId="0" shapeId="0" xr:uid="{F11F794D-C4F9-4FCD-B35C-C00082020FB6}">
      <text>
        <r>
          <rPr>
            <sz val="9"/>
            <color indexed="81"/>
            <rFont val="Tahoma"/>
            <family val="2"/>
          </rPr>
          <t>Solver could not find a feasible solution.</t>
        </r>
      </text>
    </comment>
    <comment ref="H219" authorId="0" shapeId="0" xr:uid="{2B2C6A6C-C5BE-4267-BBA9-10DB3D6B3BD3}">
      <text>
        <r>
          <rPr>
            <sz val="9"/>
            <color indexed="81"/>
            <rFont val="Tahoma"/>
            <family val="2"/>
          </rPr>
          <t>Solver could not find a feasible solution.</t>
        </r>
      </text>
    </comment>
    <comment ref="I219" authorId="0" shapeId="0" xr:uid="{E2BCAF87-E20B-4955-AF1D-DF1EFA5E109C}">
      <text>
        <r>
          <rPr>
            <sz val="9"/>
            <color indexed="81"/>
            <rFont val="Tahoma"/>
            <family val="2"/>
          </rPr>
          <t>Solver could not find a feasible solution.</t>
        </r>
      </text>
    </comment>
    <comment ref="J219" authorId="0" shapeId="0" xr:uid="{3FFD515C-DF46-4B57-A48B-C93D6D543482}">
      <text>
        <r>
          <rPr>
            <sz val="9"/>
            <color indexed="81"/>
            <rFont val="Tahoma"/>
            <family val="2"/>
          </rPr>
          <t>Solver could not find a feasible solution.</t>
        </r>
      </text>
    </comment>
    <comment ref="K219" authorId="0" shapeId="0" xr:uid="{8288DC8E-ADA1-41A1-A8DC-DC7F3B571A28}">
      <text>
        <r>
          <rPr>
            <sz val="9"/>
            <color indexed="81"/>
            <rFont val="Tahoma"/>
            <family val="2"/>
          </rPr>
          <t>Solver could not find a feasible solution.</t>
        </r>
      </text>
    </comment>
    <comment ref="L219" authorId="0" shapeId="0" xr:uid="{7B715C1A-49E2-4D8A-B1E1-DD1B108BEDD9}">
      <text>
        <r>
          <rPr>
            <sz val="9"/>
            <color indexed="81"/>
            <rFont val="Tahoma"/>
            <family val="2"/>
          </rPr>
          <t>Solver could not find a feasible solution.</t>
        </r>
      </text>
    </comment>
    <comment ref="M219" authorId="0" shapeId="0" xr:uid="{3D246B26-094F-4590-A154-59D6ECB2C6E3}">
      <text>
        <r>
          <rPr>
            <sz val="9"/>
            <color indexed="81"/>
            <rFont val="Tahoma"/>
            <family val="2"/>
          </rPr>
          <t>Solver could not find a feasible solution.</t>
        </r>
      </text>
    </comment>
    <comment ref="N219" authorId="0" shapeId="0" xr:uid="{CCA76E67-2303-46A6-9265-865EABCC3F2D}">
      <text>
        <r>
          <rPr>
            <sz val="9"/>
            <color indexed="81"/>
            <rFont val="Tahoma"/>
            <family val="2"/>
          </rPr>
          <t>Solver could not find a feasible solution.</t>
        </r>
      </text>
    </comment>
    <comment ref="O219" authorId="0" shapeId="0" xr:uid="{0CBBCC40-BF6D-4A97-8C87-6F7E39FCAE7D}">
      <text>
        <r>
          <rPr>
            <sz val="9"/>
            <color indexed="81"/>
            <rFont val="Tahoma"/>
            <family val="2"/>
          </rPr>
          <t>Solver could not find a feasible solution.</t>
        </r>
      </text>
    </comment>
    <comment ref="P219" authorId="0" shapeId="0" xr:uid="{CCC58874-8A18-4B44-AF6C-41180E48895C}">
      <text>
        <r>
          <rPr>
            <sz val="9"/>
            <color indexed="81"/>
            <rFont val="Tahoma"/>
            <family val="2"/>
          </rPr>
          <t>Solver converged in probability to a global solution.</t>
        </r>
      </text>
    </comment>
    <comment ref="Q219" authorId="0" shapeId="0" xr:uid="{95A3BAD8-FD31-41A3-8173-1F27A465E43E}">
      <text>
        <r>
          <rPr>
            <sz val="9"/>
            <color indexed="81"/>
            <rFont val="Tahoma"/>
            <family val="2"/>
          </rPr>
          <t>Solver converged in probability to a global solution.</t>
        </r>
      </text>
    </comment>
    <comment ref="R219" authorId="0" shapeId="0" xr:uid="{1051DCBD-5340-4A4F-BECD-C34C3E4C2D36}">
      <text>
        <r>
          <rPr>
            <sz val="9"/>
            <color indexed="81"/>
            <rFont val="Tahoma"/>
            <family val="2"/>
          </rPr>
          <t>Solver converged in probability to a global solution.</t>
        </r>
      </text>
    </comment>
    <comment ref="S219" authorId="0" shapeId="0" xr:uid="{8C435320-5A6A-4D32-AA39-1A8992DFA1A9}">
      <text>
        <r>
          <rPr>
            <sz val="9"/>
            <color indexed="81"/>
            <rFont val="Tahoma"/>
            <family val="2"/>
          </rPr>
          <t>Solver converged in probability to a global solution.</t>
        </r>
      </text>
    </comment>
    <comment ref="T219" authorId="0" shapeId="0" xr:uid="{A0171C1A-D4EE-4E87-890E-C59232415C16}">
      <text>
        <r>
          <rPr>
            <sz val="9"/>
            <color indexed="81"/>
            <rFont val="Tahoma"/>
            <family val="2"/>
          </rPr>
          <t>Solver converged in probability to a global solution.</t>
        </r>
      </text>
    </comment>
    <comment ref="U219" authorId="0" shapeId="0" xr:uid="{2CDB41D1-8F3F-498E-8C87-2404F8AB51BB}">
      <text>
        <r>
          <rPr>
            <sz val="9"/>
            <color indexed="81"/>
            <rFont val="Tahoma"/>
            <family val="2"/>
          </rPr>
          <t>Solver converged in probability to a global solution.</t>
        </r>
      </text>
    </comment>
    <comment ref="V219" authorId="0" shapeId="0" xr:uid="{9B4BB65C-A066-40AE-8B38-8820880FFAFB}">
      <text>
        <r>
          <rPr>
            <sz val="9"/>
            <color indexed="81"/>
            <rFont val="Tahoma"/>
            <family val="2"/>
          </rPr>
          <t>Solver converged in probability to a global solution.</t>
        </r>
      </text>
    </comment>
    <comment ref="W219" authorId="0" shapeId="0" xr:uid="{C7EA6357-0D93-44F5-B8C1-3272578547E6}">
      <text>
        <r>
          <rPr>
            <sz val="9"/>
            <color indexed="81"/>
            <rFont val="Tahoma"/>
            <family val="2"/>
          </rPr>
          <t>Solver converged in probability to a global solution.</t>
        </r>
      </text>
    </comment>
    <comment ref="X219" authorId="0" shapeId="0" xr:uid="{772ACE39-7295-41F2-A207-3670FB9E43C1}">
      <text>
        <r>
          <rPr>
            <sz val="9"/>
            <color indexed="81"/>
            <rFont val="Tahoma"/>
            <family val="2"/>
          </rPr>
          <t>Solver converged in probability to a global solution.</t>
        </r>
      </text>
    </comment>
    <comment ref="Y219" authorId="0" shapeId="0" xr:uid="{CDD4EEB5-B49B-4F3E-9DA7-57762CE39DDB}">
      <text>
        <r>
          <rPr>
            <sz val="9"/>
            <color indexed="81"/>
            <rFont val="Tahoma"/>
            <family val="2"/>
          </rPr>
          <t>Solver converged in probability to a global solution.</t>
        </r>
      </text>
    </comment>
    <comment ref="Z219" authorId="0" shapeId="0" xr:uid="{D3869E0D-833A-4995-BBB7-D8F6EE4F2E83}">
      <text>
        <r>
          <rPr>
            <sz val="9"/>
            <color indexed="81"/>
            <rFont val="Tahoma"/>
            <family val="2"/>
          </rPr>
          <t>Solver converged in probability to a global solution.</t>
        </r>
      </text>
    </comment>
    <comment ref="AA219" authorId="0" shapeId="0" xr:uid="{08A120A9-EA99-49CB-8EDB-D07A49126E1B}">
      <text>
        <r>
          <rPr>
            <sz val="9"/>
            <color indexed="81"/>
            <rFont val="Tahoma"/>
            <family val="2"/>
          </rPr>
          <t>Solver converged in probability to a global solution.</t>
        </r>
      </text>
    </comment>
    <comment ref="B220" authorId="0" shapeId="0" xr:uid="{26D4826B-9E81-4F75-9625-4D851E4BF998}">
      <text>
        <r>
          <rPr>
            <sz val="9"/>
            <color indexed="81"/>
            <rFont val="Tahoma"/>
            <family val="2"/>
          </rPr>
          <t>Solver could not find a feasible solution.</t>
        </r>
      </text>
    </comment>
    <comment ref="C220" authorId="0" shapeId="0" xr:uid="{278315C4-7646-483B-ACCD-8A0ED1E9CC73}">
      <text>
        <r>
          <rPr>
            <sz val="9"/>
            <color indexed="81"/>
            <rFont val="Tahoma"/>
            <family val="2"/>
          </rPr>
          <t>Solver could not find a feasible solution.</t>
        </r>
      </text>
    </comment>
    <comment ref="D220" authorId="0" shapeId="0" xr:uid="{3621BB4A-EA6B-488F-A9F9-67BAA42DB096}">
      <text>
        <r>
          <rPr>
            <sz val="9"/>
            <color indexed="81"/>
            <rFont val="Tahoma"/>
            <family val="2"/>
          </rPr>
          <t>Solver could not find a feasible solution.</t>
        </r>
      </text>
    </comment>
    <comment ref="E220" authorId="0" shapeId="0" xr:uid="{31739D49-CBF0-439C-8C38-CEA7740AB96F}">
      <text>
        <r>
          <rPr>
            <sz val="9"/>
            <color indexed="81"/>
            <rFont val="Tahoma"/>
            <family val="2"/>
          </rPr>
          <t>Solver could not find a feasible solution.</t>
        </r>
      </text>
    </comment>
    <comment ref="F220" authorId="0" shapeId="0" xr:uid="{394B3872-C754-4054-9245-8C47BBEAE774}">
      <text>
        <r>
          <rPr>
            <sz val="9"/>
            <color indexed="81"/>
            <rFont val="Tahoma"/>
            <family val="2"/>
          </rPr>
          <t>Solver could not find a feasible solution.</t>
        </r>
      </text>
    </comment>
    <comment ref="G220" authorId="0" shapeId="0" xr:uid="{8F3A3492-D68C-4706-8067-2597EC615ECC}">
      <text>
        <r>
          <rPr>
            <sz val="9"/>
            <color indexed="81"/>
            <rFont val="Tahoma"/>
            <family val="2"/>
          </rPr>
          <t>Solver could not find a feasible solution.</t>
        </r>
      </text>
    </comment>
    <comment ref="H220" authorId="0" shapeId="0" xr:uid="{1F6EB863-CB7A-4DF3-902C-850FE967EE4B}">
      <text>
        <r>
          <rPr>
            <sz val="9"/>
            <color indexed="81"/>
            <rFont val="Tahoma"/>
            <family val="2"/>
          </rPr>
          <t>Solver could not find a feasible solution.</t>
        </r>
      </text>
    </comment>
    <comment ref="I220" authorId="0" shapeId="0" xr:uid="{EDAB38F2-EA8A-4442-8A94-FF5437CD0A07}">
      <text>
        <r>
          <rPr>
            <sz val="9"/>
            <color indexed="81"/>
            <rFont val="Tahoma"/>
            <family val="2"/>
          </rPr>
          <t>Solver could not find a feasible solution.</t>
        </r>
      </text>
    </comment>
    <comment ref="J220" authorId="0" shapeId="0" xr:uid="{4272AD61-992D-4012-A78D-998BD9E09BB2}">
      <text>
        <r>
          <rPr>
            <sz val="9"/>
            <color indexed="81"/>
            <rFont val="Tahoma"/>
            <family val="2"/>
          </rPr>
          <t>Solver could not find a feasible solution.</t>
        </r>
      </text>
    </comment>
    <comment ref="K220" authorId="0" shapeId="0" xr:uid="{152624D0-BA2C-4C50-8D09-A357B7EE97D6}">
      <text>
        <r>
          <rPr>
            <sz val="9"/>
            <color indexed="81"/>
            <rFont val="Tahoma"/>
            <family val="2"/>
          </rPr>
          <t>Solver could not find a feasible solution.</t>
        </r>
      </text>
    </comment>
    <comment ref="L220" authorId="0" shapeId="0" xr:uid="{FCDC9633-DAD3-4474-9E00-2ABD71D37893}">
      <text>
        <r>
          <rPr>
            <sz val="9"/>
            <color indexed="81"/>
            <rFont val="Tahoma"/>
            <family val="2"/>
          </rPr>
          <t>Solver could not find a feasible solution.</t>
        </r>
      </text>
    </comment>
    <comment ref="M220" authorId="0" shapeId="0" xr:uid="{3A4F033F-2BAC-46D8-9686-A002CD7FFFE6}">
      <text>
        <r>
          <rPr>
            <sz val="9"/>
            <color indexed="81"/>
            <rFont val="Tahoma"/>
            <family val="2"/>
          </rPr>
          <t>Solver could not find a feasible solution.</t>
        </r>
      </text>
    </comment>
    <comment ref="N220" authorId="0" shapeId="0" xr:uid="{AD77DEC4-38A1-491F-95D0-CCEB19C18671}">
      <text>
        <r>
          <rPr>
            <sz val="9"/>
            <color indexed="81"/>
            <rFont val="Tahoma"/>
            <family val="2"/>
          </rPr>
          <t>Solver could not find a feasible solution.</t>
        </r>
      </text>
    </comment>
    <comment ref="O220" authorId="0" shapeId="0" xr:uid="{43ECAF86-7FDD-49B0-9500-4F229F727C1D}">
      <text>
        <r>
          <rPr>
            <sz val="9"/>
            <color indexed="81"/>
            <rFont val="Tahoma"/>
            <family val="2"/>
          </rPr>
          <t>Solver could not find a feasible solution.</t>
        </r>
      </text>
    </comment>
    <comment ref="P220" authorId="0" shapeId="0" xr:uid="{711CEF97-114F-47D8-B45E-5429FA74540B}">
      <text>
        <r>
          <rPr>
            <sz val="9"/>
            <color indexed="81"/>
            <rFont val="Tahoma"/>
            <family val="2"/>
          </rPr>
          <t>Solver could not find a feasible solution.</t>
        </r>
      </text>
    </comment>
    <comment ref="Q220" authorId="0" shapeId="0" xr:uid="{AB77B74D-26DC-4F1D-92D2-F491218361A7}">
      <text>
        <r>
          <rPr>
            <sz val="9"/>
            <color indexed="81"/>
            <rFont val="Tahoma"/>
            <family val="2"/>
          </rPr>
          <t>Solver converged in probability to a global solution.</t>
        </r>
      </text>
    </comment>
    <comment ref="R220" authorId="0" shapeId="0" xr:uid="{7DE560B8-59F5-4F4F-89BA-809DAC38077D}">
      <text>
        <r>
          <rPr>
            <sz val="9"/>
            <color indexed="81"/>
            <rFont val="Tahoma"/>
            <family val="2"/>
          </rPr>
          <t>Solver could not find a feasible solution.</t>
        </r>
      </text>
    </comment>
    <comment ref="S220" authorId="0" shapeId="0" xr:uid="{B686B140-B7BB-4567-B00E-CA33D3518377}">
      <text>
        <r>
          <rPr>
            <sz val="9"/>
            <color indexed="81"/>
            <rFont val="Tahoma"/>
            <family val="2"/>
          </rPr>
          <t>Solver could not find a feasible solution.</t>
        </r>
      </text>
    </comment>
    <comment ref="T220" authorId="0" shapeId="0" xr:uid="{4348A05E-1775-4F99-8BEB-74AA453326A7}">
      <text>
        <r>
          <rPr>
            <sz val="9"/>
            <color indexed="81"/>
            <rFont val="Tahoma"/>
            <family val="2"/>
          </rPr>
          <t>Solver could not find a feasible solution.</t>
        </r>
      </text>
    </comment>
    <comment ref="U220" authorId="0" shapeId="0" xr:uid="{8A8FA54C-B7C7-474D-BBFD-1E4E940646E6}">
      <text>
        <r>
          <rPr>
            <sz val="9"/>
            <color indexed="81"/>
            <rFont val="Tahoma"/>
            <family val="2"/>
          </rPr>
          <t>Solver could not find a feasible solution.</t>
        </r>
      </text>
    </comment>
    <comment ref="V220" authorId="0" shapeId="0" xr:uid="{E2798575-E400-42FC-879A-B19BA3E0C952}">
      <text>
        <r>
          <rPr>
            <sz val="9"/>
            <color indexed="81"/>
            <rFont val="Tahoma"/>
            <family val="2"/>
          </rPr>
          <t>Solver could not find a feasible solution.</t>
        </r>
      </text>
    </comment>
    <comment ref="W220" authorId="0" shapeId="0" xr:uid="{E2549DFE-127F-4964-8AB6-D7F8BC19FA7A}">
      <text>
        <r>
          <rPr>
            <sz val="9"/>
            <color indexed="81"/>
            <rFont val="Tahoma"/>
            <family val="2"/>
          </rPr>
          <t>Solver could not find a feasible solution.</t>
        </r>
      </text>
    </comment>
    <comment ref="X220" authorId="0" shapeId="0" xr:uid="{44E82D28-9FD4-4968-8814-64E1AA5B3B81}">
      <text>
        <r>
          <rPr>
            <sz val="9"/>
            <color indexed="81"/>
            <rFont val="Tahoma"/>
            <family val="2"/>
          </rPr>
          <t>Solver could not find a feasible solution.</t>
        </r>
      </text>
    </comment>
    <comment ref="Y220" authorId="0" shapeId="0" xr:uid="{498B8A61-DFE8-48A4-BA6B-E3B0993A31FE}">
      <text>
        <r>
          <rPr>
            <sz val="9"/>
            <color indexed="81"/>
            <rFont val="Tahoma"/>
            <family val="2"/>
          </rPr>
          <t>Solver could not find a feasible solution.</t>
        </r>
      </text>
    </comment>
    <comment ref="Z220" authorId="0" shapeId="0" xr:uid="{4B460A91-3836-4902-AC7F-E482087312FE}">
      <text>
        <r>
          <rPr>
            <sz val="9"/>
            <color indexed="81"/>
            <rFont val="Tahoma"/>
            <family val="2"/>
          </rPr>
          <t>Solver could not find a feasible solution.</t>
        </r>
      </text>
    </comment>
    <comment ref="AA220" authorId="0" shapeId="0" xr:uid="{22ACE0BA-EF91-4BC4-BAD7-525180CEA847}">
      <text>
        <r>
          <rPr>
            <sz val="9"/>
            <color indexed="81"/>
            <rFont val="Tahoma"/>
            <family val="2"/>
          </rPr>
          <t>Solver could not find a feasible solution.</t>
        </r>
      </text>
    </comment>
    <comment ref="B221" authorId="0" shapeId="0" xr:uid="{CC953020-D6A4-429C-B676-6FEE0BF32B98}">
      <text>
        <r>
          <rPr>
            <sz val="9"/>
            <color indexed="81"/>
            <rFont val="Tahoma"/>
            <family val="2"/>
          </rPr>
          <t>Solver could not find a feasible solution.</t>
        </r>
      </text>
    </comment>
    <comment ref="C221" authorId="0" shapeId="0" xr:uid="{43B9ED1B-4110-464B-AF8C-BEED7A3C2E21}">
      <text>
        <r>
          <rPr>
            <sz val="9"/>
            <color indexed="81"/>
            <rFont val="Tahoma"/>
            <family val="2"/>
          </rPr>
          <t>Solver could not find a feasible solution.</t>
        </r>
      </text>
    </comment>
    <comment ref="D221" authorId="0" shapeId="0" xr:uid="{1BFDF2A2-AE85-4919-8CC3-3E3204746A0C}">
      <text>
        <r>
          <rPr>
            <sz val="9"/>
            <color indexed="81"/>
            <rFont val="Tahoma"/>
            <family val="2"/>
          </rPr>
          <t>Solver could not find a feasible solution.</t>
        </r>
      </text>
    </comment>
    <comment ref="E221" authorId="0" shapeId="0" xr:uid="{E41ADA71-6C4C-45DB-B5DD-6ECCF39D0724}">
      <text>
        <r>
          <rPr>
            <sz val="9"/>
            <color indexed="81"/>
            <rFont val="Tahoma"/>
            <family val="2"/>
          </rPr>
          <t>Solver could not find a feasible solution.</t>
        </r>
      </text>
    </comment>
    <comment ref="F221" authorId="0" shapeId="0" xr:uid="{480DCF7A-E9DB-46D3-89E6-6D99E7DC9731}">
      <text>
        <r>
          <rPr>
            <sz val="9"/>
            <color indexed="81"/>
            <rFont val="Tahoma"/>
            <family val="2"/>
          </rPr>
          <t>Solver could not find a feasible solution.</t>
        </r>
      </text>
    </comment>
    <comment ref="G221" authorId="0" shapeId="0" xr:uid="{42007B21-161F-4641-8FDF-2B3608586C39}">
      <text>
        <r>
          <rPr>
            <sz val="9"/>
            <color indexed="81"/>
            <rFont val="Tahoma"/>
            <family val="2"/>
          </rPr>
          <t>Solver could not find a feasible solution.</t>
        </r>
      </text>
    </comment>
    <comment ref="H221" authorId="0" shapeId="0" xr:uid="{3C3B2F0B-22DA-49DF-B93C-2F51FD526A02}">
      <text>
        <r>
          <rPr>
            <sz val="9"/>
            <color indexed="81"/>
            <rFont val="Tahoma"/>
            <family val="2"/>
          </rPr>
          <t>Solver could not find a feasible solution.</t>
        </r>
      </text>
    </comment>
    <comment ref="I221" authorId="0" shapeId="0" xr:uid="{EF677CAC-F819-4B72-B51F-6B199FC9E7F9}">
      <text>
        <r>
          <rPr>
            <sz val="9"/>
            <color indexed="81"/>
            <rFont val="Tahoma"/>
            <family val="2"/>
          </rPr>
          <t>Solver could not find a feasible solution.</t>
        </r>
      </text>
    </comment>
    <comment ref="J221" authorId="0" shapeId="0" xr:uid="{E1A8E6DF-1FD3-48D1-B912-D1E09E66ACAF}">
      <text>
        <r>
          <rPr>
            <sz val="9"/>
            <color indexed="81"/>
            <rFont val="Tahoma"/>
            <family val="2"/>
          </rPr>
          <t>Solver could not find a feasible solution.</t>
        </r>
      </text>
    </comment>
    <comment ref="K221" authorId="0" shapeId="0" xr:uid="{C5D73CFE-AD47-4300-82C0-59740C79C1AD}">
      <text>
        <r>
          <rPr>
            <sz val="9"/>
            <color indexed="81"/>
            <rFont val="Tahoma"/>
            <family val="2"/>
          </rPr>
          <t>Solver could not find a feasible solution.</t>
        </r>
      </text>
    </comment>
    <comment ref="L221" authorId="0" shapeId="0" xr:uid="{E9A8A120-1ABE-403A-AA7B-84BE497CEB0C}">
      <text>
        <r>
          <rPr>
            <sz val="9"/>
            <color indexed="81"/>
            <rFont val="Tahoma"/>
            <family val="2"/>
          </rPr>
          <t>Solver could not find a feasible solution.</t>
        </r>
      </text>
    </comment>
    <comment ref="M221" authorId="0" shapeId="0" xr:uid="{0F9401F4-B194-4111-A35E-8C6ABC47EAD9}">
      <text>
        <r>
          <rPr>
            <sz val="9"/>
            <color indexed="81"/>
            <rFont val="Tahoma"/>
            <family val="2"/>
          </rPr>
          <t>Solver could not find a feasible solution.</t>
        </r>
      </text>
    </comment>
    <comment ref="N221" authorId="0" shapeId="0" xr:uid="{A617EEC8-30A4-4867-94A1-8602B6C958C7}">
      <text>
        <r>
          <rPr>
            <sz val="9"/>
            <color indexed="81"/>
            <rFont val="Tahoma"/>
            <family val="2"/>
          </rPr>
          <t>Solver could not find a feasible solution.</t>
        </r>
      </text>
    </comment>
    <comment ref="O221" authorId="0" shapeId="0" xr:uid="{A0609DB8-0752-4494-AA07-5BED58A62CD3}">
      <text>
        <r>
          <rPr>
            <sz val="9"/>
            <color indexed="81"/>
            <rFont val="Tahoma"/>
            <family val="2"/>
          </rPr>
          <t>Solver could not find a feasible solution.</t>
        </r>
      </text>
    </comment>
    <comment ref="P221" authorId="0" shapeId="0" xr:uid="{091A4D3E-75EB-4367-9223-0DA3E1F63562}">
      <text>
        <r>
          <rPr>
            <sz val="9"/>
            <color indexed="81"/>
            <rFont val="Tahoma"/>
            <family val="2"/>
          </rPr>
          <t>Solver could not find a feasible solution.</t>
        </r>
      </text>
    </comment>
    <comment ref="Q221" authorId="0" shapeId="0" xr:uid="{A6B068F0-03C2-40F5-9BEF-440456F5F74A}">
      <text>
        <r>
          <rPr>
            <sz val="9"/>
            <color indexed="81"/>
            <rFont val="Tahoma"/>
            <family val="2"/>
          </rPr>
          <t>Solver converged in probability to a global solution.</t>
        </r>
      </text>
    </comment>
    <comment ref="R221" authorId="0" shapeId="0" xr:uid="{1CE1CBA0-2C8F-468C-9375-DD2A63CA80E2}">
      <text>
        <r>
          <rPr>
            <sz val="9"/>
            <color indexed="81"/>
            <rFont val="Tahoma"/>
            <family val="2"/>
          </rPr>
          <t>Solver could not find a feasible solution.</t>
        </r>
      </text>
    </comment>
    <comment ref="S221" authorId="0" shapeId="0" xr:uid="{496C3EAE-03A8-409C-B9C3-4125303D5536}">
      <text>
        <r>
          <rPr>
            <sz val="9"/>
            <color indexed="81"/>
            <rFont val="Tahoma"/>
            <family val="2"/>
          </rPr>
          <t>Solver converged in probability to a global solution.</t>
        </r>
      </text>
    </comment>
    <comment ref="T221" authorId="0" shapeId="0" xr:uid="{4D58BB5F-62CE-4416-8A31-917B7BA84DA6}">
      <text>
        <r>
          <rPr>
            <sz val="9"/>
            <color indexed="81"/>
            <rFont val="Tahoma"/>
            <family val="2"/>
          </rPr>
          <t>Solver converged in probability to a global solution.</t>
        </r>
      </text>
    </comment>
    <comment ref="U221" authorId="0" shapeId="0" xr:uid="{DAFA31AD-47B5-4DB3-B1DA-8B6129BCB98B}">
      <text>
        <r>
          <rPr>
            <sz val="9"/>
            <color indexed="81"/>
            <rFont val="Tahoma"/>
            <family val="2"/>
          </rPr>
          <t>Solver converged in probability to a global solution.</t>
        </r>
      </text>
    </comment>
    <comment ref="V221" authorId="0" shapeId="0" xr:uid="{BA275F4B-4991-4806-B3DF-7DFB5ACC04B9}">
      <text>
        <r>
          <rPr>
            <sz val="9"/>
            <color indexed="81"/>
            <rFont val="Tahoma"/>
            <family val="2"/>
          </rPr>
          <t>Solver converged in probability to a global solution.</t>
        </r>
      </text>
    </comment>
    <comment ref="W221" authorId="0" shapeId="0" xr:uid="{7BA59393-4048-49DB-B83D-F919611E7165}">
      <text>
        <r>
          <rPr>
            <sz val="9"/>
            <color indexed="81"/>
            <rFont val="Tahoma"/>
            <family val="2"/>
          </rPr>
          <t>Solver converged in probability to a global solution.</t>
        </r>
      </text>
    </comment>
    <comment ref="X221" authorId="0" shapeId="0" xr:uid="{6D0FFB23-3B24-4C3A-AB3B-EE4DA83AB6C9}">
      <text>
        <r>
          <rPr>
            <sz val="9"/>
            <color indexed="81"/>
            <rFont val="Tahoma"/>
            <family val="2"/>
          </rPr>
          <t>Solver converged in probability to a global solution.</t>
        </r>
      </text>
    </comment>
    <comment ref="Y221" authorId="0" shapeId="0" xr:uid="{542E0AA0-60FF-4136-90FD-C1DAE3D665CC}">
      <text>
        <r>
          <rPr>
            <sz val="9"/>
            <color indexed="81"/>
            <rFont val="Tahoma"/>
            <family val="2"/>
          </rPr>
          <t>Solver converged in probability to a global solution.</t>
        </r>
      </text>
    </comment>
    <comment ref="Z221" authorId="0" shapeId="0" xr:uid="{417EBEE5-B202-468C-A670-3F2943E94401}">
      <text>
        <r>
          <rPr>
            <sz val="9"/>
            <color indexed="81"/>
            <rFont val="Tahoma"/>
            <family val="2"/>
          </rPr>
          <t>Solver converged in probability to a global solution.</t>
        </r>
      </text>
    </comment>
    <comment ref="AA221" authorId="0" shapeId="0" xr:uid="{CF500E1A-D481-4797-9936-1A681DFA3AA7}">
      <text>
        <r>
          <rPr>
            <sz val="9"/>
            <color indexed="81"/>
            <rFont val="Tahoma"/>
            <family val="2"/>
          </rPr>
          <t>Solver converged in probability to a global solution.</t>
        </r>
      </text>
    </comment>
    <comment ref="B222" authorId="0" shapeId="0" xr:uid="{A7B6052D-9E8D-4EAE-B353-7DBB7F457D27}">
      <text>
        <r>
          <rPr>
            <sz val="9"/>
            <color indexed="81"/>
            <rFont val="Tahoma"/>
            <family val="2"/>
          </rPr>
          <t>Solver could not find a feasible solution.</t>
        </r>
      </text>
    </comment>
    <comment ref="C222" authorId="0" shapeId="0" xr:uid="{143810D3-3E28-43DD-8957-EFA4C7F26165}">
      <text>
        <r>
          <rPr>
            <sz val="9"/>
            <color indexed="81"/>
            <rFont val="Tahoma"/>
            <family val="2"/>
          </rPr>
          <t>Solver could not find a feasible solution.</t>
        </r>
      </text>
    </comment>
    <comment ref="D222" authorId="0" shapeId="0" xr:uid="{20D6B768-988C-42C1-AD40-C9333E049F95}">
      <text>
        <r>
          <rPr>
            <sz val="9"/>
            <color indexed="81"/>
            <rFont val="Tahoma"/>
            <family val="2"/>
          </rPr>
          <t>Solver could not find a feasible solution.</t>
        </r>
      </text>
    </comment>
    <comment ref="E222" authorId="0" shapeId="0" xr:uid="{91A2CC22-2C3C-47E8-9489-E430F91CDC82}">
      <text>
        <r>
          <rPr>
            <sz val="9"/>
            <color indexed="81"/>
            <rFont val="Tahoma"/>
            <family val="2"/>
          </rPr>
          <t>Solver could not find a feasible solution.</t>
        </r>
      </text>
    </comment>
    <comment ref="F222" authorId="0" shapeId="0" xr:uid="{B2676708-935C-42E8-BE7E-0659454833EF}">
      <text>
        <r>
          <rPr>
            <sz val="9"/>
            <color indexed="81"/>
            <rFont val="Tahoma"/>
            <family val="2"/>
          </rPr>
          <t>Solver could not find a feasible solution.</t>
        </r>
      </text>
    </comment>
    <comment ref="G222" authorId="0" shapeId="0" xr:uid="{ABE3AA75-8964-4498-BCC0-080FBD19C1A3}">
      <text>
        <r>
          <rPr>
            <sz val="9"/>
            <color indexed="81"/>
            <rFont val="Tahoma"/>
            <family val="2"/>
          </rPr>
          <t>Solver could not find a feasible solution.</t>
        </r>
      </text>
    </comment>
    <comment ref="H222" authorId="0" shapeId="0" xr:uid="{D17BBCF3-E0A7-4557-A349-189BCA08F8A0}">
      <text>
        <r>
          <rPr>
            <sz val="9"/>
            <color indexed="81"/>
            <rFont val="Tahoma"/>
            <family val="2"/>
          </rPr>
          <t>Solver could not find a feasible solution.</t>
        </r>
      </text>
    </comment>
    <comment ref="I222" authorId="0" shapeId="0" xr:uid="{1C177A2A-CFD7-4D01-BC0E-8B035C34FE17}">
      <text>
        <r>
          <rPr>
            <sz val="9"/>
            <color indexed="81"/>
            <rFont val="Tahoma"/>
            <family val="2"/>
          </rPr>
          <t>Solver could not find a feasible solution.</t>
        </r>
      </text>
    </comment>
    <comment ref="J222" authorId="0" shapeId="0" xr:uid="{C3548ED5-5F65-49CB-BA2F-D1FA1515B544}">
      <text>
        <r>
          <rPr>
            <sz val="9"/>
            <color indexed="81"/>
            <rFont val="Tahoma"/>
            <family val="2"/>
          </rPr>
          <t>Solver could not find a feasible solution.</t>
        </r>
      </text>
    </comment>
    <comment ref="K222" authorId="0" shapeId="0" xr:uid="{F3D99BBB-AFC3-4A9F-BC9E-7B993CACD60C}">
      <text>
        <r>
          <rPr>
            <sz val="9"/>
            <color indexed="81"/>
            <rFont val="Tahoma"/>
            <family val="2"/>
          </rPr>
          <t>Solver could not find a feasible solution.</t>
        </r>
      </text>
    </comment>
    <comment ref="L222" authorId="0" shapeId="0" xr:uid="{2E335954-F44C-4DF9-9B75-FEC971070CF1}">
      <text>
        <r>
          <rPr>
            <sz val="9"/>
            <color indexed="81"/>
            <rFont val="Tahoma"/>
            <family val="2"/>
          </rPr>
          <t>Solver could not find a feasible solution.</t>
        </r>
      </text>
    </comment>
    <comment ref="M222" authorId="0" shapeId="0" xr:uid="{581945CF-B1E2-4509-933D-1F8F79306ED9}">
      <text>
        <r>
          <rPr>
            <sz val="9"/>
            <color indexed="81"/>
            <rFont val="Tahoma"/>
            <family val="2"/>
          </rPr>
          <t>Solver could not find a feasible solution.</t>
        </r>
      </text>
    </comment>
    <comment ref="N222" authorId="0" shapeId="0" xr:uid="{F9B2401F-9E8F-4686-8EBF-9DED768F0226}">
      <text>
        <r>
          <rPr>
            <sz val="9"/>
            <color indexed="81"/>
            <rFont val="Tahoma"/>
            <family val="2"/>
          </rPr>
          <t>Solver could not find a feasible solution.</t>
        </r>
      </text>
    </comment>
    <comment ref="O222" authorId="0" shapeId="0" xr:uid="{0A20567D-2FBF-433E-9414-D4323CF6B77C}">
      <text>
        <r>
          <rPr>
            <sz val="9"/>
            <color indexed="81"/>
            <rFont val="Tahoma"/>
            <family val="2"/>
          </rPr>
          <t>Solver could not find a feasible solution.</t>
        </r>
      </text>
    </comment>
    <comment ref="P222" authorId="0" shapeId="0" xr:uid="{9BEBE1CD-CE80-4295-9A3B-7929FD9612CC}">
      <text>
        <r>
          <rPr>
            <sz val="9"/>
            <color indexed="81"/>
            <rFont val="Tahoma"/>
            <family val="2"/>
          </rPr>
          <t>Solver could not find a feasible solution.</t>
        </r>
      </text>
    </comment>
    <comment ref="Q222" authorId="0" shapeId="0" xr:uid="{8A16B005-F709-427B-A5FC-7B08E751AE18}">
      <text>
        <r>
          <rPr>
            <sz val="9"/>
            <color indexed="81"/>
            <rFont val="Tahoma"/>
            <family val="2"/>
          </rPr>
          <t>Solver could not find a feasible solution.</t>
        </r>
      </text>
    </comment>
    <comment ref="R222" authorId="0" shapeId="0" xr:uid="{FF4DD5B4-C7A0-457D-AD0B-A9E75DF4541B}">
      <text>
        <r>
          <rPr>
            <sz val="9"/>
            <color indexed="81"/>
            <rFont val="Tahoma"/>
            <family val="2"/>
          </rPr>
          <t>Solver converged in probability to a global solution.</t>
        </r>
      </text>
    </comment>
    <comment ref="S222" authorId="0" shapeId="0" xr:uid="{FE2CEB8D-C9B5-428C-A91E-32BD39941810}">
      <text>
        <r>
          <rPr>
            <sz val="9"/>
            <color indexed="81"/>
            <rFont val="Tahoma"/>
            <family val="2"/>
          </rPr>
          <t>Solver converged in probability to a global solution.</t>
        </r>
      </text>
    </comment>
    <comment ref="T222" authorId="0" shapeId="0" xr:uid="{937FF503-8C38-4DE9-92D2-9E2B01EB783F}">
      <text>
        <r>
          <rPr>
            <sz val="9"/>
            <color indexed="81"/>
            <rFont val="Tahoma"/>
            <family val="2"/>
          </rPr>
          <t>Solver converged in probability to a global solution.</t>
        </r>
      </text>
    </comment>
    <comment ref="U222" authorId="0" shapeId="0" xr:uid="{9C758FE0-079B-4AF9-A6C5-6E0170686214}">
      <text>
        <r>
          <rPr>
            <sz val="9"/>
            <color indexed="81"/>
            <rFont val="Tahoma"/>
            <family val="2"/>
          </rPr>
          <t>Solver converged in probability to a global solution.</t>
        </r>
      </text>
    </comment>
    <comment ref="V222" authorId="0" shapeId="0" xr:uid="{E4FA9C1B-EC21-4941-ABC4-95EDA9E2B9F4}">
      <text>
        <r>
          <rPr>
            <sz val="9"/>
            <color indexed="81"/>
            <rFont val="Tahoma"/>
            <family val="2"/>
          </rPr>
          <t>Solver converged in probability to a global solution.</t>
        </r>
      </text>
    </comment>
    <comment ref="W222" authorId="0" shapeId="0" xr:uid="{3FA0510D-3173-4EF7-8FE7-6A727011626D}">
      <text>
        <r>
          <rPr>
            <sz val="9"/>
            <color indexed="81"/>
            <rFont val="Tahoma"/>
            <family val="2"/>
          </rPr>
          <t>Solver converged in probability to a global solution.</t>
        </r>
      </text>
    </comment>
    <comment ref="X222" authorId="0" shapeId="0" xr:uid="{9AD895F3-87C0-4858-B75D-E9DDCFF00B78}">
      <text>
        <r>
          <rPr>
            <sz val="9"/>
            <color indexed="81"/>
            <rFont val="Tahoma"/>
            <family val="2"/>
          </rPr>
          <t>Solver converged in probability to a global solution.</t>
        </r>
      </text>
    </comment>
    <comment ref="Y222" authorId="0" shapeId="0" xr:uid="{C095A716-6E87-49C3-AC04-49F1A533BA0F}">
      <text>
        <r>
          <rPr>
            <sz val="9"/>
            <color indexed="81"/>
            <rFont val="Tahoma"/>
            <family val="2"/>
          </rPr>
          <t>Solver converged in probability to a global solution.</t>
        </r>
      </text>
    </comment>
    <comment ref="Z222" authorId="0" shapeId="0" xr:uid="{4245D6A1-CCBB-42BD-9FD3-0BA75DE731C3}">
      <text>
        <r>
          <rPr>
            <sz val="9"/>
            <color indexed="81"/>
            <rFont val="Tahoma"/>
            <family val="2"/>
          </rPr>
          <t>Solver converged in probability to a global solution.</t>
        </r>
      </text>
    </comment>
    <comment ref="AA222" authorId="0" shapeId="0" xr:uid="{6BFDF59D-9B0F-41A3-8FEC-E4A4D37D70A8}">
      <text>
        <r>
          <rPr>
            <sz val="9"/>
            <color indexed="81"/>
            <rFont val="Tahoma"/>
            <family val="2"/>
          </rPr>
          <t>Solver converged in probability to a global solution.</t>
        </r>
      </text>
    </comment>
    <comment ref="B223" authorId="0" shapeId="0" xr:uid="{A788BD9B-529E-4573-B7B3-57F23D3E6BFD}">
      <text>
        <r>
          <rPr>
            <sz val="9"/>
            <color indexed="81"/>
            <rFont val="Tahoma"/>
            <family val="2"/>
          </rPr>
          <t>Solver could not find a feasible solution.</t>
        </r>
      </text>
    </comment>
    <comment ref="C223" authorId="0" shapeId="0" xr:uid="{A7E06998-4C13-4FFA-B6F9-B76A637F8DF9}">
      <text>
        <r>
          <rPr>
            <sz val="9"/>
            <color indexed="81"/>
            <rFont val="Tahoma"/>
            <family val="2"/>
          </rPr>
          <t>Solver could not find a feasible solution.</t>
        </r>
      </text>
    </comment>
    <comment ref="D223" authorId="0" shapeId="0" xr:uid="{CBD05310-FCF3-4487-9EA9-C5D68D45B900}">
      <text>
        <r>
          <rPr>
            <sz val="9"/>
            <color indexed="81"/>
            <rFont val="Tahoma"/>
            <family val="2"/>
          </rPr>
          <t>Solver could not find a feasible solution.</t>
        </r>
      </text>
    </comment>
    <comment ref="E223" authorId="0" shapeId="0" xr:uid="{9E986129-6352-4E66-8989-D5BC2A253379}">
      <text>
        <r>
          <rPr>
            <sz val="9"/>
            <color indexed="81"/>
            <rFont val="Tahoma"/>
            <family val="2"/>
          </rPr>
          <t>Solver could not find a feasible solution.</t>
        </r>
      </text>
    </comment>
    <comment ref="F223" authorId="0" shapeId="0" xr:uid="{5B254C3D-5DF5-4E43-9A1D-7DCCAB55D191}">
      <text>
        <r>
          <rPr>
            <sz val="9"/>
            <color indexed="81"/>
            <rFont val="Tahoma"/>
            <family val="2"/>
          </rPr>
          <t>Solver could not find a feasible solution.</t>
        </r>
      </text>
    </comment>
    <comment ref="G223" authorId="0" shapeId="0" xr:uid="{80A3EBA3-70D7-4ED0-B87D-C8F9E005C952}">
      <text>
        <r>
          <rPr>
            <sz val="9"/>
            <color indexed="81"/>
            <rFont val="Tahoma"/>
            <family val="2"/>
          </rPr>
          <t>Solver could not find a feasible solution.</t>
        </r>
      </text>
    </comment>
    <comment ref="H223" authorId="0" shapeId="0" xr:uid="{78B6AD57-470E-4DAF-9CF7-4021DDBA6B0E}">
      <text>
        <r>
          <rPr>
            <sz val="9"/>
            <color indexed="81"/>
            <rFont val="Tahoma"/>
            <family val="2"/>
          </rPr>
          <t>Solver could not find a feasible solution.</t>
        </r>
      </text>
    </comment>
    <comment ref="I223" authorId="0" shapeId="0" xr:uid="{433B3E61-8C08-4EE4-B41F-FF4D5E6B86C1}">
      <text>
        <r>
          <rPr>
            <sz val="9"/>
            <color indexed="81"/>
            <rFont val="Tahoma"/>
            <family val="2"/>
          </rPr>
          <t>Solver could not find a feasible solution.</t>
        </r>
      </text>
    </comment>
    <comment ref="J223" authorId="0" shapeId="0" xr:uid="{192A211F-634D-4A17-8B67-78023BB486CB}">
      <text>
        <r>
          <rPr>
            <sz val="9"/>
            <color indexed="81"/>
            <rFont val="Tahoma"/>
            <family val="2"/>
          </rPr>
          <t>Solver could not find a feasible solution.</t>
        </r>
      </text>
    </comment>
    <comment ref="K223" authorId="0" shapeId="0" xr:uid="{FEFABA15-D28B-4225-9AF6-B99115417650}">
      <text>
        <r>
          <rPr>
            <sz val="9"/>
            <color indexed="81"/>
            <rFont val="Tahoma"/>
            <family val="2"/>
          </rPr>
          <t>Solver could not find a feasible solution.</t>
        </r>
      </text>
    </comment>
    <comment ref="L223" authorId="0" shapeId="0" xr:uid="{596D24BE-BA8B-48B7-83D0-60FBDA922F1B}">
      <text>
        <r>
          <rPr>
            <sz val="9"/>
            <color indexed="81"/>
            <rFont val="Tahoma"/>
            <family val="2"/>
          </rPr>
          <t>Solver could not find a feasible solution.</t>
        </r>
      </text>
    </comment>
    <comment ref="M223" authorId="0" shapeId="0" xr:uid="{3FDAC2E4-7C39-4309-B861-2F241ADA1C8C}">
      <text>
        <r>
          <rPr>
            <sz val="9"/>
            <color indexed="81"/>
            <rFont val="Tahoma"/>
            <family val="2"/>
          </rPr>
          <t>Solver could not find a feasible solution.</t>
        </r>
      </text>
    </comment>
    <comment ref="N223" authorId="0" shapeId="0" xr:uid="{F50621ED-41CF-4EDA-9AA3-05642FD4ED04}">
      <text>
        <r>
          <rPr>
            <sz val="9"/>
            <color indexed="81"/>
            <rFont val="Tahoma"/>
            <family val="2"/>
          </rPr>
          <t>Solver could not find a feasible solution.</t>
        </r>
      </text>
    </comment>
    <comment ref="O223" authorId="0" shapeId="0" xr:uid="{E5295A41-51ED-4CD0-863B-7338796673BC}">
      <text>
        <r>
          <rPr>
            <sz val="9"/>
            <color indexed="81"/>
            <rFont val="Tahoma"/>
            <family val="2"/>
          </rPr>
          <t>Solver could not find a feasible solution.</t>
        </r>
      </text>
    </comment>
    <comment ref="P223" authorId="0" shapeId="0" xr:uid="{0CC9FCEE-9927-4A44-BAF2-9C776157D95D}">
      <text>
        <r>
          <rPr>
            <sz val="9"/>
            <color indexed="81"/>
            <rFont val="Tahoma"/>
            <family val="2"/>
          </rPr>
          <t>Solver could not find a feasible solution.</t>
        </r>
      </text>
    </comment>
    <comment ref="Q223" authorId="0" shapeId="0" xr:uid="{96029853-138B-46CF-95DA-90629FAB9636}">
      <text>
        <r>
          <rPr>
            <sz val="9"/>
            <color indexed="81"/>
            <rFont val="Tahoma"/>
            <family val="2"/>
          </rPr>
          <t>Solver could not find a feasible solution.</t>
        </r>
      </text>
    </comment>
    <comment ref="R223" authorId="0" shapeId="0" xr:uid="{70096BA0-877A-43DE-B44E-10AB42F14515}">
      <text>
        <r>
          <rPr>
            <sz val="9"/>
            <color indexed="81"/>
            <rFont val="Tahoma"/>
            <family val="2"/>
          </rPr>
          <t>Solver converged in probability to a global solution.</t>
        </r>
      </text>
    </comment>
    <comment ref="S223" authorId="0" shapeId="0" xr:uid="{DD219952-A012-44EB-AF8F-433799A67A54}">
      <text>
        <r>
          <rPr>
            <sz val="9"/>
            <color indexed="81"/>
            <rFont val="Tahoma"/>
            <family val="2"/>
          </rPr>
          <t>Solver converged in probability to a global solution.</t>
        </r>
      </text>
    </comment>
    <comment ref="T223" authorId="0" shapeId="0" xr:uid="{D50F4733-E408-4FE0-BA24-00A09EA924AB}">
      <text>
        <r>
          <rPr>
            <sz val="9"/>
            <color indexed="81"/>
            <rFont val="Tahoma"/>
            <family val="2"/>
          </rPr>
          <t>Solver converged in probability to a global solution.</t>
        </r>
      </text>
    </comment>
    <comment ref="U223" authorId="0" shapeId="0" xr:uid="{95C79651-29AF-4361-A3BB-3B16E86997E7}">
      <text>
        <r>
          <rPr>
            <sz val="9"/>
            <color indexed="81"/>
            <rFont val="Tahoma"/>
            <family val="2"/>
          </rPr>
          <t>Solver converged in probability to a global solution.</t>
        </r>
      </text>
    </comment>
    <comment ref="V223" authorId="0" shapeId="0" xr:uid="{359DD2CC-CBD7-40FE-AD50-8F3EEFE29181}">
      <text>
        <r>
          <rPr>
            <sz val="9"/>
            <color indexed="81"/>
            <rFont val="Tahoma"/>
            <family val="2"/>
          </rPr>
          <t>Solver converged in probability to a global solution.</t>
        </r>
      </text>
    </comment>
    <comment ref="W223" authorId="0" shapeId="0" xr:uid="{DCA44CAD-D04B-4502-B540-706453C8E7D7}">
      <text>
        <r>
          <rPr>
            <sz val="9"/>
            <color indexed="81"/>
            <rFont val="Tahoma"/>
            <family val="2"/>
          </rPr>
          <t>Solver converged in probability to a global solution.</t>
        </r>
      </text>
    </comment>
    <comment ref="X223" authorId="0" shapeId="0" xr:uid="{CBB394A3-285E-4A7E-9E34-7A18EF2CE849}">
      <text>
        <r>
          <rPr>
            <sz val="9"/>
            <color indexed="81"/>
            <rFont val="Tahoma"/>
            <family val="2"/>
          </rPr>
          <t>Solver converged in probability to a global solution.</t>
        </r>
      </text>
    </comment>
    <comment ref="Y223" authorId="0" shapeId="0" xr:uid="{CB404BE9-2970-43A8-9115-68209F58F3F5}">
      <text>
        <r>
          <rPr>
            <sz val="9"/>
            <color indexed="81"/>
            <rFont val="Tahoma"/>
            <family val="2"/>
          </rPr>
          <t>Solver converged in probability to a global solution.</t>
        </r>
      </text>
    </comment>
    <comment ref="Z223" authorId="0" shapeId="0" xr:uid="{FD004308-EF97-4E22-AA9E-4D83F7086DDA}">
      <text>
        <r>
          <rPr>
            <sz val="9"/>
            <color indexed="81"/>
            <rFont val="Tahoma"/>
            <family val="2"/>
          </rPr>
          <t>Solver converged in probability to a global solution.</t>
        </r>
      </text>
    </comment>
    <comment ref="AA223" authorId="0" shapeId="0" xr:uid="{89E30EB1-0EE6-41BF-83FA-CEAADD3D9A9D}">
      <text>
        <r>
          <rPr>
            <sz val="9"/>
            <color indexed="81"/>
            <rFont val="Tahoma"/>
            <family val="2"/>
          </rPr>
          <t>Solver converged in probability to a global solution.</t>
        </r>
      </text>
    </comment>
    <comment ref="B224" authorId="0" shapeId="0" xr:uid="{65A6A342-0A27-4810-9C7D-3FAF2F3F8E8D}">
      <text>
        <r>
          <rPr>
            <sz val="9"/>
            <color indexed="81"/>
            <rFont val="Tahoma"/>
            <family val="2"/>
          </rPr>
          <t>Solver could not find a feasible solution.</t>
        </r>
      </text>
    </comment>
    <comment ref="C224" authorId="0" shapeId="0" xr:uid="{AAE95237-BD22-4D3B-A990-52B3B6F478BF}">
      <text>
        <r>
          <rPr>
            <sz val="9"/>
            <color indexed="81"/>
            <rFont val="Tahoma"/>
            <family val="2"/>
          </rPr>
          <t>Solver could not find a feasible solution.</t>
        </r>
      </text>
    </comment>
    <comment ref="D224" authorId="0" shapeId="0" xr:uid="{587AA203-1244-471D-AF49-22C6D932A83C}">
      <text>
        <r>
          <rPr>
            <sz val="9"/>
            <color indexed="81"/>
            <rFont val="Tahoma"/>
            <family val="2"/>
          </rPr>
          <t>Solver could not find a feasible solution.</t>
        </r>
      </text>
    </comment>
    <comment ref="E224" authorId="0" shapeId="0" xr:uid="{E5E43A13-FC45-407F-909A-D1C8AD3F37DB}">
      <text>
        <r>
          <rPr>
            <sz val="9"/>
            <color indexed="81"/>
            <rFont val="Tahoma"/>
            <family val="2"/>
          </rPr>
          <t>Solver could not find a feasible solution.</t>
        </r>
      </text>
    </comment>
    <comment ref="F224" authorId="0" shapeId="0" xr:uid="{C72F8BC7-87CE-4CB0-8AC3-118026394647}">
      <text>
        <r>
          <rPr>
            <sz val="9"/>
            <color indexed="81"/>
            <rFont val="Tahoma"/>
            <family val="2"/>
          </rPr>
          <t>Solver could not find a feasible solution.</t>
        </r>
      </text>
    </comment>
    <comment ref="G224" authorId="0" shapeId="0" xr:uid="{08FFF029-0881-4545-9AB2-8F26C3DA8922}">
      <text>
        <r>
          <rPr>
            <sz val="9"/>
            <color indexed="81"/>
            <rFont val="Tahoma"/>
            <family val="2"/>
          </rPr>
          <t>Solver could not find a feasible solution.</t>
        </r>
      </text>
    </comment>
    <comment ref="H224" authorId="0" shapeId="0" xr:uid="{177BA00E-8856-43E8-B9D2-D91978B0E0A8}">
      <text>
        <r>
          <rPr>
            <sz val="9"/>
            <color indexed="81"/>
            <rFont val="Tahoma"/>
            <family val="2"/>
          </rPr>
          <t>Solver could not find a feasible solution.</t>
        </r>
      </text>
    </comment>
    <comment ref="I224" authorId="0" shapeId="0" xr:uid="{4AE23D95-CE13-44DB-A881-7B3A61D392B5}">
      <text>
        <r>
          <rPr>
            <sz val="9"/>
            <color indexed="81"/>
            <rFont val="Tahoma"/>
            <family val="2"/>
          </rPr>
          <t>Solver could not find a feasible solution.</t>
        </r>
      </text>
    </comment>
    <comment ref="J224" authorId="0" shapeId="0" xr:uid="{814F51B7-6977-4D76-ABE2-EFE4387C811D}">
      <text>
        <r>
          <rPr>
            <sz val="9"/>
            <color indexed="81"/>
            <rFont val="Tahoma"/>
            <family val="2"/>
          </rPr>
          <t>Solver could not find a feasible solution.</t>
        </r>
      </text>
    </comment>
    <comment ref="K224" authorId="0" shapeId="0" xr:uid="{A2D25634-E620-43EF-A62A-685E4986ECE8}">
      <text>
        <r>
          <rPr>
            <sz val="9"/>
            <color indexed="81"/>
            <rFont val="Tahoma"/>
            <family val="2"/>
          </rPr>
          <t>Solver could not find a feasible solution.</t>
        </r>
      </text>
    </comment>
    <comment ref="L224" authorId="0" shapeId="0" xr:uid="{08B28CE5-96E8-4B0B-B344-FDD0DBA9C090}">
      <text>
        <r>
          <rPr>
            <sz val="9"/>
            <color indexed="81"/>
            <rFont val="Tahoma"/>
            <family val="2"/>
          </rPr>
          <t>Solver could not find a feasible solution.</t>
        </r>
      </text>
    </comment>
    <comment ref="M224" authorId="0" shapeId="0" xr:uid="{7BC5B95D-ECA1-4738-B7A3-0C60DDC024C4}">
      <text>
        <r>
          <rPr>
            <sz val="9"/>
            <color indexed="81"/>
            <rFont val="Tahoma"/>
            <family val="2"/>
          </rPr>
          <t>Solver could not find a feasible solution.</t>
        </r>
      </text>
    </comment>
    <comment ref="N224" authorId="0" shapeId="0" xr:uid="{6DBC2375-3F36-40A7-8881-64489AC23072}">
      <text>
        <r>
          <rPr>
            <sz val="9"/>
            <color indexed="81"/>
            <rFont val="Tahoma"/>
            <family val="2"/>
          </rPr>
          <t>Solver could not find a feasible solution.</t>
        </r>
      </text>
    </comment>
    <comment ref="O224" authorId="0" shapeId="0" xr:uid="{7CE4B0A1-88EE-4409-BF3A-61EE359A974C}">
      <text>
        <r>
          <rPr>
            <sz val="9"/>
            <color indexed="81"/>
            <rFont val="Tahoma"/>
            <family val="2"/>
          </rPr>
          <t>Solver could not find a feasible solution.</t>
        </r>
      </text>
    </comment>
    <comment ref="P224" authorId="0" shapeId="0" xr:uid="{764CB316-8529-409A-8DF8-47A2507C5590}">
      <text>
        <r>
          <rPr>
            <sz val="9"/>
            <color indexed="81"/>
            <rFont val="Tahoma"/>
            <family val="2"/>
          </rPr>
          <t>Solver could not find a feasible solution.</t>
        </r>
      </text>
    </comment>
    <comment ref="Q224" authorId="0" shapeId="0" xr:uid="{81AC1C8F-B10C-493D-B7BE-A2A16E81A6E5}">
      <text>
        <r>
          <rPr>
            <sz val="9"/>
            <color indexed="81"/>
            <rFont val="Tahoma"/>
            <family val="2"/>
          </rPr>
          <t>Solver could not find a feasible solution.</t>
        </r>
      </text>
    </comment>
    <comment ref="R224" authorId="0" shapeId="0" xr:uid="{42B37264-C357-4AB7-98C3-B8E001F936A9}">
      <text>
        <r>
          <rPr>
            <sz val="9"/>
            <color indexed="81"/>
            <rFont val="Tahoma"/>
            <family val="2"/>
          </rPr>
          <t>Solver could not find a feasible solution.</t>
        </r>
      </text>
    </comment>
    <comment ref="S224" authorId="0" shapeId="0" xr:uid="{07C0BA05-A75F-4C05-8681-290A8B31B373}">
      <text>
        <r>
          <rPr>
            <sz val="9"/>
            <color indexed="81"/>
            <rFont val="Tahoma"/>
            <family val="2"/>
          </rPr>
          <t>Solver converged in probability to a global solution.</t>
        </r>
      </text>
    </comment>
    <comment ref="T224" authorId="0" shapeId="0" xr:uid="{E63CFB84-63AF-497A-A878-BF2156ED699D}">
      <text>
        <r>
          <rPr>
            <sz val="9"/>
            <color indexed="81"/>
            <rFont val="Tahoma"/>
            <family val="2"/>
          </rPr>
          <t>Solver converged in probability to a global solution.</t>
        </r>
      </text>
    </comment>
    <comment ref="U224" authorId="0" shapeId="0" xr:uid="{ED49F2FB-E476-4225-BBB7-0B3EC6B064DC}">
      <text>
        <r>
          <rPr>
            <sz val="9"/>
            <color indexed="81"/>
            <rFont val="Tahoma"/>
            <family val="2"/>
          </rPr>
          <t>Solver converged in probability to a global solution.</t>
        </r>
      </text>
    </comment>
    <comment ref="V224" authorId="0" shapeId="0" xr:uid="{1877984D-277E-4E13-AD1B-A31C2116005A}">
      <text>
        <r>
          <rPr>
            <sz val="9"/>
            <color indexed="81"/>
            <rFont val="Tahoma"/>
            <family val="2"/>
          </rPr>
          <t>Solver converged in probability to a global solution.</t>
        </r>
      </text>
    </comment>
    <comment ref="W224" authorId="0" shapeId="0" xr:uid="{3DC23E27-E832-4BEA-95D5-6BDF19BB9DCC}">
      <text>
        <r>
          <rPr>
            <sz val="9"/>
            <color indexed="81"/>
            <rFont val="Tahoma"/>
            <family val="2"/>
          </rPr>
          <t>Solver converged in probability to a global solution.</t>
        </r>
      </text>
    </comment>
    <comment ref="X224" authorId="0" shapeId="0" xr:uid="{F998CD45-A2AA-4491-A5DB-9D7E1FCBC053}">
      <text>
        <r>
          <rPr>
            <sz val="9"/>
            <color indexed="81"/>
            <rFont val="Tahoma"/>
            <family val="2"/>
          </rPr>
          <t>Solver converged in probability to a global solution.</t>
        </r>
      </text>
    </comment>
    <comment ref="Y224" authorId="0" shapeId="0" xr:uid="{A7EAEB89-A6C7-404E-B095-A9085D7359BE}">
      <text>
        <r>
          <rPr>
            <sz val="9"/>
            <color indexed="81"/>
            <rFont val="Tahoma"/>
            <family val="2"/>
          </rPr>
          <t>Solver converged in probability to a global solution.</t>
        </r>
      </text>
    </comment>
    <comment ref="Z224" authorId="0" shapeId="0" xr:uid="{A0EF1357-2E89-4003-B61B-238875CDD138}">
      <text>
        <r>
          <rPr>
            <sz val="9"/>
            <color indexed="81"/>
            <rFont val="Tahoma"/>
            <family val="2"/>
          </rPr>
          <t>Solver converged in probability to a global solution.</t>
        </r>
      </text>
    </comment>
    <comment ref="AA224" authorId="0" shapeId="0" xr:uid="{E1833561-2D2B-484D-838F-F91CE7CDFDFB}">
      <text>
        <r>
          <rPr>
            <sz val="9"/>
            <color indexed="81"/>
            <rFont val="Tahoma"/>
            <family val="2"/>
          </rPr>
          <t>Solver converged in probability to a global solution.</t>
        </r>
      </text>
    </comment>
    <comment ref="B225" authorId="0" shapeId="0" xr:uid="{C893319B-8637-4D32-9879-751BABAF47C7}">
      <text>
        <r>
          <rPr>
            <sz val="9"/>
            <color indexed="81"/>
            <rFont val="Tahoma"/>
            <family val="2"/>
          </rPr>
          <t>Solver could not find a feasible solution.</t>
        </r>
      </text>
    </comment>
    <comment ref="C225" authorId="0" shapeId="0" xr:uid="{F2E52FBD-8351-4291-89A1-901613B561AF}">
      <text>
        <r>
          <rPr>
            <sz val="9"/>
            <color indexed="81"/>
            <rFont val="Tahoma"/>
            <family val="2"/>
          </rPr>
          <t>Solver could not find a feasible solution.</t>
        </r>
      </text>
    </comment>
    <comment ref="D225" authorId="0" shapeId="0" xr:uid="{091FD426-9D59-4F12-BEC1-E65E4D24490E}">
      <text>
        <r>
          <rPr>
            <sz val="9"/>
            <color indexed="81"/>
            <rFont val="Tahoma"/>
            <family val="2"/>
          </rPr>
          <t>Solver could not find a feasible solution.</t>
        </r>
      </text>
    </comment>
    <comment ref="E225" authorId="0" shapeId="0" xr:uid="{910AD054-93AD-4431-99A5-521CE4975EAB}">
      <text>
        <r>
          <rPr>
            <sz val="9"/>
            <color indexed="81"/>
            <rFont val="Tahoma"/>
            <family val="2"/>
          </rPr>
          <t>Solver could not find a feasible solution.</t>
        </r>
      </text>
    </comment>
    <comment ref="F225" authorId="0" shapeId="0" xr:uid="{651E60EB-4636-4A9F-9C62-E34B4B1EB25D}">
      <text>
        <r>
          <rPr>
            <sz val="9"/>
            <color indexed="81"/>
            <rFont val="Tahoma"/>
            <family val="2"/>
          </rPr>
          <t>Solver could not find a feasible solution.</t>
        </r>
      </text>
    </comment>
    <comment ref="G225" authorId="0" shapeId="0" xr:uid="{F0D7C446-5EFB-46AD-BD73-02ECFC5A4AC2}">
      <text>
        <r>
          <rPr>
            <sz val="9"/>
            <color indexed="81"/>
            <rFont val="Tahoma"/>
            <family val="2"/>
          </rPr>
          <t>Solver could not find a feasible solution.</t>
        </r>
      </text>
    </comment>
    <comment ref="H225" authorId="0" shapeId="0" xr:uid="{2349544F-6660-4B3B-B46E-FC477C177BB8}">
      <text>
        <r>
          <rPr>
            <sz val="9"/>
            <color indexed="81"/>
            <rFont val="Tahoma"/>
            <family val="2"/>
          </rPr>
          <t>Solver could not find a feasible solution.</t>
        </r>
      </text>
    </comment>
    <comment ref="I225" authorId="0" shapeId="0" xr:uid="{A59C2836-8713-404C-A2AD-ADA0BDE37AF9}">
      <text>
        <r>
          <rPr>
            <sz val="9"/>
            <color indexed="81"/>
            <rFont val="Tahoma"/>
            <family val="2"/>
          </rPr>
          <t>Solver could not find a feasible solution.</t>
        </r>
      </text>
    </comment>
    <comment ref="J225" authorId="0" shapeId="0" xr:uid="{8D8B6B09-AB07-4AE0-8E9D-88926DC31500}">
      <text>
        <r>
          <rPr>
            <sz val="9"/>
            <color indexed="81"/>
            <rFont val="Tahoma"/>
            <family val="2"/>
          </rPr>
          <t>Solver could not find a feasible solution.</t>
        </r>
      </text>
    </comment>
    <comment ref="K225" authorId="0" shapeId="0" xr:uid="{EFC545A1-0542-4EFF-B1B7-02071F34FC4D}">
      <text>
        <r>
          <rPr>
            <sz val="9"/>
            <color indexed="81"/>
            <rFont val="Tahoma"/>
            <family val="2"/>
          </rPr>
          <t>Solver could not find a feasible solution.</t>
        </r>
      </text>
    </comment>
    <comment ref="L225" authorId="0" shapeId="0" xr:uid="{6A0583E4-E440-4F43-8912-30A785E50AF3}">
      <text>
        <r>
          <rPr>
            <sz val="9"/>
            <color indexed="81"/>
            <rFont val="Tahoma"/>
            <family val="2"/>
          </rPr>
          <t>Solver could not find a feasible solution.</t>
        </r>
      </text>
    </comment>
    <comment ref="M225" authorId="0" shapeId="0" xr:uid="{D6286047-67C4-43AD-8640-5AC9892742B7}">
      <text>
        <r>
          <rPr>
            <sz val="9"/>
            <color indexed="81"/>
            <rFont val="Tahoma"/>
            <family val="2"/>
          </rPr>
          <t>Solver could not find a feasible solution.</t>
        </r>
      </text>
    </comment>
    <comment ref="N225" authorId="0" shapeId="0" xr:uid="{96EE3025-A7D4-44F5-8652-3A51E0DD9141}">
      <text>
        <r>
          <rPr>
            <sz val="9"/>
            <color indexed="81"/>
            <rFont val="Tahoma"/>
            <family val="2"/>
          </rPr>
          <t>Solver could not find a feasible solution.</t>
        </r>
      </text>
    </comment>
    <comment ref="O225" authorId="0" shapeId="0" xr:uid="{BE42480B-400A-4911-88E3-49E2D59A3B2C}">
      <text>
        <r>
          <rPr>
            <sz val="9"/>
            <color indexed="81"/>
            <rFont val="Tahoma"/>
            <family val="2"/>
          </rPr>
          <t>Solver could not find a feasible solution.</t>
        </r>
      </text>
    </comment>
    <comment ref="P225" authorId="0" shapeId="0" xr:uid="{4B215925-060C-485D-A03C-32BE3F445EB7}">
      <text>
        <r>
          <rPr>
            <sz val="9"/>
            <color indexed="81"/>
            <rFont val="Tahoma"/>
            <family val="2"/>
          </rPr>
          <t>Solver could not find a feasible solution.</t>
        </r>
      </text>
    </comment>
    <comment ref="Q225" authorId="0" shapeId="0" xr:uid="{1B3E5BAA-9482-45A0-8FBC-70937A4608C6}">
      <text>
        <r>
          <rPr>
            <sz val="9"/>
            <color indexed="81"/>
            <rFont val="Tahoma"/>
            <family val="2"/>
          </rPr>
          <t>Solver could not find a feasible solution.</t>
        </r>
      </text>
    </comment>
    <comment ref="R225" authorId="0" shapeId="0" xr:uid="{FDFBBD90-8EB9-47AE-AED6-2E50F75FF38F}">
      <text>
        <r>
          <rPr>
            <sz val="9"/>
            <color indexed="81"/>
            <rFont val="Tahoma"/>
            <family val="2"/>
          </rPr>
          <t>Solver could not find a feasible solution.</t>
        </r>
      </text>
    </comment>
    <comment ref="S225" authorId="0" shapeId="0" xr:uid="{A81345BA-4008-40FE-AA1C-D40BF662EE97}">
      <text>
        <r>
          <rPr>
            <sz val="9"/>
            <color indexed="81"/>
            <rFont val="Tahoma"/>
            <family val="2"/>
          </rPr>
          <t>Solver could not find a feasible solution.</t>
        </r>
      </text>
    </comment>
    <comment ref="T225" authorId="0" shapeId="0" xr:uid="{F5F2F0B6-1BB3-4B5F-9563-49E7967F0F98}">
      <text>
        <r>
          <rPr>
            <sz val="9"/>
            <color indexed="81"/>
            <rFont val="Tahoma"/>
            <family val="2"/>
          </rPr>
          <t>Solver converged in probability to a global solution.</t>
        </r>
      </text>
    </comment>
    <comment ref="U225" authorId="0" shapeId="0" xr:uid="{380079AA-F919-4A78-8848-491AAB718D58}">
      <text>
        <r>
          <rPr>
            <sz val="9"/>
            <color indexed="81"/>
            <rFont val="Tahoma"/>
            <family val="2"/>
          </rPr>
          <t>Solver converged in probability to a global solution.</t>
        </r>
      </text>
    </comment>
    <comment ref="V225" authorId="0" shapeId="0" xr:uid="{9EB86C4E-F529-43C6-818F-D43544A93B93}">
      <text>
        <r>
          <rPr>
            <sz val="9"/>
            <color indexed="81"/>
            <rFont val="Tahoma"/>
            <family val="2"/>
          </rPr>
          <t>Solver converged in probability to a global solution.</t>
        </r>
      </text>
    </comment>
    <comment ref="W225" authorId="0" shapeId="0" xr:uid="{450A299E-C5DF-460C-8820-8EE71C153DE0}">
      <text>
        <r>
          <rPr>
            <sz val="9"/>
            <color indexed="81"/>
            <rFont val="Tahoma"/>
            <family val="2"/>
          </rPr>
          <t>Solver converged in probability to a global solution.</t>
        </r>
      </text>
    </comment>
    <comment ref="X225" authorId="0" shapeId="0" xr:uid="{F78EA431-D507-48F0-84E0-A60BAAEDA887}">
      <text>
        <r>
          <rPr>
            <sz val="9"/>
            <color indexed="81"/>
            <rFont val="Tahoma"/>
            <family val="2"/>
          </rPr>
          <t>Solver converged in probability to a global solution.</t>
        </r>
      </text>
    </comment>
    <comment ref="Y225" authorId="0" shapeId="0" xr:uid="{223A9B16-6604-4B69-ACD0-AE9DC07A7D87}">
      <text>
        <r>
          <rPr>
            <sz val="9"/>
            <color indexed="81"/>
            <rFont val="Tahoma"/>
            <family val="2"/>
          </rPr>
          <t>Solver converged in probability to a global solution.</t>
        </r>
      </text>
    </comment>
    <comment ref="Z225" authorId="0" shapeId="0" xr:uid="{54432AD6-9CFE-468B-AA7A-7D563EBA99FF}">
      <text>
        <r>
          <rPr>
            <sz val="9"/>
            <color indexed="81"/>
            <rFont val="Tahoma"/>
            <family val="2"/>
          </rPr>
          <t>Solver converged in probability to a global solution.</t>
        </r>
      </text>
    </comment>
    <comment ref="AA225" authorId="0" shapeId="0" xr:uid="{F9A7F826-8940-4A2F-A9F2-6472CFE936F0}">
      <text>
        <r>
          <rPr>
            <sz val="9"/>
            <color indexed="81"/>
            <rFont val="Tahoma"/>
            <family val="2"/>
          </rPr>
          <t>Solver converged in probability to a global solution.</t>
        </r>
      </text>
    </comment>
    <comment ref="B226" authorId="0" shapeId="0" xr:uid="{9DD81177-46C8-444B-9611-78C381F72331}">
      <text>
        <r>
          <rPr>
            <sz val="9"/>
            <color indexed="81"/>
            <rFont val="Tahoma"/>
            <family val="2"/>
          </rPr>
          <t>Solver could not find a feasible solution.</t>
        </r>
      </text>
    </comment>
    <comment ref="C226" authorId="0" shapeId="0" xr:uid="{EC7EE6FF-1DB9-402A-90BF-CA8EE1A19917}">
      <text>
        <r>
          <rPr>
            <sz val="9"/>
            <color indexed="81"/>
            <rFont val="Tahoma"/>
            <family val="2"/>
          </rPr>
          <t>Solver could not find a feasible solution.</t>
        </r>
      </text>
    </comment>
    <comment ref="D226" authorId="0" shapeId="0" xr:uid="{B4CAA758-DA1D-4D6B-B70A-CB3A46966FFB}">
      <text>
        <r>
          <rPr>
            <sz val="9"/>
            <color indexed="81"/>
            <rFont val="Tahoma"/>
            <family val="2"/>
          </rPr>
          <t>Solver could not find a feasible solution.</t>
        </r>
      </text>
    </comment>
    <comment ref="E226" authorId="0" shapeId="0" xr:uid="{790C144D-830B-4B2B-BC2D-6AE1CCAF7E55}">
      <text>
        <r>
          <rPr>
            <sz val="9"/>
            <color indexed="81"/>
            <rFont val="Tahoma"/>
            <family val="2"/>
          </rPr>
          <t>Solver could not find a feasible solution.</t>
        </r>
      </text>
    </comment>
    <comment ref="F226" authorId="0" shapeId="0" xr:uid="{9F16FD47-12DD-4362-B824-9DE642F20912}">
      <text>
        <r>
          <rPr>
            <sz val="9"/>
            <color indexed="81"/>
            <rFont val="Tahoma"/>
            <family val="2"/>
          </rPr>
          <t>Solver could not find a feasible solution.</t>
        </r>
      </text>
    </comment>
    <comment ref="G226" authorId="0" shapeId="0" xr:uid="{6D50080E-B234-4E7B-8B30-0463A382F2DC}">
      <text>
        <r>
          <rPr>
            <sz val="9"/>
            <color indexed="81"/>
            <rFont val="Tahoma"/>
            <family val="2"/>
          </rPr>
          <t>Solver could not find a feasible solution.</t>
        </r>
      </text>
    </comment>
    <comment ref="H226" authorId="0" shapeId="0" xr:uid="{54A9A8C6-B51A-4A17-96B8-B3FE1F19AAA8}">
      <text>
        <r>
          <rPr>
            <sz val="9"/>
            <color indexed="81"/>
            <rFont val="Tahoma"/>
            <family val="2"/>
          </rPr>
          <t>Solver could not find a feasible solution.</t>
        </r>
      </text>
    </comment>
    <comment ref="I226" authorId="0" shapeId="0" xr:uid="{C571A6C2-EA81-4E96-837E-5A8313CD7C33}">
      <text>
        <r>
          <rPr>
            <sz val="9"/>
            <color indexed="81"/>
            <rFont val="Tahoma"/>
            <family val="2"/>
          </rPr>
          <t>Solver could not find a feasible solution.</t>
        </r>
      </text>
    </comment>
    <comment ref="J226" authorId="0" shapeId="0" xr:uid="{F3116008-A7E4-4451-8FB6-F7A1D54F0AB9}">
      <text>
        <r>
          <rPr>
            <sz val="9"/>
            <color indexed="81"/>
            <rFont val="Tahoma"/>
            <family val="2"/>
          </rPr>
          <t>Solver could not find a feasible solution.</t>
        </r>
      </text>
    </comment>
    <comment ref="K226" authorId="0" shapeId="0" xr:uid="{75FC6DB8-32E9-41D1-B464-49F4A53958A2}">
      <text>
        <r>
          <rPr>
            <sz val="9"/>
            <color indexed="81"/>
            <rFont val="Tahoma"/>
            <family val="2"/>
          </rPr>
          <t>Solver could not find a feasible solution.</t>
        </r>
      </text>
    </comment>
    <comment ref="L226" authorId="0" shapeId="0" xr:uid="{22280867-942C-4724-B41C-000672498847}">
      <text>
        <r>
          <rPr>
            <sz val="9"/>
            <color indexed="81"/>
            <rFont val="Tahoma"/>
            <family val="2"/>
          </rPr>
          <t>Solver could not find a feasible solution.</t>
        </r>
      </text>
    </comment>
    <comment ref="M226" authorId="0" shapeId="0" xr:uid="{2A34D3E3-6A61-48AE-96F7-8DEE1E4FEFC0}">
      <text>
        <r>
          <rPr>
            <sz val="9"/>
            <color indexed="81"/>
            <rFont val="Tahoma"/>
            <family val="2"/>
          </rPr>
          <t>Solver could not find a feasible solution.</t>
        </r>
      </text>
    </comment>
    <comment ref="N226" authorId="0" shapeId="0" xr:uid="{34910C39-7ABC-46F4-874B-BBD826C2D462}">
      <text>
        <r>
          <rPr>
            <sz val="9"/>
            <color indexed="81"/>
            <rFont val="Tahoma"/>
            <family val="2"/>
          </rPr>
          <t>Solver could not find a feasible solution.</t>
        </r>
      </text>
    </comment>
    <comment ref="O226" authorId="0" shapeId="0" xr:uid="{740DA3F6-9F0D-4CBC-AE85-09ED2AD1BC6E}">
      <text>
        <r>
          <rPr>
            <sz val="9"/>
            <color indexed="81"/>
            <rFont val="Tahoma"/>
            <family val="2"/>
          </rPr>
          <t>Solver could not find a feasible solution.</t>
        </r>
      </text>
    </comment>
    <comment ref="P226" authorId="0" shapeId="0" xr:uid="{9FA98FF7-9074-4EEC-8AB8-6C7AAEDB47C1}">
      <text>
        <r>
          <rPr>
            <sz val="9"/>
            <color indexed="81"/>
            <rFont val="Tahoma"/>
            <family val="2"/>
          </rPr>
          <t>Solver could not find a feasible solution.</t>
        </r>
      </text>
    </comment>
    <comment ref="Q226" authorId="0" shapeId="0" xr:uid="{A0CF9C1F-9C64-428C-A0E7-07841F69585D}">
      <text>
        <r>
          <rPr>
            <sz val="9"/>
            <color indexed="81"/>
            <rFont val="Tahoma"/>
            <family val="2"/>
          </rPr>
          <t>Solver could not find a feasible solution.</t>
        </r>
      </text>
    </comment>
    <comment ref="R226" authorId="0" shapeId="0" xr:uid="{C71C20A4-DB21-40BE-8501-83878C66874B}">
      <text>
        <r>
          <rPr>
            <sz val="9"/>
            <color indexed="81"/>
            <rFont val="Tahoma"/>
            <family val="2"/>
          </rPr>
          <t>Solver could not find a feasible solution.</t>
        </r>
      </text>
    </comment>
    <comment ref="S226" authorId="0" shapeId="0" xr:uid="{9904FC49-A417-43BD-971C-054FA78EF601}">
      <text>
        <r>
          <rPr>
            <sz val="9"/>
            <color indexed="81"/>
            <rFont val="Tahoma"/>
            <family val="2"/>
          </rPr>
          <t>Solver could not find a feasible solution.</t>
        </r>
      </text>
    </comment>
    <comment ref="T226" authorId="0" shapeId="0" xr:uid="{0064F88D-7DE3-47FF-A032-7D772505C6CD}">
      <text>
        <r>
          <rPr>
            <sz val="9"/>
            <color indexed="81"/>
            <rFont val="Tahoma"/>
            <family val="2"/>
          </rPr>
          <t>Solver converged in probability to a global solution.</t>
        </r>
      </text>
    </comment>
    <comment ref="U226" authorId="0" shapeId="0" xr:uid="{D1B23811-1411-4888-B448-A1A76B4BADEC}">
      <text>
        <r>
          <rPr>
            <sz val="9"/>
            <color indexed="81"/>
            <rFont val="Tahoma"/>
            <family val="2"/>
          </rPr>
          <t>Solver converged in probability to a global solution.</t>
        </r>
      </text>
    </comment>
    <comment ref="V226" authorId="0" shapeId="0" xr:uid="{D07ACD66-EBDC-4468-ABD9-02C689DA5622}">
      <text>
        <r>
          <rPr>
            <sz val="9"/>
            <color indexed="81"/>
            <rFont val="Tahoma"/>
            <family val="2"/>
          </rPr>
          <t>Solver converged in probability to a global solution.</t>
        </r>
      </text>
    </comment>
    <comment ref="W226" authorId="0" shapeId="0" xr:uid="{FD715458-5DB9-4F6F-BC76-5C9226D9A195}">
      <text>
        <r>
          <rPr>
            <sz val="9"/>
            <color indexed="81"/>
            <rFont val="Tahoma"/>
            <family val="2"/>
          </rPr>
          <t>Solver converged in probability to a global solution.</t>
        </r>
      </text>
    </comment>
    <comment ref="X226" authorId="0" shapeId="0" xr:uid="{E1808577-CC82-453B-9FE3-B6234C1BCAAE}">
      <text>
        <r>
          <rPr>
            <sz val="9"/>
            <color indexed="81"/>
            <rFont val="Tahoma"/>
            <family val="2"/>
          </rPr>
          <t>Solver converged in probability to a global solution.</t>
        </r>
      </text>
    </comment>
    <comment ref="Y226" authorId="0" shapeId="0" xr:uid="{270DB30D-0322-4B65-8328-7E564F97EBBC}">
      <text>
        <r>
          <rPr>
            <sz val="9"/>
            <color indexed="81"/>
            <rFont val="Tahoma"/>
            <family val="2"/>
          </rPr>
          <t>Solver converged in probability to a global solution.</t>
        </r>
      </text>
    </comment>
    <comment ref="Z226" authorId="0" shapeId="0" xr:uid="{16DE01FD-F355-4DBD-8312-F102E58F4450}">
      <text>
        <r>
          <rPr>
            <sz val="9"/>
            <color indexed="81"/>
            <rFont val="Tahoma"/>
            <family val="2"/>
          </rPr>
          <t>Solver converged in probability to a global solution.</t>
        </r>
      </text>
    </comment>
    <comment ref="AA226" authorId="0" shapeId="0" xr:uid="{28CFEBCD-C0EA-4122-B393-0213DBD8E558}">
      <text>
        <r>
          <rPr>
            <sz val="9"/>
            <color indexed="81"/>
            <rFont val="Tahoma"/>
            <family val="2"/>
          </rPr>
          <t>Solver converged in probability to a global solution.</t>
        </r>
      </text>
    </comment>
    <comment ref="B229" authorId="0" shapeId="0" xr:uid="{F2A870C0-C4C3-4E45-896B-B84DB340BB84}">
      <text>
        <r>
          <rPr>
            <sz val="9"/>
            <color indexed="81"/>
            <rFont val="Tahoma"/>
            <family val="2"/>
          </rPr>
          <t>Solver could not find a feasible solution.</t>
        </r>
      </text>
    </comment>
    <comment ref="C229" authorId="0" shapeId="0" xr:uid="{7E6C1827-2D70-4DDE-B6CE-9CAA3920C94D}">
      <text>
        <r>
          <rPr>
            <sz val="9"/>
            <color indexed="81"/>
            <rFont val="Tahoma"/>
            <family val="2"/>
          </rPr>
          <t>Solver could not find a feasible solution.</t>
        </r>
      </text>
    </comment>
    <comment ref="D229" authorId="0" shapeId="0" xr:uid="{D9EA9FBD-39D3-406A-8D7F-B67B649FA229}">
      <text>
        <r>
          <rPr>
            <sz val="9"/>
            <color indexed="81"/>
            <rFont val="Tahoma"/>
            <family val="2"/>
          </rPr>
          <t>Solver could not find a feasible solution.</t>
        </r>
      </text>
    </comment>
    <comment ref="E229" authorId="0" shapeId="0" xr:uid="{C1291FDE-AF12-4460-A90A-18FE43174174}">
      <text>
        <r>
          <rPr>
            <sz val="9"/>
            <color indexed="81"/>
            <rFont val="Tahoma"/>
            <family val="2"/>
          </rPr>
          <t>Solver could not find a feasible solution.</t>
        </r>
      </text>
    </comment>
    <comment ref="F229" authorId="0" shapeId="0" xr:uid="{C1FA8072-81BD-4F0A-BBAB-24D4D2266946}">
      <text>
        <r>
          <rPr>
            <sz val="9"/>
            <color indexed="81"/>
            <rFont val="Tahoma"/>
            <family val="2"/>
          </rPr>
          <t>Solver could not find a feasible solution.</t>
        </r>
      </text>
    </comment>
    <comment ref="G229" authorId="0" shapeId="0" xr:uid="{79E7137A-6EA2-49A4-A5AC-7C4C30137B8D}">
      <text>
        <r>
          <rPr>
            <sz val="9"/>
            <color indexed="81"/>
            <rFont val="Tahoma"/>
            <family val="2"/>
          </rPr>
          <t>Solver could not find a feasible solution.</t>
        </r>
      </text>
    </comment>
    <comment ref="H229" authorId="0" shapeId="0" xr:uid="{A9ACB546-8139-414F-9615-B1C0AD9AF2C3}">
      <text>
        <r>
          <rPr>
            <sz val="9"/>
            <color indexed="81"/>
            <rFont val="Tahoma"/>
            <family val="2"/>
          </rPr>
          <t>Solver could not find a feasible solution.</t>
        </r>
      </text>
    </comment>
    <comment ref="I229" authorId="0" shapeId="0" xr:uid="{BF024F87-64D2-4766-ACD5-7BC5C92551C9}">
      <text>
        <r>
          <rPr>
            <sz val="9"/>
            <color indexed="81"/>
            <rFont val="Tahoma"/>
            <family val="2"/>
          </rPr>
          <t>Solver could not find a feasible solution.</t>
        </r>
      </text>
    </comment>
    <comment ref="J229" authorId="0" shapeId="0" xr:uid="{F6B8988E-0EFD-49E0-BB1C-CDF186D76F8C}">
      <text>
        <r>
          <rPr>
            <sz val="9"/>
            <color indexed="81"/>
            <rFont val="Tahoma"/>
            <family val="2"/>
          </rPr>
          <t>Solver could not find a feasible solution.</t>
        </r>
      </text>
    </comment>
    <comment ref="K229" authorId="0" shapeId="0" xr:uid="{BEE369E8-7E40-4D79-8945-B1C8F2D21F7A}">
      <text>
        <r>
          <rPr>
            <sz val="9"/>
            <color indexed="81"/>
            <rFont val="Tahoma"/>
            <family val="2"/>
          </rPr>
          <t>Solver could not find a feasible solution.</t>
        </r>
      </text>
    </comment>
    <comment ref="L229" authorId="0" shapeId="0" xr:uid="{C06BE8DB-713E-4118-9FBC-50C45D858FA0}">
      <text>
        <r>
          <rPr>
            <sz val="9"/>
            <color indexed="81"/>
            <rFont val="Tahoma"/>
            <family val="2"/>
          </rPr>
          <t>Solver could not find a feasible solution.</t>
        </r>
      </text>
    </comment>
    <comment ref="M229" authorId="0" shapeId="0" xr:uid="{FE0EEBA5-EDC5-461C-B4AB-E8059847B1CF}">
      <text>
        <r>
          <rPr>
            <sz val="9"/>
            <color indexed="81"/>
            <rFont val="Tahoma"/>
            <family val="2"/>
          </rPr>
          <t>Solver could not find a feasible solution.</t>
        </r>
      </text>
    </comment>
    <comment ref="N229" authorId="0" shapeId="0" xr:uid="{FD5D8170-FF25-4464-99A8-7060E9E4D58D}">
      <text>
        <r>
          <rPr>
            <sz val="9"/>
            <color indexed="81"/>
            <rFont val="Tahoma"/>
            <family val="2"/>
          </rPr>
          <t>Solver could not find a feasible solution.</t>
        </r>
      </text>
    </comment>
    <comment ref="O229" authorId="0" shapeId="0" xr:uid="{758F33C8-0891-4E06-ACE3-53F64CED51A2}">
      <text>
        <r>
          <rPr>
            <sz val="9"/>
            <color indexed="81"/>
            <rFont val="Tahoma"/>
            <family val="2"/>
          </rPr>
          <t>Solver converged in probability to a global solution.</t>
        </r>
      </text>
    </comment>
    <comment ref="P229" authorId="0" shapeId="0" xr:uid="{2FB75E1E-9DC7-41AF-8E96-1C9B821545E0}">
      <text>
        <r>
          <rPr>
            <sz val="9"/>
            <color indexed="81"/>
            <rFont val="Tahoma"/>
            <family val="2"/>
          </rPr>
          <t>Solver converged in probability to a global solution.</t>
        </r>
      </text>
    </comment>
    <comment ref="Q229" authorId="0" shapeId="0" xr:uid="{F053E994-0DC2-4A67-A305-1B4109D8AA1E}">
      <text>
        <r>
          <rPr>
            <sz val="9"/>
            <color indexed="81"/>
            <rFont val="Tahoma"/>
            <family val="2"/>
          </rPr>
          <t>Solver converged in probability to a global solution.</t>
        </r>
      </text>
    </comment>
    <comment ref="R229" authorId="0" shapeId="0" xr:uid="{71009C57-E028-45D4-B0DD-D6C411896D18}">
      <text>
        <r>
          <rPr>
            <sz val="9"/>
            <color indexed="81"/>
            <rFont val="Tahoma"/>
            <family val="2"/>
          </rPr>
          <t>Solver converged in probability to a global solution.</t>
        </r>
      </text>
    </comment>
    <comment ref="S229" authorId="0" shapeId="0" xr:uid="{DFB82319-DE11-4C02-AF06-BA2D5CADDECC}">
      <text>
        <r>
          <rPr>
            <sz val="9"/>
            <color indexed="81"/>
            <rFont val="Tahoma"/>
            <family val="2"/>
          </rPr>
          <t>Solver converged in probability to a global solution.</t>
        </r>
      </text>
    </comment>
    <comment ref="T229" authorId="0" shapeId="0" xr:uid="{B8C83631-A355-42C9-A81E-47703FC06365}">
      <text>
        <r>
          <rPr>
            <sz val="9"/>
            <color indexed="81"/>
            <rFont val="Tahoma"/>
            <family val="2"/>
          </rPr>
          <t>Solver converged in probability to a global solution.</t>
        </r>
      </text>
    </comment>
    <comment ref="U229" authorId="0" shapeId="0" xr:uid="{4B0E1294-884F-4C4F-BC89-E3160E278CAB}">
      <text>
        <r>
          <rPr>
            <sz val="9"/>
            <color indexed="81"/>
            <rFont val="Tahoma"/>
            <family val="2"/>
          </rPr>
          <t>Solver converged in probability to a global solution.</t>
        </r>
      </text>
    </comment>
    <comment ref="V229" authorId="0" shapeId="0" xr:uid="{F753836E-E38E-4662-81FF-925355DA39FD}">
      <text>
        <r>
          <rPr>
            <sz val="9"/>
            <color indexed="81"/>
            <rFont val="Tahoma"/>
            <family val="2"/>
          </rPr>
          <t>Solver converged in probability to a global solution.</t>
        </r>
      </text>
    </comment>
    <comment ref="W229" authorId="0" shapeId="0" xr:uid="{F8DE3DE6-88C6-47EA-AF08-3EE16C7DBDD6}">
      <text>
        <r>
          <rPr>
            <sz val="9"/>
            <color indexed="81"/>
            <rFont val="Tahoma"/>
            <family val="2"/>
          </rPr>
          <t>Solver converged in probability to a global solution.</t>
        </r>
      </text>
    </comment>
    <comment ref="X229" authorId="0" shapeId="0" xr:uid="{48D63BD0-3671-4BE5-833D-1BD864A9309D}">
      <text>
        <r>
          <rPr>
            <sz val="9"/>
            <color indexed="81"/>
            <rFont val="Tahoma"/>
            <family val="2"/>
          </rPr>
          <t>Solver converged in probability to a global solution.</t>
        </r>
      </text>
    </comment>
    <comment ref="Y229" authorId="0" shapeId="0" xr:uid="{4B4C586A-CB58-43E1-A852-EC01FB06B528}">
      <text>
        <r>
          <rPr>
            <sz val="9"/>
            <color indexed="81"/>
            <rFont val="Tahoma"/>
            <family val="2"/>
          </rPr>
          <t>Solver converged in probability to a global solution.</t>
        </r>
      </text>
    </comment>
    <comment ref="Z229" authorId="0" shapeId="0" xr:uid="{09B4B6AF-AE4C-494D-8232-A0DF90577EC6}">
      <text>
        <r>
          <rPr>
            <sz val="9"/>
            <color indexed="81"/>
            <rFont val="Tahoma"/>
            <family val="2"/>
          </rPr>
          <t>Solver converged in probability to a global solution.</t>
        </r>
      </text>
    </comment>
    <comment ref="AA229" authorId="0" shapeId="0" xr:uid="{ECB17136-DF98-4985-921B-99D61A16BF91}">
      <text>
        <r>
          <rPr>
            <sz val="9"/>
            <color indexed="81"/>
            <rFont val="Tahoma"/>
            <family val="2"/>
          </rPr>
          <t>Solver converged in probability to a global solution.</t>
        </r>
      </text>
    </comment>
    <comment ref="B230" authorId="0" shapeId="0" xr:uid="{E3568779-8ED9-4EDD-9B4C-F1870791E2B6}">
      <text>
        <r>
          <rPr>
            <sz val="9"/>
            <color indexed="81"/>
            <rFont val="Tahoma"/>
            <family val="2"/>
          </rPr>
          <t>Solver could not find a feasible solution.</t>
        </r>
      </text>
    </comment>
    <comment ref="C230" authorId="0" shapeId="0" xr:uid="{6A210D26-4182-4F54-BFF0-4547066445B1}">
      <text>
        <r>
          <rPr>
            <sz val="9"/>
            <color indexed="81"/>
            <rFont val="Tahoma"/>
            <family val="2"/>
          </rPr>
          <t>Solver could not find a feasible solution.</t>
        </r>
      </text>
    </comment>
    <comment ref="D230" authorId="0" shapeId="0" xr:uid="{AF1EC4E6-A2F3-438F-A990-06D448DB6725}">
      <text>
        <r>
          <rPr>
            <sz val="9"/>
            <color indexed="81"/>
            <rFont val="Tahoma"/>
            <family val="2"/>
          </rPr>
          <t>Solver could not find a feasible solution.</t>
        </r>
      </text>
    </comment>
    <comment ref="E230" authorId="0" shapeId="0" xr:uid="{38EC84EE-273A-4D28-9CE2-B7C07FB7653D}">
      <text>
        <r>
          <rPr>
            <sz val="9"/>
            <color indexed="81"/>
            <rFont val="Tahoma"/>
            <family val="2"/>
          </rPr>
          <t>Solver could not find a feasible solution.</t>
        </r>
      </text>
    </comment>
    <comment ref="F230" authorId="0" shapeId="0" xr:uid="{3A1E340B-AB19-4B81-A648-FD04F54D91D5}">
      <text>
        <r>
          <rPr>
            <sz val="9"/>
            <color indexed="81"/>
            <rFont val="Tahoma"/>
            <family val="2"/>
          </rPr>
          <t>Solver could not find a feasible solution.</t>
        </r>
      </text>
    </comment>
    <comment ref="G230" authorId="0" shapeId="0" xr:uid="{1BD9A772-F110-4EC1-9D3D-BECEC597DFA2}">
      <text>
        <r>
          <rPr>
            <sz val="9"/>
            <color indexed="81"/>
            <rFont val="Tahoma"/>
            <family val="2"/>
          </rPr>
          <t>Solver could not find a feasible solution.</t>
        </r>
      </text>
    </comment>
    <comment ref="H230" authorId="0" shapeId="0" xr:uid="{B0B9B75B-7A84-4A20-AAB0-B7F01AD5DA2B}">
      <text>
        <r>
          <rPr>
            <sz val="9"/>
            <color indexed="81"/>
            <rFont val="Tahoma"/>
            <family val="2"/>
          </rPr>
          <t>Solver could not find a feasible solution.</t>
        </r>
      </text>
    </comment>
    <comment ref="I230" authorId="0" shapeId="0" xr:uid="{0F6B1311-E09A-4125-8134-6AC02E1A46E3}">
      <text>
        <r>
          <rPr>
            <sz val="9"/>
            <color indexed="81"/>
            <rFont val="Tahoma"/>
            <family val="2"/>
          </rPr>
          <t>Solver could not find a feasible solution.</t>
        </r>
      </text>
    </comment>
    <comment ref="J230" authorId="0" shapeId="0" xr:uid="{824CD39F-0C3F-4D94-AB5D-E21DE059CABA}">
      <text>
        <r>
          <rPr>
            <sz val="9"/>
            <color indexed="81"/>
            <rFont val="Tahoma"/>
            <family val="2"/>
          </rPr>
          <t>Solver could not find a feasible solution.</t>
        </r>
      </text>
    </comment>
    <comment ref="K230" authorId="0" shapeId="0" xr:uid="{77659B3C-6687-4B4B-8508-A803FF133711}">
      <text>
        <r>
          <rPr>
            <sz val="9"/>
            <color indexed="81"/>
            <rFont val="Tahoma"/>
            <family val="2"/>
          </rPr>
          <t>Solver could not find a feasible solution.</t>
        </r>
      </text>
    </comment>
    <comment ref="L230" authorId="0" shapeId="0" xr:uid="{1E18F553-E9D2-43C8-94C5-9D164ABDB548}">
      <text>
        <r>
          <rPr>
            <sz val="9"/>
            <color indexed="81"/>
            <rFont val="Tahoma"/>
            <family val="2"/>
          </rPr>
          <t>Solver could not find a feasible solution.</t>
        </r>
      </text>
    </comment>
    <comment ref="M230" authorId="0" shapeId="0" xr:uid="{4583158F-9A3E-4151-AACD-D5A1EFA22C98}">
      <text>
        <r>
          <rPr>
            <sz val="9"/>
            <color indexed="81"/>
            <rFont val="Tahoma"/>
            <family val="2"/>
          </rPr>
          <t>Solver could not find a feasible solution.</t>
        </r>
      </text>
    </comment>
    <comment ref="N230" authorId="0" shapeId="0" xr:uid="{F2915049-3F92-4FD3-9B4E-8DCE391DEBD6}">
      <text>
        <r>
          <rPr>
            <sz val="9"/>
            <color indexed="81"/>
            <rFont val="Tahoma"/>
            <family val="2"/>
          </rPr>
          <t>Solver could not find a feasible solution.</t>
        </r>
      </text>
    </comment>
    <comment ref="O230" authorId="0" shapeId="0" xr:uid="{8B0B598D-9A69-4DF4-A800-176F06F918AD}">
      <text>
        <r>
          <rPr>
            <sz val="9"/>
            <color indexed="81"/>
            <rFont val="Tahoma"/>
            <family val="2"/>
          </rPr>
          <t>Solver converged in probability to a global solution.</t>
        </r>
      </text>
    </comment>
    <comment ref="P230" authorId="0" shapeId="0" xr:uid="{250855A1-23DB-4D39-90DF-7DD6DCA5B8A7}">
      <text>
        <r>
          <rPr>
            <sz val="9"/>
            <color indexed="81"/>
            <rFont val="Tahoma"/>
            <family val="2"/>
          </rPr>
          <t>Solver converged in probability to a global solution.</t>
        </r>
      </text>
    </comment>
    <comment ref="Q230" authorId="0" shapeId="0" xr:uid="{6EA9C14F-E036-4200-B384-86EB8B060432}">
      <text>
        <r>
          <rPr>
            <sz val="9"/>
            <color indexed="81"/>
            <rFont val="Tahoma"/>
            <family val="2"/>
          </rPr>
          <t>Solver converged in probability to a global solution.</t>
        </r>
      </text>
    </comment>
    <comment ref="R230" authorId="0" shapeId="0" xr:uid="{4FF818C0-B243-4C0A-9258-AD510ABFD661}">
      <text>
        <r>
          <rPr>
            <sz val="9"/>
            <color indexed="81"/>
            <rFont val="Tahoma"/>
            <family val="2"/>
          </rPr>
          <t>Solver converged in probability to a global solution.</t>
        </r>
      </text>
    </comment>
    <comment ref="S230" authorId="0" shapeId="0" xr:uid="{593AEDDD-CD07-4865-9921-49ED79DD1C57}">
      <text>
        <r>
          <rPr>
            <sz val="9"/>
            <color indexed="81"/>
            <rFont val="Tahoma"/>
            <family val="2"/>
          </rPr>
          <t>Solver converged in probability to a global solution.</t>
        </r>
      </text>
    </comment>
    <comment ref="T230" authorId="0" shapeId="0" xr:uid="{E4C3BE6E-2789-4089-9A4B-720DB246B705}">
      <text>
        <r>
          <rPr>
            <sz val="9"/>
            <color indexed="81"/>
            <rFont val="Tahoma"/>
            <family val="2"/>
          </rPr>
          <t>Solver converged in probability to a global solution.</t>
        </r>
      </text>
    </comment>
    <comment ref="U230" authorId="0" shapeId="0" xr:uid="{38D5DBD6-A877-41C4-A558-1CF240FC10C0}">
      <text>
        <r>
          <rPr>
            <sz val="9"/>
            <color indexed="81"/>
            <rFont val="Tahoma"/>
            <family val="2"/>
          </rPr>
          <t>Solver converged in probability to a global solution.</t>
        </r>
      </text>
    </comment>
    <comment ref="V230" authorId="0" shapeId="0" xr:uid="{BEB8A00B-283D-4F9B-A686-7FB07E791973}">
      <text>
        <r>
          <rPr>
            <sz val="9"/>
            <color indexed="81"/>
            <rFont val="Tahoma"/>
            <family val="2"/>
          </rPr>
          <t>Solver converged in probability to a global solution.</t>
        </r>
      </text>
    </comment>
    <comment ref="W230" authorId="0" shapeId="0" xr:uid="{30A2E16F-79A0-4A83-A3D3-2DB9142B368E}">
      <text>
        <r>
          <rPr>
            <sz val="9"/>
            <color indexed="81"/>
            <rFont val="Tahoma"/>
            <family val="2"/>
          </rPr>
          <t>Solver converged in probability to a global solution.</t>
        </r>
      </text>
    </comment>
    <comment ref="X230" authorId="0" shapeId="0" xr:uid="{F1ED9703-4D8E-4D0F-B234-70DEA668C848}">
      <text>
        <r>
          <rPr>
            <sz val="9"/>
            <color indexed="81"/>
            <rFont val="Tahoma"/>
            <family val="2"/>
          </rPr>
          <t>Solver converged in probability to a global solution.</t>
        </r>
      </text>
    </comment>
    <comment ref="Y230" authorId="0" shapeId="0" xr:uid="{9C5C9613-7970-4694-AEB1-E82EF752B8A3}">
      <text>
        <r>
          <rPr>
            <sz val="9"/>
            <color indexed="81"/>
            <rFont val="Tahoma"/>
            <family val="2"/>
          </rPr>
          <t>Solver converged in probability to a global solution.</t>
        </r>
      </text>
    </comment>
    <comment ref="Z230" authorId="0" shapeId="0" xr:uid="{B2B07E8D-D258-4450-BE3D-27075284D707}">
      <text>
        <r>
          <rPr>
            <sz val="9"/>
            <color indexed="81"/>
            <rFont val="Tahoma"/>
            <family val="2"/>
          </rPr>
          <t>Solver converged in probability to a global solution.</t>
        </r>
      </text>
    </comment>
    <comment ref="AA230" authorId="0" shapeId="0" xr:uid="{E6C5D8C8-3D3F-482C-AB6E-F7D275D51B51}">
      <text>
        <r>
          <rPr>
            <sz val="9"/>
            <color indexed="81"/>
            <rFont val="Tahoma"/>
            <family val="2"/>
          </rPr>
          <t>Solver converged in probability to a global solution.</t>
        </r>
      </text>
    </comment>
    <comment ref="B231" authorId="0" shapeId="0" xr:uid="{10017086-2410-4695-B8ED-F391F95EFE85}">
      <text>
        <r>
          <rPr>
            <sz val="9"/>
            <color indexed="81"/>
            <rFont val="Tahoma"/>
            <family val="2"/>
          </rPr>
          <t>Solver could not find a feasible solution.</t>
        </r>
      </text>
    </comment>
    <comment ref="C231" authorId="0" shapeId="0" xr:uid="{1BD19AE2-8EEE-424A-AE58-B0E180BFAA45}">
      <text>
        <r>
          <rPr>
            <sz val="9"/>
            <color indexed="81"/>
            <rFont val="Tahoma"/>
            <family val="2"/>
          </rPr>
          <t>Solver could not find a feasible solution.</t>
        </r>
      </text>
    </comment>
    <comment ref="D231" authorId="0" shapeId="0" xr:uid="{F01ED9E7-0D75-444D-A95D-E8CCB9B1A51B}">
      <text>
        <r>
          <rPr>
            <sz val="9"/>
            <color indexed="81"/>
            <rFont val="Tahoma"/>
            <family val="2"/>
          </rPr>
          <t>Solver could not find a feasible solution.</t>
        </r>
      </text>
    </comment>
    <comment ref="E231" authorId="0" shapeId="0" xr:uid="{9CD20D8B-596E-44E4-9173-F784A59BAD7B}">
      <text>
        <r>
          <rPr>
            <sz val="9"/>
            <color indexed="81"/>
            <rFont val="Tahoma"/>
            <family val="2"/>
          </rPr>
          <t>Solver could not find a feasible solution.</t>
        </r>
      </text>
    </comment>
    <comment ref="F231" authorId="0" shapeId="0" xr:uid="{21EDF95B-6E05-4D2E-8C53-A263A03D3077}">
      <text>
        <r>
          <rPr>
            <sz val="9"/>
            <color indexed="81"/>
            <rFont val="Tahoma"/>
            <family val="2"/>
          </rPr>
          <t>Solver could not find a feasible solution.</t>
        </r>
      </text>
    </comment>
    <comment ref="G231" authorId="0" shapeId="0" xr:uid="{80DF36F6-D05A-4440-9380-B065EBDAA5C1}">
      <text>
        <r>
          <rPr>
            <sz val="9"/>
            <color indexed="81"/>
            <rFont val="Tahoma"/>
            <family val="2"/>
          </rPr>
          <t>Solver could not find a feasible solution.</t>
        </r>
      </text>
    </comment>
    <comment ref="H231" authorId="0" shapeId="0" xr:uid="{FDA06B9D-20A2-4B1B-AD34-FA29AA915A57}">
      <text>
        <r>
          <rPr>
            <sz val="9"/>
            <color indexed="81"/>
            <rFont val="Tahoma"/>
            <family val="2"/>
          </rPr>
          <t>Solver could not find a feasible solution.</t>
        </r>
      </text>
    </comment>
    <comment ref="I231" authorId="0" shapeId="0" xr:uid="{9C4A58B6-E034-4946-BE1F-AC7D9717EEF0}">
      <text>
        <r>
          <rPr>
            <sz val="9"/>
            <color indexed="81"/>
            <rFont val="Tahoma"/>
            <family val="2"/>
          </rPr>
          <t>Solver could not find a feasible solution.</t>
        </r>
      </text>
    </comment>
    <comment ref="J231" authorId="0" shapeId="0" xr:uid="{91888683-1228-4EB2-9DE6-DDF8E4DC4823}">
      <text>
        <r>
          <rPr>
            <sz val="9"/>
            <color indexed="81"/>
            <rFont val="Tahoma"/>
            <family val="2"/>
          </rPr>
          <t>Solver could not find a feasible solution.</t>
        </r>
      </text>
    </comment>
    <comment ref="K231" authorId="0" shapeId="0" xr:uid="{AB49FD83-9193-43E3-A274-570207AFB6B1}">
      <text>
        <r>
          <rPr>
            <sz val="9"/>
            <color indexed="81"/>
            <rFont val="Tahoma"/>
            <family val="2"/>
          </rPr>
          <t>Solver could not find a feasible solution.</t>
        </r>
      </text>
    </comment>
    <comment ref="L231" authorId="0" shapeId="0" xr:uid="{DEF948C6-8C7F-417F-B9B7-5A3EDFE78B1B}">
      <text>
        <r>
          <rPr>
            <sz val="9"/>
            <color indexed="81"/>
            <rFont val="Tahoma"/>
            <family val="2"/>
          </rPr>
          <t>Solver could not find a feasible solution.</t>
        </r>
      </text>
    </comment>
    <comment ref="M231" authorId="0" shapeId="0" xr:uid="{7683B3C0-6F22-4C95-8AE2-6BD11777FEA1}">
      <text>
        <r>
          <rPr>
            <sz val="9"/>
            <color indexed="81"/>
            <rFont val="Tahoma"/>
            <family val="2"/>
          </rPr>
          <t>Solver could not find a feasible solution.</t>
        </r>
      </text>
    </comment>
    <comment ref="N231" authorId="0" shapeId="0" xr:uid="{2567DD4B-4F53-446F-A60D-61B49D60A3E9}">
      <text>
        <r>
          <rPr>
            <sz val="9"/>
            <color indexed="81"/>
            <rFont val="Tahoma"/>
            <family val="2"/>
          </rPr>
          <t>Solver could not find a feasible solution.</t>
        </r>
      </text>
    </comment>
    <comment ref="O231" authorId="0" shapeId="0" xr:uid="{6FD4BF3D-3CD7-4FD8-9E13-E536C163546E}">
      <text>
        <r>
          <rPr>
            <sz val="9"/>
            <color indexed="81"/>
            <rFont val="Tahoma"/>
            <family val="2"/>
          </rPr>
          <t>Solver converged in probability to a global solution.</t>
        </r>
      </text>
    </comment>
    <comment ref="P231" authorId="0" shapeId="0" xr:uid="{DBA1170A-6113-4123-B0B3-C104DAF6A9DB}">
      <text>
        <r>
          <rPr>
            <sz val="9"/>
            <color indexed="81"/>
            <rFont val="Tahoma"/>
            <family val="2"/>
          </rPr>
          <t>Solver converged in probability to a global solution.</t>
        </r>
      </text>
    </comment>
    <comment ref="Q231" authorId="0" shapeId="0" xr:uid="{8ECFCEF9-D2AA-45E1-AFB1-BA0699CDA034}">
      <text>
        <r>
          <rPr>
            <sz val="9"/>
            <color indexed="81"/>
            <rFont val="Tahoma"/>
            <family val="2"/>
          </rPr>
          <t>Solver converged in probability to a global solution.</t>
        </r>
      </text>
    </comment>
    <comment ref="R231" authorId="0" shapeId="0" xr:uid="{87F3BA61-EAF1-4E62-B83F-891EB63638F8}">
      <text>
        <r>
          <rPr>
            <sz val="9"/>
            <color indexed="81"/>
            <rFont val="Tahoma"/>
            <family val="2"/>
          </rPr>
          <t>Solver converged in probability to a global solution.</t>
        </r>
      </text>
    </comment>
    <comment ref="S231" authorId="0" shapeId="0" xr:uid="{497A7F9C-31A1-4C6D-9CAB-AB45BDE224B0}">
      <text>
        <r>
          <rPr>
            <sz val="9"/>
            <color indexed="81"/>
            <rFont val="Tahoma"/>
            <family val="2"/>
          </rPr>
          <t>Solver converged in probability to a global solution.</t>
        </r>
      </text>
    </comment>
    <comment ref="T231" authorId="0" shapeId="0" xr:uid="{24E1164A-976B-4950-9D04-14A4DB23A2E0}">
      <text>
        <r>
          <rPr>
            <sz val="9"/>
            <color indexed="81"/>
            <rFont val="Tahoma"/>
            <family val="2"/>
          </rPr>
          <t>Solver converged in probability to a global solution.</t>
        </r>
      </text>
    </comment>
    <comment ref="U231" authorId="0" shapeId="0" xr:uid="{5F4D6535-4846-473C-AD79-16AAEE7164D5}">
      <text>
        <r>
          <rPr>
            <sz val="9"/>
            <color indexed="81"/>
            <rFont val="Tahoma"/>
            <family val="2"/>
          </rPr>
          <t>Solver converged in probability to a global solution.</t>
        </r>
      </text>
    </comment>
    <comment ref="V231" authorId="0" shapeId="0" xr:uid="{A79499E3-6427-40B1-90F2-CF7C6005EC34}">
      <text>
        <r>
          <rPr>
            <sz val="9"/>
            <color indexed="81"/>
            <rFont val="Tahoma"/>
            <family val="2"/>
          </rPr>
          <t>Solver converged in probability to a global solution.</t>
        </r>
      </text>
    </comment>
    <comment ref="W231" authorId="0" shapeId="0" xr:uid="{F2320461-6807-4EF9-89DB-4BDAAC37F901}">
      <text>
        <r>
          <rPr>
            <sz val="9"/>
            <color indexed="81"/>
            <rFont val="Tahoma"/>
            <family val="2"/>
          </rPr>
          <t>Solver converged in probability to a global solution.</t>
        </r>
      </text>
    </comment>
    <comment ref="X231" authorId="0" shapeId="0" xr:uid="{6D0E7C4D-3F15-43AC-B2E7-A4088FB43B5C}">
      <text>
        <r>
          <rPr>
            <sz val="9"/>
            <color indexed="81"/>
            <rFont val="Tahoma"/>
            <family val="2"/>
          </rPr>
          <t>Solver converged in probability to a global solution.</t>
        </r>
      </text>
    </comment>
    <comment ref="Y231" authorId="0" shapeId="0" xr:uid="{5F7404BF-CEBA-4E4A-9A18-BCEB13BB7190}">
      <text>
        <r>
          <rPr>
            <sz val="9"/>
            <color indexed="81"/>
            <rFont val="Tahoma"/>
            <family val="2"/>
          </rPr>
          <t>Solver converged in probability to a global solution.</t>
        </r>
      </text>
    </comment>
    <comment ref="Z231" authorId="0" shapeId="0" xr:uid="{D6C19521-A077-4D2A-968C-DC58DD5490C0}">
      <text>
        <r>
          <rPr>
            <sz val="9"/>
            <color indexed="81"/>
            <rFont val="Tahoma"/>
            <family val="2"/>
          </rPr>
          <t>Solver converged in probability to a global solution.</t>
        </r>
      </text>
    </comment>
    <comment ref="AA231" authorId="0" shapeId="0" xr:uid="{30DD64BC-C315-49CF-A5D5-EAC36C7944AA}">
      <text>
        <r>
          <rPr>
            <sz val="9"/>
            <color indexed="81"/>
            <rFont val="Tahoma"/>
            <family val="2"/>
          </rPr>
          <t>Solver converged in probability to a global solution.</t>
        </r>
      </text>
    </comment>
    <comment ref="B232" authorId="0" shapeId="0" xr:uid="{A63C00F9-EC79-4A93-BBB9-FB676BF63DA3}">
      <text>
        <r>
          <rPr>
            <sz val="9"/>
            <color indexed="81"/>
            <rFont val="Tahoma"/>
            <family val="2"/>
          </rPr>
          <t>Solver could not find a feasible solution.</t>
        </r>
      </text>
    </comment>
    <comment ref="C232" authorId="0" shapeId="0" xr:uid="{3D71DD9A-C702-43AA-8440-6698B86706AF}">
      <text>
        <r>
          <rPr>
            <sz val="9"/>
            <color indexed="81"/>
            <rFont val="Tahoma"/>
            <family val="2"/>
          </rPr>
          <t>Solver could not find a feasible solution.</t>
        </r>
      </text>
    </comment>
    <comment ref="D232" authorId="0" shapeId="0" xr:uid="{EA60FABD-2E61-4A55-B8DC-8D43222A01DB}">
      <text>
        <r>
          <rPr>
            <sz val="9"/>
            <color indexed="81"/>
            <rFont val="Tahoma"/>
            <family val="2"/>
          </rPr>
          <t>Solver could not find a feasible solution.</t>
        </r>
      </text>
    </comment>
    <comment ref="E232" authorId="0" shapeId="0" xr:uid="{16D8E8DA-E3E9-42A5-A857-F8349AE433F1}">
      <text>
        <r>
          <rPr>
            <sz val="9"/>
            <color indexed="81"/>
            <rFont val="Tahoma"/>
            <family val="2"/>
          </rPr>
          <t>Solver could not find a feasible solution.</t>
        </r>
      </text>
    </comment>
    <comment ref="F232" authorId="0" shapeId="0" xr:uid="{DA5563C2-A7B5-4D8B-89FA-7724EFA89EC2}">
      <text>
        <r>
          <rPr>
            <sz val="9"/>
            <color indexed="81"/>
            <rFont val="Tahoma"/>
            <family val="2"/>
          </rPr>
          <t>Solver could not find a feasible solution.</t>
        </r>
      </text>
    </comment>
    <comment ref="G232" authorId="0" shapeId="0" xr:uid="{A023DAEE-70F4-44ED-8F7A-EF10591949EE}">
      <text>
        <r>
          <rPr>
            <sz val="9"/>
            <color indexed="81"/>
            <rFont val="Tahoma"/>
            <family val="2"/>
          </rPr>
          <t>Solver could not find a feasible solution.</t>
        </r>
      </text>
    </comment>
    <comment ref="H232" authorId="0" shapeId="0" xr:uid="{879F4231-E82D-454F-A804-1E67C8920DE6}">
      <text>
        <r>
          <rPr>
            <sz val="9"/>
            <color indexed="81"/>
            <rFont val="Tahoma"/>
            <family val="2"/>
          </rPr>
          <t>Solver could not find a feasible solution.</t>
        </r>
      </text>
    </comment>
    <comment ref="I232" authorId="0" shapeId="0" xr:uid="{EBFD9650-5838-4D10-9708-387FDD51FF60}">
      <text>
        <r>
          <rPr>
            <sz val="9"/>
            <color indexed="81"/>
            <rFont val="Tahoma"/>
            <family val="2"/>
          </rPr>
          <t>Solver could not find a feasible solution.</t>
        </r>
      </text>
    </comment>
    <comment ref="J232" authorId="0" shapeId="0" xr:uid="{417812A1-F8F3-40CD-8108-FD645D1D7104}">
      <text>
        <r>
          <rPr>
            <sz val="9"/>
            <color indexed="81"/>
            <rFont val="Tahoma"/>
            <family val="2"/>
          </rPr>
          <t>Solver could not find a feasible solution.</t>
        </r>
      </text>
    </comment>
    <comment ref="K232" authorId="0" shapeId="0" xr:uid="{3D503CE0-11F3-4312-89FE-FE6E2F335E12}">
      <text>
        <r>
          <rPr>
            <sz val="9"/>
            <color indexed="81"/>
            <rFont val="Tahoma"/>
            <family val="2"/>
          </rPr>
          <t>Solver could not find a feasible solution.</t>
        </r>
      </text>
    </comment>
    <comment ref="L232" authorId="0" shapeId="0" xr:uid="{BA309963-7CDC-4809-A6BD-7B10CD419DD0}">
      <text>
        <r>
          <rPr>
            <sz val="9"/>
            <color indexed="81"/>
            <rFont val="Tahoma"/>
            <family val="2"/>
          </rPr>
          <t>Solver could not find a feasible solution.</t>
        </r>
      </text>
    </comment>
    <comment ref="M232" authorId="0" shapeId="0" xr:uid="{15C32395-1C4F-4B19-A5AB-57EEBC15DFDD}">
      <text>
        <r>
          <rPr>
            <sz val="9"/>
            <color indexed="81"/>
            <rFont val="Tahoma"/>
            <family val="2"/>
          </rPr>
          <t>Solver could not find a feasible solution.</t>
        </r>
      </text>
    </comment>
    <comment ref="N232" authorId="0" shapeId="0" xr:uid="{45639431-980B-4FC7-B94D-F6C3487CD674}">
      <text>
        <r>
          <rPr>
            <sz val="9"/>
            <color indexed="81"/>
            <rFont val="Tahoma"/>
            <family val="2"/>
          </rPr>
          <t>Solver could not find a feasible solution.</t>
        </r>
      </text>
    </comment>
    <comment ref="O232" authorId="0" shapeId="0" xr:uid="{554BB22A-EFE3-4639-9D1C-203A02C39B2D}">
      <text>
        <r>
          <rPr>
            <sz val="9"/>
            <color indexed="81"/>
            <rFont val="Tahoma"/>
            <family val="2"/>
          </rPr>
          <t>Solver converged in probability to a global solution.</t>
        </r>
      </text>
    </comment>
    <comment ref="P232" authorId="0" shapeId="0" xr:uid="{9263C199-9305-431F-B566-A4AC48E6F7F1}">
      <text>
        <r>
          <rPr>
            <sz val="9"/>
            <color indexed="81"/>
            <rFont val="Tahoma"/>
            <family val="2"/>
          </rPr>
          <t>Solver converged in probability to a global solution.</t>
        </r>
      </text>
    </comment>
    <comment ref="Q232" authorId="0" shapeId="0" xr:uid="{B02E7298-4EF2-49FC-B797-5612011245FF}">
      <text>
        <r>
          <rPr>
            <sz val="9"/>
            <color indexed="81"/>
            <rFont val="Tahoma"/>
            <family val="2"/>
          </rPr>
          <t>Solver converged in probability to a global solution.</t>
        </r>
      </text>
    </comment>
    <comment ref="R232" authorId="0" shapeId="0" xr:uid="{1EE9D5C9-1A00-47F6-B01D-02ED8F412743}">
      <text>
        <r>
          <rPr>
            <sz val="9"/>
            <color indexed="81"/>
            <rFont val="Tahoma"/>
            <family val="2"/>
          </rPr>
          <t>Solver converged in probability to a global solution.</t>
        </r>
      </text>
    </comment>
    <comment ref="S232" authorId="0" shapeId="0" xr:uid="{8FCCBB7A-41D6-42DD-93A9-3E2C613C12A9}">
      <text>
        <r>
          <rPr>
            <sz val="9"/>
            <color indexed="81"/>
            <rFont val="Tahoma"/>
            <family val="2"/>
          </rPr>
          <t>Solver converged in probability to a global solution.</t>
        </r>
      </text>
    </comment>
    <comment ref="T232" authorId="0" shapeId="0" xr:uid="{FDC118D1-42BB-4DC9-8F38-81D50C219649}">
      <text>
        <r>
          <rPr>
            <sz val="9"/>
            <color indexed="81"/>
            <rFont val="Tahoma"/>
            <family val="2"/>
          </rPr>
          <t>Solver converged in probability to a global solution.</t>
        </r>
      </text>
    </comment>
    <comment ref="U232" authorId="0" shapeId="0" xr:uid="{A502B727-3B96-472E-B539-D9F4DA4C02B4}">
      <text>
        <r>
          <rPr>
            <sz val="9"/>
            <color indexed="81"/>
            <rFont val="Tahoma"/>
            <family val="2"/>
          </rPr>
          <t>Solver converged in probability to a global solution.</t>
        </r>
      </text>
    </comment>
    <comment ref="V232" authorId="0" shapeId="0" xr:uid="{E5D41A1B-7B1D-424A-AB31-6C34D2874C82}">
      <text>
        <r>
          <rPr>
            <sz val="9"/>
            <color indexed="81"/>
            <rFont val="Tahoma"/>
            <family val="2"/>
          </rPr>
          <t>Solver converged in probability to a global solution.</t>
        </r>
      </text>
    </comment>
    <comment ref="W232" authorId="0" shapeId="0" xr:uid="{DD0B292B-7197-4714-8A24-2629AD4E5068}">
      <text>
        <r>
          <rPr>
            <sz val="9"/>
            <color indexed="81"/>
            <rFont val="Tahoma"/>
            <family val="2"/>
          </rPr>
          <t>Solver converged in probability to a global solution.</t>
        </r>
      </text>
    </comment>
    <comment ref="X232" authorId="0" shapeId="0" xr:uid="{7592E412-65C8-42EE-B33F-5B6132CEC6A7}">
      <text>
        <r>
          <rPr>
            <sz val="9"/>
            <color indexed="81"/>
            <rFont val="Tahoma"/>
            <family val="2"/>
          </rPr>
          <t>Solver converged in probability to a global solution.</t>
        </r>
      </text>
    </comment>
    <comment ref="Y232" authorId="0" shapeId="0" xr:uid="{6C9C01E3-85D9-4B0A-B591-C09B2641C9F0}">
      <text>
        <r>
          <rPr>
            <sz val="9"/>
            <color indexed="81"/>
            <rFont val="Tahoma"/>
            <family val="2"/>
          </rPr>
          <t>Solver converged in probability to a global solution.</t>
        </r>
      </text>
    </comment>
    <comment ref="Z232" authorId="0" shapeId="0" xr:uid="{F59B9141-BD7B-448B-B65B-FEFCA6D982F3}">
      <text>
        <r>
          <rPr>
            <sz val="9"/>
            <color indexed="81"/>
            <rFont val="Tahoma"/>
            <family val="2"/>
          </rPr>
          <t>Solver converged in probability to a global solution.</t>
        </r>
      </text>
    </comment>
    <comment ref="AA232" authorId="0" shapeId="0" xr:uid="{8F55FBA6-9E94-422A-94E7-9FAC1643CDE1}">
      <text>
        <r>
          <rPr>
            <sz val="9"/>
            <color indexed="81"/>
            <rFont val="Tahoma"/>
            <family val="2"/>
          </rPr>
          <t>Solver converged in probability to a global solution.</t>
        </r>
      </text>
    </comment>
    <comment ref="B233" authorId="0" shapeId="0" xr:uid="{1C87D08D-9188-45AE-AD66-CFA25B0089AD}">
      <text>
        <r>
          <rPr>
            <sz val="9"/>
            <color indexed="81"/>
            <rFont val="Tahoma"/>
            <family val="2"/>
          </rPr>
          <t>Solver could not find a feasible solution.</t>
        </r>
      </text>
    </comment>
    <comment ref="C233" authorId="0" shapeId="0" xr:uid="{67DCAFF0-51A2-4F89-8C19-FE0A997C1461}">
      <text>
        <r>
          <rPr>
            <sz val="9"/>
            <color indexed="81"/>
            <rFont val="Tahoma"/>
            <family val="2"/>
          </rPr>
          <t>Solver could not find a feasible solution.</t>
        </r>
      </text>
    </comment>
    <comment ref="D233" authorId="0" shapeId="0" xr:uid="{122D0027-85D4-44EF-8FC5-2CD759FA16A4}">
      <text>
        <r>
          <rPr>
            <sz val="9"/>
            <color indexed="81"/>
            <rFont val="Tahoma"/>
            <family val="2"/>
          </rPr>
          <t>Solver could not find a feasible solution.</t>
        </r>
      </text>
    </comment>
    <comment ref="E233" authorId="0" shapeId="0" xr:uid="{546434EC-741A-477F-BF06-9563C5ED92BD}">
      <text>
        <r>
          <rPr>
            <sz val="9"/>
            <color indexed="81"/>
            <rFont val="Tahoma"/>
            <family val="2"/>
          </rPr>
          <t>Solver could not find a feasible solution.</t>
        </r>
      </text>
    </comment>
    <comment ref="F233" authorId="0" shapeId="0" xr:uid="{C4A924D5-7F2C-40B7-AFA1-DD7783FC2E50}">
      <text>
        <r>
          <rPr>
            <sz val="9"/>
            <color indexed="81"/>
            <rFont val="Tahoma"/>
            <family val="2"/>
          </rPr>
          <t>Solver could not find a feasible solution.</t>
        </r>
      </text>
    </comment>
    <comment ref="G233" authorId="0" shapeId="0" xr:uid="{7D091136-988E-4992-9753-1B188A22FDA0}">
      <text>
        <r>
          <rPr>
            <sz val="9"/>
            <color indexed="81"/>
            <rFont val="Tahoma"/>
            <family val="2"/>
          </rPr>
          <t>Solver could not find a feasible solution.</t>
        </r>
      </text>
    </comment>
    <comment ref="H233" authorId="0" shapeId="0" xr:uid="{E24AF97E-C152-4AE7-B689-58BAA2B3828C}">
      <text>
        <r>
          <rPr>
            <sz val="9"/>
            <color indexed="81"/>
            <rFont val="Tahoma"/>
            <family val="2"/>
          </rPr>
          <t>Solver could not find a feasible solution.</t>
        </r>
      </text>
    </comment>
    <comment ref="I233" authorId="0" shapeId="0" xr:uid="{9C8A304E-BEA8-4A30-AFC0-653CCB6318E3}">
      <text>
        <r>
          <rPr>
            <sz val="9"/>
            <color indexed="81"/>
            <rFont val="Tahoma"/>
            <family val="2"/>
          </rPr>
          <t>Solver could not find a feasible solution.</t>
        </r>
      </text>
    </comment>
    <comment ref="J233" authorId="0" shapeId="0" xr:uid="{D9B3E716-5BFC-4688-92DB-0C46FE2A522A}">
      <text>
        <r>
          <rPr>
            <sz val="9"/>
            <color indexed="81"/>
            <rFont val="Tahoma"/>
            <family val="2"/>
          </rPr>
          <t>Solver could not find a feasible solution.</t>
        </r>
      </text>
    </comment>
    <comment ref="K233" authorId="0" shapeId="0" xr:uid="{FFF9CA9D-7ECF-48E2-B526-E205421C888A}">
      <text>
        <r>
          <rPr>
            <sz val="9"/>
            <color indexed="81"/>
            <rFont val="Tahoma"/>
            <family val="2"/>
          </rPr>
          <t>Solver could not find a feasible solution.</t>
        </r>
      </text>
    </comment>
    <comment ref="L233" authorId="0" shapeId="0" xr:uid="{FF871F14-9E24-4F28-A187-5AD55B9358A1}">
      <text>
        <r>
          <rPr>
            <sz val="9"/>
            <color indexed="81"/>
            <rFont val="Tahoma"/>
            <family val="2"/>
          </rPr>
          <t>Solver could not find a feasible solution.</t>
        </r>
      </text>
    </comment>
    <comment ref="M233" authorId="0" shapeId="0" xr:uid="{5125426B-9E18-4423-ACE5-457FABDF9A7D}">
      <text>
        <r>
          <rPr>
            <sz val="9"/>
            <color indexed="81"/>
            <rFont val="Tahoma"/>
            <family val="2"/>
          </rPr>
          <t>Solver could not find a feasible solution.</t>
        </r>
      </text>
    </comment>
    <comment ref="N233" authorId="0" shapeId="0" xr:uid="{E66A021B-044D-459F-B943-3D42416569BC}">
      <text>
        <r>
          <rPr>
            <sz val="9"/>
            <color indexed="81"/>
            <rFont val="Tahoma"/>
            <family val="2"/>
          </rPr>
          <t>Solver could not find a feasible solution.</t>
        </r>
      </text>
    </comment>
    <comment ref="O233" authorId="0" shapeId="0" xr:uid="{705CC26D-45D3-4191-9AF5-C76997ADAF65}">
      <text>
        <r>
          <rPr>
            <sz val="9"/>
            <color indexed="81"/>
            <rFont val="Tahoma"/>
            <family val="2"/>
          </rPr>
          <t>Solver converged in probability to a global solution.</t>
        </r>
      </text>
    </comment>
    <comment ref="P233" authorId="0" shapeId="0" xr:uid="{C444424B-CC6D-4F23-8EBB-D02A14D5D518}">
      <text>
        <r>
          <rPr>
            <sz val="9"/>
            <color indexed="81"/>
            <rFont val="Tahoma"/>
            <family val="2"/>
          </rPr>
          <t>Solver converged in probability to a global solution.</t>
        </r>
      </text>
    </comment>
    <comment ref="Q233" authorId="0" shapeId="0" xr:uid="{638EDBFC-478A-49D8-BD16-F37073FCC7BE}">
      <text>
        <r>
          <rPr>
            <sz val="9"/>
            <color indexed="81"/>
            <rFont val="Tahoma"/>
            <family val="2"/>
          </rPr>
          <t>Solver converged in probability to a global solution.</t>
        </r>
      </text>
    </comment>
    <comment ref="R233" authorId="0" shapeId="0" xr:uid="{193FF3F4-B677-4DA3-A86C-45FC4A6BEDAD}">
      <text>
        <r>
          <rPr>
            <sz val="9"/>
            <color indexed="81"/>
            <rFont val="Tahoma"/>
            <family val="2"/>
          </rPr>
          <t>Solver converged in probability to a global solution.</t>
        </r>
      </text>
    </comment>
    <comment ref="S233" authorId="0" shapeId="0" xr:uid="{DF13F003-F3F6-4BA5-8188-4698BABD41BB}">
      <text>
        <r>
          <rPr>
            <sz val="9"/>
            <color indexed="81"/>
            <rFont val="Tahoma"/>
            <family val="2"/>
          </rPr>
          <t>Solver converged in probability to a global solution.</t>
        </r>
      </text>
    </comment>
    <comment ref="T233" authorId="0" shapeId="0" xr:uid="{4710C88F-5A8F-4689-9DCD-2EFB67B9E420}">
      <text>
        <r>
          <rPr>
            <sz val="9"/>
            <color indexed="81"/>
            <rFont val="Tahoma"/>
            <family val="2"/>
          </rPr>
          <t>Solver converged in probability to a global solution.</t>
        </r>
      </text>
    </comment>
    <comment ref="U233" authorId="0" shapeId="0" xr:uid="{89C5B9DF-16BB-4978-B44D-2818D4FF24E7}">
      <text>
        <r>
          <rPr>
            <sz val="9"/>
            <color indexed="81"/>
            <rFont val="Tahoma"/>
            <family val="2"/>
          </rPr>
          <t>Solver converged in probability to a global solution.</t>
        </r>
      </text>
    </comment>
    <comment ref="V233" authorId="0" shapeId="0" xr:uid="{33FB5CFE-6237-4133-B780-B38225BD2523}">
      <text>
        <r>
          <rPr>
            <sz val="9"/>
            <color indexed="81"/>
            <rFont val="Tahoma"/>
            <family val="2"/>
          </rPr>
          <t>Solver converged in probability to a global solution.</t>
        </r>
      </text>
    </comment>
    <comment ref="W233" authorId="0" shapeId="0" xr:uid="{0DD23234-822E-4D57-9DD3-5E4A9572BF5A}">
      <text>
        <r>
          <rPr>
            <sz val="9"/>
            <color indexed="81"/>
            <rFont val="Tahoma"/>
            <family val="2"/>
          </rPr>
          <t>Solver converged in probability to a global solution.</t>
        </r>
      </text>
    </comment>
    <comment ref="X233" authorId="0" shapeId="0" xr:uid="{122D179F-174A-4C24-9775-27024B8BABE1}">
      <text>
        <r>
          <rPr>
            <sz val="9"/>
            <color indexed="81"/>
            <rFont val="Tahoma"/>
            <family val="2"/>
          </rPr>
          <t>Solver converged in probability to a global solution.</t>
        </r>
      </text>
    </comment>
    <comment ref="Y233" authorId="0" shapeId="0" xr:uid="{402100A0-5C65-4877-AD6B-CCB2774733D3}">
      <text>
        <r>
          <rPr>
            <sz val="9"/>
            <color indexed="81"/>
            <rFont val="Tahoma"/>
            <family val="2"/>
          </rPr>
          <t>Solver converged in probability to a global solution.</t>
        </r>
      </text>
    </comment>
    <comment ref="Z233" authorId="0" shapeId="0" xr:uid="{D048EEEC-5AE1-42BB-9C77-AA0CE811D571}">
      <text>
        <r>
          <rPr>
            <sz val="9"/>
            <color indexed="81"/>
            <rFont val="Tahoma"/>
            <family val="2"/>
          </rPr>
          <t>Solver converged in probability to a global solution.</t>
        </r>
      </text>
    </comment>
    <comment ref="AA233" authorId="0" shapeId="0" xr:uid="{9FE0BDCF-D77F-4CF9-8324-8BC0CE03FEF4}">
      <text>
        <r>
          <rPr>
            <sz val="9"/>
            <color indexed="81"/>
            <rFont val="Tahoma"/>
            <family val="2"/>
          </rPr>
          <t>Solver converged in probability to a global solution.</t>
        </r>
      </text>
    </comment>
    <comment ref="B234" authorId="0" shapeId="0" xr:uid="{1E14D1B6-DFA9-4BA8-9323-27F6CB28EF83}">
      <text>
        <r>
          <rPr>
            <sz val="9"/>
            <color indexed="81"/>
            <rFont val="Tahoma"/>
            <family val="2"/>
          </rPr>
          <t>Solver could not find a feasible solution.</t>
        </r>
      </text>
    </comment>
    <comment ref="C234" authorId="0" shapeId="0" xr:uid="{FB65EB76-F759-4657-A732-6C5532FFCFC3}">
      <text>
        <r>
          <rPr>
            <sz val="9"/>
            <color indexed="81"/>
            <rFont val="Tahoma"/>
            <family val="2"/>
          </rPr>
          <t>Solver could not find a feasible solution.</t>
        </r>
      </text>
    </comment>
    <comment ref="D234" authorId="0" shapeId="0" xr:uid="{848A1622-B5DD-4BA0-A8CE-6CF180FA4A69}">
      <text>
        <r>
          <rPr>
            <sz val="9"/>
            <color indexed="81"/>
            <rFont val="Tahoma"/>
            <family val="2"/>
          </rPr>
          <t>Solver could not find a feasible solution.</t>
        </r>
      </text>
    </comment>
    <comment ref="E234" authorId="0" shapeId="0" xr:uid="{807C1706-C49D-4269-8B54-DB4366CBFC1B}">
      <text>
        <r>
          <rPr>
            <sz val="9"/>
            <color indexed="81"/>
            <rFont val="Tahoma"/>
            <family val="2"/>
          </rPr>
          <t>Solver could not find a feasible solution.</t>
        </r>
      </text>
    </comment>
    <comment ref="F234" authorId="0" shapeId="0" xr:uid="{E8D7859F-AC51-47FD-BEA3-24FEC0F713F4}">
      <text>
        <r>
          <rPr>
            <sz val="9"/>
            <color indexed="81"/>
            <rFont val="Tahoma"/>
            <family val="2"/>
          </rPr>
          <t>Solver could not find a feasible solution.</t>
        </r>
      </text>
    </comment>
    <comment ref="G234" authorId="0" shapeId="0" xr:uid="{5E7C1DB5-CF96-4C90-AFD8-1A49D5A8D78F}">
      <text>
        <r>
          <rPr>
            <sz val="9"/>
            <color indexed="81"/>
            <rFont val="Tahoma"/>
            <family val="2"/>
          </rPr>
          <t>Solver could not find a feasible solution.</t>
        </r>
      </text>
    </comment>
    <comment ref="H234" authorId="0" shapeId="0" xr:uid="{EDECEDE3-6CCC-40DC-86F5-00DEFA8CE427}">
      <text>
        <r>
          <rPr>
            <sz val="9"/>
            <color indexed="81"/>
            <rFont val="Tahoma"/>
            <family val="2"/>
          </rPr>
          <t>Solver could not find a feasible solution.</t>
        </r>
      </text>
    </comment>
    <comment ref="I234" authorId="0" shapeId="0" xr:uid="{FED09C8B-BA27-4E00-8769-540E6F6D30FC}">
      <text>
        <r>
          <rPr>
            <sz val="9"/>
            <color indexed="81"/>
            <rFont val="Tahoma"/>
            <family val="2"/>
          </rPr>
          <t>Solver could not find a feasible solution.</t>
        </r>
      </text>
    </comment>
    <comment ref="J234" authorId="0" shapeId="0" xr:uid="{D25045F3-A4B3-459E-9351-91DE3867B926}">
      <text>
        <r>
          <rPr>
            <sz val="9"/>
            <color indexed="81"/>
            <rFont val="Tahoma"/>
            <family val="2"/>
          </rPr>
          <t>Solver could not find a feasible solution.</t>
        </r>
      </text>
    </comment>
    <comment ref="K234" authorId="0" shapeId="0" xr:uid="{DAEF5A4A-48A2-4F8F-AC09-4BFBD49A263C}">
      <text>
        <r>
          <rPr>
            <sz val="9"/>
            <color indexed="81"/>
            <rFont val="Tahoma"/>
            <family val="2"/>
          </rPr>
          <t>Solver could not find a feasible solution.</t>
        </r>
      </text>
    </comment>
    <comment ref="L234" authorId="0" shapeId="0" xr:uid="{39E9CBE4-B819-4E63-89D3-BB34A8ED8034}">
      <text>
        <r>
          <rPr>
            <sz val="9"/>
            <color indexed="81"/>
            <rFont val="Tahoma"/>
            <family val="2"/>
          </rPr>
          <t>Solver could not find a feasible solution.</t>
        </r>
      </text>
    </comment>
    <comment ref="M234" authorId="0" shapeId="0" xr:uid="{8413B886-3EC3-48D6-AD47-9754C72564D2}">
      <text>
        <r>
          <rPr>
            <sz val="9"/>
            <color indexed="81"/>
            <rFont val="Tahoma"/>
            <family val="2"/>
          </rPr>
          <t>Solver could not find a feasible solution.</t>
        </r>
      </text>
    </comment>
    <comment ref="N234" authorId="0" shapeId="0" xr:uid="{6B98153C-8D38-45C6-8C23-4FAA69FE52BF}">
      <text>
        <r>
          <rPr>
            <sz val="9"/>
            <color indexed="81"/>
            <rFont val="Tahoma"/>
            <family val="2"/>
          </rPr>
          <t>Solver could not find a feasible solution.</t>
        </r>
      </text>
    </comment>
    <comment ref="O234" authorId="0" shapeId="0" xr:uid="{41D17F97-62E2-411F-B38A-779B1560E11D}">
      <text>
        <r>
          <rPr>
            <sz val="9"/>
            <color indexed="81"/>
            <rFont val="Tahoma"/>
            <family val="2"/>
          </rPr>
          <t>Solver converged in probability to a global solution.</t>
        </r>
      </text>
    </comment>
    <comment ref="P234" authorId="0" shapeId="0" xr:uid="{171953E8-7EF6-4879-BDBB-5E6DC2D34E3B}">
      <text>
        <r>
          <rPr>
            <sz val="9"/>
            <color indexed="81"/>
            <rFont val="Tahoma"/>
            <family val="2"/>
          </rPr>
          <t>Solver converged in probability to a global solution.</t>
        </r>
      </text>
    </comment>
    <comment ref="Q234" authorId="0" shapeId="0" xr:uid="{F5EBF7EB-E07A-493B-899E-C8B0F6E0CEB7}">
      <text>
        <r>
          <rPr>
            <sz val="9"/>
            <color indexed="81"/>
            <rFont val="Tahoma"/>
            <family val="2"/>
          </rPr>
          <t>Solver converged in probability to a global solution.</t>
        </r>
      </text>
    </comment>
    <comment ref="R234" authorId="0" shapeId="0" xr:uid="{5C679685-46E2-4301-932F-F3DF1171BE36}">
      <text>
        <r>
          <rPr>
            <sz val="9"/>
            <color indexed="81"/>
            <rFont val="Tahoma"/>
            <family val="2"/>
          </rPr>
          <t>Solver converged in probability to a global solution.</t>
        </r>
      </text>
    </comment>
    <comment ref="S234" authorId="0" shapeId="0" xr:uid="{0217426B-E22A-41A4-BCE4-94B16B526D3A}">
      <text>
        <r>
          <rPr>
            <sz val="9"/>
            <color indexed="81"/>
            <rFont val="Tahoma"/>
            <family val="2"/>
          </rPr>
          <t>Solver converged in probability to a global solution.</t>
        </r>
      </text>
    </comment>
    <comment ref="T234" authorId="0" shapeId="0" xr:uid="{05CD8694-B816-40B8-BBF2-27E045E09CAA}">
      <text>
        <r>
          <rPr>
            <sz val="9"/>
            <color indexed="81"/>
            <rFont val="Tahoma"/>
            <family val="2"/>
          </rPr>
          <t>Solver converged in probability to a global solution.</t>
        </r>
      </text>
    </comment>
    <comment ref="U234" authorId="0" shapeId="0" xr:uid="{BC7DF25F-89C2-49CE-9D42-033522862701}">
      <text>
        <r>
          <rPr>
            <sz val="9"/>
            <color indexed="81"/>
            <rFont val="Tahoma"/>
            <family val="2"/>
          </rPr>
          <t>Solver converged in probability to a global solution.</t>
        </r>
      </text>
    </comment>
    <comment ref="V234" authorId="0" shapeId="0" xr:uid="{DBB4CDFF-09D2-4A37-B149-86FAADE90A5E}">
      <text>
        <r>
          <rPr>
            <sz val="9"/>
            <color indexed="81"/>
            <rFont val="Tahoma"/>
            <family val="2"/>
          </rPr>
          <t>Solver converged in probability to a global solution.</t>
        </r>
      </text>
    </comment>
    <comment ref="W234" authorId="0" shapeId="0" xr:uid="{1D3BB433-BF29-462E-8C06-376BB172EF40}">
      <text>
        <r>
          <rPr>
            <sz val="9"/>
            <color indexed="81"/>
            <rFont val="Tahoma"/>
            <family val="2"/>
          </rPr>
          <t>Solver converged in probability to a global solution.</t>
        </r>
      </text>
    </comment>
    <comment ref="X234" authorId="0" shapeId="0" xr:uid="{7F8C1662-4253-4041-BFD5-CD483D64CF29}">
      <text>
        <r>
          <rPr>
            <sz val="9"/>
            <color indexed="81"/>
            <rFont val="Tahoma"/>
            <family val="2"/>
          </rPr>
          <t>Solver converged in probability to a global solution.</t>
        </r>
      </text>
    </comment>
    <comment ref="Y234" authorId="0" shapeId="0" xr:uid="{93835E78-1DF7-4FBC-B931-A7630B715F36}">
      <text>
        <r>
          <rPr>
            <sz val="9"/>
            <color indexed="81"/>
            <rFont val="Tahoma"/>
            <family val="2"/>
          </rPr>
          <t>Solver converged in probability to a global solution.</t>
        </r>
      </text>
    </comment>
    <comment ref="Z234" authorId="0" shapeId="0" xr:uid="{700B1AC1-1771-4F19-9F7D-C23668F21660}">
      <text>
        <r>
          <rPr>
            <sz val="9"/>
            <color indexed="81"/>
            <rFont val="Tahoma"/>
            <family val="2"/>
          </rPr>
          <t>Solver converged in probability to a global solution.</t>
        </r>
      </text>
    </comment>
    <comment ref="AA234" authorId="0" shapeId="0" xr:uid="{BAC27B55-B0E2-4445-976C-82DBF29C140B}">
      <text>
        <r>
          <rPr>
            <sz val="9"/>
            <color indexed="81"/>
            <rFont val="Tahoma"/>
            <family val="2"/>
          </rPr>
          <t>Solver converged in probability to a global solution.</t>
        </r>
      </text>
    </comment>
    <comment ref="B235" authorId="0" shapeId="0" xr:uid="{77BBC6A6-79DA-49EF-B772-FB650CE07EC3}">
      <text>
        <r>
          <rPr>
            <sz val="9"/>
            <color indexed="81"/>
            <rFont val="Tahoma"/>
            <family val="2"/>
          </rPr>
          <t>Solver could not find a feasible solution.</t>
        </r>
      </text>
    </comment>
    <comment ref="C235" authorId="0" shapeId="0" xr:uid="{9F6C0EB9-9258-4F53-9B75-72C2C8884FDC}">
      <text>
        <r>
          <rPr>
            <sz val="9"/>
            <color indexed="81"/>
            <rFont val="Tahoma"/>
            <family val="2"/>
          </rPr>
          <t>Solver could not find a feasible solution.</t>
        </r>
      </text>
    </comment>
    <comment ref="D235" authorId="0" shapeId="0" xr:uid="{A20F5341-E948-41B6-9405-0D76396840BD}">
      <text>
        <r>
          <rPr>
            <sz val="9"/>
            <color indexed="81"/>
            <rFont val="Tahoma"/>
            <family val="2"/>
          </rPr>
          <t>Solver could not find a feasible solution.</t>
        </r>
      </text>
    </comment>
    <comment ref="E235" authorId="0" shapeId="0" xr:uid="{7455D3F8-7968-4122-840D-A6522973DF03}">
      <text>
        <r>
          <rPr>
            <sz val="9"/>
            <color indexed="81"/>
            <rFont val="Tahoma"/>
            <family val="2"/>
          </rPr>
          <t>Solver could not find a feasible solution.</t>
        </r>
      </text>
    </comment>
    <comment ref="F235" authorId="0" shapeId="0" xr:uid="{CC939E43-52E3-4B54-9525-F40024A1E277}">
      <text>
        <r>
          <rPr>
            <sz val="9"/>
            <color indexed="81"/>
            <rFont val="Tahoma"/>
            <family val="2"/>
          </rPr>
          <t>Solver could not find a feasible solution.</t>
        </r>
      </text>
    </comment>
    <comment ref="G235" authorId="0" shapeId="0" xr:uid="{40A1CB19-53FC-4D5B-94F2-AB0EF5A040FC}">
      <text>
        <r>
          <rPr>
            <sz val="9"/>
            <color indexed="81"/>
            <rFont val="Tahoma"/>
            <family val="2"/>
          </rPr>
          <t>Solver could not find a feasible solution.</t>
        </r>
      </text>
    </comment>
    <comment ref="H235" authorId="0" shapeId="0" xr:uid="{45A59C41-A76E-45EF-8DA4-258CFDE22ED1}">
      <text>
        <r>
          <rPr>
            <sz val="9"/>
            <color indexed="81"/>
            <rFont val="Tahoma"/>
            <family val="2"/>
          </rPr>
          <t>Solver could not find a feasible solution.</t>
        </r>
      </text>
    </comment>
    <comment ref="I235" authorId="0" shapeId="0" xr:uid="{D5B28073-8909-44FF-A4E3-1FDA38D6E40E}">
      <text>
        <r>
          <rPr>
            <sz val="9"/>
            <color indexed="81"/>
            <rFont val="Tahoma"/>
            <family val="2"/>
          </rPr>
          <t>Solver could not find a feasible solution.</t>
        </r>
      </text>
    </comment>
    <comment ref="J235" authorId="0" shapeId="0" xr:uid="{19F114A0-C7C9-43B9-8447-595E119D9243}">
      <text>
        <r>
          <rPr>
            <sz val="9"/>
            <color indexed="81"/>
            <rFont val="Tahoma"/>
            <family val="2"/>
          </rPr>
          <t>Solver could not find a feasible solution.</t>
        </r>
      </text>
    </comment>
    <comment ref="K235" authorId="0" shapeId="0" xr:uid="{79FEF5CC-71D8-4FFA-A565-DF0C8C0AAF34}">
      <text>
        <r>
          <rPr>
            <sz val="9"/>
            <color indexed="81"/>
            <rFont val="Tahoma"/>
            <family val="2"/>
          </rPr>
          <t>Solver could not find a feasible solution.</t>
        </r>
      </text>
    </comment>
    <comment ref="L235" authorId="0" shapeId="0" xr:uid="{F8D48527-5912-45C3-9AB6-08A37B16B579}">
      <text>
        <r>
          <rPr>
            <sz val="9"/>
            <color indexed="81"/>
            <rFont val="Tahoma"/>
            <family val="2"/>
          </rPr>
          <t>Solver could not find a feasible solution.</t>
        </r>
      </text>
    </comment>
    <comment ref="M235" authorId="0" shapeId="0" xr:uid="{B8EF2F27-9441-4D5D-B870-45AC9FF672DF}">
      <text>
        <r>
          <rPr>
            <sz val="9"/>
            <color indexed="81"/>
            <rFont val="Tahoma"/>
            <family val="2"/>
          </rPr>
          <t>Solver could not find a feasible solution.</t>
        </r>
      </text>
    </comment>
    <comment ref="N235" authorId="0" shapeId="0" xr:uid="{A62B86DB-E803-47AE-9E96-6803F02E2DCB}">
      <text>
        <r>
          <rPr>
            <sz val="9"/>
            <color indexed="81"/>
            <rFont val="Tahoma"/>
            <family val="2"/>
          </rPr>
          <t>Solver could not find a feasible solution.</t>
        </r>
      </text>
    </comment>
    <comment ref="O235" authorId="0" shapeId="0" xr:uid="{EF17AFE1-0545-4806-944D-8B90D26CD1F6}">
      <text>
        <r>
          <rPr>
            <sz val="9"/>
            <color indexed="81"/>
            <rFont val="Tahoma"/>
            <family val="2"/>
          </rPr>
          <t>Solver converged in probability to a global solution.</t>
        </r>
      </text>
    </comment>
    <comment ref="P235" authorId="0" shapeId="0" xr:uid="{8D22C179-AD1E-4DBB-B63C-52CFE2B2A13E}">
      <text>
        <r>
          <rPr>
            <sz val="9"/>
            <color indexed="81"/>
            <rFont val="Tahoma"/>
            <family val="2"/>
          </rPr>
          <t>Solver converged in probability to a global solution.</t>
        </r>
      </text>
    </comment>
    <comment ref="Q235" authorId="0" shapeId="0" xr:uid="{AC3E642C-6175-49B2-9E2A-8C233181DD13}">
      <text>
        <r>
          <rPr>
            <sz val="9"/>
            <color indexed="81"/>
            <rFont val="Tahoma"/>
            <family val="2"/>
          </rPr>
          <t>Solver converged in probability to a global solution.</t>
        </r>
      </text>
    </comment>
    <comment ref="R235" authorId="0" shapeId="0" xr:uid="{7ADCF506-1A94-4FB1-B87D-558FE1646E72}">
      <text>
        <r>
          <rPr>
            <sz val="9"/>
            <color indexed="81"/>
            <rFont val="Tahoma"/>
            <family val="2"/>
          </rPr>
          <t>Solver converged in probability to a global solution.</t>
        </r>
      </text>
    </comment>
    <comment ref="S235" authorId="0" shapeId="0" xr:uid="{51D1B511-FE2D-495D-AF63-A24F5F808513}">
      <text>
        <r>
          <rPr>
            <sz val="9"/>
            <color indexed="81"/>
            <rFont val="Tahoma"/>
            <family val="2"/>
          </rPr>
          <t>Solver converged in probability to a global solution.</t>
        </r>
      </text>
    </comment>
    <comment ref="T235" authorId="0" shapeId="0" xr:uid="{36033F29-6DA6-431B-A118-AD99F4AB0926}">
      <text>
        <r>
          <rPr>
            <sz val="9"/>
            <color indexed="81"/>
            <rFont val="Tahoma"/>
            <family val="2"/>
          </rPr>
          <t>Solver converged in probability to a global solution.</t>
        </r>
      </text>
    </comment>
    <comment ref="U235" authorId="0" shapeId="0" xr:uid="{54160D5F-4BF2-48C9-A117-49BD7E6603CB}">
      <text>
        <r>
          <rPr>
            <sz val="9"/>
            <color indexed="81"/>
            <rFont val="Tahoma"/>
            <family val="2"/>
          </rPr>
          <t>Solver converged in probability to a global solution.</t>
        </r>
      </text>
    </comment>
    <comment ref="V235" authorId="0" shapeId="0" xr:uid="{11031860-BEF5-429C-A071-6F35614F3AC5}">
      <text>
        <r>
          <rPr>
            <sz val="9"/>
            <color indexed="81"/>
            <rFont val="Tahoma"/>
            <family val="2"/>
          </rPr>
          <t>Solver converged in probability to a global solution.</t>
        </r>
      </text>
    </comment>
    <comment ref="W235" authorId="0" shapeId="0" xr:uid="{7324675A-28E4-4B30-A4A1-CDC3DED787D5}">
      <text>
        <r>
          <rPr>
            <sz val="9"/>
            <color indexed="81"/>
            <rFont val="Tahoma"/>
            <family val="2"/>
          </rPr>
          <t>Solver converged in probability to a global solution.</t>
        </r>
      </text>
    </comment>
    <comment ref="X235" authorId="0" shapeId="0" xr:uid="{6CDF1BB1-47EE-490B-9A1F-026144EE5055}">
      <text>
        <r>
          <rPr>
            <sz val="9"/>
            <color indexed="81"/>
            <rFont val="Tahoma"/>
            <family val="2"/>
          </rPr>
          <t>Solver converged in probability to a global solution.</t>
        </r>
      </text>
    </comment>
    <comment ref="Y235" authorId="0" shapeId="0" xr:uid="{8427DD4C-69CD-4908-B813-FB6FC77CA6D5}">
      <text>
        <r>
          <rPr>
            <sz val="9"/>
            <color indexed="81"/>
            <rFont val="Tahoma"/>
            <family val="2"/>
          </rPr>
          <t>Solver converged in probability to a global solution.</t>
        </r>
      </text>
    </comment>
    <comment ref="Z235" authorId="0" shapeId="0" xr:uid="{F226703C-939A-47C8-BC33-2AFB092EB320}">
      <text>
        <r>
          <rPr>
            <sz val="9"/>
            <color indexed="81"/>
            <rFont val="Tahoma"/>
            <family val="2"/>
          </rPr>
          <t>Solver converged in probability to a global solution.</t>
        </r>
      </text>
    </comment>
    <comment ref="AA235" authorId="0" shapeId="0" xr:uid="{6E476780-3B86-44D0-BA0C-5A70EB8DE758}">
      <text>
        <r>
          <rPr>
            <sz val="9"/>
            <color indexed="81"/>
            <rFont val="Tahoma"/>
            <family val="2"/>
          </rPr>
          <t>Solver converged in probability to a global solution.</t>
        </r>
      </text>
    </comment>
    <comment ref="B236" authorId="0" shapeId="0" xr:uid="{A80F48B3-1E5B-4424-B193-07457C20BF8B}">
      <text>
        <r>
          <rPr>
            <sz val="9"/>
            <color indexed="81"/>
            <rFont val="Tahoma"/>
            <family val="2"/>
          </rPr>
          <t>Solver could not find a feasible solution.</t>
        </r>
      </text>
    </comment>
    <comment ref="C236" authorId="0" shapeId="0" xr:uid="{C1CE9942-57B4-46F0-9CF3-B7388156F266}">
      <text>
        <r>
          <rPr>
            <sz val="9"/>
            <color indexed="81"/>
            <rFont val="Tahoma"/>
            <family val="2"/>
          </rPr>
          <t>Solver could not find a feasible solution.</t>
        </r>
      </text>
    </comment>
    <comment ref="D236" authorId="0" shapeId="0" xr:uid="{AB25C2C3-7775-48CD-A4D0-D0F07D1C056A}">
      <text>
        <r>
          <rPr>
            <sz val="9"/>
            <color indexed="81"/>
            <rFont val="Tahoma"/>
            <family val="2"/>
          </rPr>
          <t>Solver could not find a feasible solution.</t>
        </r>
      </text>
    </comment>
    <comment ref="E236" authorId="0" shapeId="0" xr:uid="{A48063A0-2F5A-45DD-95DD-EC867C90A408}">
      <text>
        <r>
          <rPr>
            <sz val="9"/>
            <color indexed="81"/>
            <rFont val="Tahoma"/>
            <family val="2"/>
          </rPr>
          <t>Solver could not find a feasible solution.</t>
        </r>
      </text>
    </comment>
    <comment ref="F236" authorId="0" shapeId="0" xr:uid="{2D85736B-719A-4FA1-AC30-46BC81FF6860}">
      <text>
        <r>
          <rPr>
            <sz val="9"/>
            <color indexed="81"/>
            <rFont val="Tahoma"/>
            <family val="2"/>
          </rPr>
          <t>Solver could not find a feasible solution.</t>
        </r>
      </text>
    </comment>
    <comment ref="G236" authorId="0" shapeId="0" xr:uid="{ACC26BB7-8739-4AD0-9EDD-308B61B9A01F}">
      <text>
        <r>
          <rPr>
            <sz val="9"/>
            <color indexed="81"/>
            <rFont val="Tahoma"/>
            <family val="2"/>
          </rPr>
          <t>Solver could not find a feasible solution.</t>
        </r>
      </text>
    </comment>
    <comment ref="H236" authorId="0" shapeId="0" xr:uid="{AFD6AD9C-5A1C-484B-A4AA-E66E8C8C27CA}">
      <text>
        <r>
          <rPr>
            <sz val="9"/>
            <color indexed="81"/>
            <rFont val="Tahoma"/>
            <family val="2"/>
          </rPr>
          <t>Solver could not find a feasible solution.</t>
        </r>
      </text>
    </comment>
    <comment ref="I236" authorId="0" shapeId="0" xr:uid="{797F2482-087E-453D-BDCF-3250C3944A19}">
      <text>
        <r>
          <rPr>
            <sz val="9"/>
            <color indexed="81"/>
            <rFont val="Tahoma"/>
            <family val="2"/>
          </rPr>
          <t>Solver could not find a feasible solution.</t>
        </r>
      </text>
    </comment>
    <comment ref="J236" authorId="0" shapeId="0" xr:uid="{47BACF5D-0110-418C-AAF2-1AC11F003A5E}">
      <text>
        <r>
          <rPr>
            <sz val="9"/>
            <color indexed="81"/>
            <rFont val="Tahoma"/>
            <family val="2"/>
          </rPr>
          <t>Solver could not find a feasible solution.</t>
        </r>
      </text>
    </comment>
    <comment ref="K236" authorId="0" shapeId="0" xr:uid="{197CBC70-1D8C-4870-80D1-52AF7DB61BEC}">
      <text>
        <r>
          <rPr>
            <sz val="9"/>
            <color indexed="81"/>
            <rFont val="Tahoma"/>
            <family val="2"/>
          </rPr>
          <t>Solver could not find a feasible solution.</t>
        </r>
      </text>
    </comment>
    <comment ref="L236" authorId="0" shapeId="0" xr:uid="{4BF3CF64-4A46-4804-9384-9F9B01B3BA98}">
      <text>
        <r>
          <rPr>
            <sz val="9"/>
            <color indexed="81"/>
            <rFont val="Tahoma"/>
            <family val="2"/>
          </rPr>
          <t>Solver could not find a feasible solution.</t>
        </r>
      </text>
    </comment>
    <comment ref="M236" authorId="0" shapeId="0" xr:uid="{FD9CB729-F317-42A0-B7E2-4AC320A8060E}">
      <text>
        <r>
          <rPr>
            <sz val="9"/>
            <color indexed="81"/>
            <rFont val="Tahoma"/>
            <family val="2"/>
          </rPr>
          <t>Solver could not find a feasible solution.</t>
        </r>
      </text>
    </comment>
    <comment ref="N236" authorId="0" shapeId="0" xr:uid="{AB05235C-04AD-4DAD-8238-567A50F17DB5}">
      <text>
        <r>
          <rPr>
            <sz val="9"/>
            <color indexed="81"/>
            <rFont val="Tahoma"/>
            <family val="2"/>
          </rPr>
          <t>Solver could not find a feasible solution.</t>
        </r>
      </text>
    </comment>
    <comment ref="O236" authorId="0" shapeId="0" xr:uid="{3B35448E-7DAF-4012-B4F9-2625099F9946}">
      <text>
        <r>
          <rPr>
            <sz val="9"/>
            <color indexed="81"/>
            <rFont val="Tahoma"/>
            <family val="2"/>
          </rPr>
          <t>Solver converged in probability to a global solution.</t>
        </r>
      </text>
    </comment>
    <comment ref="P236" authorId="0" shapeId="0" xr:uid="{C4872EE8-DFC5-4936-95AA-260B47FD5031}">
      <text>
        <r>
          <rPr>
            <sz val="9"/>
            <color indexed="81"/>
            <rFont val="Tahoma"/>
            <family val="2"/>
          </rPr>
          <t>Solver converged in probability to a global solution.</t>
        </r>
      </text>
    </comment>
    <comment ref="Q236" authorId="0" shapeId="0" xr:uid="{2916D1D4-19E6-48EC-87E5-14F8BBA82FA3}">
      <text>
        <r>
          <rPr>
            <sz val="9"/>
            <color indexed="81"/>
            <rFont val="Tahoma"/>
            <family val="2"/>
          </rPr>
          <t>Solver converged in probability to a global solution.</t>
        </r>
      </text>
    </comment>
    <comment ref="R236" authorId="0" shapeId="0" xr:uid="{2D961F45-4B58-4BAA-AA77-FACA4F7421DE}">
      <text>
        <r>
          <rPr>
            <sz val="9"/>
            <color indexed="81"/>
            <rFont val="Tahoma"/>
            <family val="2"/>
          </rPr>
          <t>Solver converged in probability to a global solution.</t>
        </r>
      </text>
    </comment>
    <comment ref="S236" authorId="0" shapeId="0" xr:uid="{E64A58DA-CB38-4424-A031-A92C9784F70E}">
      <text>
        <r>
          <rPr>
            <sz val="9"/>
            <color indexed="81"/>
            <rFont val="Tahoma"/>
            <family val="2"/>
          </rPr>
          <t>Solver converged in probability to a global solution.</t>
        </r>
      </text>
    </comment>
    <comment ref="T236" authorId="0" shapeId="0" xr:uid="{DA2B39DC-E29F-4AE4-B918-C465F6F23102}">
      <text>
        <r>
          <rPr>
            <sz val="9"/>
            <color indexed="81"/>
            <rFont val="Tahoma"/>
            <family val="2"/>
          </rPr>
          <t>Solver converged in probability to a global solution.</t>
        </r>
      </text>
    </comment>
    <comment ref="U236" authorId="0" shapeId="0" xr:uid="{E9C793E9-0141-4276-95F9-F1FABE43E3B2}">
      <text>
        <r>
          <rPr>
            <sz val="9"/>
            <color indexed="81"/>
            <rFont val="Tahoma"/>
            <family val="2"/>
          </rPr>
          <t>Solver converged in probability to a global solution.</t>
        </r>
      </text>
    </comment>
    <comment ref="V236" authorId="0" shapeId="0" xr:uid="{0ACEC822-0061-4978-B6DA-1A96686E0472}">
      <text>
        <r>
          <rPr>
            <sz val="9"/>
            <color indexed="81"/>
            <rFont val="Tahoma"/>
            <family val="2"/>
          </rPr>
          <t>Solver converged in probability to a global solution.</t>
        </r>
      </text>
    </comment>
    <comment ref="W236" authorId="0" shapeId="0" xr:uid="{DEB45F56-53CF-48D1-A2F9-34130A82D540}">
      <text>
        <r>
          <rPr>
            <sz val="9"/>
            <color indexed="81"/>
            <rFont val="Tahoma"/>
            <family val="2"/>
          </rPr>
          <t>Solver converged in probability to a global solution.</t>
        </r>
      </text>
    </comment>
    <comment ref="X236" authorId="0" shapeId="0" xr:uid="{E4489D4A-8D6A-40C1-8562-958653C071DE}">
      <text>
        <r>
          <rPr>
            <sz val="9"/>
            <color indexed="81"/>
            <rFont val="Tahoma"/>
            <family val="2"/>
          </rPr>
          <t>Solver converged in probability to a global solution.</t>
        </r>
      </text>
    </comment>
    <comment ref="Y236" authorId="0" shapeId="0" xr:uid="{B7393896-96E7-4831-84E8-4FC42FAD3708}">
      <text>
        <r>
          <rPr>
            <sz val="9"/>
            <color indexed="81"/>
            <rFont val="Tahoma"/>
            <family val="2"/>
          </rPr>
          <t>Solver converged in probability to a global solution.</t>
        </r>
      </text>
    </comment>
    <comment ref="Z236" authorId="0" shapeId="0" xr:uid="{6782D25F-6A54-4BA7-A9E0-084488170B8D}">
      <text>
        <r>
          <rPr>
            <sz val="9"/>
            <color indexed="81"/>
            <rFont val="Tahoma"/>
            <family val="2"/>
          </rPr>
          <t>Solver converged in probability to a global solution.</t>
        </r>
      </text>
    </comment>
    <comment ref="AA236" authorId="0" shapeId="0" xr:uid="{FDF8BA58-9218-44A5-957E-9182D2FC2BAB}">
      <text>
        <r>
          <rPr>
            <sz val="9"/>
            <color indexed="81"/>
            <rFont val="Tahoma"/>
            <family val="2"/>
          </rPr>
          <t>Solver converged in probability to a global solution.</t>
        </r>
      </text>
    </comment>
    <comment ref="B237" authorId="0" shapeId="0" xr:uid="{5B773B46-3834-4035-A219-4A44C7564FD9}">
      <text>
        <r>
          <rPr>
            <sz val="9"/>
            <color indexed="81"/>
            <rFont val="Tahoma"/>
            <family val="2"/>
          </rPr>
          <t>Solver could not find a feasible solution.</t>
        </r>
      </text>
    </comment>
    <comment ref="C237" authorId="0" shapeId="0" xr:uid="{8BB5C672-DE76-4DCC-B84D-A5CCABEB8A48}">
      <text>
        <r>
          <rPr>
            <sz val="9"/>
            <color indexed="81"/>
            <rFont val="Tahoma"/>
            <family val="2"/>
          </rPr>
          <t>Solver could not find a feasible solution.</t>
        </r>
      </text>
    </comment>
    <comment ref="D237" authorId="0" shapeId="0" xr:uid="{A0193CF2-81E7-4997-B9DA-E513019C7A84}">
      <text>
        <r>
          <rPr>
            <sz val="9"/>
            <color indexed="81"/>
            <rFont val="Tahoma"/>
            <family val="2"/>
          </rPr>
          <t>Solver could not find a feasible solution.</t>
        </r>
      </text>
    </comment>
    <comment ref="E237" authorId="0" shapeId="0" xr:uid="{E0B6D935-8C9B-42B7-8751-4A24E95538DA}">
      <text>
        <r>
          <rPr>
            <sz val="9"/>
            <color indexed="81"/>
            <rFont val="Tahoma"/>
            <family val="2"/>
          </rPr>
          <t>Solver could not find a feasible solution.</t>
        </r>
      </text>
    </comment>
    <comment ref="F237" authorId="0" shapeId="0" xr:uid="{23E32C65-6C44-4C9F-ADC9-D41A27726014}">
      <text>
        <r>
          <rPr>
            <sz val="9"/>
            <color indexed="81"/>
            <rFont val="Tahoma"/>
            <family val="2"/>
          </rPr>
          <t>Solver could not find a feasible solution.</t>
        </r>
      </text>
    </comment>
    <comment ref="G237" authorId="0" shapeId="0" xr:uid="{8C683B34-E39E-415D-91EB-D966FF7031B9}">
      <text>
        <r>
          <rPr>
            <sz val="9"/>
            <color indexed="81"/>
            <rFont val="Tahoma"/>
            <family val="2"/>
          </rPr>
          <t>Solver could not find a feasible solution.</t>
        </r>
      </text>
    </comment>
    <comment ref="H237" authorId="0" shapeId="0" xr:uid="{857740B7-08F0-43FF-BDA3-AC9155A6AD96}">
      <text>
        <r>
          <rPr>
            <sz val="9"/>
            <color indexed="81"/>
            <rFont val="Tahoma"/>
            <family val="2"/>
          </rPr>
          <t>Solver could not find a feasible solution.</t>
        </r>
      </text>
    </comment>
    <comment ref="I237" authorId="0" shapeId="0" xr:uid="{606E63BA-C069-4B92-BBEF-DA3FC22BE33B}">
      <text>
        <r>
          <rPr>
            <sz val="9"/>
            <color indexed="81"/>
            <rFont val="Tahoma"/>
            <family val="2"/>
          </rPr>
          <t>Solver could not find a feasible solution.</t>
        </r>
      </text>
    </comment>
    <comment ref="J237" authorId="0" shapeId="0" xr:uid="{6412D9AE-D690-4EBF-A6D2-CF4860C5F879}">
      <text>
        <r>
          <rPr>
            <sz val="9"/>
            <color indexed="81"/>
            <rFont val="Tahoma"/>
            <family val="2"/>
          </rPr>
          <t>Solver could not find a feasible solution.</t>
        </r>
      </text>
    </comment>
    <comment ref="K237" authorId="0" shapeId="0" xr:uid="{E444A37E-F90E-49B4-8E36-A200F587B17A}">
      <text>
        <r>
          <rPr>
            <sz val="9"/>
            <color indexed="81"/>
            <rFont val="Tahoma"/>
            <family val="2"/>
          </rPr>
          <t>Solver could not find a feasible solution.</t>
        </r>
      </text>
    </comment>
    <comment ref="L237" authorId="0" shapeId="0" xr:uid="{B61D4006-124E-4028-AD50-F38EF9113BB0}">
      <text>
        <r>
          <rPr>
            <sz val="9"/>
            <color indexed="81"/>
            <rFont val="Tahoma"/>
            <family val="2"/>
          </rPr>
          <t>Solver could not find a feasible solution.</t>
        </r>
      </text>
    </comment>
    <comment ref="M237" authorId="0" shapeId="0" xr:uid="{04236180-0506-4749-A637-FF31199C69D5}">
      <text>
        <r>
          <rPr>
            <sz val="9"/>
            <color indexed="81"/>
            <rFont val="Tahoma"/>
            <family val="2"/>
          </rPr>
          <t>Solver could not find a feasible solution.</t>
        </r>
      </text>
    </comment>
    <comment ref="N237" authorId="0" shapeId="0" xr:uid="{456F8E7F-57FD-4200-8189-9C50CA75E4C4}">
      <text>
        <r>
          <rPr>
            <sz val="9"/>
            <color indexed="81"/>
            <rFont val="Tahoma"/>
            <family val="2"/>
          </rPr>
          <t>Solver could not find a feasible solution.</t>
        </r>
      </text>
    </comment>
    <comment ref="O237" authorId="0" shapeId="0" xr:uid="{C2C52CB4-FB01-468D-A559-164E00343DC9}">
      <text>
        <r>
          <rPr>
            <sz val="9"/>
            <color indexed="81"/>
            <rFont val="Tahoma"/>
            <family val="2"/>
          </rPr>
          <t>Solver converged in probability to a global solution.</t>
        </r>
      </text>
    </comment>
    <comment ref="P237" authorId="0" shapeId="0" xr:uid="{4D9C50F6-20D6-4E9F-92B4-61B8A10421BE}">
      <text>
        <r>
          <rPr>
            <sz val="9"/>
            <color indexed="81"/>
            <rFont val="Tahoma"/>
            <family val="2"/>
          </rPr>
          <t>Solver converged in probability to a global solution.</t>
        </r>
      </text>
    </comment>
    <comment ref="Q237" authorId="0" shapeId="0" xr:uid="{D535F244-246C-4164-A34D-9F1A7D2D2A6C}">
      <text>
        <r>
          <rPr>
            <sz val="9"/>
            <color indexed="81"/>
            <rFont val="Tahoma"/>
            <family val="2"/>
          </rPr>
          <t>Solver converged in probability to a global solution.</t>
        </r>
      </text>
    </comment>
    <comment ref="R237" authorId="0" shapeId="0" xr:uid="{779DEC38-5854-4716-8AC4-389FD83F2BEC}">
      <text>
        <r>
          <rPr>
            <sz val="9"/>
            <color indexed="81"/>
            <rFont val="Tahoma"/>
            <family val="2"/>
          </rPr>
          <t>Solver converged in probability to a global solution.</t>
        </r>
      </text>
    </comment>
    <comment ref="S237" authorId="0" shapeId="0" xr:uid="{3C1B1786-DAD5-4F98-848F-B2BC1DF1EC9D}">
      <text>
        <r>
          <rPr>
            <sz val="9"/>
            <color indexed="81"/>
            <rFont val="Tahoma"/>
            <family val="2"/>
          </rPr>
          <t>Solver converged in probability to a global solution.</t>
        </r>
      </text>
    </comment>
    <comment ref="T237" authorId="0" shapeId="0" xr:uid="{C79430A6-2352-4AAD-BC3F-EBEA9BF2410A}">
      <text>
        <r>
          <rPr>
            <sz val="9"/>
            <color indexed="81"/>
            <rFont val="Tahoma"/>
            <family val="2"/>
          </rPr>
          <t>Solver converged in probability to a global solution.</t>
        </r>
      </text>
    </comment>
    <comment ref="U237" authorId="0" shapeId="0" xr:uid="{FD900539-F7B7-44C8-AE0A-863C385BC03C}">
      <text>
        <r>
          <rPr>
            <sz val="9"/>
            <color indexed="81"/>
            <rFont val="Tahoma"/>
            <family val="2"/>
          </rPr>
          <t>Solver converged in probability to a global solution.</t>
        </r>
      </text>
    </comment>
    <comment ref="V237" authorId="0" shapeId="0" xr:uid="{55ECA825-F0E4-4FE9-91C3-0F9D46EA7F17}">
      <text>
        <r>
          <rPr>
            <sz val="9"/>
            <color indexed="81"/>
            <rFont val="Tahoma"/>
            <family val="2"/>
          </rPr>
          <t>Solver converged in probability to a global solution.</t>
        </r>
      </text>
    </comment>
    <comment ref="W237" authorId="0" shapeId="0" xr:uid="{3F3B7CA4-023F-4EEC-BE79-5941062D2FB8}">
      <text>
        <r>
          <rPr>
            <sz val="9"/>
            <color indexed="81"/>
            <rFont val="Tahoma"/>
            <family val="2"/>
          </rPr>
          <t>Solver converged in probability to a global solution.</t>
        </r>
      </text>
    </comment>
    <comment ref="X237" authorId="0" shapeId="0" xr:uid="{616854AC-212A-41BF-9689-2FE901A005A4}">
      <text>
        <r>
          <rPr>
            <sz val="9"/>
            <color indexed="81"/>
            <rFont val="Tahoma"/>
            <family val="2"/>
          </rPr>
          <t>Solver converged in probability to a global solution.</t>
        </r>
      </text>
    </comment>
    <comment ref="Y237" authorId="0" shapeId="0" xr:uid="{37A0CF42-C8E0-420B-B60E-013B3FC15B67}">
      <text>
        <r>
          <rPr>
            <sz val="9"/>
            <color indexed="81"/>
            <rFont val="Tahoma"/>
            <family val="2"/>
          </rPr>
          <t>Solver converged in probability to a global solution.</t>
        </r>
      </text>
    </comment>
    <comment ref="Z237" authorId="0" shapeId="0" xr:uid="{144183EB-4287-4399-A97A-FFAF217FBA06}">
      <text>
        <r>
          <rPr>
            <sz val="9"/>
            <color indexed="81"/>
            <rFont val="Tahoma"/>
            <family val="2"/>
          </rPr>
          <t>Solver converged in probability to a global solution.</t>
        </r>
      </text>
    </comment>
    <comment ref="AA237" authorId="0" shapeId="0" xr:uid="{1421A84F-CCD0-44E6-8F1F-D87282CC55B8}">
      <text>
        <r>
          <rPr>
            <sz val="9"/>
            <color indexed="81"/>
            <rFont val="Tahoma"/>
            <family val="2"/>
          </rPr>
          <t>Solver converged in probability to a global solution.</t>
        </r>
      </text>
    </comment>
    <comment ref="B238" authorId="0" shapeId="0" xr:uid="{C7396888-4527-40AD-BAC4-28CCC0A06A6C}">
      <text>
        <r>
          <rPr>
            <sz val="9"/>
            <color indexed="81"/>
            <rFont val="Tahoma"/>
            <family val="2"/>
          </rPr>
          <t>Solver could not find a feasible solution.</t>
        </r>
      </text>
    </comment>
    <comment ref="C238" authorId="0" shapeId="0" xr:uid="{ED4BD6EB-8906-439E-8387-4F450B44C79F}">
      <text>
        <r>
          <rPr>
            <sz val="9"/>
            <color indexed="81"/>
            <rFont val="Tahoma"/>
            <family val="2"/>
          </rPr>
          <t>Solver could not find a feasible solution.</t>
        </r>
      </text>
    </comment>
    <comment ref="D238" authorId="0" shapeId="0" xr:uid="{5328F130-FDF0-45D3-A33A-7DD6E122A621}">
      <text>
        <r>
          <rPr>
            <sz val="9"/>
            <color indexed="81"/>
            <rFont val="Tahoma"/>
            <family val="2"/>
          </rPr>
          <t>Solver could not find a feasible solution.</t>
        </r>
      </text>
    </comment>
    <comment ref="E238" authorId="0" shapeId="0" xr:uid="{BA7BABEE-1D83-49C0-B106-6B3691CE1411}">
      <text>
        <r>
          <rPr>
            <sz val="9"/>
            <color indexed="81"/>
            <rFont val="Tahoma"/>
            <family val="2"/>
          </rPr>
          <t>Solver could not find a feasible solution.</t>
        </r>
      </text>
    </comment>
    <comment ref="F238" authorId="0" shapeId="0" xr:uid="{2FC80D58-3EF4-4797-9FA9-7D782AA202A0}">
      <text>
        <r>
          <rPr>
            <sz val="9"/>
            <color indexed="81"/>
            <rFont val="Tahoma"/>
            <family val="2"/>
          </rPr>
          <t>Solver could not find a feasible solution.</t>
        </r>
      </text>
    </comment>
    <comment ref="G238" authorId="0" shapeId="0" xr:uid="{44309A31-26C9-46A8-BDED-19E7BD3D01CD}">
      <text>
        <r>
          <rPr>
            <sz val="9"/>
            <color indexed="81"/>
            <rFont val="Tahoma"/>
            <family val="2"/>
          </rPr>
          <t>Solver could not find a feasible solution.</t>
        </r>
      </text>
    </comment>
    <comment ref="H238" authorId="0" shapeId="0" xr:uid="{32DB76CB-4718-48CC-8717-3A9D5BAF646F}">
      <text>
        <r>
          <rPr>
            <sz val="9"/>
            <color indexed="81"/>
            <rFont val="Tahoma"/>
            <family val="2"/>
          </rPr>
          <t>Solver could not find a feasible solution.</t>
        </r>
      </text>
    </comment>
    <comment ref="I238" authorId="0" shapeId="0" xr:uid="{ECD992E1-0CCD-4A6C-8ADA-7E984096E76D}">
      <text>
        <r>
          <rPr>
            <sz val="9"/>
            <color indexed="81"/>
            <rFont val="Tahoma"/>
            <family val="2"/>
          </rPr>
          <t>Solver could not find a feasible solution.</t>
        </r>
      </text>
    </comment>
    <comment ref="J238" authorId="0" shapeId="0" xr:uid="{6406A42F-0583-4F88-963C-DD88FF19E778}">
      <text>
        <r>
          <rPr>
            <sz val="9"/>
            <color indexed="81"/>
            <rFont val="Tahoma"/>
            <family val="2"/>
          </rPr>
          <t>Solver could not find a feasible solution.</t>
        </r>
      </text>
    </comment>
    <comment ref="K238" authorId="0" shapeId="0" xr:uid="{3DF75116-C0DB-4920-87F2-6CE458FEB00B}">
      <text>
        <r>
          <rPr>
            <sz val="9"/>
            <color indexed="81"/>
            <rFont val="Tahoma"/>
            <family val="2"/>
          </rPr>
          <t>Solver could not find a feasible solution.</t>
        </r>
      </text>
    </comment>
    <comment ref="L238" authorId="0" shapeId="0" xr:uid="{96D67703-BD1A-46B7-AB9C-D0B3892613B5}">
      <text>
        <r>
          <rPr>
            <sz val="9"/>
            <color indexed="81"/>
            <rFont val="Tahoma"/>
            <family val="2"/>
          </rPr>
          <t>Solver could not find a feasible solution.</t>
        </r>
      </text>
    </comment>
    <comment ref="M238" authorId="0" shapeId="0" xr:uid="{139FCB2C-5AAA-4DD0-8B9F-CC6007560A5D}">
      <text>
        <r>
          <rPr>
            <sz val="9"/>
            <color indexed="81"/>
            <rFont val="Tahoma"/>
            <family val="2"/>
          </rPr>
          <t>Solver could not find a feasible solution.</t>
        </r>
      </text>
    </comment>
    <comment ref="N238" authorId="0" shapeId="0" xr:uid="{F1B6A232-D0E8-4D67-AB7A-AB0C7AD9173A}">
      <text>
        <r>
          <rPr>
            <sz val="9"/>
            <color indexed="81"/>
            <rFont val="Tahoma"/>
            <family val="2"/>
          </rPr>
          <t>Solver could not find a feasible solution.</t>
        </r>
      </text>
    </comment>
    <comment ref="O238" authorId="0" shapeId="0" xr:uid="{BA5C1774-FCB3-44F9-B12F-A011A37E2805}">
      <text>
        <r>
          <rPr>
            <sz val="9"/>
            <color indexed="81"/>
            <rFont val="Tahoma"/>
            <family val="2"/>
          </rPr>
          <t>Solver converged in probability to a global solution.</t>
        </r>
      </text>
    </comment>
    <comment ref="P238" authorId="0" shapeId="0" xr:uid="{82049BF2-E130-4361-AB07-7C43DD878C93}">
      <text>
        <r>
          <rPr>
            <sz val="9"/>
            <color indexed="81"/>
            <rFont val="Tahoma"/>
            <family val="2"/>
          </rPr>
          <t>Solver converged in probability to a global solution.</t>
        </r>
      </text>
    </comment>
    <comment ref="Q238" authorId="0" shapeId="0" xr:uid="{13EB45F0-D34D-47F5-88A9-0A8EFD2CF517}">
      <text>
        <r>
          <rPr>
            <sz val="9"/>
            <color indexed="81"/>
            <rFont val="Tahoma"/>
            <family val="2"/>
          </rPr>
          <t>Solver converged in probability to a global solution.</t>
        </r>
      </text>
    </comment>
    <comment ref="R238" authorId="0" shapeId="0" xr:uid="{FC450DB8-8EA4-448A-A576-09FF0D5BCB71}">
      <text>
        <r>
          <rPr>
            <sz val="9"/>
            <color indexed="81"/>
            <rFont val="Tahoma"/>
            <family val="2"/>
          </rPr>
          <t>Solver converged in probability to a global solution.</t>
        </r>
      </text>
    </comment>
    <comment ref="S238" authorId="0" shapeId="0" xr:uid="{384F052C-D820-47CA-8CC3-DE7666A0AD7B}">
      <text>
        <r>
          <rPr>
            <sz val="9"/>
            <color indexed="81"/>
            <rFont val="Tahoma"/>
            <family val="2"/>
          </rPr>
          <t>Solver converged in probability to a global solution.</t>
        </r>
      </text>
    </comment>
    <comment ref="T238" authorId="0" shapeId="0" xr:uid="{59D93427-EF5B-4977-9779-C54037E338CD}">
      <text>
        <r>
          <rPr>
            <sz val="9"/>
            <color indexed="81"/>
            <rFont val="Tahoma"/>
            <family val="2"/>
          </rPr>
          <t>Solver converged in probability to a global solution.</t>
        </r>
      </text>
    </comment>
    <comment ref="U238" authorId="0" shapeId="0" xr:uid="{11F02015-E208-4196-9ED4-D219FF0E0990}">
      <text>
        <r>
          <rPr>
            <sz val="9"/>
            <color indexed="81"/>
            <rFont val="Tahoma"/>
            <family val="2"/>
          </rPr>
          <t>Solver converged in probability to a global solution.</t>
        </r>
      </text>
    </comment>
    <comment ref="V238" authorId="0" shapeId="0" xr:uid="{9E05B75C-77AE-4092-A45E-19D01EAD3C2C}">
      <text>
        <r>
          <rPr>
            <sz val="9"/>
            <color indexed="81"/>
            <rFont val="Tahoma"/>
            <family val="2"/>
          </rPr>
          <t>Solver converged in probability to a global solution.</t>
        </r>
      </text>
    </comment>
    <comment ref="W238" authorId="0" shapeId="0" xr:uid="{A5171067-14E0-467E-B947-E8647DCFC40E}">
      <text>
        <r>
          <rPr>
            <sz val="9"/>
            <color indexed="81"/>
            <rFont val="Tahoma"/>
            <family val="2"/>
          </rPr>
          <t>Solver converged in probability to a global solution.</t>
        </r>
      </text>
    </comment>
    <comment ref="X238" authorId="0" shapeId="0" xr:uid="{BF216732-F301-4DC2-B9A2-FBD129C9648C}">
      <text>
        <r>
          <rPr>
            <sz val="9"/>
            <color indexed="81"/>
            <rFont val="Tahoma"/>
            <family val="2"/>
          </rPr>
          <t>Solver converged in probability to a global solution.</t>
        </r>
      </text>
    </comment>
    <comment ref="Y238" authorId="0" shapeId="0" xr:uid="{093D4A7A-00A9-4EE6-A2A2-E4340A450773}">
      <text>
        <r>
          <rPr>
            <sz val="9"/>
            <color indexed="81"/>
            <rFont val="Tahoma"/>
            <family val="2"/>
          </rPr>
          <t>Solver converged in probability to a global solution.</t>
        </r>
      </text>
    </comment>
    <comment ref="Z238" authorId="0" shapeId="0" xr:uid="{4932923D-1581-4196-B81C-BB43FB86C265}">
      <text>
        <r>
          <rPr>
            <sz val="9"/>
            <color indexed="81"/>
            <rFont val="Tahoma"/>
            <family val="2"/>
          </rPr>
          <t>Solver converged in probability to a global solution.</t>
        </r>
      </text>
    </comment>
    <comment ref="AA238" authorId="0" shapeId="0" xr:uid="{FBBA04B0-AE09-4F92-B99E-155E5CDEC2A8}">
      <text>
        <r>
          <rPr>
            <sz val="9"/>
            <color indexed="81"/>
            <rFont val="Tahoma"/>
            <family val="2"/>
          </rPr>
          <t>Solver converged in probability to a global solution.</t>
        </r>
      </text>
    </comment>
    <comment ref="B239" authorId="0" shapeId="0" xr:uid="{9888EE1A-2818-4DD6-B1E2-E977DFE2BF04}">
      <text>
        <r>
          <rPr>
            <sz val="9"/>
            <color indexed="81"/>
            <rFont val="Tahoma"/>
            <family val="2"/>
          </rPr>
          <t>Solver could not find a feasible solution.</t>
        </r>
      </text>
    </comment>
    <comment ref="C239" authorId="0" shapeId="0" xr:uid="{EB0C1441-3ABC-4B09-B2C4-7C2316E36514}">
      <text>
        <r>
          <rPr>
            <sz val="9"/>
            <color indexed="81"/>
            <rFont val="Tahoma"/>
            <family val="2"/>
          </rPr>
          <t>Solver could not find a feasible solution.</t>
        </r>
      </text>
    </comment>
    <comment ref="D239" authorId="0" shapeId="0" xr:uid="{E5020930-933D-4163-8888-454621A6B4F5}">
      <text>
        <r>
          <rPr>
            <sz val="9"/>
            <color indexed="81"/>
            <rFont val="Tahoma"/>
            <family val="2"/>
          </rPr>
          <t>Solver could not find a feasible solution.</t>
        </r>
      </text>
    </comment>
    <comment ref="E239" authorId="0" shapeId="0" xr:uid="{BC46E85C-2BC7-4212-963F-272326746122}">
      <text>
        <r>
          <rPr>
            <sz val="9"/>
            <color indexed="81"/>
            <rFont val="Tahoma"/>
            <family val="2"/>
          </rPr>
          <t>Solver could not find a feasible solution.</t>
        </r>
      </text>
    </comment>
    <comment ref="F239" authorId="0" shapeId="0" xr:uid="{D7FA6148-2588-468B-A58C-158DCB34D115}">
      <text>
        <r>
          <rPr>
            <sz val="9"/>
            <color indexed="81"/>
            <rFont val="Tahoma"/>
            <family val="2"/>
          </rPr>
          <t>Solver could not find a feasible solution.</t>
        </r>
      </text>
    </comment>
    <comment ref="G239" authorId="0" shapeId="0" xr:uid="{5CE7D011-AB21-41D1-97B4-580ACB086C15}">
      <text>
        <r>
          <rPr>
            <sz val="9"/>
            <color indexed="81"/>
            <rFont val="Tahoma"/>
            <family val="2"/>
          </rPr>
          <t>Solver could not find a feasible solution.</t>
        </r>
      </text>
    </comment>
    <comment ref="H239" authorId="0" shapeId="0" xr:uid="{06398751-1A49-47BE-B683-34FC5E344852}">
      <text>
        <r>
          <rPr>
            <sz val="9"/>
            <color indexed="81"/>
            <rFont val="Tahoma"/>
            <family val="2"/>
          </rPr>
          <t>Solver could not find a feasible solution.</t>
        </r>
      </text>
    </comment>
    <comment ref="I239" authorId="0" shapeId="0" xr:uid="{E8A0D80B-41D3-4342-B7D7-11C989965279}">
      <text>
        <r>
          <rPr>
            <sz val="9"/>
            <color indexed="81"/>
            <rFont val="Tahoma"/>
            <family val="2"/>
          </rPr>
          <t>Solver could not find a feasible solution.</t>
        </r>
      </text>
    </comment>
    <comment ref="J239" authorId="0" shapeId="0" xr:uid="{AA3C48DA-D1E8-4989-8598-5AC7A8C98452}">
      <text>
        <r>
          <rPr>
            <sz val="9"/>
            <color indexed="81"/>
            <rFont val="Tahoma"/>
            <family val="2"/>
          </rPr>
          <t>Solver could not find a feasible solution.</t>
        </r>
      </text>
    </comment>
    <comment ref="K239" authorId="0" shapeId="0" xr:uid="{D4AD1B29-CFC9-4ADB-8ED9-67D64DD6B02F}">
      <text>
        <r>
          <rPr>
            <sz val="9"/>
            <color indexed="81"/>
            <rFont val="Tahoma"/>
            <family val="2"/>
          </rPr>
          <t>Solver could not find a feasible solution.</t>
        </r>
      </text>
    </comment>
    <comment ref="L239" authorId="0" shapeId="0" xr:uid="{C49A2CDB-D4A9-4079-B82D-6569542261E8}">
      <text>
        <r>
          <rPr>
            <sz val="9"/>
            <color indexed="81"/>
            <rFont val="Tahoma"/>
            <family val="2"/>
          </rPr>
          <t>Solver could not find a feasible solution.</t>
        </r>
      </text>
    </comment>
    <comment ref="M239" authorId="0" shapeId="0" xr:uid="{06A491AD-C3B4-40ED-9A3F-D9CEA4E71DFB}">
      <text>
        <r>
          <rPr>
            <sz val="9"/>
            <color indexed="81"/>
            <rFont val="Tahoma"/>
            <family val="2"/>
          </rPr>
          <t>Solver could not find a feasible solution.</t>
        </r>
      </text>
    </comment>
    <comment ref="N239" authorId="0" shapeId="0" xr:uid="{B7FB5177-888D-4414-BA42-6178B3ABE209}">
      <text>
        <r>
          <rPr>
            <sz val="9"/>
            <color indexed="81"/>
            <rFont val="Tahoma"/>
            <family val="2"/>
          </rPr>
          <t>Solver could not find a feasible solution.</t>
        </r>
      </text>
    </comment>
    <comment ref="O239" authorId="0" shapeId="0" xr:uid="{B31B46C2-F6F8-4E00-BF30-423CE39A19B5}">
      <text>
        <r>
          <rPr>
            <sz val="9"/>
            <color indexed="81"/>
            <rFont val="Tahoma"/>
            <family val="2"/>
          </rPr>
          <t>Solver converged in probability to a global solution.</t>
        </r>
      </text>
    </comment>
    <comment ref="P239" authorId="0" shapeId="0" xr:uid="{906FEFF1-FDB4-40DB-8BD4-619A9DBC2C25}">
      <text>
        <r>
          <rPr>
            <sz val="9"/>
            <color indexed="81"/>
            <rFont val="Tahoma"/>
            <family val="2"/>
          </rPr>
          <t>Solver converged in probability to a global solution.</t>
        </r>
      </text>
    </comment>
    <comment ref="Q239" authorId="0" shapeId="0" xr:uid="{EC725035-7EB9-45D4-90A6-7AD43C05548D}">
      <text>
        <r>
          <rPr>
            <sz val="9"/>
            <color indexed="81"/>
            <rFont val="Tahoma"/>
            <family val="2"/>
          </rPr>
          <t>Solver converged in probability to a global solution.</t>
        </r>
      </text>
    </comment>
    <comment ref="R239" authorId="0" shapeId="0" xr:uid="{DB55062F-0D0A-4749-9B53-1EE45DCD5DB0}">
      <text>
        <r>
          <rPr>
            <sz val="9"/>
            <color indexed="81"/>
            <rFont val="Tahoma"/>
            <family val="2"/>
          </rPr>
          <t>Solver converged in probability to a global solution.</t>
        </r>
      </text>
    </comment>
    <comment ref="S239" authorId="0" shapeId="0" xr:uid="{6FC5BD08-6149-441E-B0FC-B2AD096F68B3}">
      <text>
        <r>
          <rPr>
            <sz val="9"/>
            <color indexed="81"/>
            <rFont val="Tahoma"/>
            <family val="2"/>
          </rPr>
          <t>Solver converged in probability to a global solution.</t>
        </r>
      </text>
    </comment>
    <comment ref="T239" authorId="0" shapeId="0" xr:uid="{C2E45FA5-BF06-46B5-BC4E-013F3052B4A7}">
      <text>
        <r>
          <rPr>
            <sz val="9"/>
            <color indexed="81"/>
            <rFont val="Tahoma"/>
            <family val="2"/>
          </rPr>
          <t>Solver converged in probability to a global solution.</t>
        </r>
      </text>
    </comment>
    <comment ref="U239" authorId="0" shapeId="0" xr:uid="{0A58D99B-711C-4EF4-9892-4B1F9C47A510}">
      <text>
        <r>
          <rPr>
            <sz val="9"/>
            <color indexed="81"/>
            <rFont val="Tahoma"/>
            <family val="2"/>
          </rPr>
          <t>Solver converged in probability to a global solution.</t>
        </r>
      </text>
    </comment>
    <comment ref="V239" authorId="0" shapeId="0" xr:uid="{E562F935-07BB-44DE-ABCD-0A69E67E40A9}">
      <text>
        <r>
          <rPr>
            <sz val="9"/>
            <color indexed="81"/>
            <rFont val="Tahoma"/>
            <family val="2"/>
          </rPr>
          <t>Solver converged in probability to a global solution.</t>
        </r>
      </text>
    </comment>
    <comment ref="W239" authorId="0" shapeId="0" xr:uid="{A683B569-09E4-41BC-9D04-6032C58B64FF}">
      <text>
        <r>
          <rPr>
            <sz val="9"/>
            <color indexed="81"/>
            <rFont val="Tahoma"/>
            <family val="2"/>
          </rPr>
          <t>Solver converged in probability to a global solution.</t>
        </r>
      </text>
    </comment>
    <comment ref="X239" authorId="0" shapeId="0" xr:uid="{9A0D1AF8-03B7-40C5-B2FC-C7F5A234CA55}">
      <text>
        <r>
          <rPr>
            <sz val="9"/>
            <color indexed="81"/>
            <rFont val="Tahoma"/>
            <family val="2"/>
          </rPr>
          <t>Solver converged in probability to a global solution.</t>
        </r>
      </text>
    </comment>
    <comment ref="Y239" authorId="0" shapeId="0" xr:uid="{35D039AF-5A08-4291-88F0-AF1FD099861E}">
      <text>
        <r>
          <rPr>
            <sz val="9"/>
            <color indexed="81"/>
            <rFont val="Tahoma"/>
            <family val="2"/>
          </rPr>
          <t>Solver converged in probability to a global solution.</t>
        </r>
      </text>
    </comment>
    <comment ref="Z239" authorId="0" shapeId="0" xr:uid="{EC0BF2D0-1E02-476D-9038-0A043432E272}">
      <text>
        <r>
          <rPr>
            <sz val="9"/>
            <color indexed="81"/>
            <rFont val="Tahoma"/>
            <family val="2"/>
          </rPr>
          <t>Solver converged in probability to a global solution.</t>
        </r>
      </text>
    </comment>
    <comment ref="AA239" authorId="0" shapeId="0" xr:uid="{FC4FE283-DA2E-4C54-988A-29793FFAE587}">
      <text>
        <r>
          <rPr>
            <sz val="9"/>
            <color indexed="81"/>
            <rFont val="Tahoma"/>
            <family val="2"/>
          </rPr>
          <t>Solver converged in probability to a global solution.</t>
        </r>
      </text>
    </comment>
    <comment ref="B240" authorId="0" shapeId="0" xr:uid="{9229958B-C1AD-4B99-A55B-A082DB05DC45}">
      <text>
        <r>
          <rPr>
            <sz val="9"/>
            <color indexed="81"/>
            <rFont val="Tahoma"/>
            <family val="2"/>
          </rPr>
          <t>Solver could not find a feasible solution.</t>
        </r>
      </text>
    </comment>
    <comment ref="C240" authorId="0" shapeId="0" xr:uid="{A0513444-4FDE-4F75-90C2-734CE1A20CDC}">
      <text>
        <r>
          <rPr>
            <sz val="9"/>
            <color indexed="81"/>
            <rFont val="Tahoma"/>
            <family val="2"/>
          </rPr>
          <t>Solver could not find a feasible solution.</t>
        </r>
      </text>
    </comment>
    <comment ref="D240" authorId="0" shapeId="0" xr:uid="{A2AA0DE8-8585-42BD-8C0B-D5934EDE676E}">
      <text>
        <r>
          <rPr>
            <sz val="9"/>
            <color indexed="81"/>
            <rFont val="Tahoma"/>
            <family val="2"/>
          </rPr>
          <t>Solver could not find a feasible solution.</t>
        </r>
      </text>
    </comment>
    <comment ref="E240" authorId="0" shapeId="0" xr:uid="{8AE1D45C-D78C-4518-8382-059F4DDE5C9B}">
      <text>
        <r>
          <rPr>
            <sz val="9"/>
            <color indexed="81"/>
            <rFont val="Tahoma"/>
            <family val="2"/>
          </rPr>
          <t>Solver could not find a feasible solution.</t>
        </r>
      </text>
    </comment>
    <comment ref="F240" authorId="0" shapeId="0" xr:uid="{F423ACC9-0D50-4BE5-AF5B-F98F14770C8F}">
      <text>
        <r>
          <rPr>
            <sz val="9"/>
            <color indexed="81"/>
            <rFont val="Tahoma"/>
            <family val="2"/>
          </rPr>
          <t>Solver could not find a feasible solution.</t>
        </r>
      </text>
    </comment>
    <comment ref="G240" authorId="0" shapeId="0" xr:uid="{11B7D7B4-6BD5-416E-8F0C-F202E5AEE2AB}">
      <text>
        <r>
          <rPr>
            <sz val="9"/>
            <color indexed="81"/>
            <rFont val="Tahoma"/>
            <family val="2"/>
          </rPr>
          <t>Solver could not find a feasible solution.</t>
        </r>
      </text>
    </comment>
    <comment ref="H240" authorId="0" shapeId="0" xr:uid="{C75BEC3A-0D08-4286-BFAA-B66C073DFE72}">
      <text>
        <r>
          <rPr>
            <sz val="9"/>
            <color indexed="81"/>
            <rFont val="Tahoma"/>
            <family val="2"/>
          </rPr>
          <t>Solver could not find a feasible solution.</t>
        </r>
      </text>
    </comment>
    <comment ref="I240" authorId="0" shapeId="0" xr:uid="{8CF01D08-EE89-4119-8A30-CD03AD5341EB}">
      <text>
        <r>
          <rPr>
            <sz val="9"/>
            <color indexed="81"/>
            <rFont val="Tahoma"/>
            <family val="2"/>
          </rPr>
          <t>Solver could not find a feasible solution.</t>
        </r>
      </text>
    </comment>
    <comment ref="J240" authorId="0" shapeId="0" xr:uid="{7C75C599-4107-417E-B8ED-0BFCCDCC1610}">
      <text>
        <r>
          <rPr>
            <sz val="9"/>
            <color indexed="81"/>
            <rFont val="Tahoma"/>
            <family val="2"/>
          </rPr>
          <t>Solver could not find a feasible solution.</t>
        </r>
      </text>
    </comment>
    <comment ref="K240" authorId="0" shapeId="0" xr:uid="{518DCB34-66C9-4909-9478-4EE853D2591E}">
      <text>
        <r>
          <rPr>
            <sz val="9"/>
            <color indexed="81"/>
            <rFont val="Tahoma"/>
            <family val="2"/>
          </rPr>
          <t>Solver could not find a feasible solution.</t>
        </r>
      </text>
    </comment>
    <comment ref="L240" authorId="0" shapeId="0" xr:uid="{1754EF8F-D278-44A3-9899-7CF99CD2A9FB}">
      <text>
        <r>
          <rPr>
            <sz val="9"/>
            <color indexed="81"/>
            <rFont val="Tahoma"/>
            <family val="2"/>
          </rPr>
          <t>Solver could not find a feasible solution.</t>
        </r>
      </text>
    </comment>
    <comment ref="M240" authorId="0" shapeId="0" xr:uid="{55ED098C-9D9B-4C3D-A564-C27AA121A25E}">
      <text>
        <r>
          <rPr>
            <sz val="9"/>
            <color indexed="81"/>
            <rFont val="Tahoma"/>
            <family val="2"/>
          </rPr>
          <t>Solver could not find a feasible solution.</t>
        </r>
      </text>
    </comment>
    <comment ref="N240" authorId="0" shapeId="0" xr:uid="{759E9A5D-4D64-4125-BAB6-5F056F9200F7}">
      <text>
        <r>
          <rPr>
            <sz val="9"/>
            <color indexed="81"/>
            <rFont val="Tahoma"/>
            <family val="2"/>
          </rPr>
          <t>Solver could not find a feasible solution.</t>
        </r>
      </text>
    </comment>
    <comment ref="O240" authorId="0" shapeId="0" xr:uid="{58B58634-AC65-4338-9AE2-B86632FCF7FA}">
      <text>
        <r>
          <rPr>
            <sz val="9"/>
            <color indexed="81"/>
            <rFont val="Tahoma"/>
            <family val="2"/>
          </rPr>
          <t>Solver converged in probability to a global solution.</t>
        </r>
      </text>
    </comment>
    <comment ref="P240" authorId="0" shapeId="0" xr:uid="{24D70A44-E6C7-4C72-9225-DFDFA400316F}">
      <text>
        <r>
          <rPr>
            <sz val="9"/>
            <color indexed="81"/>
            <rFont val="Tahoma"/>
            <family val="2"/>
          </rPr>
          <t>Solver converged in probability to a global solution.</t>
        </r>
      </text>
    </comment>
    <comment ref="Q240" authorId="0" shapeId="0" xr:uid="{794D1AD2-6DC8-4CD2-AAEB-A0DCBA2C2BB1}">
      <text>
        <r>
          <rPr>
            <sz val="9"/>
            <color indexed="81"/>
            <rFont val="Tahoma"/>
            <family val="2"/>
          </rPr>
          <t>Solver converged in probability to a global solution.</t>
        </r>
      </text>
    </comment>
    <comment ref="R240" authorId="0" shapeId="0" xr:uid="{671D655C-7646-40C4-8D10-E7D2CB8C6295}">
      <text>
        <r>
          <rPr>
            <sz val="9"/>
            <color indexed="81"/>
            <rFont val="Tahoma"/>
            <family val="2"/>
          </rPr>
          <t>Solver converged in probability to a global solution.</t>
        </r>
      </text>
    </comment>
    <comment ref="S240" authorId="0" shapeId="0" xr:uid="{DFA5B507-870A-405E-A7B7-7BFD36D900BE}">
      <text>
        <r>
          <rPr>
            <sz val="9"/>
            <color indexed="81"/>
            <rFont val="Tahoma"/>
            <family val="2"/>
          </rPr>
          <t>Solver converged in probability to a global solution.</t>
        </r>
      </text>
    </comment>
    <comment ref="T240" authorId="0" shapeId="0" xr:uid="{1D94DDF6-EED6-4A0A-AFD9-E9E59BC9A028}">
      <text>
        <r>
          <rPr>
            <sz val="9"/>
            <color indexed="81"/>
            <rFont val="Tahoma"/>
            <family val="2"/>
          </rPr>
          <t>Solver converged in probability to a global solution.</t>
        </r>
      </text>
    </comment>
    <comment ref="U240" authorId="0" shapeId="0" xr:uid="{3C8BADA8-1F3C-42FF-A383-5755E6B16338}">
      <text>
        <r>
          <rPr>
            <sz val="9"/>
            <color indexed="81"/>
            <rFont val="Tahoma"/>
            <family val="2"/>
          </rPr>
          <t>Solver converged in probability to a global solution.</t>
        </r>
      </text>
    </comment>
    <comment ref="V240" authorId="0" shapeId="0" xr:uid="{0B4F2348-D103-4ADF-A661-94CCE5F757F4}">
      <text>
        <r>
          <rPr>
            <sz val="9"/>
            <color indexed="81"/>
            <rFont val="Tahoma"/>
            <family val="2"/>
          </rPr>
          <t>Solver converged in probability to a global solution.</t>
        </r>
      </text>
    </comment>
    <comment ref="W240" authorId="0" shapeId="0" xr:uid="{FC0B2254-1EDC-42EE-8E0C-3DEC244F7C8B}">
      <text>
        <r>
          <rPr>
            <sz val="9"/>
            <color indexed="81"/>
            <rFont val="Tahoma"/>
            <family val="2"/>
          </rPr>
          <t>Solver converged in probability to a global solution.</t>
        </r>
      </text>
    </comment>
    <comment ref="X240" authorId="0" shapeId="0" xr:uid="{A4B51440-B2B3-4C06-AB3C-9B1F90CFBFAF}">
      <text>
        <r>
          <rPr>
            <sz val="9"/>
            <color indexed="81"/>
            <rFont val="Tahoma"/>
            <family val="2"/>
          </rPr>
          <t>Solver converged in probability to a global solution.</t>
        </r>
      </text>
    </comment>
    <comment ref="Y240" authorId="0" shapeId="0" xr:uid="{9351AD09-D5CC-4997-8791-50F69D7221FF}">
      <text>
        <r>
          <rPr>
            <sz val="9"/>
            <color indexed="81"/>
            <rFont val="Tahoma"/>
            <family val="2"/>
          </rPr>
          <t>Solver converged in probability to a global solution.</t>
        </r>
      </text>
    </comment>
    <comment ref="Z240" authorId="0" shapeId="0" xr:uid="{CAE49861-BBED-432C-AC28-B566F9EDAC95}">
      <text>
        <r>
          <rPr>
            <sz val="9"/>
            <color indexed="81"/>
            <rFont val="Tahoma"/>
            <family val="2"/>
          </rPr>
          <t>Solver converged in probability to a global solution.</t>
        </r>
      </text>
    </comment>
    <comment ref="AA240" authorId="0" shapeId="0" xr:uid="{41F7435E-0177-4D41-8582-EFA1712E8F97}">
      <text>
        <r>
          <rPr>
            <sz val="9"/>
            <color indexed="81"/>
            <rFont val="Tahoma"/>
            <family val="2"/>
          </rPr>
          <t>Solver converged in probability to a global solution.</t>
        </r>
      </text>
    </comment>
    <comment ref="B241" authorId="0" shapeId="0" xr:uid="{10BE56E1-F515-4973-BF6B-740CE8CF7A98}">
      <text>
        <r>
          <rPr>
            <sz val="9"/>
            <color indexed="81"/>
            <rFont val="Tahoma"/>
            <family val="2"/>
          </rPr>
          <t>Solver could not find a feasible solution.</t>
        </r>
      </text>
    </comment>
    <comment ref="C241" authorId="0" shapeId="0" xr:uid="{57004BA4-83A9-4743-B221-0329D7692497}">
      <text>
        <r>
          <rPr>
            <sz val="9"/>
            <color indexed="81"/>
            <rFont val="Tahoma"/>
            <family val="2"/>
          </rPr>
          <t>Solver could not find a feasible solution.</t>
        </r>
      </text>
    </comment>
    <comment ref="D241" authorId="0" shapeId="0" xr:uid="{3E427C66-E489-4F6A-A168-471D56B3498A}">
      <text>
        <r>
          <rPr>
            <sz val="9"/>
            <color indexed="81"/>
            <rFont val="Tahoma"/>
            <family val="2"/>
          </rPr>
          <t>Solver could not find a feasible solution.</t>
        </r>
      </text>
    </comment>
    <comment ref="E241" authorId="0" shapeId="0" xr:uid="{65B0CDAD-2B98-4761-86F2-8FBD5B34AA66}">
      <text>
        <r>
          <rPr>
            <sz val="9"/>
            <color indexed="81"/>
            <rFont val="Tahoma"/>
            <family val="2"/>
          </rPr>
          <t>Solver could not find a feasible solution.</t>
        </r>
      </text>
    </comment>
    <comment ref="F241" authorId="0" shapeId="0" xr:uid="{D20375DF-620F-4D47-90C7-82EFCB401137}">
      <text>
        <r>
          <rPr>
            <sz val="9"/>
            <color indexed="81"/>
            <rFont val="Tahoma"/>
            <family val="2"/>
          </rPr>
          <t>Solver could not find a feasible solution.</t>
        </r>
      </text>
    </comment>
    <comment ref="G241" authorId="0" shapeId="0" xr:uid="{3ABC0A6D-D434-415B-B22B-64171915839E}">
      <text>
        <r>
          <rPr>
            <sz val="9"/>
            <color indexed="81"/>
            <rFont val="Tahoma"/>
            <family val="2"/>
          </rPr>
          <t>Solver could not find a feasible solution.</t>
        </r>
      </text>
    </comment>
    <comment ref="H241" authorId="0" shapeId="0" xr:uid="{C9AB5045-D81D-44CA-86BE-C3D9B63B4811}">
      <text>
        <r>
          <rPr>
            <sz val="9"/>
            <color indexed="81"/>
            <rFont val="Tahoma"/>
            <family val="2"/>
          </rPr>
          <t>Solver could not find a feasible solution.</t>
        </r>
      </text>
    </comment>
    <comment ref="I241" authorId="0" shapeId="0" xr:uid="{9FD18B53-21E9-477F-8440-92CCC874C3FA}">
      <text>
        <r>
          <rPr>
            <sz val="9"/>
            <color indexed="81"/>
            <rFont val="Tahoma"/>
            <family val="2"/>
          </rPr>
          <t>Solver could not find a feasible solution.</t>
        </r>
      </text>
    </comment>
    <comment ref="J241" authorId="0" shapeId="0" xr:uid="{676D8AC5-4879-4EA9-8694-08FEC763563C}">
      <text>
        <r>
          <rPr>
            <sz val="9"/>
            <color indexed="81"/>
            <rFont val="Tahoma"/>
            <family val="2"/>
          </rPr>
          <t>Solver could not find a feasible solution.</t>
        </r>
      </text>
    </comment>
    <comment ref="K241" authorId="0" shapeId="0" xr:uid="{3C434E1F-5325-4779-9A83-5E4AAA5AF15A}">
      <text>
        <r>
          <rPr>
            <sz val="9"/>
            <color indexed="81"/>
            <rFont val="Tahoma"/>
            <family val="2"/>
          </rPr>
          <t>Solver could not find a feasible solution.</t>
        </r>
      </text>
    </comment>
    <comment ref="L241" authorId="0" shapeId="0" xr:uid="{053D5FCD-0795-4BC5-BC95-E20F17ED88F0}">
      <text>
        <r>
          <rPr>
            <sz val="9"/>
            <color indexed="81"/>
            <rFont val="Tahoma"/>
            <family val="2"/>
          </rPr>
          <t>Solver could not find a feasible solution.</t>
        </r>
      </text>
    </comment>
    <comment ref="M241" authorId="0" shapeId="0" xr:uid="{232FC9B9-2F5F-4E51-90EF-6977E7508CE2}">
      <text>
        <r>
          <rPr>
            <sz val="9"/>
            <color indexed="81"/>
            <rFont val="Tahoma"/>
            <family val="2"/>
          </rPr>
          <t>Solver could not find a feasible solution.</t>
        </r>
      </text>
    </comment>
    <comment ref="N241" authorId="0" shapeId="0" xr:uid="{D91DBDE6-3C51-4453-B9A0-39E799E252C9}">
      <text>
        <r>
          <rPr>
            <sz val="9"/>
            <color indexed="81"/>
            <rFont val="Tahoma"/>
            <family val="2"/>
          </rPr>
          <t>Solver could not find a feasible solution.</t>
        </r>
      </text>
    </comment>
    <comment ref="O241" authorId="0" shapeId="0" xr:uid="{42E5E0C0-D90E-4F7C-9E8C-4E2EE8C8AFDD}">
      <text>
        <r>
          <rPr>
            <sz val="9"/>
            <color indexed="81"/>
            <rFont val="Tahoma"/>
            <family val="2"/>
          </rPr>
          <t>Solver converged in probability to a global solution.</t>
        </r>
      </text>
    </comment>
    <comment ref="P241" authorId="0" shapeId="0" xr:uid="{9D7D7552-2218-4D78-8AE9-4B17FFF4236E}">
      <text>
        <r>
          <rPr>
            <sz val="9"/>
            <color indexed="81"/>
            <rFont val="Tahoma"/>
            <family val="2"/>
          </rPr>
          <t>Solver converged in probability to a global solution.</t>
        </r>
      </text>
    </comment>
    <comment ref="Q241" authorId="0" shapeId="0" xr:uid="{558DB136-8AA6-4798-8E59-5E6ABCA664D9}">
      <text>
        <r>
          <rPr>
            <sz val="9"/>
            <color indexed="81"/>
            <rFont val="Tahoma"/>
            <family val="2"/>
          </rPr>
          <t>Solver converged in probability to a global solution.</t>
        </r>
      </text>
    </comment>
    <comment ref="R241" authorId="0" shapeId="0" xr:uid="{65A5E7D5-E1C7-478A-9250-E37BBD47024C}">
      <text>
        <r>
          <rPr>
            <sz val="9"/>
            <color indexed="81"/>
            <rFont val="Tahoma"/>
            <family val="2"/>
          </rPr>
          <t>Solver converged in probability to a global solution.</t>
        </r>
      </text>
    </comment>
    <comment ref="S241" authorId="0" shapeId="0" xr:uid="{305E4133-D381-4181-835F-423040612EC7}">
      <text>
        <r>
          <rPr>
            <sz val="9"/>
            <color indexed="81"/>
            <rFont val="Tahoma"/>
            <family val="2"/>
          </rPr>
          <t>Solver converged in probability to a global solution.</t>
        </r>
      </text>
    </comment>
    <comment ref="T241" authorId="0" shapeId="0" xr:uid="{E4FF8A50-FA63-43DF-AB67-5048144B2C53}">
      <text>
        <r>
          <rPr>
            <sz val="9"/>
            <color indexed="81"/>
            <rFont val="Tahoma"/>
            <family val="2"/>
          </rPr>
          <t>Solver converged in probability to a global solution.</t>
        </r>
      </text>
    </comment>
    <comment ref="U241" authorId="0" shapeId="0" xr:uid="{22527C27-80D7-4338-8CC8-DA6B42621C5B}">
      <text>
        <r>
          <rPr>
            <sz val="9"/>
            <color indexed="81"/>
            <rFont val="Tahoma"/>
            <family val="2"/>
          </rPr>
          <t>Solver converged in probability to a global solution.</t>
        </r>
      </text>
    </comment>
    <comment ref="V241" authorId="0" shapeId="0" xr:uid="{8EA7781F-364A-415F-B9DC-719380D4D912}">
      <text>
        <r>
          <rPr>
            <sz val="9"/>
            <color indexed="81"/>
            <rFont val="Tahoma"/>
            <family val="2"/>
          </rPr>
          <t>Solver converged in probability to a global solution.</t>
        </r>
      </text>
    </comment>
    <comment ref="W241" authorId="0" shapeId="0" xr:uid="{2B827794-0DF0-4F2A-8A73-8FDE2522DC51}">
      <text>
        <r>
          <rPr>
            <sz val="9"/>
            <color indexed="81"/>
            <rFont val="Tahoma"/>
            <family val="2"/>
          </rPr>
          <t>Solver converged in probability to a global solution.</t>
        </r>
      </text>
    </comment>
    <comment ref="X241" authorId="0" shapeId="0" xr:uid="{B6F8B4CF-4C8F-44BE-AE71-2BCFB2D133BB}">
      <text>
        <r>
          <rPr>
            <sz val="9"/>
            <color indexed="81"/>
            <rFont val="Tahoma"/>
            <family val="2"/>
          </rPr>
          <t>Solver converged in probability to a global solution.</t>
        </r>
      </text>
    </comment>
    <comment ref="Y241" authorId="0" shapeId="0" xr:uid="{0ECD64D4-90AF-4CB1-94A3-3648CDBA2D9C}">
      <text>
        <r>
          <rPr>
            <sz val="9"/>
            <color indexed="81"/>
            <rFont val="Tahoma"/>
            <family val="2"/>
          </rPr>
          <t>Solver converged in probability to a global solution.</t>
        </r>
      </text>
    </comment>
    <comment ref="Z241" authorId="0" shapeId="0" xr:uid="{35231376-100B-4F34-AE22-06557C3A5907}">
      <text>
        <r>
          <rPr>
            <sz val="9"/>
            <color indexed="81"/>
            <rFont val="Tahoma"/>
            <family val="2"/>
          </rPr>
          <t>Solver converged in probability to a global solution.</t>
        </r>
      </text>
    </comment>
    <comment ref="AA241" authorId="0" shapeId="0" xr:uid="{9CDE52BF-7943-4274-984C-8846F0728227}">
      <text>
        <r>
          <rPr>
            <sz val="9"/>
            <color indexed="81"/>
            <rFont val="Tahoma"/>
            <family val="2"/>
          </rPr>
          <t>Solver converged in probability to a global solution.</t>
        </r>
      </text>
    </comment>
    <comment ref="B242" authorId="0" shapeId="0" xr:uid="{CF50AD05-5415-4054-AD13-DBAC97E0A825}">
      <text>
        <r>
          <rPr>
            <sz val="9"/>
            <color indexed="81"/>
            <rFont val="Tahoma"/>
            <family val="2"/>
          </rPr>
          <t>Solver could not find a feasible solution.</t>
        </r>
      </text>
    </comment>
    <comment ref="C242" authorId="0" shapeId="0" xr:uid="{B23C063C-A314-47D5-8330-B3450A31DAA2}">
      <text>
        <r>
          <rPr>
            <sz val="9"/>
            <color indexed="81"/>
            <rFont val="Tahoma"/>
            <family val="2"/>
          </rPr>
          <t>Solver could not find a feasible solution.</t>
        </r>
      </text>
    </comment>
    <comment ref="D242" authorId="0" shapeId="0" xr:uid="{F22837EC-59CD-4206-8FD5-1365571DC33D}">
      <text>
        <r>
          <rPr>
            <sz val="9"/>
            <color indexed="81"/>
            <rFont val="Tahoma"/>
            <family val="2"/>
          </rPr>
          <t>Solver could not find a feasible solution.</t>
        </r>
      </text>
    </comment>
    <comment ref="E242" authorId="0" shapeId="0" xr:uid="{788E5B33-D186-4769-807E-8C02C61FE672}">
      <text>
        <r>
          <rPr>
            <sz val="9"/>
            <color indexed="81"/>
            <rFont val="Tahoma"/>
            <family val="2"/>
          </rPr>
          <t>Solver could not find a feasible solution.</t>
        </r>
      </text>
    </comment>
    <comment ref="F242" authorId="0" shapeId="0" xr:uid="{C28ED2A6-2612-450E-9B9C-7484BF8E142C}">
      <text>
        <r>
          <rPr>
            <sz val="9"/>
            <color indexed="81"/>
            <rFont val="Tahoma"/>
            <family val="2"/>
          </rPr>
          <t>Solver could not find a feasible solution.</t>
        </r>
      </text>
    </comment>
    <comment ref="G242" authorId="0" shapeId="0" xr:uid="{EF50CBF2-5892-429C-92CC-96D788E97482}">
      <text>
        <r>
          <rPr>
            <sz val="9"/>
            <color indexed="81"/>
            <rFont val="Tahoma"/>
            <family val="2"/>
          </rPr>
          <t>Solver could not find a feasible solution.</t>
        </r>
      </text>
    </comment>
    <comment ref="H242" authorId="0" shapeId="0" xr:uid="{D4016332-BFA8-41DE-9A78-96B18DAFB5AE}">
      <text>
        <r>
          <rPr>
            <sz val="9"/>
            <color indexed="81"/>
            <rFont val="Tahoma"/>
            <family val="2"/>
          </rPr>
          <t>Solver could not find a feasible solution.</t>
        </r>
      </text>
    </comment>
    <comment ref="I242" authorId="0" shapeId="0" xr:uid="{66175E9E-FCDA-4788-A285-5DB59B8ED9C0}">
      <text>
        <r>
          <rPr>
            <sz val="9"/>
            <color indexed="81"/>
            <rFont val="Tahoma"/>
            <family val="2"/>
          </rPr>
          <t>Solver could not find a feasible solution.</t>
        </r>
      </text>
    </comment>
    <comment ref="J242" authorId="0" shapeId="0" xr:uid="{C6D74B0C-5052-47EB-82F7-997C244975A0}">
      <text>
        <r>
          <rPr>
            <sz val="9"/>
            <color indexed="81"/>
            <rFont val="Tahoma"/>
            <family val="2"/>
          </rPr>
          <t>Solver could not find a feasible solution.</t>
        </r>
      </text>
    </comment>
    <comment ref="K242" authorId="0" shapeId="0" xr:uid="{7F03544E-7F11-498C-B7FC-72CF106C4062}">
      <text>
        <r>
          <rPr>
            <sz val="9"/>
            <color indexed="81"/>
            <rFont val="Tahoma"/>
            <family val="2"/>
          </rPr>
          <t>Solver could not find a feasible solution.</t>
        </r>
      </text>
    </comment>
    <comment ref="L242" authorId="0" shapeId="0" xr:uid="{A2D7EEDA-426E-4FF7-B4FE-835EA94A83A1}">
      <text>
        <r>
          <rPr>
            <sz val="9"/>
            <color indexed="81"/>
            <rFont val="Tahoma"/>
            <family val="2"/>
          </rPr>
          <t>Solver could not find a feasible solution.</t>
        </r>
      </text>
    </comment>
    <comment ref="M242" authorId="0" shapeId="0" xr:uid="{8DCA1F37-F368-4819-A251-5CB0DBB12514}">
      <text>
        <r>
          <rPr>
            <sz val="9"/>
            <color indexed="81"/>
            <rFont val="Tahoma"/>
            <family val="2"/>
          </rPr>
          <t>Solver could not find a feasible solution.</t>
        </r>
      </text>
    </comment>
    <comment ref="N242" authorId="0" shapeId="0" xr:uid="{B559DCD6-A0B4-48BA-B541-C100DF09FED5}">
      <text>
        <r>
          <rPr>
            <sz val="9"/>
            <color indexed="81"/>
            <rFont val="Tahoma"/>
            <family val="2"/>
          </rPr>
          <t>Solver could not find a feasible solution.</t>
        </r>
      </text>
    </comment>
    <comment ref="O242" authorId="0" shapeId="0" xr:uid="{11DAE550-0B17-422C-851B-4CF3D8B76C7B}">
      <text>
        <r>
          <rPr>
            <sz val="9"/>
            <color indexed="81"/>
            <rFont val="Tahoma"/>
            <family val="2"/>
          </rPr>
          <t>Solver converged in probability to a global solution.</t>
        </r>
      </text>
    </comment>
    <comment ref="P242" authorId="0" shapeId="0" xr:uid="{D4B515BB-9ED3-4CF4-B14F-9981041E59EF}">
      <text>
        <r>
          <rPr>
            <sz val="9"/>
            <color indexed="81"/>
            <rFont val="Tahoma"/>
            <family val="2"/>
          </rPr>
          <t>Solver converged in probability to a global solution.</t>
        </r>
      </text>
    </comment>
    <comment ref="Q242" authorId="0" shapeId="0" xr:uid="{882B3594-8879-4BCD-B705-F5087A13125D}">
      <text>
        <r>
          <rPr>
            <sz val="9"/>
            <color indexed="81"/>
            <rFont val="Tahoma"/>
            <family val="2"/>
          </rPr>
          <t>Solver converged in probability to a global solution.</t>
        </r>
      </text>
    </comment>
    <comment ref="R242" authorId="0" shapeId="0" xr:uid="{08DF80B0-1720-4667-9744-6B8A2168A3E1}">
      <text>
        <r>
          <rPr>
            <sz val="9"/>
            <color indexed="81"/>
            <rFont val="Tahoma"/>
            <family val="2"/>
          </rPr>
          <t>Solver converged in probability to a global solution.</t>
        </r>
      </text>
    </comment>
    <comment ref="S242" authorId="0" shapeId="0" xr:uid="{617201BB-E58C-4B8A-8FA6-2C80EA20CE62}">
      <text>
        <r>
          <rPr>
            <sz val="9"/>
            <color indexed="81"/>
            <rFont val="Tahoma"/>
            <family val="2"/>
          </rPr>
          <t>Solver converged in probability to a global solution.</t>
        </r>
      </text>
    </comment>
    <comment ref="T242" authorId="0" shapeId="0" xr:uid="{29FC779D-BA0E-4A52-B148-3D6287C89364}">
      <text>
        <r>
          <rPr>
            <sz val="9"/>
            <color indexed="81"/>
            <rFont val="Tahoma"/>
            <family val="2"/>
          </rPr>
          <t>Solver converged in probability to a global solution.</t>
        </r>
      </text>
    </comment>
    <comment ref="U242" authorId="0" shapeId="0" xr:uid="{AA6864CD-AC0E-4873-84F4-0F121DE6BF70}">
      <text>
        <r>
          <rPr>
            <sz val="9"/>
            <color indexed="81"/>
            <rFont val="Tahoma"/>
            <family val="2"/>
          </rPr>
          <t>Solver converged in probability to a global solution.</t>
        </r>
      </text>
    </comment>
    <comment ref="V242" authorId="0" shapeId="0" xr:uid="{6327D7DA-AB7A-4651-8EE2-B57D412929CF}">
      <text>
        <r>
          <rPr>
            <sz val="9"/>
            <color indexed="81"/>
            <rFont val="Tahoma"/>
            <family val="2"/>
          </rPr>
          <t>Solver converged in probability to a global solution.</t>
        </r>
      </text>
    </comment>
    <comment ref="W242" authorId="0" shapeId="0" xr:uid="{BD935533-9A2D-4BBD-8158-B16C9847D9D2}">
      <text>
        <r>
          <rPr>
            <sz val="9"/>
            <color indexed="81"/>
            <rFont val="Tahoma"/>
            <family val="2"/>
          </rPr>
          <t>Solver converged in probability to a global solution.</t>
        </r>
      </text>
    </comment>
    <comment ref="X242" authorId="0" shapeId="0" xr:uid="{DF48E328-B0D5-4177-ABA3-DC0455558F39}">
      <text>
        <r>
          <rPr>
            <sz val="9"/>
            <color indexed="81"/>
            <rFont val="Tahoma"/>
            <family val="2"/>
          </rPr>
          <t>Solver converged in probability to a global solution.</t>
        </r>
      </text>
    </comment>
    <comment ref="Y242" authorId="0" shapeId="0" xr:uid="{72106D15-523A-42D3-8EFF-4E6109C2A623}">
      <text>
        <r>
          <rPr>
            <sz val="9"/>
            <color indexed="81"/>
            <rFont val="Tahoma"/>
            <family val="2"/>
          </rPr>
          <t>Solver converged in probability to a global solution.</t>
        </r>
      </text>
    </comment>
    <comment ref="Z242" authorId="0" shapeId="0" xr:uid="{03B66E51-FD83-404C-8F26-8D48E7C23A72}">
      <text>
        <r>
          <rPr>
            <sz val="9"/>
            <color indexed="81"/>
            <rFont val="Tahoma"/>
            <family val="2"/>
          </rPr>
          <t>Solver converged in probability to a global solution.</t>
        </r>
      </text>
    </comment>
    <comment ref="AA242" authorId="0" shapeId="0" xr:uid="{C3EDF4EC-A580-470F-84BC-406AE50A31EF}">
      <text>
        <r>
          <rPr>
            <sz val="9"/>
            <color indexed="81"/>
            <rFont val="Tahoma"/>
            <family val="2"/>
          </rPr>
          <t>Solver converged in probability to a global solution.</t>
        </r>
      </text>
    </comment>
    <comment ref="B243" authorId="0" shapeId="0" xr:uid="{44912AE9-EC18-4910-B5D6-86A5349668A4}">
      <text>
        <r>
          <rPr>
            <sz val="9"/>
            <color indexed="81"/>
            <rFont val="Tahoma"/>
            <family val="2"/>
          </rPr>
          <t>Solver could not find a feasible solution.</t>
        </r>
      </text>
    </comment>
    <comment ref="C243" authorId="0" shapeId="0" xr:uid="{F955488B-24AA-412B-80EA-3D67F8EC291F}">
      <text>
        <r>
          <rPr>
            <sz val="9"/>
            <color indexed="81"/>
            <rFont val="Tahoma"/>
            <family val="2"/>
          </rPr>
          <t>Solver could not find a feasible solution.</t>
        </r>
      </text>
    </comment>
    <comment ref="D243" authorId="0" shapeId="0" xr:uid="{DC43C126-AFE2-4221-A531-CE0E96FA1850}">
      <text>
        <r>
          <rPr>
            <sz val="9"/>
            <color indexed="81"/>
            <rFont val="Tahoma"/>
            <family val="2"/>
          </rPr>
          <t>Solver could not find a feasible solution.</t>
        </r>
      </text>
    </comment>
    <comment ref="E243" authorId="0" shapeId="0" xr:uid="{D92DE594-D0DB-4E26-82B2-EE8AE2DF96F1}">
      <text>
        <r>
          <rPr>
            <sz val="9"/>
            <color indexed="81"/>
            <rFont val="Tahoma"/>
            <family val="2"/>
          </rPr>
          <t>Solver could not find a feasible solution.</t>
        </r>
      </text>
    </comment>
    <comment ref="F243" authorId="0" shapeId="0" xr:uid="{C1580319-47F9-414D-BCC0-C87B65CFE252}">
      <text>
        <r>
          <rPr>
            <sz val="9"/>
            <color indexed="81"/>
            <rFont val="Tahoma"/>
            <family val="2"/>
          </rPr>
          <t>Solver could not find a feasible solution.</t>
        </r>
      </text>
    </comment>
    <comment ref="G243" authorId="0" shapeId="0" xr:uid="{040B411C-87BD-416C-B616-82B30E2E0881}">
      <text>
        <r>
          <rPr>
            <sz val="9"/>
            <color indexed="81"/>
            <rFont val="Tahoma"/>
            <family val="2"/>
          </rPr>
          <t>Solver could not find a feasible solution.</t>
        </r>
      </text>
    </comment>
    <comment ref="H243" authorId="0" shapeId="0" xr:uid="{36BA3D36-4D82-4C58-BD24-129030DEE790}">
      <text>
        <r>
          <rPr>
            <sz val="9"/>
            <color indexed="81"/>
            <rFont val="Tahoma"/>
            <family val="2"/>
          </rPr>
          <t>Solver could not find a feasible solution.</t>
        </r>
      </text>
    </comment>
    <comment ref="I243" authorId="0" shapeId="0" xr:uid="{51896AA2-0B3D-46C7-9B19-951024A4F86D}">
      <text>
        <r>
          <rPr>
            <sz val="9"/>
            <color indexed="81"/>
            <rFont val="Tahoma"/>
            <family val="2"/>
          </rPr>
          <t>Solver could not find a feasible solution.</t>
        </r>
      </text>
    </comment>
    <comment ref="J243" authorId="0" shapeId="0" xr:uid="{101CB4C3-DF9D-4D30-A92A-F4434B4D6DE4}">
      <text>
        <r>
          <rPr>
            <sz val="9"/>
            <color indexed="81"/>
            <rFont val="Tahoma"/>
            <family val="2"/>
          </rPr>
          <t>Solver could not find a feasible solution.</t>
        </r>
      </text>
    </comment>
    <comment ref="K243" authorId="0" shapeId="0" xr:uid="{6F886A62-8E99-480E-ABEF-E17E2CE1D536}">
      <text>
        <r>
          <rPr>
            <sz val="9"/>
            <color indexed="81"/>
            <rFont val="Tahoma"/>
            <family val="2"/>
          </rPr>
          <t>Solver could not find a feasible solution.</t>
        </r>
      </text>
    </comment>
    <comment ref="L243" authorId="0" shapeId="0" xr:uid="{20BF8AB2-8F40-405C-8AAB-00AE6D0B280D}">
      <text>
        <r>
          <rPr>
            <sz val="9"/>
            <color indexed="81"/>
            <rFont val="Tahoma"/>
            <family val="2"/>
          </rPr>
          <t>Solver could not find a feasible solution.</t>
        </r>
      </text>
    </comment>
    <comment ref="M243" authorId="0" shapeId="0" xr:uid="{A3190560-D64B-4D36-A0F8-E519820654B2}">
      <text>
        <r>
          <rPr>
            <sz val="9"/>
            <color indexed="81"/>
            <rFont val="Tahoma"/>
            <family val="2"/>
          </rPr>
          <t>Solver could not find a feasible solution.</t>
        </r>
      </text>
    </comment>
    <comment ref="N243" authorId="0" shapeId="0" xr:uid="{E0C3FA97-6D15-41E2-9BA1-DEC3ECDC9E1E}">
      <text>
        <r>
          <rPr>
            <sz val="9"/>
            <color indexed="81"/>
            <rFont val="Tahoma"/>
            <family val="2"/>
          </rPr>
          <t>Solver could not find a feasible solution.</t>
        </r>
      </text>
    </comment>
    <comment ref="O243" authorId="0" shapeId="0" xr:uid="{C27A55A6-A9BD-4AEE-A28C-4A91E67833B8}">
      <text>
        <r>
          <rPr>
            <sz val="9"/>
            <color indexed="81"/>
            <rFont val="Tahoma"/>
            <family val="2"/>
          </rPr>
          <t>Solver converged in probability to a global solution.</t>
        </r>
      </text>
    </comment>
    <comment ref="P243" authorId="0" shapeId="0" xr:uid="{5282E818-D9B8-43F2-BF2C-3258F1DDC6D5}">
      <text>
        <r>
          <rPr>
            <sz val="9"/>
            <color indexed="81"/>
            <rFont val="Tahoma"/>
            <family val="2"/>
          </rPr>
          <t>Solver converged in probability to a global solution.</t>
        </r>
      </text>
    </comment>
    <comment ref="Q243" authorId="0" shapeId="0" xr:uid="{A046C3AB-6301-4D69-955D-6A1AF75794C4}">
      <text>
        <r>
          <rPr>
            <sz val="9"/>
            <color indexed="81"/>
            <rFont val="Tahoma"/>
            <family val="2"/>
          </rPr>
          <t>Solver converged in probability to a global solution.</t>
        </r>
      </text>
    </comment>
    <comment ref="R243" authorId="0" shapeId="0" xr:uid="{B5E778D1-21CB-4803-BEBC-7088E17FD1D9}">
      <text>
        <r>
          <rPr>
            <sz val="9"/>
            <color indexed="81"/>
            <rFont val="Tahoma"/>
            <family val="2"/>
          </rPr>
          <t>Solver converged in probability to a global solution.</t>
        </r>
      </text>
    </comment>
    <comment ref="S243" authorId="0" shapeId="0" xr:uid="{E144A83D-720D-4563-8323-CB60E1DEE3F7}">
      <text>
        <r>
          <rPr>
            <sz val="9"/>
            <color indexed="81"/>
            <rFont val="Tahoma"/>
            <family val="2"/>
          </rPr>
          <t>Solver converged in probability to a global solution.</t>
        </r>
      </text>
    </comment>
    <comment ref="T243" authorId="0" shapeId="0" xr:uid="{B7C4FFE6-9F9F-4FEC-8EFA-74EF1C05C72C}">
      <text>
        <r>
          <rPr>
            <sz val="9"/>
            <color indexed="81"/>
            <rFont val="Tahoma"/>
            <family val="2"/>
          </rPr>
          <t>Solver converged in probability to a global solution.</t>
        </r>
      </text>
    </comment>
    <comment ref="U243" authorId="0" shapeId="0" xr:uid="{EC41E7A4-1DE7-4D86-A1B8-E46CBA9B1C67}">
      <text>
        <r>
          <rPr>
            <sz val="9"/>
            <color indexed="81"/>
            <rFont val="Tahoma"/>
            <family val="2"/>
          </rPr>
          <t>Solver converged in probability to a global solution.</t>
        </r>
      </text>
    </comment>
    <comment ref="V243" authorId="0" shapeId="0" xr:uid="{835558EF-77A7-4BA9-A1DF-10C8B53752A5}">
      <text>
        <r>
          <rPr>
            <sz val="9"/>
            <color indexed="81"/>
            <rFont val="Tahoma"/>
            <family val="2"/>
          </rPr>
          <t>Solver converged in probability to a global solution.</t>
        </r>
      </text>
    </comment>
    <comment ref="W243" authorId="0" shapeId="0" xr:uid="{1A46B50A-9E62-4B3C-B552-7D6482E26F6B}">
      <text>
        <r>
          <rPr>
            <sz val="9"/>
            <color indexed="81"/>
            <rFont val="Tahoma"/>
            <family val="2"/>
          </rPr>
          <t>Solver converged in probability to a global solution.</t>
        </r>
      </text>
    </comment>
    <comment ref="X243" authorId="0" shapeId="0" xr:uid="{F0B18C49-BBB2-4F3B-A572-FE8862870B37}">
      <text>
        <r>
          <rPr>
            <sz val="9"/>
            <color indexed="81"/>
            <rFont val="Tahoma"/>
            <family val="2"/>
          </rPr>
          <t>Solver converged in probability to a global solution.</t>
        </r>
      </text>
    </comment>
    <comment ref="Y243" authorId="0" shapeId="0" xr:uid="{7D46B749-2F3C-4705-B29A-0B2C7D3A1BE9}">
      <text>
        <r>
          <rPr>
            <sz val="9"/>
            <color indexed="81"/>
            <rFont val="Tahoma"/>
            <family val="2"/>
          </rPr>
          <t>Solver converged in probability to a global solution.</t>
        </r>
      </text>
    </comment>
    <comment ref="Z243" authorId="0" shapeId="0" xr:uid="{3E83063D-3486-45D4-BEA1-E6B31079A603}">
      <text>
        <r>
          <rPr>
            <sz val="9"/>
            <color indexed="81"/>
            <rFont val="Tahoma"/>
            <family val="2"/>
          </rPr>
          <t>Solver converged in probability to a global solution.</t>
        </r>
      </text>
    </comment>
    <comment ref="AA243" authorId="0" shapeId="0" xr:uid="{BB8C38D0-B23B-4F16-882C-F34434D40C2B}">
      <text>
        <r>
          <rPr>
            <sz val="9"/>
            <color indexed="81"/>
            <rFont val="Tahoma"/>
            <family val="2"/>
          </rPr>
          <t>Solver converged in probability to a global solution.</t>
        </r>
      </text>
    </comment>
    <comment ref="B244" authorId="0" shapeId="0" xr:uid="{9D9E8EDA-BD59-4F7C-83F3-E29985FD0FBA}">
      <text>
        <r>
          <rPr>
            <sz val="9"/>
            <color indexed="81"/>
            <rFont val="Tahoma"/>
            <family val="2"/>
          </rPr>
          <t>Solver could not find a feasible solution.</t>
        </r>
      </text>
    </comment>
    <comment ref="C244" authorId="0" shapeId="0" xr:uid="{FD7AB13E-4A24-4FD2-8796-B619E93F7227}">
      <text>
        <r>
          <rPr>
            <sz val="9"/>
            <color indexed="81"/>
            <rFont val="Tahoma"/>
            <family val="2"/>
          </rPr>
          <t>Solver could not find a feasible solution.</t>
        </r>
      </text>
    </comment>
    <comment ref="D244" authorId="0" shapeId="0" xr:uid="{8547D464-D9A1-4E4F-96E6-C3FE47CE67DA}">
      <text>
        <r>
          <rPr>
            <sz val="9"/>
            <color indexed="81"/>
            <rFont val="Tahoma"/>
            <family val="2"/>
          </rPr>
          <t>Solver could not find a feasible solution.</t>
        </r>
      </text>
    </comment>
    <comment ref="E244" authorId="0" shapeId="0" xr:uid="{0D2D0606-A98A-4D85-9F9E-BEECAC18485A}">
      <text>
        <r>
          <rPr>
            <sz val="9"/>
            <color indexed="81"/>
            <rFont val="Tahoma"/>
            <family val="2"/>
          </rPr>
          <t>Solver could not find a feasible solution.</t>
        </r>
      </text>
    </comment>
    <comment ref="F244" authorId="0" shapeId="0" xr:uid="{A202D62F-1A02-4757-81E3-5568D2F38CD4}">
      <text>
        <r>
          <rPr>
            <sz val="9"/>
            <color indexed="81"/>
            <rFont val="Tahoma"/>
            <family val="2"/>
          </rPr>
          <t>Solver could not find a feasible solution.</t>
        </r>
      </text>
    </comment>
    <comment ref="G244" authorId="0" shapeId="0" xr:uid="{7F18F24C-9465-4356-912F-BBEAF9644B7F}">
      <text>
        <r>
          <rPr>
            <sz val="9"/>
            <color indexed="81"/>
            <rFont val="Tahoma"/>
            <family val="2"/>
          </rPr>
          <t>Solver could not find a feasible solution.</t>
        </r>
      </text>
    </comment>
    <comment ref="H244" authorId="0" shapeId="0" xr:uid="{284A4825-56B6-4704-99B0-240948372571}">
      <text>
        <r>
          <rPr>
            <sz val="9"/>
            <color indexed="81"/>
            <rFont val="Tahoma"/>
            <family val="2"/>
          </rPr>
          <t>Solver could not find a feasible solution.</t>
        </r>
      </text>
    </comment>
    <comment ref="I244" authorId="0" shapeId="0" xr:uid="{A1BFF219-D3FA-479E-B353-5E904C28120A}">
      <text>
        <r>
          <rPr>
            <sz val="9"/>
            <color indexed="81"/>
            <rFont val="Tahoma"/>
            <family val="2"/>
          </rPr>
          <t>Solver could not find a feasible solution.</t>
        </r>
      </text>
    </comment>
    <comment ref="J244" authorId="0" shapeId="0" xr:uid="{507690D2-A84B-42A4-9308-38A70634D9C7}">
      <text>
        <r>
          <rPr>
            <sz val="9"/>
            <color indexed="81"/>
            <rFont val="Tahoma"/>
            <family val="2"/>
          </rPr>
          <t>Solver could not find a feasible solution.</t>
        </r>
      </text>
    </comment>
    <comment ref="K244" authorId="0" shapeId="0" xr:uid="{E69BE504-DDB2-4086-B2C0-80791A61E56C}">
      <text>
        <r>
          <rPr>
            <sz val="9"/>
            <color indexed="81"/>
            <rFont val="Tahoma"/>
            <family val="2"/>
          </rPr>
          <t>Solver could not find a feasible solution.</t>
        </r>
      </text>
    </comment>
    <comment ref="L244" authorId="0" shapeId="0" xr:uid="{845D2D64-5353-4F40-9825-492C5A0F1D5D}">
      <text>
        <r>
          <rPr>
            <sz val="9"/>
            <color indexed="81"/>
            <rFont val="Tahoma"/>
            <family val="2"/>
          </rPr>
          <t>Solver could not find a feasible solution.</t>
        </r>
      </text>
    </comment>
    <comment ref="M244" authorId="0" shapeId="0" xr:uid="{2E5CFC05-C021-4CD5-AA4B-02AE7B5363B6}">
      <text>
        <r>
          <rPr>
            <sz val="9"/>
            <color indexed="81"/>
            <rFont val="Tahoma"/>
            <family val="2"/>
          </rPr>
          <t>Solver could not find a feasible solution.</t>
        </r>
      </text>
    </comment>
    <comment ref="N244" authorId="0" shapeId="0" xr:uid="{2F7401FE-6424-41A7-BA6F-73E2D5C25F6A}">
      <text>
        <r>
          <rPr>
            <sz val="9"/>
            <color indexed="81"/>
            <rFont val="Tahoma"/>
            <family val="2"/>
          </rPr>
          <t>Solver could not find a feasible solution.</t>
        </r>
      </text>
    </comment>
    <comment ref="O244" authorId="0" shapeId="0" xr:uid="{001A1038-53C3-4D82-B94D-006B3AE618F4}">
      <text>
        <r>
          <rPr>
            <sz val="9"/>
            <color indexed="81"/>
            <rFont val="Tahoma"/>
            <family val="2"/>
          </rPr>
          <t>Solver converged in probability to a global solution.</t>
        </r>
      </text>
    </comment>
    <comment ref="P244" authorId="0" shapeId="0" xr:uid="{35360DE4-E576-4141-B64B-333100321664}">
      <text>
        <r>
          <rPr>
            <sz val="9"/>
            <color indexed="81"/>
            <rFont val="Tahoma"/>
            <family val="2"/>
          </rPr>
          <t>Solver converged in probability to a global solution.</t>
        </r>
      </text>
    </comment>
    <comment ref="Q244" authorId="0" shapeId="0" xr:uid="{62950A67-4C54-47AE-B599-388B52D8494D}">
      <text>
        <r>
          <rPr>
            <sz val="9"/>
            <color indexed="81"/>
            <rFont val="Tahoma"/>
            <family val="2"/>
          </rPr>
          <t>Solver converged in probability to a global solution.</t>
        </r>
      </text>
    </comment>
    <comment ref="R244" authorId="0" shapeId="0" xr:uid="{8444E7F5-0ACE-41B5-95C2-9614A2F33F4B}">
      <text>
        <r>
          <rPr>
            <sz val="9"/>
            <color indexed="81"/>
            <rFont val="Tahoma"/>
            <family val="2"/>
          </rPr>
          <t>Solver converged in probability to a global solution.</t>
        </r>
      </text>
    </comment>
    <comment ref="S244" authorId="0" shapeId="0" xr:uid="{934000F0-066E-4C1D-9201-AF33F50F719D}">
      <text>
        <r>
          <rPr>
            <sz val="9"/>
            <color indexed="81"/>
            <rFont val="Tahoma"/>
            <family val="2"/>
          </rPr>
          <t>Solver converged in probability to a global solution.</t>
        </r>
      </text>
    </comment>
    <comment ref="T244" authorId="0" shapeId="0" xr:uid="{54D677D7-A3D9-4251-9DA7-CDDBF2E31195}">
      <text>
        <r>
          <rPr>
            <sz val="9"/>
            <color indexed="81"/>
            <rFont val="Tahoma"/>
            <family val="2"/>
          </rPr>
          <t>Solver converged in probability to a global solution.</t>
        </r>
      </text>
    </comment>
    <comment ref="U244" authorId="0" shapeId="0" xr:uid="{57F078B7-DDC8-418D-BE15-A71B8B87607D}">
      <text>
        <r>
          <rPr>
            <sz val="9"/>
            <color indexed="81"/>
            <rFont val="Tahoma"/>
            <family val="2"/>
          </rPr>
          <t>Solver converged in probability to a global solution.</t>
        </r>
      </text>
    </comment>
    <comment ref="V244" authorId="0" shapeId="0" xr:uid="{31431AA1-952B-451A-BC14-A7669B4D871A}">
      <text>
        <r>
          <rPr>
            <sz val="9"/>
            <color indexed="81"/>
            <rFont val="Tahoma"/>
            <family val="2"/>
          </rPr>
          <t>Solver converged in probability to a global solution.</t>
        </r>
      </text>
    </comment>
    <comment ref="W244" authorId="0" shapeId="0" xr:uid="{9886AA5F-0D4C-4F6C-9678-A8BCE16DD2D6}">
      <text>
        <r>
          <rPr>
            <sz val="9"/>
            <color indexed="81"/>
            <rFont val="Tahoma"/>
            <family val="2"/>
          </rPr>
          <t>Solver converged in probability to a global solution.</t>
        </r>
      </text>
    </comment>
    <comment ref="X244" authorId="0" shapeId="0" xr:uid="{7F2D8652-799F-4054-BF46-51AC6E041DCC}">
      <text>
        <r>
          <rPr>
            <sz val="9"/>
            <color indexed="81"/>
            <rFont val="Tahoma"/>
            <family val="2"/>
          </rPr>
          <t>Solver converged in probability to a global solution.</t>
        </r>
      </text>
    </comment>
    <comment ref="Y244" authorId="0" shapeId="0" xr:uid="{005E4D85-B236-4FCB-9F8A-B6621438F9FD}">
      <text>
        <r>
          <rPr>
            <sz val="9"/>
            <color indexed="81"/>
            <rFont val="Tahoma"/>
            <family val="2"/>
          </rPr>
          <t>Solver converged in probability to a global solution.</t>
        </r>
      </text>
    </comment>
    <comment ref="Z244" authorId="0" shapeId="0" xr:uid="{C72D675E-CD5D-492D-BEDE-383D8AEF6020}">
      <text>
        <r>
          <rPr>
            <sz val="9"/>
            <color indexed="81"/>
            <rFont val="Tahoma"/>
            <family val="2"/>
          </rPr>
          <t>Solver converged in probability to a global solution.</t>
        </r>
      </text>
    </comment>
    <comment ref="AA244" authorId="0" shapeId="0" xr:uid="{EA5EF8BA-8DFE-4720-94DE-2D91A17000DA}">
      <text>
        <r>
          <rPr>
            <sz val="9"/>
            <color indexed="81"/>
            <rFont val="Tahoma"/>
            <family val="2"/>
          </rPr>
          <t>Solver converged in probability to a global solution.</t>
        </r>
      </text>
    </comment>
    <comment ref="B245" authorId="0" shapeId="0" xr:uid="{FC08A6E7-97EC-4770-98C1-79270C5CAAD9}">
      <text>
        <r>
          <rPr>
            <sz val="9"/>
            <color indexed="81"/>
            <rFont val="Tahoma"/>
            <family val="2"/>
          </rPr>
          <t>Solver could not find a feasible solution.</t>
        </r>
      </text>
    </comment>
    <comment ref="C245" authorId="0" shapeId="0" xr:uid="{A89D674D-0C4D-4E6D-9A04-6463D3D64CC7}">
      <text>
        <r>
          <rPr>
            <sz val="9"/>
            <color indexed="81"/>
            <rFont val="Tahoma"/>
            <family val="2"/>
          </rPr>
          <t>Solver could not find a feasible solution.</t>
        </r>
      </text>
    </comment>
    <comment ref="D245" authorId="0" shapeId="0" xr:uid="{16212B3B-39CE-4033-887B-95543823D720}">
      <text>
        <r>
          <rPr>
            <sz val="9"/>
            <color indexed="81"/>
            <rFont val="Tahoma"/>
            <family val="2"/>
          </rPr>
          <t>Solver could not find a feasible solution.</t>
        </r>
      </text>
    </comment>
    <comment ref="E245" authorId="0" shapeId="0" xr:uid="{764A1A01-CFA7-449B-8E3F-F6B3DA277032}">
      <text>
        <r>
          <rPr>
            <sz val="9"/>
            <color indexed="81"/>
            <rFont val="Tahoma"/>
            <family val="2"/>
          </rPr>
          <t>Solver could not find a feasible solution.</t>
        </r>
      </text>
    </comment>
    <comment ref="F245" authorId="0" shapeId="0" xr:uid="{3B4EBD59-B9FD-4021-9BD6-7555B24172EB}">
      <text>
        <r>
          <rPr>
            <sz val="9"/>
            <color indexed="81"/>
            <rFont val="Tahoma"/>
            <family val="2"/>
          </rPr>
          <t>Solver could not find a feasible solution.</t>
        </r>
      </text>
    </comment>
    <comment ref="G245" authorId="0" shapeId="0" xr:uid="{6C36EA48-CC1C-4FFC-8343-35F16B57CBF2}">
      <text>
        <r>
          <rPr>
            <sz val="9"/>
            <color indexed="81"/>
            <rFont val="Tahoma"/>
            <family val="2"/>
          </rPr>
          <t>Solver could not find a feasible solution.</t>
        </r>
      </text>
    </comment>
    <comment ref="H245" authorId="0" shapeId="0" xr:uid="{37457C0E-5BA5-4DCE-BF4C-18638A87F872}">
      <text>
        <r>
          <rPr>
            <sz val="9"/>
            <color indexed="81"/>
            <rFont val="Tahoma"/>
            <family val="2"/>
          </rPr>
          <t>Solver could not find a feasible solution.</t>
        </r>
      </text>
    </comment>
    <comment ref="I245" authorId="0" shapeId="0" xr:uid="{DAE01254-200D-4641-8349-54F3DDDC4E86}">
      <text>
        <r>
          <rPr>
            <sz val="9"/>
            <color indexed="81"/>
            <rFont val="Tahoma"/>
            <family val="2"/>
          </rPr>
          <t>Solver could not find a feasible solution.</t>
        </r>
      </text>
    </comment>
    <comment ref="J245" authorId="0" shapeId="0" xr:uid="{8559EA59-D973-4C3C-BAB4-FDDE799FFFB8}">
      <text>
        <r>
          <rPr>
            <sz val="9"/>
            <color indexed="81"/>
            <rFont val="Tahoma"/>
            <family val="2"/>
          </rPr>
          <t>Solver could not find a feasible solution.</t>
        </r>
      </text>
    </comment>
    <comment ref="K245" authorId="0" shapeId="0" xr:uid="{37C85B2F-6D5B-4335-A8EC-4EF44B83DB84}">
      <text>
        <r>
          <rPr>
            <sz val="9"/>
            <color indexed="81"/>
            <rFont val="Tahoma"/>
            <family val="2"/>
          </rPr>
          <t>Solver could not find a feasible solution.</t>
        </r>
      </text>
    </comment>
    <comment ref="L245" authorId="0" shapeId="0" xr:uid="{8E810BCD-E65E-4EB5-8617-6AF6E452B0DF}">
      <text>
        <r>
          <rPr>
            <sz val="9"/>
            <color indexed="81"/>
            <rFont val="Tahoma"/>
            <family val="2"/>
          </rPr>
          <t>Solver could not find a feasible solution.</t>
        </r>
      </text>
    </comment>
    <comment ref="M245" authorId="0" shapeId="0" xr:uid="{1F203B3B-F791-4A07-99E3-2C5B804C3712}">
      <text>
        <r>
          <rPr>
            <sz val="9"/>
            <color indexed="81"/>
            <rFont val="Tahoma"/>
            <family val="2"/>
          </rPr>
          <t>Solver could not find a feasible solution.</t>
        </r>
      </text>
    </comment>
    <comment ref="N245" authorId="0" shapeId="0" xr:uid="{FB2A2C40-9BE7-4051-AAC9-2C28F95EEB7A}">
      <text>
        <r>
          <rPr>
            <sz val="9"/>
            <color indexed="81"/>
            <rFont val="Tahoma"/>
            <family val="2"/>
          </rPr>
          <t>Solver could not find a feasible solution.</t>
        </r>
      </text>
    </comment>
    <comment ref="O245" authorId="0" shapeId="0" xr:uid="{1DA0FBB4-32EE-4D54-B502-FD9E0E68F868}">
      <text>
        <r>
          <rPr>
            <sz val="9"/>
            <color indexed="81"/>
            <rFont val="Tahoma"/>
            <family val="2"/>
          </rPr>
          <t>Solver converged in probability to a global solution.</t>
        </r>
      </text>
    </comment>
    <comment ref="P245" authorId="0" shapeId="0" xr:uid="{E0AF7D7F-566E-4755-9E1B-920BDDAA62A2}">
      <text>
        <r>
          <rPr>
            <sz val="9"/>
            <color indexed="81"/>
            <rFont val="Tahoma"/>
            <family val="2"/>
          </rPr>
          <t>Solver converged in probability to a global solution.</t>
        </r>
      </text>
    </comment>
    <comment ref="Q245" authorId="0" shapeId="0" xr:uid="{C734C5DD-9EC7-45A0-9F9A-FB62FE1A42D7}">
      <text>
        <r>
          <rPr>
            <sz val="9"/>
            <color indexed="81"/>
            <rFont val="Tahoma"/>
            <family val="2"/>
          </rPr>
          <t>Solver converged in probability to a global solution.</t>
        </r>
      </text>
    </comment>
    <comment ref="R245" authorId="0" shapeId="0" xr:uid="{2E6ADC4B-D93D-43DE-8F17-24A06A35DE73}">
      <text>
        <r>
          <rPr>
            <sz val="9"/>
            <color indexed="81"/>
            <rFont val="Tahoma"/>
            <family val="2"/>
          </rPr>
          <t>Solver converged in probability to a global solution.</t>
        </r>
      </text>
    </comment>
    <comment ref="S245" authorId="0" shapeId="0" xr:uid="{8AE0AFC6-DA85-45AC-9AB6-64F261CDC627}">
      <text>
        <r>
          <rPr>
            <sz val="9"/>
            <color indexed="81"/>
            <rFont val="Tahoma"/>
            <family val="2"/>
          </rPr>
          <t>Solver converged in probability to a global solution.</t>
        </r>
      </text>
    </comment>
    <comment ref="T245" authorId="0" shapeId="0" xr:uid="{14254E6F-2520-46B0-8E5C-E7D2B37D7EAC}">
      <text>
        <r>
          <rPr>
            <sz val="9"/>
            <color indexed="81"/>
            <rFont val="Tahoma"/>
            <family val="2"/>
          </rPr>
          <t>Solver converged in probability to a global solution.</t>
        </r>
      </text>
    </comment>
    <comment ref="U245" authorId="0" shapeId="0" xr:uid="{E5207009-1A53-4DD0-97B4-B3D248A9A0D9}">
      <text>
        <r>
          <rPr>
            <sz val="9"/>
            <color indexed="81"/>
            <rFont val="Tahoma"/>
            <family val="2"/>
          </rPr>
          <t>Solver converged in probability to a global solution.</t>
        </r>
      </text>
    </comment>
    <comment ref="V245" authorId="0" shapeId="0" xr:uid="{D74487D6-1D65-48CD-ABDA-C5F56EB97F27}">
      <text>
        <r>
          <rPr>
            <sz val="9"/>
            <color indexed="81"/>
            <rFont val="Tahoma"/>
            <family val="2"/>
          </rPr>
          <t>Solver converged in probability to a global solution.</t>
        </r>
      </text>
    </comment>
    <comment ref="W245" authorId="0" shapeId="0" xr:uid="{245A0638-8524-4411-AE6E-B7E39FDB40DB}">
      <text>
        <r>
          <rPr>
            <sz val="9"/>
            <color indexed="81"/>
            <rFont val="Tahoma"/>
            <family val="2"/>
          </rPr>
          <t>Solver converged in probability to a global solution.</t>
        </r>
      </text>
    </comment>
    <comment ref="X245" authorId="0" shapeId="0" xr:uid="{8A92E28F-B692-4896-A118-A33A4FF53948}">
      <text>
        <r>
          <rPr>
            <sz val="9"/>
            <color indexed="81"/>
            <rFont val="Tahoma"/>
            <family val="2"/>
          </rPr>
          <t>Solver converged in probability to a global solution.</t>
        </r>
      </text>
    </comment>
    <comment ref="Y245" authorId="0" shapeId="0" xr:uid="{1E89F584-B212-4FCD-82F0-8D4414E63813}">
      <text>
        <r>
          <rPr>
            <sz val="9"/>
            <color indexed="81"/>
            <rFont val="Tahoma"/>
            <family val="2"/>
          </rPr>
          <t>Solver converged in probability to a global solution.</t>
        </r>
      </text>
    </comment>
    <comment ref="Z245" authorId="0" shapeId="0" xr:uid="{0D2111AA-42E9-4063-940A-8EADB0362F89}">
      <text>
        <r>
          <rPr>
            <sz val="9"/>
            <color indexed="81"/>
            <rFont val="Tahoma"/>
            <family val="2"/>
          </rPr>
          <t>Solver converged in probability to a global solution.</t>
        </r>
      </text>
    </comment>
    <comment ref="AA245" authorId="0" shapeId="0" xr:uid="{3C69268B-39A1-45CF-B08D-A7900E011757}">
      <text>
        <r>
          <rPr>
            <sz val="9"/>
            <color indexed="81"/>
            <rFont val="Tahoma"/>
            <family val="2"/>
          </rPr>
          <t>Solver converged in probability to a global solution.</t>
        </r>
      </text>
    </comment>
    <comment ref="B246" authorId="0" shapeId="0" xr:uid="{4266EB00-C78E-4ECA-9B14-4C0DB2108447}">
      <text>
        <r>
          <rPr>
            <sz val="9"/>
            <color indexed="81"/>
            <rFont val="Tahoma"/>
            <family val="2"/>
          </rPr>
          <t>Solver could not find a feasible solution.</t>
        </r>
      </text>
    </comment>
    <comment ref="C246" authorId="0" shapeId="0" xr:uid="{A247A45D-FC06-4E83-AC75-CB38D625F1D8}">
      <text>
        <r>
          <rPr>
            <sz val="9"/>
            <color indexed="81"/>
            <rFont val="Tahoma"/>
            <family val="2"/>
          </rPr>
          <t>Solver could not find a feasible solution.</t>
        </r>
      </text>
    </comment>
    <comment ref="D246" authorId="0" shapeId="0" xr:uid="{7C418075-3F1C-4DBD-8925-EC6CBBD9553F}">
      <text>
        <r>
          <rPr>
            <sz val="9"/>
            <color indexed="81"/>
            <rFont val="Tahoma"/>
            <family val="2"/>
          </rPr>
          <t>Solver could not find a feasible solution.</t>
        </r>
      </text>
    </comment>
    <comment ref="E246" authorId="0" shapeId="0" xr:uid="{140157AA-6995-47E7-8290-F9C63BB74F16}">
      <text>
        <r>
          <rPr>
            <sz val="9"/>
            <color indexed="81"/>
            <rFont val="Tahoma"/>
            <family val="2"/>
          </rPr>
          <t>Solver could not find a feasible solution.</t>
        </r>
      </text>
    </comment>
    <comment ref="F246" authorId="0" shapeId="0" xr:uid="{54A12B8F-545B-454E-A999-8861B015D1EA}">
      <text>
        <r>
          <rPr>
            <sz val="9"/>
            <color indexed="81"/>
            <rFont val="Tahoma"/>
            <family val="2"/>
          </rPr>
          <t>Solver could not find a feasible solution.</t>
        </r>
      </text>
    </comment>
    <comment ref="G246" authorId="0" shapeId="0" xr:uid="{3F1E0357-B064-4B3B-9D6B-31823F56DDFB}">
      <text>
        <r>
          <rPr>
            <sz val="9"/>
            <color indexed="81"/>
            <rFont val="Tahoma"/>
            <family val="2"/>
          </rPr>
          <t>Solver could not find a feasible solution.</t>
        </r>
      </text>
    </comment>
    <comment ref="H246" authorId="0" shapeId="0" xr:uid="{C90D5F2A-C17A-4BC3-B0AC-15A0FECA86BF}">
      <text>
        <r>
          <rPr>
            <sz val="9"/>
            <color indexed="81"/>
            <rFont val="Tahoma"/>
            <family val="2"/>
          </rPr>
          <t>Solver could not find a feasible solution.</t>
        </r>
      </text>
    </comment>
    <comment ref="I246" authorId="0" shapeId="0" xr:uid="{0CA44625-E29C-4E12-AA8A-4ADBC4BDE01F}">
      <text>
        <r>
          <rPr>
            <sz val="9"/>
            <color indexed="81"/>
            <rFont val="Tahoma"/>
            <family val="2"/>
          </rPr>
          <t>Solver could not find a feasible solution.</t>
        </r>
      </text>
    </comment>
    <comment ref="J246" authorId="0" shapeId="0" xr:uid="{F8D6FA2B-5E5B-45F8-B4AB-3B516669B000}">
      <text>
        <r>
          <rPr>
            <sz val="9"/>
            <color indexed="81"/>
            <rFont val="Tahoma"/>
            <family val="2"/>
          </rPr>
          <t>Solver could not find a feasible solution.</t>
        </r>
      </text>
    </comment>
    <comment ref="K246" authorId="0" shapeId="0" xr:uid="{C9605ECB-7D3A-464F-820D-7FE4FC1C512E}">
      <text>
        <r>
          <rPr>
            <sz val="9"/>
            <color indexed="81"/>
            <rFont val="Tahoma"/>
            <family val="2"/>
          </rPr>
          <t>Solver could not find a feasible solution.</t>
        </r>
      </text>
    </comment>
    <comment ref="L246" authorId="0" shapeId="0" xr:uid="{37EBF8CA-030A-4008-B4CF-5C85076BBCEA}">
      <text>
        <r>
          <rPr>
            <sz val="9"/>
            <color indexed="81"/>
            <rFont val="Tahoma"/>
            <family val="2"/>
          </rPr>
          <t>Solver could not find a feasible solution.</t>
        </r>
      </text>
    </comment>
    <comment ref="M246" authorId="0" shapeId="0" xr:uid="{893C72D6-B209-456F-B2C4-55A9ED14351A}">
      <text>
        <r>
          <rPr>
            <sz val="9"/>
            <color indexed="81"/>
            <rFont val="Tahoma"/>
            <family val="2"/>
          </rPr>
          <t>Solver could not find a feasible solution.</t>
        </r>
      </text>
    </comment>
    <comment ref="N246" authorId="0" shapeId="0" xr:uid="{B019BC8C-EBF5-4F6E-AE7E-C400016DE485}">
      <text>
        <r>
          <rPr>
            <sz val="9"/>
            <color indexed="81"/>
            <rFont val="Tahoma"/>
            <family val="2"/>
          </rPr>
          <t>Solver could not find a feasible solution.</t>
        </r>
      </text>
    </comment>
    <comment ref="O246" authorId="0" shapeId="0" xr:uid="{D86AD6C1-7F04-4386-8D2F-65AB1E743674}">
      <text>
        <r>
          <rPr>
            <sz val="9"/>
            <color indexed="81"/>
            <rFont val="Tahoma"/>
            <family val="2"/>
          </rPr>
          <t>Solver could not find a feasible solution.</t>
        </r>
      </text>
    </comment>
    <comment ref="P246" authorId="0" shapeId="0" xr:uid="{A3494E7C-5004-4645-A721-3694BE59E12A}">
      <text>
        <r>
          <rPr>
            <sz val="9"/>
            <color indexed="81"/>
            <rFont val="Tahoma"/>
            <family val="2"/>
          </rPr>
          <t>Solver converged in probability to a global solution.</t>
        </r>
      </text>
    </comment>
    <comment ref="Q246" authorId="0" shapeId="0" xr:uid="{3381F77B-669D-415A-88F0-071CA48B0E23}">
      <text>
        <r>
          <rPr>
            <sz val="9"/>
            <color indexed="81"/>
            <rFont val="Tahoma"/>
            <family val="2"/>
          </rPr>
          <t>Solver converged in probability to a global solution.</t>
        </r>
      </text>
    </comment>
    <comment ref="R246" authorId="0" shapeId="0" xr:uid="{98292370-62D9-4754-88AB-5C9D29EAE894}">
      <text>
        <r>
          <rPr>
            <sz val="9"/>
            <color indexed="81"/>
            <rFont val="Tahoma"/>
            <family val="2"/>
          </rPr>
          <t>Solver converged in probability to a global solution.</t>
        </r>
      </text>
    </comment>
    <comment ref="S246" authorId="0" shapeId="0" xr:uid="{9FB35C80-0926-4D05-B7BB-5F1404CC3218}">
      <text>
        <r>
          <rPr>
            <sz val="9"/>
            <color indexed="81"/>
            <rFont val="Tahoma"/>
            <family val="2"/>
          </rPr>
          <t>Solver converged in probability to a global solution.</t>
        </r>
      </text>
    </comment>
    <comment ref="T246" authorId="0" shapeId="0" xr:uid="{1F2D4060-33D9-4C98-9511-0BA247868C3E}">
      <text>
        <r>
          <rPr>
            <sz val="9"/>
            <color indexed="81"/>
            <rFont val="Tahoma"/>
            <family val="2"/>
          </rPr>
          <t>Solver converged in probability to a global solution.</t>
        </r>
      </text>
    </comment>
    <comment ref="U246" authorId="0" shapeId="0" xr:uid="{DE57E788-D2D1-48DB-A9FE-139A0246FD40}">
      <text>
        <r>
          <rPr>
            <sz val="9"/>
            <color indexed="81"/>
            <rFont val="Tahoma"/>
            <family val="2"/>
          </rPr>
          <t>Solver converged in probability to a global solution.</t>
        </r>
      </text>
    </comment>
    <comment ref="V246" authorId="0" shapeId="0" xr:uid="{CBCCE635-3E3B-491B-B0F5-4A3B9A4B93D9}">
      <text>
        <r>
          <rPr>
            <sz val="9"/>
            <color indexed="81"/>
            <rFont val="Tahoma"/>
            <family val="2"/>
          </rPr>
          <t>Solver converged in probability to a global solution.</t>
        </r>
      </text>
    </comment>
    <comment ref="W246" authorId="0" shapeId="0" xr:uid="{3A90320E-7A57-4AD2-9A90-3A91E0FC7858}">
      <text>
        <r>
          <rPr>
            <sz val="9"/>
            <color indexed="81"/>
            <rFont val="Tahoma"/>
            <family val="2"/>
          </rPr>
          <t>Solver converged in probability to a global solution.</t>
        </r>
      </text>
    </comment>
    <comment ref="X246" authorId="0" shapeId="0" xr:uid="{D71B2F74-3B28-491C-B597-8D54021215B3}">
      <text>
        <r>
          <rPr>
            <sz val="9"/>
            <color indexed="81"/>
            <rFont val="Tahoma"/>
            <family val="2"/>
          </rPr>
          <t>Solver converged in probability to a global solution.</t>
        </r>
      </text>
    </comment>
    <comment ref="Y246" authorId="0" shapeId="0" xr:uid="{9A7D7E65-EFA2-4DDC-80B4-C6243BCA29EF}">
      <text>
        <r>
          <rPr>
            <sz val="9"/>
            <color indexed="81"/>
            <rFont val="Tahoma"/>
            <family val="2"/>
          </rPr>
          <t>Solver converged in probability to a global solution.</t>
        </r>
      </text>
    </comment>
    <comment ref="Z246" authorId="0" shapeId="0" xr:uid="{39A32FB0-9F17-40DC-913E-E97546E5A32B}">
      <text>
        <r>
          <rPr>
            <sz val="9"/>
            <color indexed="81"/>
            <rFont val="Tahoma"/>
            <family val="2"/>
          </rPr>
          <t>Solver converged in probability to a global solution.</t>
        </r>
      </text>
    </comment>
    <comment ref="AA246" authorId="0" shapeId="0" xr:uid="{F1580113-C29E-47EF-9856-426FA76601B0}">
      <text>
        <r>
          <rPr>
            <sz val="9"/>
            <color indexed="81"/>
            <rFont val="Tahoma"/>
            <family val="2"/>
          </rPr>
          <t>Solver converged in probability to a global solution.</t>
        </r>
      </text>
    </comment>
    <comment ref="B247" authorId="0" shapeId="0" xr:uid="{FEDA3123-1FF6-44F4-A080-ADAC44116BFF}">
      <text>
        <r>
          <rPr>
            <sz val="9"/>
            <color indexed="81"/>
            <rFont val="Tahoma"/>
            <family val="2"/>
          </rPr>
          <t>Solver could not find a feasible solution.</t>
        </r>
      </text>
    </comment>
    <comment ref="C247" authorId="0" shapeId="0" xr:uid="{603DD3CF-80DC-42FC-A8F4-31526C04562C}">
      <text>
        <r>
          <rPr>
            <sz val="9"/>
            <color indexed="81"/>
            <rFont val="Tahoma"/>
            <family val="2"/>
          </rPr>
          <t>Solver could not find a feasible solution.</t>
        </r>
      </text>
    </comment>
    <comment ref="D247" authorId="0" shapeId="0" xr:uid="{1D38B08F-EC12-45AD-BB28-4E056A7CA448}">
      <text>
        <r>
          <rPr>
            <sz val="9"/>
            <color indexed="81"/>
            <rFont val="Tahoma"/>
            <family val="2"/>
          </rPr>
          <t>Solver could not find a feasible solution.</t>
        </r>
      </text>
    </comment>
    <comment ref="E247" authorId="0" shapeId="0" xr:uid="{00526ADC-7D24-44FB-BE15-7728D2107EF2}">
      <text>
        <r>
          <rPr>
            <sz val="9"/>
            <color indexed="81"/>
            <rFont val="Tahoma"/>
            <family val="2"/>
          </rPr>
          <t>Solver could not find a feasible solution.</t>
        </r>
      </text>
    </comment>
    <comment ref="F247" authorId="0" shapeId="0" xr:uid="{9F291204-8CA7-4981-A10D-CAF4E945AC07}">
      <text>
        <r>
          <rPr>
            <sz val="9"/>
            <color indexed="81"/>
            <rFont val="Tahoma"/>
            <family val="2"/>
          </rPr>
          <t>Solver could not find a feasible solution.</t>
        </r>
      </text>
    </comment>
    <comment ref="G247" authorId="0" shapeId="0" xr:uid="{E7C14B13-76CE-469C-B80D-06288D3D2F47}">
      <text>
        <r>
          <rPr>
            <sz val="9"/>
            <color indexed="81"/>
            <rFont val="Tahoma"/>
            <family val="2"/>
          </rPr>
          <t>Solver could not find a feasible solution.</t>
        </r>
      </text>
    </comment>
    <comment ref="H247" authorId="0" shapeId="0" xr:uid="{8F1C39D4-A153-4901-A8CB-A868853587FA}">
      <text>
        <r>
          <rPr>
            <sz val="9"/>
            <color indexed="81"/>
            <rFont val="Tahoma"/>
            <family val="2"/>
          </rPr>
          <t>Solver could not find a feasible solution.</t>
        </r>
      </text>
    </comment>
    <comment ref="I247" authorId="0" shapeId="0" xr:uid="{DCD813D1-7AD1-4E2B-B67D-4D60C11571D4}">
      <text>
        <r>
          <rPr>
            <sz val="9"/>
            <color indexed="81"/>
            <rFont val="Tahoma"/>
            <family val="2"/>
          </rPr>
          <t>Solver could not find a feasible solution.</t>
        </r>
      </text>
    </comment>
    <comment ref="J247" authorId="0" shapeId="0" xr:uid="{0BCE6D7E-2F98-4B95-8811-9539C48025A6}">
      <text>
        <r>
          <rPr>
            <sz val="9"/>
            <color indexed="81"/>
            <rFont val="Tahoma"/>
            <family val="2"/>
          </rPr>
          <t>Solver could not find a feasible solution.</t>
        </r>
      </text>
    </comment>
    <comment ref="K247" authorId="0" shapeId="0" xr:uid="{93180123-390F-4F2C-B49E-4399243EBFC6}">
      <text>
        <r>
          <rPr>
            <sz val="9"/>
            <color indexed="81"/>
            <rFont val="Tahoma"/>
            <family val="2"/>
          </rPr>
          <t>Solver could not find a feasible solution.</t>
        </r>
      </text>
    </comment>
    <comment ref="L247" authorId="0" shapeId="0" xr:uid="{490789EF-BB85-46C2-B450-77A9F704F9F3}">
      <text>
        <r>
          <rPr>
            <sz val="9"/>
            <color indexed="81"/>
            <rFont val="Tahoma"/>
            <family val="2"/>
          </rPr>
          <t>Solver could not find a feasible solution.</t>
        </r>
      </text>
    </comment>
    <comment ref="M247" authorId="0" shapeId="0" xr:uid="{EBFB90F7-5133-4D48-B2AE-7253A551B7B0}">
      <text>
        <r>
          <rPr>
            <sz val="9"/>
            <color indexed="81"/>
            <rFont val="Tahoma"/>
            <family val="2"/>
          </rPr>
          <t>Solver could not find a feasible solution.</t>
        </r>
      </text>
    </comment>
    <comment ref="N247" authorId="0" shapeId="0" xr:uid="{2BC6A657-5FE0-433E-A8A6-3CDC36A4A0AC}">
      <text>
        <r>
          <rPr>
            <sz val="9"/>
            <color indexed="81"/>
            <rFont val="Tahoma"/>
            <family val="2"/>
          </rPr>
          <t>Solver could not find a feasible solution.</t>
        </r>
      </text>
    </comment>
    <comment ref="O247" authorId="0" shapeId="0" xr:uid="{F7FCE8EA-07D2-4248-AB97-E12305A1EEF9}">
      <text>
        <r>
          <rPr>
            <sz val="9"/>
            <color indexed="81"/>
            <rFont val="Tahoma"/>
            <family val="2"/>
          </rPr>
          <t>Solver could not find a feasible solution.</t>
        </r>
      </text>
    </comment>
    <comment ref="P247" authorId="0" shapeId="0" xr:uid="{E45BCD9E-943E-4FEF-91CF-AD1EFB43CE40}">
      <text>
        <r>
          <rPr>
            <sz val="9"/>
            <color indexed="81"/>
            <rFont val="Tahoma"/>
            <family val="2"/>
          </rPr>
          <t>Solver converged in probability to a global solution.</t>
        </r>
      </text>
    </comment>
    <comment ref="Q247" authorId="0" shapeId="0" xr:uid="{2E63A18A-7BD9-4A19-8DD9-7FA1DEE1B16B}">
      <text>
        <r>
          <rPr>
            <sz val="9"/>
            <color indexed="81"/>
            <rFont val="Tahoma"/>
            <family val="2"/>
          </rPr>
          <t>Solver converged in probability to a global solution.</t>
        </r>
      </text>
    </comment>
    <comment ref="R247" authorId="0" shapeId="0" xr:uid="{E412BECA-E761-419A-86EE-52FB22059BBE}">
      <text>
        <r>
          <rPr>
            <sz val="9"/>
            <color indexed="81"/>
            <rFont val="Tahoma"/>
            <family val="2"/>
          </rPr>
          <t>Solver converged in probability to a global solution.</t>
        </r>
      </text>
    </comment>
    <comment ref="S247" authorId="0" shapeId="0" xr:uid="{556CF579-6583-4DF3-9A23-60F532069D8D}">
      <text>
        <r>
          <rPr>
            <sz val="9"/>
            <color indexed="81"/>
            <rFont val="Tahoma"/>
            <family val="2"/>
          </rPr>
          <t>Solver converged in probability to a global solution.</t>
        </r>
      </text>
    </comment>
    <comment ref="T247" authorId="0" shapeId="0" xr:uid="{262089B8-AC4E-4C80-B914-6B5712B17221}">
      <text>
        <r>
          <rPr>
            <sz val="9"/>
            <color indexed="81"/>
            <rFont val="Tahoma"/>
            <family val="2"/>
          </rPr>
          <t>Solver converged in probability to a global solution.</t>
        </r>
      </text>
    </comment>
    <comment ref="U247" authorId="0" shapeId="0" xr:uid="{3F3202F5-B909-432E-937A-3E4A236BEA98}">
      <text>
        <r>
          <rPr>
            <sz val="9"/>
            <color indexed="81"/>
            <rFont val="Tahoma"/>
            <family val="2"/>
          </rPr>
          <t>Solver converged in probability to a global solution.</t>
        </r>
      </text>
    </comment>
    <comment ref="V247" authorId="0" shapeId="0" xr:uid="{3E7CFE4F-71AB-48BC-8F20-E2CB3AF67A5C}">
      <text>
        <r>
          <rPr>
            <sz val="9"/>
            <color indexed="81"/>
            <rFont val="Tahoma"/>
            <family val="2"/>
          </rPr>
          <t>Solver converged in probability to a global solution.</t>
        </r>
      </text>
    </comment>
    <comment ref="W247" authorId="0" shapeId="0" xr:uid="{2F92A0F3-5A4D-4725-A491-8BD38E2F7EE5}">
      <text>
        <r>
          <rPr>
            <sz val="9"/>
            <color indexed="81"/>
            <rFont val="Tahoma"/>
            <family val="2"/>
          </rPr>
          <t>Solver converged in probability to a global solution.</t>
        </r>
      </text>
    </comment>
    <comment ref="X247" authorId="0" shapeId="0" xr:uid="{D37D2553-D19F-4BDA-B4DB-57A53DD8855F}">
      <text>
        <r>
          <rPr>
            <sz val="9"/>
            <color indexed="81"/>
            <rFont val="Tahoma"/>
            <family val="2"/>
          </rPr>
          <t>Solver converged in probability to a global solution.</t>
        </r>
      </text>
    </comment>
    <comment ref="Y247" authorId="0" shapeId="0" xr:uid="{4B55FF53-06C1-4BC6-9FA7-61D295A159CA}">
      <text>
        <r>
          <rPr>
            <sz val="9"/>
            <color indexed="81"/>
            <rFont val="Tahoma"/>
            <family val="2"/>
          </rPr>
          <t>Solver converged in probability to a global solution.</t>
        </r>
      </text>
    </comment>
    <comment ref="Z247" authorId="0" shapeId="0" xr:uid="{44988446-7D50-4272-99CE-92EE4B7D65A3}">
      <text>
        <r>
          <rPr>
            <sz val="9"/>
            <color indexed="81"/>
            <rFont val="Tahoma"/>
            <family val="2"/>
          </rPr>
          <t>Solver converged in probability to a global solution.</t>
        </r>
      </text>
    </comment>
    <comment ref="AA247" authorId="0" shapeId="0" xr:uid="{1F10DDF8-E84C-4DF4-A964-F1C5230B2D99}">
      <text>
        <r>
          <rPr>
            <sz val="9"/>
            <color indexed="81"/>
            <rFont val="Tahoma"/>
            <family val="2"/>
          </rPr>
          <t>Solver converged in probability to a global solution.</t>
        </r>
      </text>
    </comment>
    <comment ref="B248" authorId="0" shapeId="0" xr:uid="{1D60BBFF-7899-4690-BD83-28F034BAA42A}">
      <text>
        <r>
          <rPr>
            <sz val="9"/>
            <color indexed="81"/>
            <rFont val="Tahoma"/>
            <family val="2"/>
          </rPr>
          <t>Solver could not find a feasible solution.</t>
        </r>
      </text>
    </comment>
    <comment ref="C248" authorId="0" shapeId="0" xr:uid="{C4142E1F-9913-446E-A9D1-F54C124FC28B}">
      <text>
        <r>
          <rPr>
            <sz val="9"/>
            <color indexed="81"/>
            <rFont val="Tahoma"/>
            <family val="2"/>
          </rPr>
          <t>Solver could not find a feasible solution.</t>
        </r>
      </text>
    </comment>
    <comment ref="D248" authorId="0" shapeId="0" xr:uid="{18B96A27-BDA6-42DB-8D0E-43CD0FB5F0CF}">
      <text>
        <r>
          <rPr>
            <sz val="9"/>
            <color indexed="81"/>
            <rFont val="Tahoma"/>
            <family val="2"/>
          </rPr>
          <t>Solver could not find a feasible solution.</t>
        </r>
      </text>
    </comment>
    <comment ref="E248" authorId="0" shapeId="0" xr:uid="{10A01935-1092-4D27-BB82-F2A6AF493F8E}">
      <text>
        <r>
          <rPr>
            <sz val="9"/>
            <color indexed="81"/>
            <rFont val="Tahoma"/>
            <family val="2"/>
          </rPr>
          <t>Solver could not find a feasible solution.</t>
        </r>
      </text>
    </comment>
    <comment ref="F248" authorId="0" shapeId="0" xr:uid="{1A3194BE-4277-495F-8557-D562D083F159}">
      <text>
        <r>
          <rPr>
            <sz val="9"/>
            <color indexed="81"/>
            <rFont val="Tahoma"/>
            <family val="2"/>
          </rPr>
          <t>Solver could not find a feasible solution.</t>
        </r>
      </text>
    </comment>
    <comment ref="G248" authorId="0" shapeId="0" xr:uid="{0B68DEDB-9ACF-4E3C-A755-51D7ED99B88E}">
      <text>
        <r>
          <rPr>
            <sz val="9"/>
            <color indexed="81"/>
            <rFont val="Tahoma"/>
            <family val="2"/>
          </rPr>
          <t>Solver could not find a feasible solution.</t>
        </r>
      </text>
    </comment>
    <comment ref="H248" authorId="0" shapeId="0" xr:uid="{404B7B84-3258-4386-A5F8-21A26E578E8F}">
      <text>
        <r>
          <rPr>
            <sz val="9"/>
            <color indexed="81"/>
            <rFont val="Tahoma"/>
            <family val="2"/>
          </rPr>
          <t>Solver could not find a feasible solution.</t>
        </r>
      </text>
    </comment>
    <comment ref="I248" authorId="0" shapeId="0" xr:uid="{DCE52908-5FCB-4F51-AF9F-12A20A3E5600}">
      <text>
        <r>
          <rPr>
            <sz val="9"/>
            <color indexed="81"/>
            <rFont val="Tahoma"/>
            <family val="2"/>
          </rPr>
          <t>Solver could not find a feasible solution.</t>
        </r>
      </text>
    </comment>
    <comment ref="J248" authorId="0" shapeId="0" xr:uid="{4160DD83-A1AD-4A9A-BA97-AAEE71B6B3F1}">
      <text>
        <r>
          <rPr>
            <sz val="9"/>
            <color indexed="81"/>
            <rFont val="Tahoma"/>
            <family val="2"/>
          </rPr>
          <t>Solver could not find a feasible solution.</t>
        </r>
      </text>
    </comment>
    <comment ref="K248" authorId="0" shapeId="0" xr:uid="{89AFF7EE-6A91-4CA8-A469-8EDCFAB41ACD}">
      <text>
        <r>
          <rPr>
            <sz val="9"/>
            <color indexed="81"/>
            <rFont val="Tahoma"/>
            <family val="2"/>
          </rPr>
          <t>Solver could not find a feasible solution.</t>
        </r>
      </text>
    </comment>
    <comment ref="L248" authorId="0" shapeId="0" xr:uid="{B747AD8D-6C48-427F-A9A5-6F86C61AA8D6}">
      <text>
        <r>
          <rPr>
            <sz val="9"/>
            <color indexed="81"/>
            <rFont val="Tahoma"/>
            <family val="2"/>
          </rPr>
          <t>Solver could not find a feasible solution.</t>
        </r>
      </text>
    </comment>
    <comment ref="M248" authorId="0" shapeId="0" xr:uid="{67AFF4B9-C732-44B3-9C39-E2E739F42537}">
      <text>
        <r>
          <rPr>
            <sz val="9"/>
            <color indexed="81"/>
            <rFont val="Tahoma"/>
            <family val="2"/>
          </rPr>
          <t>Solver could not find a feasible solution.</t>
        </r>
      </text>
    </comment>
    <comment ref="N248" authorId="0" shapeId="0" xr:uid="{285C3A76-358C-4BE2-9EBB-60E3CA4A00C0}">
      <text>
        <r>
          <rPr>
            <sz val="9"/>
            <color indexed="81"/>
            <rFont val="Tahoma"/>
            <family val="2"/>
          </rPr>
          <t>Solver could not find a feasible solution.</t>
        </r>
      </text>
    </comment>
    <comment ref="O248" authorId="0" shapeId="0" xr:uid="{04442F3D-017F-48D9-B6F2-3EA1D6BE64F3}">
      <text>
        <r>
          <rPr>
            <sz val="9"/>
            <color indexed="81"/>
            <rFont val="Tahoma"/>
            <family val="2"/>
          </rPr>
          <t>Solver could not find a feasible solution.</t>
        </r>
      </text>
    </comment>
    <comment ref="P248" authorId="0" shapeId="0" xr:uid="{F5830E2C-1CEA-4765-8A76-06F3AFD476FA}">
      <text>
        <r>
          <rPr>
            <sz val="9"/>
            <color indexed="81"/>
            <rFont val="Tahoma"/>
            <family val="2"/>
          </rPr>
          <t>Solver could not find a feasible solution.</t>
        </r>
      </text>
    </comment>
    <comment ref="Q248" authorId="0" shapeId="0" xr:uid="{423D1D25-E197-4A17-876E-B5A51AC7F52C}">
      <text>
        <r>
          <rPr>
            <sz val="9"/>
            <color indexed="81"/>
            <rFont val="Tahoma"/>
            <family val="2"/>
          </rPr>
          <t>Solver converged in probability to a global solution.</t>
        </r>
      </text>
    </comment>
    <comment ref="R248" authorId="0" shapeId="0" xr:uid="{E65E57DB-E958-4272-8C36-A3031520E883}">
      <text>
        <r>
          <rPr>
            <sz val="9"/>
            <color indexed="81"/>
            <rFont val="Tahoma"/>
            <family val="2"/>
          </rPr>
          <t>Solver could not find a feasible solution.</t>
        </r>
      </text>
    </comment>
    <comment ref="S248" authorId="0" shapeId="0" xr:uid="{3D28293D-7578-4320-9D0B-3581EF486B2A}">
      <text>
        <r>
          <rPr>
            <sz val="9"/>
            <color indexed="81"/>
            <rFont val="Tahoma"/>
            <family val="2"/>
          </rPr>
          <t>Solver could not find a feasible solution.</t>
        </r>
      </text>
    </comment>
    <comment ref="T248" authorId="0" shapeId="0" xr:uid="{9CC69818-26D7-4C13-8F32-1EA7AE85A982}">
      <text>
        <r>
          <rPr>
            <sz val="9"/>
            <color indexed="81"/>
            <rFont val="Tahoma"/>
            <family val="2"/>
          </rPr>
          <t>Solver could not find a feasible solution.</t>
        </r>
      </text>
    </comment>
    <comment ref="U248" authorId="0" shapeId="0" xr:uid="{BCC9635F-AAC3-493F-B290-42AFA5494F36}">
      <text>
        <r>
          <rPr>
            <sz val="9"/>
            <color indexed="81"/>
            <rFont val="Tahoma"/>
            <family val="2"/>
          </rPr>
          <t>Solver could not find a feasible solution.</t>
        </r>
      </text>
    </comment>
    <comment ref="V248" authorId="0" shapeId="0" xr:uid="{3C3C7355-1822-4A0C-8D03-06E47794116D}">
      <text>
        <r>
          <rPr>
            <sz val="9"/>
            <color indexed="81"/>
            <rFont val="Tahoma"/>
            <family val="2"/>
          </rPr>
          <t>Solver could not find a feasible solution.</t>
        </r>
      </text>
    </comment>
    <comment ref="W248" authorId="0" shapeId="0" xr:uid="{AC843752-953E-4C71-BB10-0F34ABF1068A}">
      <text>
        <r>
          <rPr>
            <sz val="9"/>
            <color indexed="81"/>
            <rFont val="Tahoma"/>
            <family val="2"/>
          </rPr>
          <t>Solver could not find a feasible solution.</t>
        </r>
      </text>
    </comment>
    <comment ref="X248" authorId="0" shapeId="0" xr:uid="{B4303DD7-6EAB-468E-B825-4303FAF3790E}">
      <text>
        <r>
          <rPr>
            <sz val="9"/>
            <color indexed="81"/>
            <rFont val="Tahoma"/>
            <family val="2"/>
          </rPr>
          <t>Solver could not find a feasible solution.</t>
        </r>
      </text>
    </comment>
    <comment ref="Y248" authorId="0" shapeId="0" xr:uid="{A8D8EF47-A557-4837-A73C-4396667D9E04}">
      <text>
        <r>
          <rPr>
            <sz val="9"/>
            <color indexed="81"/>
            <rFont val="Tahoma"/>
            <family val="2"/>
          </rPr>
          <t>Solver could not find a feasible solution.</t>
        </r>
      </text>
    </comment>
    <comment ref="Z248" authorId="0" shapeId="0" xr:uid="{E68E8CFF-70A5-4E0B-8F15-787D80DB47A1}">
      <text>
        <r>
          <rPr>
            <sz val="9"/>
            <color indexed="81"/>
            <rFont val="Tahoma"/>
            <family val="2"/>
          </rPr>
          <t>Solver could not find a feasible solution.</t>
        </r>
      </text>
    </comment>
    <comment ref="AA248" authorId="0" shapeId="0" xr:uid="{3628B54D-C9E3-40CA-BE7A-D068202EAC3F}">
      <text>
        <r>
          <rPr>
            <sz val="9"/>
            <color indexed="81"/>
            <rFont val="Tahoma"/>
            <family val="2"/>
          </rPr>
          <t>Solver could not find a feasible solution.</t>
        </r>
      </text>
    </comment>
    <comment ref="B249" authorId="0" shapeId="0" xr:uid="{7B72E788-FE03-4156-808A-0E17EAE07239}">
      <text>
        <r>
          <rPr>
            <sz val="9"/>
            <color indexed="81"/>
            <rFont val="Tahoma"/>
            <family val="2"/>
          </rPr>
          <t>Solver could not find a feasible solution.</t>
        </r>
      </text>
    </comment>
    <comment ref="C249" authorId="0" shapeId="0" xr:uid="{FC61F36A-12BF-43C9-991C-598A151D00AB}">
      <text>
        <r>
          <rPr>
            <sz val="9"/>
            <color indexed="81"/>
            <rFont val="Tahoma"/>
            <family val="2"/>
          </rPr>
          <t>Solver could not find a feasible solution.</t>
        </r>
      </text>
    </comment>
    <comment ref="D249" authorId="0" shapeId="0" xr:uid="{A95612B0-B65E-4484-890F-D81A51F16F1A}">
      <text>
        <r>
          <rPr>
            <sz val="9"/>
            <color indexed="81"/>
            <rFont val="Tahoma"/>
            <family val="2"/>
          </rPr>
          <t>Solver could not find a feasible solution.</t>
        </r>
      </text>
    </comment>
    <comment ref="E249" authorId="0" shapeId="0" xr:uid="{13D264C6-E9FE-4931-95C9-EF1CB53A0BC5}">
      <text>
        <r>
          <rPr>
            <sz val="9"/>
            <color indexed="81"/>
            <rFont val="Tahoma"/>
            <family val="2"/>
          </rPr>
          <t>Solver could not find a feasible solution.</t>
        </r>
      </text>
    </comment>
    <comment ref="F249" authorId="0" shapeId="0" xr:uid="{D57C8E21-78A9-4902-8C0B-A021244849D7}">
      <text>
        <r>
          <rPr>
            <sz val="9"/>
            <color indexed="81"/>
            <rFont val="Tahoma"/>
            <family val="2"/>
          </rPr>
          <t>Solver could not find a feasible solution.</t>
        </r>
      </text>
    </comment>
    <comment ref="G249" authorId="0" shapeId="0" xr:uid="{78E371FA-8D4D-4F30-A7A1-66413A98CC8B}">
      <text>
        <r>
          <rPr>
            <sz val="9"/>
            <color indexed="81"/>
            <rFont val="Tahoma"/>
            <family val="2"/>
          </rPr>
          <t>Solver could not find a feasible solution.</t>
        </r>
      </text>
    </comment>
    <comment ref="H249" authorId="0" shapeId="0" xr:uid="{A27BDC36-0555-4ED9-858E-D3744C8E3F57}">
      <text>
        <r>
          <rPr>
            <sz val="9"/>
            <color indexed="81"/>
            <rFont val="Tahoma"/>
            <family val="2"/>
          </rPr>
          <t>Solver could not find a feasible solution.</t>
        </r>
      </text>
    </comment>
    <comment ref="I249" authorId="0" shapeId="0" xr:uid="{3C802E6D-C250-466C-8318-D0C87241591C}">
      <text>
        <r>
          <rPr>
            <sz val="9"/>
            <color indexed="81"/>
            <rFont val="Tahoma"/>
            <family val="2"/>
          </rPr>
          <t>Solver could not find a feasible solution.</t>
        </r>
      </text>
    </comment>
    <comment ref="J249" authorId="0" shapeId="0" xr:uid="{5DA7CACE-146D-4670-8051-A7EFA7B41EB2}">
      <text>
        <r>
          <rPr>
            <sz val="9"/>
            <color indexed="81"/>
            <rFont val="Tahoma"/>
            <family val="2"/>
          </rPr>
          <t>Solver could not find a feasible solution.</t>
        </r>
      </text>
    </comment>
    <comment ref="K249" authorId="0" shapeId="0" xr:uid="{04714793-A1FC-4745-A56E-7481D086C7AD}">
      <text>
        <r>
          <rPr>
            <sz val="9"/>
            <color indexed="81"/>
            <rFont val="Tahoma"/>
            <family val="2"/>
          </rPr>
          <t>Solver could not find a feasible solution.</t>
        </r>
      </text>
    </comment>
    <comment ref="L249" authorId="0" shapeId="0" xr:uid="{040B9254-9C37-4D55-834D-3224B2D2E426}">
      <text>
        <r>
          <rPr>
            <sz val="9"/>
            <color indexed="81"/>
            <rFont val="Tahoma"/>
            <family val="2"/>
          </rPr>
          <t>Solver could not find a feasible solution.</t>
        </r>
      </text>
    </comment>
    <comment ref="M249" authorId="0" shapeId="0" xr:uid="{79A1CAB1-3377-4B03-8250-C9E26C15C186}">
      <text>
        <r>
          <rPr>
            <sz val="9"/>
            <color indexed="81"/>
            <rFont val="Tahoma"/>
            <family val="2"/>
          </rPr>
          <t>Solver could not find a feasible solution.</t>
        </r>
      </text>
    </comment>
    <comment ref="N249" authorId="0" shapeId="0" xr:uid="{F5E32A0A-BA63-4BD8-B5BD-A685FC441A4A}">
      <text>
        <r>
          <rPr>
            <sz val="9"/>
            <color indexed="81"/>
            <rFont val="Tahoma"/>
            <family val="2"/>
          </rPr>
          <t>Solver could not find a feasible solution.</t>
        </r>
      </text>
    </comment>
    <comment ref="O249" authorId="0" shapeId="0" xr:uid="{AE0EAC84-01A6-42D1-A699-B9C911A0A6CA}">
      <text>
        <r>
          <rPr>
            <sz val="9"/>
            <color indexed="81"/>
            <rFont val="Tahoma"/>
            <family val="2"/>
          </rPr>
          <t>Solver could not find a feasible solution.</t>
        </r>
      </text>
    </comment>
    <comment ref="P249" authorId="0" shapeId="0" xr:uid="{2E5EAFB9-99BA-42B0-BCE0-FBB1AA302661}">
      <text>
        <r>
          <rPr>
            <sz val="9"/>
            <color indexed="81"/>
            <rFont val="Tahoma"/>
            <family val="2"/>
          </rPr>
          <t>Solver could not find a feasible solution.</t>
        </r>
      </text>
    </comment>
    <comment ref="Q249" authorId="0" shapeId="0" xr:uid="{878F6509-910D-4484-A25F-D6B2A311DB8E}">
      <text>
        <r>
          <rPr>
            <sz val="9"/>
            <color indexed="81"/>
            <rFont val="Tahoma"/>
            <family val="2"/>
          </rPr>
          <t>Solver converged in probability to a global solution.</t>
        </r>
      </text>
    </comment>
    <comment ref="R249" authorId="0" shapeId="0" xr:uid="{583FF04B-29FF-4DD3-B3B1-53699F64E4DD}">
      <text>
        <r>
          <rPr>
            <sz val="9"/>
            <color indexed="81"/>
            <rFont val="Tahoma"/>
            <family val="2"/>
          </rPr>
          <t>Solver could not find a feasible solution.</t>
        </r>
      </text>
    </comment>
    <comment ref="S249" authorId="0" shapeId="0" xr:uid="{5E566CC5-4654-4262-A9EA-C2465DEFF708}">
      <text>
        <r>
          <rPr>
            <sz val="9"/>
            <color indexed="81"/>
            <rFont val="Tahoma"/>
            <family val="2"/>
          </rPr>
          <t>Solver converged in probability to a global solution.</t>
        </r>
      </text>
    </comment>
    <comment ref="T249" authorId="0" shapeId="0" xr:uid="{DDE8BA17-EF2C-4A05-9429-FA82B3580D98}">
      <text>
        <r>
          <rPr>
            <sz val="9"/>
            <color indexed="81"/>
            <rFont val="Tahoma"/>
            <family val="2"/>
          </rPr>
          <t>Solver converged in probability to a global solution.</t>
        </r>
      </text>
    </comment>
    <comment ref="U249" authorId="0" shapeId="0" xr:uid="{7BF761BE-FE53-49DB-9637-56392D78A253}">
      <text>
        <r>
          <rPr>
            <sz val="9"/>
            <color indexed="81"/>
            <rFont val="Tahoma"/>
            <family val="2"/>
          </rPr>
          <t>Solver converged in probability to a global solution.</t>
        </r>
      </text>
    </comment>
    <comment ref="V249" authorId="0" shapeId="0" xr:uid="{FA2ECB6C-8725-42C1-882A-3B449D178E3F}">
      <text>
        <r>
          <rPr>
            <sz val="9"/>
            <color indexed="81"/>
            <rFont val="Tahoma"/>
            <family val="2"/>
          </rPr>
          <t>Solver converged in probability to a global solution.</t>
        </r>
      </text>
    </comment>
    <comment ref="W249" authorId="0" shapeId="0" xr:uid="{28252367-3BD1-4349-91B5-2DC37446F2B3}">
      <text>
        <r>
          <rPr>
            <sz val="9"/>
            <color indexed="81"/>
            <rFont val="Tahoma"/>
            <family val="2"/>
          </rPr>
          <t>Solver converged in probability to a global solution.</t>
        </r>
      </text>
    </comment>
    <comment ref="X249" authorId="0" shapeId="0" xr:uid="{CFF90F58-E5DA-4C89-8E51-EE83AF926AEB}">
      <text>
        <r>
          <rPr>
            <sz val="9"/>
            <color indexed="81"/>
            <rFont val="Tahoma"/>
            <family val="2"/>
          </rPr>
          <t>Solver converged in probability to a global solution.</t>
        </r>
      </text>
    </comment>
    <comment ref="Y249" authorId="0" shapeId="0" xr:uid="{EBEFECBD-1074-4599-BD32-145E624660B0}">
      <text>
        <r>
          <rPr>
            <sz val="9"/>
            <color indexed="81"/>
            <rFont val="Tahoma"/>
            <family val="2"/>
          </rPr>
          <t>Solver converged in probability to a global solution.</t>
        </r>
      </text>
    </comment>
    <comment ref="Z249" authorId="0" shapeId="0" xr:uid="{B9EAAA8D-95BE-4D1B-9F52-7F3C2F259AE5}">
      <text>
        <r>
          <rPr>
            <sz val="9"/>
            <color indexed="81"/>
            <rFont val="Tahoma"/>
            <family val="2"/>
          </rPr>
          <t>Solver converged in probability to a global solution.</t>
        </r>
      </text>
    </comment>
    <comment ref="AA249" authorId="0" shapeId="0" xr:uid="{B045E6F2-150F-4AC5-92C2-509A885171E7}">
      <text>
        <r>
          <rPr>
            <sz val="9"/>
            <color indexed="81"/>
            <rFont val="Tahoma"/>
            <family val="2"/>
          </rPr>
          <t>Solver converged in probability to a global solution.</t>
        </r>
      </text>
    </comment>
    <comment ref="B250" authorId="0" shapeId="0" xr:uid="{5C05B764-CF98-4548-97D3-451042C30075}">
      <text>
        <r>
          <rPr>
            <sz val="9"/>
            <color indexed="81"/>
            <rFont val="Tahoma"/>
            <family val="2"/>
          </rPr>
          <t>Solver could not find a feasible solution.</t>
        </r>
      </text>
    </comment>
    <comment ref="C250" authorId="0" shapeId="0" xr:uid="{3699E769-FE0D-4A6B-99EB-65F75B062CD7}">
      <text>
        <r>
          <rPr>
            <sz val="9"/>
            <color indexed="81"/>
            <rFont val="Tahoma"/>
            <family val="2"/>
          </rPr>
          <t>Solver could not find a feasible solution.</t>
        </r>
      </text>
    </comment>
    <comment ref="D250" authorId="0" shapeId="0" xr:uid="{E7C70AA5-45A4-448D-9508-A0FCB4E25D98}">
      <text>
        <r>
          <rPr>
            <sz val="9"/>
            <color indexed="81"/>
            <rFont val="Tahoma"/>
            <family val="2"/>
          </rPr>
          <t>Solver could not find a feasible solution.</t>
        </r>
      </text>
    </comment>
    <comment ref="E250" authorId="0" shapeId="0" xr:uid="{6F65841A-E9E7-4876-A03E-AB86726E19D6}">
      <text>
        <r>
          <rPr>
            <sz val="9"/>
            <color indexed="81"/>
            <rFont val="Tahoma"/>
            <family val="2"/>
          </rPr>
          <t>Solver could not find a feasible solution.</t>
        </r>
      </text>
    </comment>
    <comment ref="F250" authorId="0" shapeId="0" xr:uid="{F94703B1-65B7-4D19-A4D8-3730E81F991F}">
      <text>
        <r>
          <rPr>
            <sz val="9"/>
            <color indexed="81"/>
            <rFont val="Tahoma"/>
            <family val="2"/>
          </rPr>
          <t>Solver could not find a feasible solution.</t>
        </r>
      </text>
    </comment>
    <comment ref="G250" authorId="0" shapeId="0" xr:uid="{9F1B6968-3D4D-4149-94A5-C6E51D17FD00}">
      <text>
        <r>
          <rPr>
            <sz val="9"/>
            <color indexed="81"/>
            <rFont val="Tahoma"/>
            <family val="2"/>
          </rPr>
          <t>Solver could not find a feasible solution.</t>
        </r>
      </text>
    </comment>
    <comment ref="H250" authorId="0" shapeId="0" xr:uid="{D60A00E3-4BC1-428D-A620-5C73440D0148}">
      <text>
        <r>
          <rPr>
            <sz val="9"/>
            <color indexed="81"/>
            <rFont val="Tahoma"/>
            <family val="2"/>
          </rPr>
          <t>Solver could not find a feasible solution.</t>
        </r>
      </text>
    </comment>
    <comment ref="I250" authorId="0" shapeId="0" xr:uid="{0F68E34A-76EC-4D43-8CBA-679E36CFBAB4}">
      <text>
        <r>
          <rPr>
            <sz val="9"/>
            <color indexed="81"/>
            <rFont val="Tahoma"/>
            <family val="2"/>
          </rPr>
          <t>Solver could not find a feasible solution.</t>
        </r>
      </text>
    </comment>
    <comment ref="J250" authorId="0" shapeId="0" xr:uid="{1231B2EC-30AD-45A1-9108-134DFFED47D7}">
      <text>
        <r>
          <rPr>
            <sz val="9"/>
            <color indexed="81"/>
            <rFont val="Tahoma"/>
            <family val="2"/>
          </rPr>
          <t>Solver could not find a feasible solution.</t>
        </r>
      </text>
    </comment>
    <comment ref="K250" authorId="0" shapeId="0" xr:uid="{8DBEE146-2835-44AB-A7BF-6ED1FA9807DA}">
      <text>
        <r>
          <rPr>
            <sz val="9"/>
            <color indexed="81"/>
            <rFont val="Tahoma"/>
            <family val="2"/>
          </rPr>
          <t>Solver could not find a feasible solution.</t>
        </r>
      </text>
    </comment>
    <comment ref="L250" authorId="0" shapeId="0" xr:uid="{E448C57B-D79E-4EBF-80D3-B6422A85530D}">
      <text>
        <r>
          <rPr>
            <sz val="9"/>
            <color indexed="81"/>
            <rFont val="Tahoma"/>
            <family val="2"/>
          </rPr>
          <t>Solver could not find a feasible solution.</t>
        </r>
      </text>
    </comment>
    <comment ref="M250" authorId="0" shapeId="0" xr:uid="{C48465A8-B0F0-4E97-A2AD-4F4E9F0005BC}">
      <text>
        <r>
          <rPr>
            <sz val="9"/>
            <color indexed="81"/>
            <rFont val="Tahoma"/>
            <family val="2"/>
          </rPr>
          <t>Solver could not find a feasible solution.</t>
        </r>
      </text>
    </comment>
    <comment ref="N250" authorId="0" shapeId="0" xr:uid="{85A5B14D-2B31-45FD-A450-707AE42E026F}">
      <text>
        <r>
          <rPr>
            <sz val="9"/>
            <color indexed="81"/>
            <rFont val="Tahoma"/>
            <family val="2"/>
          </rPr>
          <t>Solver could not find a feasible solution.</t>
        </r>
      </text>
    </comment>
    <comment ref="O250" authorId="0" shapeId="0" xr:uid="{1B8D6085-7526-4242-9561-2619AD6462A3}">
      <text>
        <r>
          <rPr>
            <sz val="9"/>
            <color indexed="81"/>
            <rFont val="Tahoma"/>
            <family val="2"/>
          </rPr>
          <t>Solver could not find a feasible solution.</t>
        </r>
      </text>
    </comment>
    <comment ref="P250" authorId="0" shapeId="0" xr:uid="{79139D12-1E44-48E1-BE89-EDD874C00EDA}">
      <text>
        <r>
          <rPr>
            <sz val="9"/>
            <color indexed="81"/>
            <rFont val="Tahoma"/>
            <family val="2"/>
          </rPr>
          <t>Solver could not find a feasible solution.</t>
        </r>
      </text>
    </comment>
    <comment ref="Q250" authorId="0" shapeId="0" xr:uid="{EFB9A573-9C96-4445-A9F2-B9E9BEDE8BC1}">
      <text>
        <r>
          <rPr>
            <sz val="9"/>
            <color indexed="81"/>
            <rFont val="Tahoma"/>
            <family val="2"/>
          </rPr>
          <t>Solver could not find a feasible solution.</t>
        </r>
      </text>
    </comment>
    <comment ref="R250" authorId="0" shapeId="0" xr:uid="{3D4F2ECE-D71F-4A15-A19B-0233B8F08860}">
      <text>
        <r>
          <rPr>
            <sz val="9"/>
            <color indexed="81"/>
            <rFont val="Tahoma"/>
            <family val="2"/>
          </rPr>
          <t>Solver converged in probability to a global solution.</t>
        </r>
      </text>
    </comment>
    <comment ref="S250" authorId="0" shapeId="0" xr:uid="{FB15BA3F-3E36-4ED3-B4BE-F1964BFB0AA3}">
      <text>
        <r>
          <rPr>
            <sz val="9"/>
            <color indexed="81"/>
            <rFont val="Tahoma"/>
            <family val="2"/>
          </rPr>
          <t>Solver converged in probability to a global solution.</t>
        </r>
      </text>
    </comment>
    <comment ref="T250" authorId="0" shapeId="0" xr:uid="{7EA290B6-03E9-483A-8E04-894F47974743}">
      <text>
        <r>
          <rPr>
            <sz val="9"/>
            <color indexed="81"/>
            <rFont val="Tahoma"/>
            <family val="2"/>
          </rPr>
          <t>Solver converged in probability to a global solution.</t>
        </r>
      </text>
    </comment>
    <comment ref="U250" authorId="0" shapeId="0" xr:uid="{9D481EA6-CD15-43D9-AA8C-F9A3ED85DC49}">
      <text>
        <r>
          <rPr>
            <sz val="9"/>
            <color indexed="81"/>
            <rFont val="Tahoma"/>
            <family val="2"/>
          </rPr>
          <t>Solver converged in probability to a global solution.</t>
        </r>
      </text>
    </comment>
    <comment ref="V250" authorId="0" shapeId="0" xr:uid="{80AD5BF1-9500-46B4-8753-0E62FF3CD8A3}">
      <text>
        <r>
          <rPr>
            <sz val="9"/>
            <color indexed="81"/>
            <rFont val="Tahoma"/>
            <family val="2"/>
          </rPr>
          <t>Solver converged in probability to a global solution.</t>
        </r>
      </text>
    </comment>
    <comment ref="W250" authorId="0" shapeId="0" xr:uid="{D996E786-D344-4FD3-ADC5-CAF932E492BF}">
      <text>
        <r>
          <rPr>
            <sz val="9"/>
            <color indexed="81"/>
            <rFont val="Tahoma"/>
            <family val="2"/>
          </rPr>
          <t>Solver converged in probability to a global solution.</t>
        </r>
      </text>
    </comment>
    <comment ref="X250" authorId="0" shapeId="0" xr:uid="{FD8F17F0-12DB-43B9-82BF-539CA2822B40}">
      <text>
        <r>
          <rPr>
            <sz val="9"/>
            <color indexed="81"/>
            <rFont val="Tahoma"/>
            <family val="2"/>
          </rPr>
          <t>Solver converged in probability to a global solution.</t>
        </r>
      </text>
    </comment>
    <comment ref="Y250" authorId="0" shapeId="0" xr:uid="{C985C2F5-B9FE-456E-8B1B-B1547501D250}">
      <text>
        <r>
          <rPr>
            <sz val="9"/>
            <color indexed="81"/>
            <rFont val="Tahoma"/>
            <family val="2"/>
          </rPr>
          <t>Solver converged in probability to a global solution.</t>
        </r>
      </text>
    </comment>
    <comment ref="Z250" authorId="0" shapeId="0" xr:uid="{07BCEC3E-6EDA-4A21-BC24-C158E18A991C}">
      <text>
        <r>
          <rPr>
            <sz val="9"/>
            <color indexed="81"/>
            <rFont val="Tahoma"/>
            <family val="2"/>
          </rPr>
          <t>Solver converged in probability to a global solution.</t>
        </r>
      </text>
    </comment>
    <comment ref="AA250" authorId="0" shapeId="0" xr:uid="{41BDE1AA-598B-447D-81C5-4D7783F7DB6C}">
      <text>
        <r>
          <rPr>
            <sz val="9"/>
            <color indexed="81"/>
            <rFont val="Tahoma"/>
            <family val="2"/>
          </rPr>
          <t>Solver converged in probability to a global solution.</t>
        </r>
      </text>
    </comment>
    <comment ref="B251" authorId="0" shapeId="0" xr:uid="{46119ED1-9625-42E7-A16E-3FCC31023902}">
      <text>
        <r>
          <rPr>
            <sz val="9"/>
            <color indexed="81"/>
            <rFont val="Tahoma"/>
            <family val="2"/>
          </rPr>
          <t>Solver could not find a feasible solution.</t>
        </r>
      </text>
    </comment>
    <comment ref="C251" authorId="0" shapeId="0" xr:uid="{E839F608-6596-4D54-AE05-18028749B0CE}">
      <text>
        <r>
          <rPr>
            <sz val="9"/>
            <color indexed="81"/>
            <rFont val="Tahoma"/>
            <family val="2"/>
          </rPr>
          <t>Solver could not find a feasible solution.</t>
        </r>
      </text>
    </comment>
    <comment ref="D251" authorId="0" shapeId="0" xr:uid="{8077187E-5862-4B97-93C6-805506E2B111}">
      <text>
        <r>
          <rPr>
            <sz val="9"/>
            <color indexed="81"/>
            <rFont val="Tahoma"/>
            <family val="2"/>
          </rPr>
          <t>Solver could not find a feasible solution.</t>
        </r>
      </text>
    </comment>
    <comment ref="E251" authorId="0" shapeId="0" xr:uid="{699EC257-D6F4-402D-9433-8946C516BA00}">
      <text>
        <r>
          <rPr>
            <sz val="9"/>
            <color indexed="81"/>
            <rFont val="Tahoma"/>
            <family val="2"/>
          </rPr>
          <t>Solver could not find a feasible solution.</t>
        </r>
      </text>
    </comment>
    <comment ref="F251" authorId="0" shapeId="0" xr:uid="{094D4773-2504-40DF-8510-27550A372E56}">
      <text>
        <r>
          <rPr>
            <sz val="9"/>
            <color indexed="81"/>
            <rFont val="Tahoma"/>
            <family val="2"/>
          </rPr>
          <t>Solver could not find a feasible solution.</t>
        </r>
      </text>
    </comment>
    <comment ref="G251" authorId="0" shapeId="0" xr:uid="{2C43A64E-F0E9-421F-B8A7-47C4EC409857}">
      <text>
        <r>
          <rPr>
            <sz val="9"/>
            <color indexed="81"/>
            <rFont val="Tahoma"/>
            <family val="2"/>
          </rPr>
          <t>Solver could not find a feasible solution.</t>
        </r>
      </text>
    </comment>
    <comment ref="H251" authorId="0" shapeId="0" xr:uid="{692E266A-496F-4AFD-8BBA-A9A87B290D1A}">
      <text>
        <r>
          <rPr>
            <sz val="9"/>
            <color indexed="81"/>
            <rFont val="Tahoma"/>
            <family val="2"/>
          </rPr>
          <t>Solver could not find a feasible solution.</t>
        </r>
      </text>
    </comment>
    <comment ref="I251" authorId="0" shapeId="0" xr:uid="{ECA09BA1-47B0-4AE3-B63B-C77AB814BF44}">
      <text>
        <r>
          <rPr>
            <sz val="9"/>
            <color indexed="81"/>
            <rFont val="Tahoma"/>
            <family val="2"/>
          </rPr>
          <t>Solver could not find a feasible solution.</t>
        </r>
      </text>
    </comment>
    <comment ref="J251" authorId="0" shapeId="0" xr:uid="{694A2933-468C-4A94-91EB-09F64A98B84D}">
      <text>
        <r>
          <rPr>
            <sz val="9"/>
            <color indexed="81"/>
            <rFont val="Tahoma"/>
            <family val="2"/>
          </rPr>
          <t>Solver could not find a feasible solution.</t>
        </r>
      </text>
    </comment>
    <comment ref="K251" authorId="0" shapeId="0" xr:uid="{67CD4F83-44D5-4FBC-A8A0-EAD6138F669B}">
      <text>
        <r>
          <rPr>
            <sz val="9"/>
            <color indexed="81"/>
            <rFont val="Tahoma"/>
            <family val="2"/>
          </rPr>
          <t>Solver could not find a feasible solution.</t>
        </r>
      </text>
    </comment>
    <comment ref="L251" authorId="0" shapeId="0" xr:uid="{437848D8-7ECC-480E-B22D-01D5478CC881}">
      <text>
        <r>
          <rPr>
            <sz val="9"/>
            <color indexed="81"/>
            <rFont val="Tahoma"/>
            <family val="2"/>
          </rPr>
          <t>Solver could not find a feasible solution.</t>
        </r>
      </text>
    </comment>
    <comment ref="M251" authorId="0" shapeId="0" xr:uid="{EFA8FB6F-35F3-483C-9956-3B97B51526D0}">
      <text>
        <r>
          <rPr>
            <sz val="9"/>
            <color indexed="81"/>
            <rFont val="Tahoma"/>
            <family val="2"/>
          </rPr>
          <t>Solver could not find a feasible solution.</t>
        </r>
      </text>
    </comment>
    <comment ref="N251" authorId="0" shapeId="0" xr:uid="{D1502E1D-20FC-47A4-8034-3C2C889D226A}">
      <text>
        <r>
          <rPr>
            <sz val="9"/>
            <color indexed="81"/>
            <rFont val="Tahoma"/>
            <family val="2"/>
          </rPr>
          <t>Solver could not find a feasible solution.</t>
        </r>
      </text>
    </comment>
    <comment ref="O251" authorId="0" shapeId="0" xr:uid="{C32CDDAA-DB1D-4731-A3FC-C2D82E2A05F0}">
      <text>
        <r>
          <rPr>
            <sz val="9"/>
            <color indexed="81"/>
            <rFont val="Tahoma"/>
            <family val="2"/>
          </rPr>
          <t>Solver could not find a feasible solution.</t>
        </r>
      </text>
    </comment>
    <comment ref="P251" authorId="0" shapeId="0" xr:uid="{A1DCFFBA-87FE-41AE-893B-4F0D7A27C485}">
      <text>
        <r>
          <rPr>
            <sz val="9"/>
            <color indexed="81"/>
            <rFont val="Tahoma"/>
            <family val="2"/>
          </rPr>
          <t>Solver could not find a feasible solution.</t>
        </r>
      </text>
    </comment>
    <comment ref="Q251" authorId="0" shapeId="0" xr:uid="{B175C633-B2C3-4483-B8E2-2F688008D470}">
      <text>
        <r>
          <rPr>
            <sz val="9"/>
            <color indexed="81"/>
            <rFont val="Tahoma"/>
            <family val="2"/>
          </rPr>
          <t>Solver could not find a feasible solution.</t>
        </r>
      </text>
    </comment>
    <comment ref="R251" authorId="0" shapeId="0" xr:uid="{447C24A9-65BB-4E7C-BCD2-04F503031088}">
      <text>
        <r>
          <rPr>
            <sz val="9"/>
            <color indexed="81"/>
            <rFont val="Tahoma"/>
            <family val="2"/>
          </rPr>
          <t>Solver converged in probability to a global solution.</t>
        </r>
      </text>
    </comment>
    <comment ref="S251" authorId="0" shapeId="0" xr:uid="{2A178691-BEED-4633-A4C3-53091EF9B640}">
      <text>
        <r>
          <rPr>
            <sz val="9"/>
            <color indexed="81"/>
            <rFont val="Tahoma"/>
            <family val="2"/>
          </rPr>
          <t>Solver converged in probability to a global solution.</t>
        </r>
      </text>
    </comment>
    <comment ref="T251" authorId="0" shapeId="0" xr:uid="{02BB2CB1-734A-481A-877E-F6A1E289DEF8}">
      <text>
        <r>
          <rPr>
            <sz val="9"/>
            <color indexed="81"/>
            <rFont val="Tahoma"/>
            <family val="2"/>
          </rPr>
          <t>Solver converged in probability to a global solution.</t>
        </r>
      </text>
    </comment>
    <comment ref="U251" authorId="0" shapeId="0" xr:uid="{B1E71701-E36C-47B9-94C7-E6EFF79B189E}">
      <text>
        <r>
          <rPr>
            <sz val="9"/>
            <color indexed="81"/>
            <rFont val="Tahoma"/>
            <family val="2"/>
          </rPr>
          <t>Solver converged in probability to a global solution.</t>
        </r>
      </text>
    </comment>
    <comment ref="V251" authorId="0" shapeId="0" xr:uid="{CE2AC351-4793-4AA4-A371-263CAE8D50A7}">
      <text>
        <r>
          <rPr>
            <sz val="9"/>
            <color indexed="81"/>
            <rFont val="Tahoma"/>
            <family val="2"/>
          </rPr>
          <t>Solver converged in probability to a global solution.</t>
        </r>
      </text>
    </comment>
    <comment ref="W251" authorId="0" shapeId="0" xr:uid="{81C136BC-3860-441B-8010-81DF6E3147B3}">
      <text>
        <r>
          <rPr>
            <sz val="9"/>
            <color indexed="81"/>
            <rFont val="Tahoma"/>
            <family val="2"/>
          </rPr>
          <t>Solver converged in probability to a global solution.</t>
        </r>
      </text>
    </comment>
    <comment ref="X251" authorId="0" shapeId="0" xr:uid="{F1229F5A-FF56-427C-A69F-DCF7D7C5F211}">
      <text>
        <r>
          <rPr>
            <sz val="9"/>
            <color indexed="81"/>
            <rFont val="Tahoma"/>
            <family val="2"/>
          </rPr>
          <t>Solver converged in probability to a global solution.</t>
        </r>
      </text>
    </comment>
    <comment ref="Y251" authorId="0" shapeId="0" xr:uid="{DEFE83E2-CDD9-4071-8A13-32EA6EF97E70}">
      <text>
        <r>
          <rPr>
            <sz val="9"/>
            <color indexed="81"/>
            <rFont val="Tahoma"/>
            <family val="2"/>
          </rPr>
          <t>Solver converged in probability to a global solution.</t>
        </r>
      </text>
    </comment>
    <comment ref="Z251" authorId="0" shapeId="0" xr:uid="{E96A84AF-2A7A-44EA-8B84-B85A961F43AD}">
      <text>
        <r>
          <rPr>
            <sz val="9"/>
            <color indexed="81"/>
            <rFont val="Tahoma"/>
            <family val="2"/>
          </rPr>
          <t>Solver converged in probability to a global solution.</t>
        </r>
      </text>
    </comment>
    <comment ref="AA251" authorId="0" shapeId="0" xr:uid="{9EA23356-5495-4C6A-9C14-7FA53CF97821}">
      <text>
        <r>
          <rPr>
            <sz val="9"/>
            <color indexed="81"/>
            <rFont val="Tahoma"/>
            <family val="2"/>
          </rPr>
          <t>Solver converged in probability to a global solution.</t>
        </r>
      </text>
    </comment>
    <comment ref="B252" authorId="0" shapeId="0" xr:uid="{A5024E4A-0E3E-41C4-9185-F8257CD8ECB0}">
      <text>
        <r>
          <rPr>
            <sz val="9"/>
            <color indexed="81"/>
            <rFont val="Tahoma"/>
            <family val="2"/>
          </rPr>
          <t>Solver could not find a feasible solution.</t>
        </r>
      </text>
    </comment>
    <comment ref="C252" authorId="0" shapeId="0" xr:uid="{082D9C3B-5781-444F-A0BA-5F79030F34CA}">
      <text>
        <r>
          <rPr>
            <sz val="9"/>
            <color indexed="81"/>
            <rFont val="Tahoma"/>
            <family val="2"/>
          </rPr>
          <t>Solver could not find a feasible solution.</t>
        </r>
      </text>
    </comment>
    <comment ref="D252" authorId="0" shapeId="0" xr:uid="{45EBF6EB-A7C8-44FB-BAE3-6269E67894FE}">
      <text>
        <r>
          <rPr>
            <sz val="9"/>
            <color indexed="81"/>
            <rFont val="Tahoma"/>
            <family val="2"/>
          </rPr>
          <t>Solver could not find a feasible solution.</t>
        </r>
      </text>
    </comment>
    <comment ref="E252" authorId="0" shapeId="0" xr:uid="{7CE4DEF7-BADF-49FB-AC6F-D476F3D0A8FA}">
      <text>
        <r>
          <rPr>
            <sz val="9"/>
            <color indexed="81"/>
            <rFont val="Tahoma"/>
            <family val="2"/>
          </rPr>
          <t>Solver could not find a feasible solution.</t>
        </r>
      </text>
    </comment>
    <comment ref="F252" authorId="0" shapeId="0" xr:uid="{40E409F5-DB48-4283-97D5-1AEDB2B9221F}">
      <text>
        <r>
          <rPr>
            <sz val="9"/>
            <color indexed="81"/>
            <rFont val="Tahoma"/>
            <family val="2"/>
          </rPr>
          <t>Solver could not find a feasible solution.</t>
        </r>
      </text>
    </comment>
    <comment ref="G252" authorId="0" shapeId="0" xr:uid="{D01C5029-0DDE-4D1B-A407-B5679F312CD0}">
      <text>
        <r>
          <rPr>
            <sz val="9"/>
            <color indexed="81"/>
            <rFont val="Tahoma"/>
            <family val="2"/>
          </rPr>
          <t>Solver could not find a feasible solution.</t>
        </r>
      </text>
    </comment>
    <comment ref="H252" authorId="0" shapeId="0" xr:uid="{AFB9DEDF-7B9C-4561-9A31-824FA4E165AE}">
      <text>
        <r>
          <rPr>
            <sz val="9"/>
            <color indexed="81"/>
            <rFont val="Tahoma"/>
            <family val="2"/>
          </rPr>
          <t>Solver could not find a feasible solution.</t>
        </r>
      </text>
    </comment>
    <comment ref="I252" authorId="0" shapeId="0" xr:uid="{67A44DDB-CC43-46FB-A320-BD6D7CDC1D74}">
      <text>
        <r>
          <rPr>
            <sz val="9"/>
            <color indexed="81"/>
            <rFont val="Tahoma"/>
            <family val="2"/>
          </rPr>
          <t>Solver could not find a feasible solution.</t>
        </r>
      </text>
    </comment>
    <comment ref="J252" authorId="0" shapeId="0" xr:uid="{B0B7C9F8-7666-4149-B1AB-4091564D058D}">
      <text>
        <r>
          <rPr>
            <sz val="9"/>
            <color indexed="81"/>
            <rFont val="Tahoma"/>
            <family val="2"/>
          </rPr>
          <t>Solver could not find a feasible solution.</t>
        </r>
      </text>
    </comment>
    <comment ref="K252" authorId="0" shapeId="0" xr:uid="{4A383C9E-7D16-4191-875A-230E438541D6}">
      <text>
        <r>
          <rPr>
            <sz val="9"/>
            <color indexed="81"/>
            <rFont val="Tahoma"/>
            <family val="2"/>
          </rPr>
          <t>Solver could not find a feasible solution.</t>
        </r>
      </text>
    </comment>
    <comment ref="L252" authorId="0" shapeId="0" xr:uid="{D08AADC3-5C9F-4577-8536-3E4101292411}">
      <text>
        <r>
          <rPr>
            <sz val="9"/>
            <color indexed="81"/>
            <rFont val="Tahoma"/>
            <family val="2"/>
          </rPr>
          <t>Solver could not find a feasible solution.</t>
        </r>
      </text>
    </comment>
    <comment ref="M252" authorId="0" shapeId="0" xr:uid="{DA363B88-BCBE-49CA-99EC-39533F51D90B}">
      <text>
        <r>
          <rPr>
            <sz val="9"/>
            <color indexed="81"/>
            <rFont val="Tahoma"/>
            <family val="2"/>
          </rPr>
          <t>Solver could not find a feasible solution.</t>
        </r>
      </text>
    </comment>
    <comment ref="N252" authorId="0" shapeId="0" xr:uid="{B2486E65-1CAC-4ED4-8E49-161C60A55FEE}">
      <text>
        <r>
          <rPr>
            <sz val="9"/>
            <color indexed="81"/>
            <rFont val="Tahoma"/>
            <family val="2"/>
          </rPr>
          <t>Solver could not find a feasible solution.</t>
        </r>
      </text>
    </comment>
    <comment ref="O252" authorId="0" shapeId="0" xr:uid="{B5BB0676-B98A-4692-B85A-632268BB53FC}">
      <text>
        <r>
          <rPr>
            <sz val="9"/>
            <color indexed="81"/>
            <rFont val="Tahoma"/>
            <family val="2"/>
          </rPr>
          <t>Solver could not find a feasible solution.</t>
        </r>
      </text>
    </comment>
    <comment ref="P252" authorId="0" shapeId="0" xr:uid="{BADE3ED1-E099-4071-B74B-D68F13EB2A9C}">
      <text>
        <r>
          <rPr>
            <sz val="9"/>
            <color indexed="81"/>
            <rFont val="Tahoma"/>
            <family val="2"/>
          </rPr>
          <t>Solver could not find a feasible solution.</t>
        </r>
      </text>
    </comment>
    <comment ref="Q252" authorId="0" shapeId="0" xr:uid="{776F5146-EC0E-48E5-B8B1-88D745716D9C}">
      <text>
        <r>
          <rPr>
            <sz val="9"/>
            <color indexed="81"/>
            <rFont val="Tahoma"/>
            <family val="2"/>
          </rPr>
          <t>Solver could not find a feasible solution.</t>
        </r>
      </text>
    </comment>
    <comment ref="R252" authorId="0" shapeId="0" xr:uid="{FD230FCC-5EAB-4BED-BA16-896C4D516A68}">
      <text>
        <r>
          <rPr>
            <sz val="9"/>
            <color indexed="81"/>
            <rFont val="Tahoma"/>
            <family val="2"/>
          </rPr>
          <t>Solver could not find a feasible solution.</t>
        </r>
      </text>
    </comment>
    <comment ref="S252" authorId="0" shapeId="0" xr:uid="{238B3626-8DC3-4D6F-BD55-A28D1FFC0E1D}">
      <text>
        <r>
          <rPr>
            <sz val="9"/>
            <color indexed="81"/>
            <rFont val="Tahoma"/>
            <family val="2"/>
          </rPr>
          <t>Solver converged in probability to a global solution.</t>
        </r>
      </text>
    </comment>
    <comment ref="T252" authorId="0" shapeId="0" xr:uid="{72AF6E25-CE95-45A6-9697-1EA07314CE1E}">
      <text>
        <r>
          <rPr>
            <sz val="9"/>
            <color indexed="81"/>
            <rFont val="Tahoma"/>
            <family val="2"/>
          </rPr>
          <t>Solver converged in probability to a global solution.</t>
        </r>
      </text>
    </comment>
    <comment ref="U252" authorId="0" shapeId="0" xr:uid="{2B29EAA5-8CE7-482B-8A2C-0C78C41843CC}">
      <text>
        <r>
          <rPr>
            <sz val="9"/>
            <color indexed="81"/>
            <rFont val="Tahoma"/>
            <family val="2"/>
          </rPr>
          <t>Solver converged in probability to a global solution.</t>
        </r>
      </text>
    </comment>
    <comment ref="V252" authorId="0" shapeId="0" xr:uid="{7F1962A3-BA9B-4343-A710-30C323187AFD}">
      <text>
        <r>
          <rPr>
            <sz val="9"/>
            <color indexed="81"/>
            <rFont val="Tahoma"/>
            <family val="2"/>
          </rPr>
          <t>Solver converged in probability to a global solution.</t>
        </r>
      </text>
    </comment>
    <comment ref="W252" authorId="0" shapeId="0" xr:uid="{9A243634-24D5-44FE-83A8-4460D9796854}">
      <text>
        <r>
          <rPr>
            <sz val="9"/>
            <color indexed="81"/>
            <rFont val="Tahoma"/>
            <family val="2"/>
          </rPr>
          <t>Solver converged in probability to a global solution.</t>
        </r>
      </text>
    </comment>
    <comment ref="X252" authorId="0" shapeId="0" xr:uid="{FD1C3EED-DD5E-4F59-8A4B-73FD681CDE1B}">
      <text>
        <r>
          <rPr>
            <sz val="9"/>
            <color indexed="81"/>
            <rFont val="Tahoma"/>
            <family val="2"/>
          </rPr>
          <t>Solver converged in probability to a global solution.</t>
        </r>
      </text>
    </comment>
    <comment ref="Y252" authorId="0" shapeId="0" xr:uid="{CD98AC4C-F944-4BF6-9C2C-BB708BC5E422}">
      <text>
        <r>
          <rPr>
            <sz val="9"/>
            <color indexed="81"/>
            <rFont val="Tahoma"/>
            <family val="2"/>
          </rPr>
          <t>Solver converged in probability to a global solution.</t>
        </r>
      </text>
    </comment>
    <comment ref="Z252" authorId="0" shapeId="0" xr:uid="{406CD16C-0287-4DFE-9D76-5EEFD1EC49DC}">
      <text>
        <r>
          <rPr>
            <sz val="9"/>
            <color indexed="81"/>
            <rFont val="Tahoma"/>
            <family val="2"/>
          </rPr>
          <t>Solver converged in probability to a global solution.</t>
        </r>
      </text>
    </comment>
    <comment ref="AA252" authorId="0" shapeId="0" xr:uid="{A5037D28-DCEE-41E8-BECA-1CE1E08C1F74}">
      <text>
        <r>
          <rPr>
            <sz val="9"/>
            <color indexed="81"/>
            <rFont val="Tahoma"/>
            <family val="2"/>
          </rPr>
          <t>Solver converged in probability to a global solution.</t>
        </r>
      </text>
    </comment>
    <comment ref="B253" authorId="0" shapeId="0" xr:uid="{983D5701-8EAA-4945-9174-7753B1306440}">
      <text>
        <r>
          <rPr>
            <sz val="9"/>
            <color indexed="81"/>
            <rFont val="Tahoma"/>
            <family val="2"/>
          </rPr>
          <t>Solver could not find a feasible solution.</t>
        </r>
      </text>
    </comment>
    <comment ref="C253" authorId="0" shapeId="0" xr:uid="{B60ACFEB-F824-41C3-9452-C33B0C7FBE4C}">
      <text>
        <r>
          <rPr>
            <sz val="9"/>
            <color indexed="81"/>
            <rFont val="Tahoma"/>
            <family val="2"/>
          </rPr>
          <t>Solver could not find a feasible solution.</t>
        </r>
      </text>
    </comment>
    <comment ref="D253" authorId="0" shapeId="0" xr:uid="{04313F9D-1C03-4349-94A5-DB10246DD1BE}">
      <text>
        <r>
          <rPr>
            <sz val="9"/>
            <color indexed="81"/>
            <rFont val="Tahoma"/>
            <family val="2"/>
          </rPr>
          <t>Solver could not find a feasible solution.</t>
        </r>
      </text>
    </comment>
    <comment ref="E253" authorId="0" shapeId="0" xr:uid="{42EC8350-86FD-4D14-8EA1-AB3CAE0907E1}">
      <text>
        <r>
          <rPr>
            <sz val="9"/>
            <color indexed="81"/>
            <rFont val="Tahoma"/>
            <family val="2"/>
          </rPr>
          <t>Solver could not find a feasible solution.</t>
        </r>
      </text>
    </comment>
    <comment ref="F253" authorId="0" shapeId="0" xr:uid="{2168326A-1A0A-49B9-82D0-399BC18E6AE6}">
      <text>
        <r>
          <rPr>
            <sz val="9"/>
            <color indexed="81"/>
            <rFont val="Tahoma"/>
            <family val="2"/>
          </rPr>
          <t>Solver could not find a feasible solution.</t>
        </r>
      </text>
    </comment>
    <comment ref="G253" authorId="0" shapeId="0" xr:uid="{1BCFCB61-3101-4BFC-8D35-977065DA4229}">
      <text>
        <r>
          <rPr>
            <sz val="9"/>
            <color indexed="81"/>
            <rFont val="Tahoma"/>
            <family val="2"/>
          </rPr>
          <t>Solver could not find a feasible solution.</t>
        </r>
      </text>
    </comment>
    <comment ref="H253" authorId="0" shapeId="0" xr:uid="{DD0F4BA5-723D-426D-A818-0C7B7D1BBD2C}">
      <text>
        <r>
          <rPr>
            <sz val="9"/>
            <color indexed="81"/>
            <rFont val="Tahoma"/>
            <family val="2"/>
          </rPr>
          <t>Solver could not find a feasible solution.</t>
        </r>
      </text>
    </comment>
    <comment ref="I253" authorId="0" shapeId="0" xr:uid="{1CE03767-F5D1-4A02-B6BB-961A2C192C15}">
      <text>
        <r>
          <rPr>
            <sz val="9"/>
            <color indexed="81"/>
            <rFont val="Tahoma"/>
            <family val="2"/>
          </rPr>
          <t>Solver could not find a feasible solution.</t>
        </r>
      </text>
    </comment>
    <comment ref="J253" authorId="0" shapeId="0" xr:uid="{FAC9CCFE-C3F7-4CBE-8D12-0F673C6C6464}">
      <text>
        <r>
          <rPr>
            <sz val="9"/>
            <color indexed="81"/>
            <rFont val="Tahoma"/>
            <family val="2"/>
          </rPr>
          <t>Solver could not find a feasible solution.</t>
        </r>
      </text>
    </comment>
    <comment ref="K253" authorId="0" shapeId="0" xr:uid="{EDE7D02E-6481-469E-BE9A-3708F4E962A8}">
      <text>
        <r>
          <rPr>
            <sz val="9"/>
            <color indexed="81"/>
            <rFont val="Tahoma"/>
            <family val="2"/>
          </rPr>
          <t>Solver could not find a feasible solution.</t>
        </r>
      </text>
    </comment>
    <comment ref="L253" authorId="0" shapeId="0" xr:uid="{14C11345-7ED9-4144-A534-A2085BAE5D8C}">
      <text>
        <r>
          <rPr>
            <sz val="9"/>
            <color indexed="81"/>
            <rFont val="Tahoma"/>
            <family val="2"/>
          </rPr>
          <t>Solver could not find a feasible solution.</t>
        </r>
      </text>
    </comment>
    <comment ref="M253" authorId="0" shapeId="0" xr:uid="{DAB089E3-09CD-44B4-8061-006D73FE4B63}">
      <text>
        <r>
          <rPr>
            <sz val="9"/>
            <color indexed="81"/>
            <rFont val="Tahoma"/>
            <family val="2"/>
          </rPr>
          <t>Solver could not find a feasible solution.</t>
        </r>
      </text>
    </comment>
    <comment ref="N253" authorId="0" shapeId="0" xr:uid="{9AF8C702-546F-41C5-A91B-3A8F597E9036}">
      <text>
        <r>
          <rPr>
            <sz val="9"/>
            <color indexed="81"/>
            <rFont val="Tahoma"/>
            <family val="2"/>
          </rPr>
          <t>Solver could not find a feasible solution.</t>
        </r>
      </text>
    </comment>
    <comment ref="O253" authorId="0" shapeId="0" xr:uid="{101DE5A9-6036-4A9F-AA5B-3AE3F4F442DD}">
      <text>
        <r>
          <rPr>
            <sz val="9"/>
            <color indexed="81"/>
            <rFont val="Tahoma"/>
            <family val="2"/>
          </rPr>
          <t>Solver could not find a feasible solution.</t>
        </r>
      </text>
    </comment>
    <comment ref="P253" authorId="0" shapeId="0" xr:uid="{5334E84E-CD3A-48B8-B091-6B0435E9E1EC}">
      <text>
        <r>
          <rPr>
            <sz val="9"/>
            <color indexed="81"/>
            <rFont val="Tahoma"/>
            <family val="2"/>
          </rPr>
          <t>Solver could not find a feasible solution.</t>
        </r>
      </text>
    </comment>
    <comment ref="Q253" authorId="0" shapeId="0" xr:uid="{BC7967C3-B9C0-4120-83F4-624512BD998D}">
      <text>
        <r>
          <rPr>
            <sz val="9"/>
            <color indexed="81"/>
            <rFont val="Tahoma"/>
            <family val="2"/>
          </rPr>
          <t>Solver could not find a feasible solution.</t>
        </r>
      </text>
    </comment>
    <comment ref="R253" authorId="0" shapeId="0" xr:uid="{86950147-F403-4850-AD6A-5786E531772D}">
      <text>
        <r>
          <rPr>
            <sz val="9"/>
            <color indexed="81"/>
            <rFont val="Tahoma"/>
            <family val="2"/>
          </rPr>
          <t>Solver could not find a feasible solution.</t>
        </r>
      </text>
    </comment>
    <comment ref="S253" authorId="0" shapeId="0" xr:uid="{55691ED4-41FC-4603-9330-76A3A5B61409}">
      <text>
        <r>
          <rPr>
            <sz val="9"/>
            <color indexed="81"/>
            <rFont val="Tahoma"/>
            <family val="2"/>
          </rPr>
          <t>Solver could not find a feasible solution.</t>
        </r>
      </text>
    </comment>
    <comment ref="T253" authorId="0" shapeId="0" xr:uid="{E2C95603-E442-4126-B0C5-3E1B4DB9BC25}">
      <text>
        <r>
          <rPr>
            <sz val="9"/>
            <color indexed="81"/>
            <rFont val="Tahoma"/>
            <family val="2"/>
          </rPr>
          <t>Solver converged in probability to a global solution.</t>
        </r>
      </text>
    </comment>
    <comment ref="U253" authorId="0" shapeId="0" xr:uid="{1549C47B-12D1-40CA-9147-0C5636D06AE6}">
      <text>
        <r>
          <rPr>
            <sz val="9"/>
            <color indexed="81"/>
            <rFont val="Tahoma"/>
            <family val="2"/>
          </rPr>
          <t>Solver converged in probability to a global solution.</t>
        </r>
      </text>
    </comment>
    <comment ref="V253" authorId="0" shapeId="0" xr:uid="{E2006A2F-84C4-4232-AF12-5A1BEA785218}">
      <text>
        <r>
          <rPr>
            <sz val="9"/>
            <color indexed="81"/>
            <rFont val="Tahoma"/>
            <family val="2"/>
          </rPr>
          <t>Solver converged in probability to a global solution.</t>
        </r>
      </text>
    </comment>
    <comment ref="W253" authorId="0" shapeId="0" xr:uid="{E5C9E43C-8426-41D1-9306-A73500972C7B}">
      <text>
        <r>
          <rPr>
            <sz val="9"/>
            <color indexed="81"/>
            <rFont val="Tahoma"/>
            <family val="2"/>
          </rPr>
          <t>Solver converged in probability to a global solution.</t>
        </r>
      </text>
    </comment>
    <comment ref="X253" authorId="0" shapeId="0" xr:uid="{5D8FF6C9-775C-42CA-8B19-9C2CD0C28DE3}">
      <text>
        <r>
          <rPr>
            <sz val="9"/>
            <color indexed="81"/>
            <rFont val="Tahoma"/>
            <family val="2"/>
          </rPr>
          <t>Solver converged in probability to a global solution.</t>
        </r>
      </text>
    </comment>
    <comment ref="Y253" authorId="0" shapeId="0" xr:uid="{80C91E96-9EB2-44F8-AEA8-524483FE438D}">
      <text>
        <r>
          <rPr>
            <sz val="9"/>
            <color indexed="81"/>
            <rFont val="Tahoma"/>
            <family val="2"/>
          </rPr>
          <t>Solver converged in probability to a global solution.</t>
        </r>
      </text>
    </comment>
    <comment ref="Z253" authorId="0" shapeId="0" xr:uid="{70FECA35-6E60-42BC-B80A-C0D7176F956D}">
      <text>
        <r>
          <rPr>
            <sz val="9"/>
            <color indexed="81"/>
            <rFont val="Tahoma"/>
            <family val="2"/>
          </rPr>
          <t>Solver converged in probability to a global solution.</t>
        </r>
      </text>
    </comment>
    <comment ref="AA253" authorId="0" shapeId="0" xr:uid="{C0EAC58E-5947-496D-B505-784FB9D8645A}">
      <text>
        <r>
          <rPr>
            <sz val="9"/>
            <color indexed="81"/>
            <rFont val="Tahoma"/>
            <family val="2"/>
          </rPr>
          <t>Solver converged in probability to a global solution.</t>
        </r>
      </text>
    </comment>
    <comment ref="B254" authorId="0" shapeId="0" xr:uid="{1741D0BE-A71D-4BE8-BC70-088AA19D21FF}">
      <text>
        <r>
          <rPr>
            <sz val="9"/>
            <color indexed="81"/>
            <rFont val="Tahoma"/>
            <family val="2"/>
          </rPr>
          <t>Solver could not find a feasible solution.</t>
        </r>
      </text>
    </comment>
    <comment ref="C254" authorId="0" shapeId="0" xr:uid="{AEC6C835-2FF8-426A-A3B3-3689F3268945}">
      <text>
        <r>
          <rPr>
            <sz val="9"/>
            <color indexed="81"/>
            <rFont val="Tahoma"/>
            <family val="2"/>
          </rPr>
          <t>Solver could not find a feasible solution.</t>
        </r>
      </text>
    </comment>
    <comment ref="D254" authorId="0" shapeId="0" xr:uid="{282E327A-D760-48EF-B359-727E114911E1}">
      <text>
        <r>
          <rPr>
            <sz val="9"/>
            <color indexed="81"/>
            <rFont val="Tahoma"/>
            <family val="2"/>
          </rPr>
          <t>Solver could not find a feasible solution.</t>
        </r>
      </text>
    </comment>
    <comment ref="E254" authorId="0" shapeId="0" xr:uid="{FD27B9AA-B793-4571-8398-E39049056297}">
      <text>
        <r>
          <rPr>
            <sz val="9"/>
            <color indexed="81"/>
            <rFont val="Tahoma"/>
            <family val="2"/>
          </rPr>
          <t>Solver could not find a feasible solution.</t>
        </r>
      </text>
    </comment>
    <comment ref="F254" authorId="0" shapeId="0" xr:uid="{F6C7D916-6EDB-4AD1-8E9B-E1CF2C1238C3}">
      <text>
        <r>
          <rPr>
            <sz val="9"/>
            <color indexed="81"/>
            <rFont val="Tahoma"/>
            <family val="2"/>
          </rPr>
          <t>Solver could not find a feasible solution.</t>
        </r>
      </text>
    </comment>
    <comment ref="G254" authorId="0" shapeId="0" xr:uid="{48B7B854-C151-4137-B37C-36C507D60B73}">
      <text>
        <r>
          <rPr>
            <sz val="9"/>
            <color indexed="81"/>
            <rFont val="Tahoma"/>
            <family val="2"/>
          </rPr>
          <t>Solver could not find a feasible solution.</t>
        </r>
      </text>
    </comment>
    <comment ref="H254" authorId="0" shapeId="0" xr:uid="{158B0E59-628B-45C9-ACD7-A4A9F56DA64A}">
      <text>
        <r>
          <rPr>
            <sz val="9"/>
            <color indexed="81"/>
            <rFont val="Tahoma"/>
            <family val="2"/>
          </rPr>
          <t>Solver could not find a feasible solution.</t>
        </r>
      </text>
    </comment>
    <comment ref="I254" authorId="0" shapeId="0" xr:uid="{0BC2E5AC-967A-49DA-9E45-69F55711EA11}">
      <text>
        <r>
          <rPr>
            <sz val="9"/>
            <color indexed="81"/>
            <rFont val="Tahoma"/>
            <family val="2"/>
          </rPr>
          <t>Solver could not find a feasible solution.</t>
        </r>
      </text>
    </comment>
    <comment ref="J254" authorId="0" shapeId="0" xr:uid="{A61FB23D-229E-4985-853A-707A54A9DE7E}">
      <text>
        <r>
          <rPr>
            <sz val="9"/>
            <color indexed="81"/>
            <rFont val="Tahoma"/>
            <family val="2"/>
          </rPr>
          <t>Solver could not find a feasible solution.</t>
        </r>
      </text>
    </comment>
    <comment ref="K254" authorId="0" shapeId="0" xr:uid="{188F7F02-5742-4E45-98DC-9D17A0D300D2}">
      <text>
        <r>
          <rPr>
            <sz val="9"/>
            <color indexed="81"/>
            <rFont val="Tahoma"/>
            <family val="2"/>
          </rPr>
          <t>Solver could not find a feasible solution.</t>
        </r>
      </text>
    </comment>
    <comment ref="L254" authorId="0" shapeId="0" xr:uid="{50ABEB6F-BA36-48D5-9EB7-83BC8E93A8EB}">
      <text>
        <r>
          <rPr>
            <sz val="9"/>
            <color indexed="81"/>
            <rFont val="Tahoma"/>
            <family val="2"/>
          </rPr>
          <t>Solver could not find a feasible solution.</t>
        </r>
      </text>
    </comment>
    <comment ref="M254" authorId="0" shapeId="0" xr:uid="{63A89F9A-A4E2-439A-A583-66E223A5C44F}">
      <text>
        <r>
          <rPr>
            <sz val="9"/>
            <color indexed="81"/>
            <rFont val="Tahoma"/>
            <family val="2"/>
          </rPr>
          <t>Solver could not find a feasible solution.</t>
        </r>
      </text>
    </comment>
    <comment ref="N254" authorId="0" shapeId="0" xr:uid="{4AB2B93A-1C31-42D7-8CB5-C7617F6387F6}">
      <text>
        <r>
          <rPr>
            <sz val="9"/>
            <color indexed="81"/>
            <rFont val="Tahoma"/>
            <family val="2"/>
          </rPr>
          <t>Solver could not find a feasible solution.</t>
        </r>
      </text>
    </comment>
    <comment ref="O254" authorId="0" shapeId="0" xr:uid="{0270B7E1-1656-405D-86C8-C618C25F1EEB}">
      <text>
        <r>
          <rPr>
            <sz val="9"/>
            <color indexed="81"/>
            <rFont val="Tahoma"/>
            <family val="2"/>
          </rPr>
          <t>Solver could not find a feasible solution.</t>
        </r>
      </text>
    </comment>
    <comment ref="P254" authorId="0" shapeId="0" xr:uid="{AC31A1DB-6045-4DFC-942B-AFC02EB14995}">
      <text>
        <r>
          <rPr>
            <sz val="9"/>
            <color indexed="81"/>
            <rFont val="Tahoma"/>
            <family val="2"/>
          </rPr>
          <t>Solver could not find a feasible solution.</t>
        </r>
      </text>
    </comment>
    <comment ref="Q254" authorId="0" shapeId="0" xr:uid="{F15395A7-7D1C-4394-B49A-FC2F39C22400}">
      <text>
        <r>
          <rPr>
            <sz val="9"/>
            <color indexed="81"/>
            <rFont val="Tahoma"/>
            <family val="2"/>
          </rPr>
          <t>Solver could not find a feasible solution.</t>
        </r>
      </text>
    </comment>
    <comment ref="R254" authorId="0" shapeId="0" xr:uid="{04CD658D-80F7-4300-8855-256D694CD6AB}">
      <text>
        <r>
          <rPr>
            <sz val="9"/>
            <color indexed="81"/>
            <rFont val="Tahoma"/>
            <family val="2"/>
          </rPr>
          <t>Solver could not find a feasible solution.</t>
        </r>
      </text>
    </comment>
    <comment ref="S254" authorId="0" shapeId="0" xr:uid="{9A96CDDD-B48F-4B15-ABA3-C926F5BD6467}">
      <text>
        <r>
          <rPr>
            <sz val="9"/>
            <color indexed="81"/>
            <rFont val="Tahoma"/>
            <family val="2"/>
          </rPr>
          <t>Solver could not find a feasible solution.</t>
        </r>
      </text>
    </comment>
    <comment ref="T254" authorId="0" shapeId="0" xr:uid="{6BD3EA74-F417-40A2-856B-9C68F98D98FC}">
      <text>
        <r>
          <rPr>
            <sz val="9"/>
            <color indexed="81"/>
            <rFont val="Tahoma"/>
            <family val="2"/>
          </rPr>
          <t>Solver converged in probability to a global solution.</t>
        </r>
      </text>
    </comment>
    <comment ref="U254" authorId="0" shapeId="0" xr:uid="{EDF233D7-DE24-42B0-9964-2F7591AC9DF4}">
      <text>
        <r>
          <rPr>
            <sz val="9"/>
            <color indexed="81"/>
            <rFont val="Tahoma"/>
            <family val="2"/>
          </rPr>
          <t>Solver converged in probability to a global solution.</t>
        </r>
      </text>
    </comment>
    <comment ref="V254" authorId="0" shapeId="0" xr:uid="{A0578F06-644A-4366-9012-1E143A1A0ED5}">
      <text>
        <r>
          <rPr>
            <sz val="9"/>
            <color indexed="81"/>
            <rFont val="Tahoma"/>
            <family val="2"/>
          </rPr>
          <t>Solver converged in probability to a global solution.</t>
        </r>
      </text>
    </comment>
    <comment ref="W254" authorId="0" shapeId="0" xr:uid="{06E6C182-EDAD-416C-B5EF-A393C54E80E8}">
      <text>
        <r>
          <rPr>
            <sz val="9"/>
            <color indexed="81"/>
            <rFont val="Tahoma"/>
            <family val="2"/>
          </rPr>
          <t>Solver converged in probability to a global solution.</t>
        </r>
      </text>
    </comment>
    <comment ref="X254" authorId="0" shapeId="0" xr:uid="{3838FC25-166F-4F0B-9E3C-ED21BFF53CB8}">
      <text>
        <r>
          <rPr>
            <sz val="9"/>
            <color indexed="81"/>
            <rFont val="Tahoma"/>
            <family val="2"/>
          </rPr>
          <t>Solver converged in probability to a global solution.</t>
        </r>
      </text>
    </comment>
    <comment ref="Y254" authorId="0" shapeId="0" xr:uid="{22F93C13-1AB4-41C4-9507-8F4E58DA83F5}">
      <text>
        <r>
          <rPr>
            <sz val="9"/>
            <color indexed="81"/>
            <rFont val="Tahoma"/>
            <family val="2"/>
          </rPr>
          <t>Solver converged in probability to a global solution.</t>
        </r>
      </text>
    </comment>
    <comment ref="Z254" authorId="0" shapeId="0" xr:uid="{9BB779FD-2A69-4A96-A2A6-15EDE12370DE}">
      <text>
        <r>
          <rPr>
            <sz val="9"/>
            <color indexed="81"/>
            <rFont val="Tahoma"/>
            <family val="2"/>
          </rPr>
          <t>Solver converged in probability to a global solution.</t>
        </r>
      </text>
    </comment>
    <comment ref="AA254" authorId="0" shapeId="0" xr:uid="{1582D675-C8AB-4BA3-961E-3DD2860095AE}">
      <text>
        <r>
          <rPr>
            <sz val="9"/>
            <color indexed="81"/>
            <rFont val="Tahoma"/>
            <family val="2"/>
          </rPr>
          <t>Solver converged in probability to a global solution.</t>
        </r>
      </text>
    </comment>
    <comment ref="B257" authorId="0" shapeId="0" xr:uid="{51EEB2C3-D621-4B27-BFA2-EBF78F11CFCF}">
      <text>
        <r>
          <rPr>
            <sz val="9"/>
            <color indexed="81"/>
            <rFont val="Tahoma"/>
            <family val="2"/>
          </rPr>
          <t>Solver could not find a feasible solution.</t>
        </r>
      </text>
    </comment>
    <comment ref="C257" authorId="0" shapeId="0" xr:uid="{CD1DDA7A-4F10-47AF-ABF4-1F646B3C667B}">
      <text>
        <r>
          <rPr>
            <sz val="9"/>
            <color indexed="81"/>
            <rFont val="Tahoma"/>
            <family val="2"/>
          </rPr>
          <t>Solver could not find a feasible solution.</t>
        </r>
      </text>
    </comment>
    <comment ref="D257" authorId="0" shapeId="0" xr:uid="{97A6C74B-D7EC-4D10-83FB-8D915380720D}">
      <text>
        <r>
          <rPr>
            <sz val="9"/>
            <color indexed="81"/>
            <rFont val="Tahoma"/>
            <family val="2"/>
          </rPr>
          <t>Solver could not find a feasible solution.</t>
        </r>
      </text>
    </comment>
    <comment ref="E257" authorId="0" shapeId="0" xr:uid="{16D6475A-D28E-4550-BD6E-4708DA587CC9}">
      <text>
        <r>
          <rPr>
            <sz val="9"/>
            <color indexed="81"/>
            <rFont val="Tahoma"/>
            <family val="2"/>
          </rPr>
          <t>Solver could not find a feasible solution.</t>
        </r>
      </text>
    </comment>
    <comment ref="F257" authorId="0" shapeId="0" xr:uid="{B9C12D82-3359-4E64-B0D6-6960F193BDB7}">
      <text>
        <r>
          <rPr>
            <sz val="9"/>
            <color indexed="81"/>
            <rFont val="Tahoma"/>
            <family val="2"/>
          </rPr>
          <t>Solver could not find a feasible solution.</t>
        </r>
      </text>
    </comment>
    <comment ref="G257" authorId="0" shapeId="0" xr:uid="{19067F02-C557-4904-B337-7E11EC0C2FAB}">
      <text>
        <r>
          <rPr>
            <sz val="9"/>
            <color indexed="81"/>
            <rFont val="Tahoma"/>
            <family val="2"/>
          </rPr>
          <t>Solver could not find a feasible solution.</t>
        </r>
      </text>
    </comment>
    <comment ref="H257" authorId="0" shapeId="0" xr:uid="{707A7359-6DBD-417C-B848-B625BA1A8DB8}">
      <text>
        <r>
          <rPr>
            <sz val="9"/>
            <color indexed="81"/>
            <rFont val="Tahoma"/>
            <family val="2"/>
          </rPr>
          <t>Solver could not find a feasible solution.</t>
        </r>
      </text>
    </comment>
    <comment ref="I257" authorId="0" shapeId="0" xr:uid="{1E444538-6BE4-42BD-AC72-A9D357B1EA74}">
      <text>
        <r>
          <rPr>
            <sz val="9"/>
            <color indexed="81"/>
            <rFont val="Tahoma"/>
            <family val="2"/>
          </rPr>
          <t>Solver could not find a feasible solution.</t>
        </r>
      </text>
    </comment>
    <comment ref="J257" authorId="0" shapeId="0" xr:uid="{C48E23AB-6A0D-4348-847C-4E9CD5AFC3D5}">
      <text>
        <r>
          <rPr>
            <sz val="9"/>
            <color indexed="81"/>
            <rFont val="Tahoma"/>
            <family val="2"/>
          </rPr>
          <t>Solver could not find a feasible solution.</t>
        </r>
      </text>
    </comment>
    <comment ref="K257" authorId="0" shapeId="0" xr:uid="{0EEAED35-904A-4970-A590-6596994F31BC}">
      <text>
        <r>
          <rPr>
            <sz val="9"/>
            <color indexed="81"/>
            <rFont val="Tahoma"/>
            <family val="2"/>
          </rPr>
          <t>Solver could not find a feasible solution.</t>
        </r>
      </text>
    </comment>
    <comment ref="L257" authorId="0" shapeId="0" xr:uid="{4E57765B-ADC3-4233-BE1F-E7256F44ADFE}">
      <text>
        <r>
          <rPr>
            <sz val="9"/>
            <color indexed="81"/>
            <rFont val="Tahoma"/>
            <family val="2"/>
          </rPr>
          <t>Solver could not find a feasible solution.</t>
        </r>
      </text>
    </comment>
    <comment ref="M257" authorId="0" shapeId="0" xr:uid="{4A364C66-6A2B-43AB-B5FB-440514666728}">
      <text>
        <r>
          <rPr>
            <sz val="9"/>
            <color indexed="81"/>
            <rFont val="Tahoma"/>
            <family val="2"/>
          </rPr>
          <t>Solver could not find a feasible solution.</t>
        </r>
      </text>
    </comment>
    <comment ref="N257" authorId="0" shapeId="0" xr:uid="{2EB7D753-29D0-48C1-BE39-A5586160453B}">
      <text>
        <r>
          <rPr>
            <sz val="9"/>
            <color indexed="81"/>
            <rFont val="Tahoma"/>
            <family val="2"/>
          </rPr>
          <t>Solver could not find a feasible solution.</t>
        </r>
      </text>
    </comment>
    <comment ref="O257" authorId="0" shapeId="0" xr:uid="{56F5631F-92C3-41F7-82CF-7A68530543F1}">
      <text>
        <r>
          <rPr>
            <sz val="9"/>
            <color indexed="81"/>
            <rFont val="Tahoma"/>
            <family val="2"/>
          </rPr>
          <t>Solver converged in probability to a global solution.</t>
        </r>
      </text>
    </comment>
    <comment ref="P257" authorId="0" shapeId="0" xr:uid="{5BAC61AC-F632-4A58-AE40-86B0DC4DB66A}">
      <text>
        <r>
          <rPr>
            <sz val="9"/>
            <color indexed="81"/>
            <rFont val="Tahoma"/>
            <family val="2"/>
          </rPr>
          <t>Solver converged in probability to a global solution.</t>
        </r>
      </text>
    </comment>
    <comment ref="Q257" authorId="0" shapeId="0" xr:uid="{3805E26D-0139-40B8-A62C-9FEDAD1FB940}">
      <text>
        <r>
          <rPr>
            <sz val="9"/>
            <color indexed="81"/>
            <rFont val="Tahoma"/>
            <family val="2"/>
          </rPr>
          <t>Solver converged in probability to a global solution.</t>
        </r>
      </text>
    </comment>
    <comment ref="R257" authorId="0" shapeId="0" xr:uid="{7C2CC3C4-C4D6-41F3-84D3-9B3D49FFF934}">
      <text>
        <r>
          <rPr>
            <sz val="9"/>
            <color indexed="81"/>
            <rFont val="Tahoma"/>
            <family val="2"/>
          </rPr>
          <t>Solver converged in probability to a global solution.</t>
        </r>
      </text>
    </comment>
    <comment ref="S257" authorId="0" shapeId="0" xr:uid="{EFD93BA2-1956-4953-951F-C2FBCAB86D1B}">
      <text>
        <r>
          <rPr>
            <sz val="9"/>
            <color indexed="81"/>
            <rFont val="Tahoma"/>
            <family val="2"/>
          </rPr>
          <t>Solver converged in probability to a global solution.</t>
        </r>
      </text>
    </comment>
    <comment ref="T257" authorId="0" shapeId="0" xr:uid="{2C035D39-ADD4-46E9-AA0F-D3CBB4FB49FA}">
      <text>
        <r>
          <rPr>
            <sz val="9"/>
            <color indexed="81"/>
            <rFont val="Tahoma"/>
            <family val="2"/>
          </rPr>
          <t>Solver converged in probability to a global solution.</t>
        </r>
      </text>
    </comment>
    <comment ref="U257" authorId="0" shapeId="0" xr:uid="{B226284F-0EAA-4785-B8D0-277B252CDD72}">
      <text>
        <r>
          <rPr>
            <sz val="9"/>
            <color indexed="81"/>
            <rFont val="Tahoma"/>
            <family val="2"/>
          </rPr>
          <t>Solver converged in probability to a global solution.</t>
        </r>
      </text>
    </comment>
    <comment ref="V257" authorId="0" shapeId="0" xr:uid="{F0C6F147-DC80-4743-AB65-61BC17D9A8FB}">
      <text>
        <r>
          <rPr>
            <sz val="9"/>
            <color indexed="81"/>
            <rFont val="Tahoma"/>
            <family val="2"/>
          </rPr>
          <t>Solver converged in probability to a global solution.</t>
        </r>
      </text>
    </comment>
    <comment ref="W257" authorId="0" shapeId="0" xr:uid="{CA474EA6-4B5F-42EB-82ED-D2C6C62480CB}">
      <text>
        <r>
          <rPr>
            <sz val="9"/>
            <color indexed="81"/>
            <rFont val="Tahoma"/>
            <family val="2"/>
          </rPr>
          <t>Solver converged in probability to a global solution.</t>
        </r>
      </text>
    </comment>
    <comment ref="X257" authorId="0" shapeId="0" xr:uid="{8E7305E7-70FA-4448-9272-1E4F8AEEFE18}">
      <text>
        <r>
          <rPr>
            <sz val="9"/>
            <color indexed="81"/>
            <rFont val="Tahoma"/>
            <family val="2"/>
          </rPr>
          <t>Solver converged in probability to a global solution.</t>
        </r>
      </text>
    </comment>
    <comment ref="Y257" authorId="0" shapeId="0" xr:uid="{86088956-F75C-45DE-84B4-E301E0663D96}">
      <text>
        <r>
          <rPr>
            <sz val="9"/>
            <color indexed="81"/>
            <rFont val="Tahoma"/>
            <family val="2"/>
          </rPr>
          <t>Solver converged in probability to a global solution.</t>
        </r>
      </text>
    </comment>
    <comment ref="Z257" authorId="0" shapeId="0" xr:uid="{9EED0498-78E6-4CF5-AB0F-249D40FE9886}">
      <text>
        <r>
          <rPr>
            <sz val="9"/>
            <color indexed="81"/>
            <rFont val="Tahoma"/>
            <family val="2"/>
          </rPr>
          <t>Solver converged in probability to a global solution.</t>
        </r>
      </text>
    </comment>
    <comment ref="AA257" authorId="0" shapeId="0" xr:uid="{2E299D0E-FD8B-4510-ACEC-876A17643A3E}">
      <text>
        <r>
          <rPr>
            <sz val="9"/>
            <color indexed="81"/>
            <rFont val="Tahoma"/>
            <family val="2"/>
          </rPr>
          <t>Solver converged in probability to a global solution.</t>
        </r>
      </text>
    </comment>
    <comment ref="B258" authorId="0" shapeId="0" xr:uid="{9707DDCA-DEEB-4206-8975-A8A04F37E6D2}">
      <text>
        <r>
          <rPr>
            <sz val="9"/>
            <color indexed="81"/>
            <rFont val="Tahoma"/>
            <family val="2"/>
          </rPr>
          <t>Solver could not find a feasible solution.</t>
        </r>
      </text>
    </comment>
    <comment ref="C258" authorId="0" shapeId="0" xr:uid="{051DB7A1-D040-4074-8262-7DD56F71E387}">
      <text>
        <r>
          <rPr>
            <sz val="9"/>
            <color indexed="81"/>
            <rFont val="Tahoma"/>
            <family val="2"/>
          </rPr>
          <t>Solver could not find a feasible solution.</t>
        </r>
      </text>
    </comment>
    <comment ref="D258" authorId="0" shapeId="0" xr:uid="{04C24E84-4EE2-43E0-9590-4FBE72DAFAE6}">
      <text>
        <r>
          <rPr>
            <sz val="9"/>
            <color indexed="81"/>
            <rFont val="Tahoma"/>
            <family val="2"/>
          </rPr>
          <t>Solver could not find a feasible solution.</t>
        </r>
      </text>
    </comment>
    <comment ref="E258" authorId="0" shapeId="0" xr:uid="{1835AFE9-310E-45E5-8BDD-3727AEAD5001}">
      <text>
        <r>
          <rPr>
            <sz val="9"/>
            <color indexed="81"/>
            <rFont val="Tahoma"/>
            <family val="2"/>
          </rPr>
          <t>Solver could not find a feasible solution.</t>
        </r>
      </text>
    </comment>
    <comment ref="F258" authorId="0" shapeId="0" xr:uid="{5C95B1FB-02BD-454E-BCE1-C736DE18932F}">
      <text>
        <r>
          <rPr>
            <sz val="9"/>
            <color indexed="81"/>
            <rFont val="Tahoma"/>
            <family val="2"/>
          </rPr>
          <t>Solver could not find a feasible solution.</t>
        </r>
      </text>
    </comment>
    <comment ref="G258" authorId="0" shapeId="0" xr:uid="{47C47F45-1856-4D89-B858-C9FBFC613747}">
      <text>
        <r>
          <rPr>
            <sz val="9"/>
            <color indexed="81"/>
            <rFont val="Tahoma"/>
            <family val="2"/>
          </rPr>
          <t>Solver could not find a feasible solution.</t>
        </r>
      </text>
    </comment>
    <comment ref="H258" authorId="0" shapeId="0" xr:uid="{54ED5CE3-EECD-4794-8557-2AE2CD8BBAB9}">
      <text>
        <r>
          <rPr>
            <sz val="9"/>
            <color indexed="81"/>
            <rFont val="Tahoma"/>
            <family val="2"/>
          </rPr>
          <t>Solver could not find a feasible solution.</t>
        </r>
      </text>
    </comment>
    <comment ref="I258" authorId="0" shapeId="0" xr:uid="{64F898C6-6244-4597-AA91-6119A71263C3}">
      <text>
        <r>
          <rPr>
            <sz val="9"/>
            <color indexed="81"/>
            <rFont val="Tahoma"/>
            <family val="2"/>
          </rPr>
          <t>Solver could not find a feasible solution.</t>
        </r>
      </text>
    </comment>
    <comment ref="J258" authorId="0" shapeId="0" xr:uid="{6EA6AF8A-E27B-4348-B330-134CD763348E}">
      <text>
        <r>
          <rPr>
            <sz val="9"/>
            <color indexed="81"/>
            <rFont val="Tahoma"/>
            <family val="2"/>
          </rPr>
          <t>Solver could not find a feasible solution.</t>
        </r>
      </text>
    </comment>
    <comment ref="K258" authorId="0" shapeId="0" xr:uid="{AE543669-A7A5-4BEB-B28C-F63C64BB35C3}">
      <text>
        <r>
          <rPr>
            <sz val="9"/>
            <color indexed="81"/>
            <rFont val="Tahoma"/>
            <family val="2"/>
          </rPr>
          <t>Solver could not find a feasible solution.</t>
        </r>
      </text>
    </comment>
    <comment ref="L258" authorId="0" shapeId="0" xr:uid="{8087DE17-0FB5-4D1E-BF25-8D8A6824D5A5}">
      <text>
        <r>
          <rPr>
            <sz val="9"/>
            <color indexed="81"/>
            <rFont val="Tahoma"/>
            <family val="2"/>
          </rPr>
          <t>Solver could not find a feasible solution.</t>
        </r>
      </text>
    </comment>
    <comment ref="M258" authorId="0" shapeId="0" xr:uid="{7C078372-5CC2-4ECF-BA21-09344F1973B6}">
      <text>
        <r>
          <rPr>
            <sz val="9"/>
            <color indexed="81"/>
            <rFont val="Tahoma"/>
            <family val="2"/>
          </rPr>
          <t>Solver could not find a feasible solution.</t>
        </r>
      </text>
    </comment>
    <comment ref="N258" authorId="0" shapeId="0" xr:uid="{0AEB3510-6DE7-4E7C-8C4B-D69ADDD14564}">
      <text>
        <r>
          <rPr>
            <sz val="9"/>
            <color indexed="81"/>
            <rFont val="Tahoma"/>
            <family val="2"/>
          </rPr>
          <t>Solver could not find a feasible solution.</t>
        </r>
      </text>
    </comment>
    <comment ref="O258" authorId="0" shapeId="0" xr:uid="{BCD176D8-24C9-411F-91C0-A4879DB264F2}">
      <text>
        <r>
          <rPr>
            <sz val="9"/>
            <color indexed="81"/>
            <rFont val="Tahoma"/>
            <family val="2"/>
          </rPr>
          <t>Solver converged in probability to a global solution.</t>
        </r>
      </text>
    </comment>
    <comment ref="P258" authorId="0" shapeId="0" xr:uid="{08DF59B2-23E1-40CF-86E5-88AA5A8C8BF7}">
      <text>
        <r>
          <rPr>
            <sz val="9"/>
            <color indexed="81"/>
            <rFont val="Tahoma"/>
            <family val="2"/>
          </rPr>
          <t>Solver converged in probability to a global solution.</t>
        </r>
      </text>
    </comment>
    <comment ref="Q258" authorId="0" shapeId="0" xr:uid="{F16C1D42-1300-4371-B201-4F1F37B86BAB}">
      <text>
        <r>
          <rPr>
            <sz val="9"/>
            <color indexed="81"/>
            <rFont val="Tahoma"/>
            <family val="2"/>
          </rPr>
          <t>Solver converged in probability to a global solution.</t>
        </r>
      </text>
    </comment>
    <comment ref="R258" authorId="0" shapeId="0" xr:uid="{610D0288-F247-424D-A1E6-B3E391294DAF}">
      <text>
        <r>
          <rPr>
            <sz val="9"/>
            <color indexed="81"/>
            <rFont val="Tahoma"/>
            <family val="2"/>
          </rPr>
          <t>Solver converged in probability to a global solution.</t>
        </r>
      </text>
    </comment>
    <comment ref="S258" authorId="0" shapeId="0" xr:uid="{FDF731A8-F9D8-4A35-BED4-78A4EAE32773}">
      <text>
        <r>
          <rPr>
            <sz val="9"/>
            <color indexed="81"/>
            <rFont val="Tahoma"/>
            <family val="2"/>
          </rPr>
          <t>Solver converged in probability to a global solution.</t>
        </r>
      </text>
    </comment>
    <comment ref="T258" authorId="0" shapeId="0" xr:uid="{D878DBA9-A70D-4F89-B274-58E71F45CF87}">
      <text>
        <r>
          <rPr>
            <sz val="9"/>
            <color indexed="81"/>
            <rFont val="Tahoma"/>
            <family val="2"/>
          </rPr>
          <t>Solver converged in probability to a global solution.</t>
        </r>
      </text>
    </comment>
    <comment ref="U258" authorId="0" shapeId="0" xr:uid="{215BFC8E-F235-4AD4-B52C-53A6FE926ED4}">
      <text>
        <r>
          <rPr>
            <sz val="9"/>
            <color indexed="81"/>
            <rFont val="Tahoma"/>
            <family val="2"/>
          </rPr>
          <t>Solver converged in probability to a global solution.</t>
        </r>
      </text>
    </comment>
    <comment ref="V258" authorId="0" shapeId="0" xr:uid="{2BB23294-D2EA-4792-ABFF-74913B726A64}">
      <text>
        <r>
          <rPr>
            <sz val="9"/>
            <color indexed="81"/>
            <rFont val="Tahoma"/>
            <family val="2"/>
          </rPr>
          <t>Solver converged in probability to a global solution.</t>
        </r>
      </text>
    </comment>
    <comment ref="W258" authorId="0" shapeId="0" xr:uid="{C65DAB77-C1C3-47E5-940A-7B2B8A3749C1}">
      <text>
        <r>
          <rPr>
            <sz val="9"/>
            <color indexed="81"/>
            <rFont val="Tahoma"/>
            <family val="2"/>
          </rPr>
          <t>Solver converged in probability to a global solution.</t>
        </r>
      </text>
    </comment>
    <comment ref="X258" authorId="0" shapeId="0" xr:uid="{0FC2AE09-F819-4858-AEF2-962C142CA146}">
      <text>
        <r>
          <rPr>
            <sz val="9"/>
            <color indexed="81"/>
            <rFont val="Tahoma"/>
            <family val="2"/>
          </rPr>
          <t>Solver converged in probability to a global solution.</t>
        </r>
      </text>
    </comment>
    <comment ref="Y258" authorId="0" shapeId="0" xr:uid="{8DEE9A02-6B8D-4463-8F3E-84BB0B23ECEB}">
      <text>
        <r>
          <rPr>
            <sz val="9"/>
            <color indexed="81"/>
            <rFont val="Tahoma"/>
            <family val="2"/>
          </rPr>
          <t>Solver converged in probability to a global solution.</t>
        </r>
      </text>
    </comment>
    <comment ref="Z258" authorId="0" shapeId="0" xr:uid="{85D6F00D-F498-488D-A6D3-1347EE646CE3}">
      <text>
        <r>
          <rPr>
            <sz val="9"/>
            <color indexed="81"/>
            <rFont val="Tahoma"/>
            <family val="2"/>
          </rPr>
          <t>Solver converged in probability to a global solution.</t>
        </r>
      </text>
    </comment>
    <comment ref="AA258" authorId="0" shapeId="0" xr:uid="{0AF34DD5-2922-4C35-B166-DC6DE91CC483}">
      <text>
        <r>
          <rPr>
            <sz val="9"/>
            <color indexed="81"/>
            <rFont val="Tahoma"/>
            <family val="2"/>
          </rPr>
          <t>Solver converged in probability to a global solution.</t>
        </r>
      </text>
    </comment>
    <comment ref="B259" authorId="0" shapeId="0" xr:uid="{F960523C-7B88-4310-856B-AFF4D73CD1E1}">
      <text>
        <r>
          <rPr>
            <sz val="9"/>
            <color indexed="81"/>
            <rFont val="Tahoma"/>
            <family val="2"/>
          </rPr>
          <t>Solver could not find a feasible solution.</t>
        </r>
      </text>
    </comment>
    <comment ref="C259" authorId="0" shapeId="0" xr:uid="{6E78876C-8686-4FD1-A3D8-0E1ECDD65841}">
      <text>
        <r>
          <rPr>
            <sz val="9"/>
            <color indexed="81"/>
            <rFont val="Tahoma"/>
            <family val="2"/>
          </rPr>
          <t>Solver could not find a feasible solution.</t>
        </r>
      </text>
    </comment>
    <comment ref="D259" authorId="0" shapeId="0" xr:uid="{2D6FF3D5-60B9-49F0-993A-03BB41D48D0B}">
      <text>
        <r>
          <rPr>
            <sz val="9"/>
            <color indexed="81"/>
            <rFont val="Tahoma"/>
            <family val="2"/>
          </rPr>
          <t>Solver could not find a feasible solution.</t>
        </r>
      </text>
    </comment>
    <comment ref="E259" authorId="0" shapeId="0" xr:uid="{42CBD772-5019-4F66-A2AA-AB4C1CA48AB3}">
      <text>
        <r>
          <rPr>
            <sz val="9"/>
            <color indexed="81"/>
            <rFont val="Tahoma"/>
            <family val="2"/>
          </rPr>
          <t>Solver could not find a feasible solution.</t>
        </r>
      </text>
    </comment>
    <comment ref="F259" authorId="0" shapeId="0" xr:uid="{88063324-CB53-4EEF-881B-B6341493F513}">
      <text>
        <r>
          <rPr>
            <sz val="9"/>
            <color indexed="81"/>
            <rFont val="Tahoma"/>
            <family val="2"/>
          </rPr>
          <t>Solver could not find a feasible solution.</t>
        </r>
      </text>
    </comment>
    <comment ref="G259" authorId="0" shapeId="0" xr:uid="{DE0976E8-3AF6-4876-AAF9-F0E61242175E}">
      <text>
        <r>
          <rPr>
            <sz val="9"/>
            <color indexed="81"/>
            <rFont val="Tahoma"/>
            <family val="2"/>
          </rPr>
          <t>Solver could not find a feasible solution.</t>
        </r>
      </text>
    </comment>
    <comment ref="H259" authorId="0" shapeId="0" xr:uid="{89398AE7-364A-4BE9-8F96-DFD2FA5C41D8}">
      <text>
        <r>
          <rPr>
            <sz val="9"/>
            <color indexed="81"/>
            <rFont val="Tahoma"/>
            <family val="2"/>
          </rPr>
          <t>Solver could not find a feasible solution.</t>
        </r>
      </text>
    </comment>
    <comment ref="I259" authorId="0" shapeId="0" xr:uid="{9FE5DEE7-0069-4B19-A546-705BF00DE621}">
      <text>
        <r>
          <rPr>
            <sz val="9"/>
            <color indexed="81"/>
            <rFont val="Tahoma"/>
            <family val="2"/>
          </rPr>
          <t>Solver could not find a feasible solution.</t>
        </r>
      </text>
    </comment>
    <comment ref="J259" authorId="0" shapeId="0" xr:uid="{99598431-0121-4C3F-A179-A259DC928632}">
      <text>
        <r>
          <rPr>
            <sz val="9"/>
            <color indexed="81"/>
            <rFont val="Tahoma"/>
            <family val="2"/>
          </rPr>
          <t>Solver could not find a feasible solution.</t>
        </r>
      </text>
    </comment>
    <comment ref="K259" authorId="0" shapeId="0" xr:uid="{E6C10614-B056-4CD0-8276-80C9ED7B92BD}">
      <text>
        <r>
          <rPr>
            <sz val="9"/>
            <color indexed="81"/>
            <rFont val="Tahoma"/>
            <family val="2"/>
          </rPr>
          <t>Solver could not find a feasible solution.</t>
        </r>
      </text>
    </comment>
    <comment ref="L259" authorId="0" shapeId="0" xr:uid="{9CA471FC-1153-4D4E-AC93-25638C7E83BD}">
      <text>
        <r>
          <rPr>
            <sz val="9"/>
            <color indexed="81"/>
            <rFont val="Tahoma"/>
            <family val="2"/>
          </rPr>
          <t>Solver could not find a feasible solution.</t>
        </r>
      </text>
    </comment>
    <comment ref="M259" authorId="0" shapeId="0" xr:uid="{F9B278F6-F895-4A6F-8192-2F476C976CC6}">
      <text>
        <r>
          <rPr>
            <sz val="9"/>
            <color indexed="81"/>
            <rFont val="Tahoma"/>
            <family val="2"/>
          </rPr>
          <t>Solver could not find a feasible solution.</t>
        </r>
      </text>
    </comment>
    <comment ref="N259" authorId="0" shapeId="0" xr:uid="{953B43E4-B800-4C51-B8AE-DAEB47CE7C80}">
      <text>
        <r>
          <rPr>
            <sz val="9"/>
            <color indexed="81"/>
            <rFont val="Tahoma"/>
            <family val="2"/>
          </rPr>
          <t>Solver could not find a feasible solution.</t>
        </r>
      </text>
    </comment>
    <comment ref="O259" authorId="0" shapeId="0" xr:uid="{BADE6412-05CF-4657-9129-7B564EE78CD2}">
      <text>
        <r>
          <rPr>
            <sz val="9"/>
            <color indexed="81"/>
            <rFont val="Tahoma"/>
            <family val="2"/>
          </rPr>
          <t>Solver converged in probability to a global solution.</t>
        </r>
      </text>
    </comment>
    <comment ref="P259" authorId="0" shapeId="0" xr:uid="{A5C3A01B-708B-4132-ACE6-07571736A7E7}">
      <text>
        <r>
          <rPr>
            <sz val="9"/>
            <color indexed="81"/>
            <rFont val="Tahoma"/>
            <family val="2"/>
          </rPr>
          <t>Solver converged in probability to a global solution.</t>
        </r>
      </text>
    </comment>
    <comment ref="Q259" authorId="0" shapeId="0" xr:uid="{1AC7C6DD-BC01-473A-B903-B742BE8FA78B}">
      <text>
        <r>
          <rPr>
            <sz val="9"/>
            <color indexed="81"/>
            <rFont val="Tahoma"/>
            <family val="2"/>
          </rPr>
          <t>Solver converged in probability to a global solution.</t>
        </r>
      </text>
    </comment>
    <comment ref="R259" authorId="0" shapeId="0" xr:uid="{4EBA62D0-7666-418A-9C3E-938C673E59B8}">
      <text>
        <r>
          <rPr>
            <sz val="9"/>
            <color indexed="81"/>
            <rFont val="Tahoma"/>
            <family val="2"/>
          </rPr>
          <t>Solver converged in probability to a global solution.</t>
        </r>
      </text>
    </comment>
    <comment ref="S259" authorId="0" shapeId="0" xr:uid="{711CD340-AABF-4FF8-9593-880FC441493E}">
      <text>
        <r>
          <rPr>
            <sz val="9"/>
            <color indexed="81"/>
            <rFont val="Tahoma"/>
            <family val="2"/>
          </rPr>
          <t>Solver converged in probability to a global solution.</t>
        </r>
      </text>
    </comment>
    <comment ref="T259" authorId="0" shapeId="0" xr:uid="{278BEB2E-EFA8-4225-B96F-F280D7100702}">
      <text>
        <r>
          <rPr>
            <sz val="9"/>
            <color indexed="81"/>
            <rFont val="Tahoma"/>
            <family val="2"/>
          </rPr>
          <t>Solver converged in probability to a global solution.</t>
        </r>
      </text>
    </comment>
    <comment ref="U259" authorId="0" shapeId="0" xr:uid="{9C357871-C5D6-401B-A9DF-E747128BA801}">
      <text>
        <r>
          <rPr>
            <sz val="9"/>
            <color indexed="81"/>
            <rFont val="Tahoma"/>
            <family val="2"/>
          </rPr>
          <t>Solver converged in probability to a global solution.</t>
        </r>
      </text>
    </comment>
    <comment ref="V259" authorId="0" shapeId="0" xr:uid="{33BF5CFC-A46C-4399-A713-3C09ECE94582}">
      <text>
        <r>
          <rPr>
            <sz val="9"/>
            <color indexed="81"/>
            <rFont val="Tahoma"/>
            <family val="2"/>
          </rPr>
          <t>Solver converged in probability to a global solution.</t>
        </r>
      </text>
    </comment>
    <comment ref="W259" authorId="0" shapeId="0" xr:uid="{B60D9E30-E96A-4067-BF60-08E62F687740}">
      <text>
        <r>
          <rPr>
            <sz val="9"/>
            <color indexed="81"/>
            <rFont val="Tahoma"/>
            <family val="2"/>
          </rPr>
          <t>Solver converged in probability to a global solution.</t>
        </r>
      </text>
    </comment>
    <comment ref="X259" authorId="0" shapeId="0" xr:uid="{20EDF15E-E514-4CF9-9B46-C42778494A7A}">
      <text>
        <r>
          <rPr>
            <sz val="9"/>
            <color indexed="81"/>
            <rFont val="Tahoma"/>
            <family val="2"/>
          </rPr>
          <t>Solver converged in probability to a global solution.</t>
        </r>
      </text>
    </comment>
    <comment ref="Y259" authorId="0" shapeId="0" xr:uid="{F5245997-13EA-4F04-82EB-2F9FCD40FC4F}">
      <text>
        <r>
          <rPr>
            <sz val="9"/>
            <color indexed="81"/>
            <rFont val="Tahoma"/>
            <family val="2"/>
          </rPr>
          <t>Solver converged in probability to a global solution.</t>
        </r>
      </text>
    </comment>
    <comment ref="Z259" authorId="0" shapeId="0" xr:uid="{311705CF-51DF-4576-B817-EE763DFB24CB}">
      <text>
        <r>
          <rPr>
            <sz val="9"/>
            <color indexed="81"/>
            <rFont val="Tahoma"/>
            <family val="2"/>
          </rPr>
          <t>Solver converged in probability to a global solution.</t>
        </r>
      </text>
    </comment>
    <comment ref="AA259" authorId="0" shapeId="0" xr:uid="{81C29C6E-C0A8-424F-B908-2DDFE8D00560}">
      <text>
        <r>
          <rPr>
            <sz val="9"/>
            <color indexed="81"/>
            <rFont val="Tahoma"/>
            <family val="2"/>
          </rPr>
          <t>Solver converged in probability to a global solution.</t>
        </r>
      </text>
    </comment>
    <comment ref="B260" authorId="0" shapeId="0" xr:uid="{993D313A-5A40-4601-B08E-6378CB5C6560}">
      <text>
        <r>
          <rPr>
            <sz val="9"/>
            <color indexed="81"/>
            <rFont val="Tahoma"/>
            <family val="2"/>
          </rPr>
          <t>Solver could not find a feasible solution.</t>
        </r>
      </text>
    </comment>
    <comment ref="C260" authorId="0" shapeId="0" xr:uid="{2795A92A-4895-44FF-A3C0-5E80DA8B9CD4}">
      <text>
        <r>
          <rPr>
            <sz val="9"/>
            <color indexed="81"/>
            <rFont val="Tahoma"/>
            <family val="2"/>
          </rPr>
          <t>Solver could not find a feasible solution.</t>
        </r>
      </text>
    </comment>
    <comment ref="D260" authorId="0" shapeId="0" xr:uid="{8ABB8A02-B86A-4B10-AEBC-B3002C668B0E}">
      <text>
        <r>
          <rPr>
            <sz val="9"/>
            <color indexed="81"/>
            <rFont val="Tahoma"/>
            <family val="2"/>
          </rPr>
          <t>Solver could not find a feasible solution.</t>
        </r>
      </text>
    </comment>
    <comment ref="E260" authorId="0" shapeId="0" xr:uid="{0AA0AFCA-E76D-4056-9AE5-C7C6DED368B9}">
      <text>
        <r>
          <rPr>
            <sz val="9"/>
            <color indexed="81"/>
            <rFont val="Tahoma"/>
            <family val="2"/>
          </rPr>
          <t>Solver could not find a feasible solution.</t>
        </r>
      </text>
    </comment>
    <comment ref="F260" authorId="0" shapeId="0" xr:uid="{E07B38FE-8C26-465F-B1C9-19ABB1A2008E}">
      <text>
        <r>
          <rPr>
            <sz val="9"/>
            <color indexed="81"/>
            <rFont val="Tahoma"/>
            <family val="2"/>
          </rPr>
          <t>Solver could not find a feasible solution.</t>
        </r>
      </text>
    </comment>
    <comment ref="G260" authorId="0" shapeId="0" xr:uid="{5FAB3E3F-D5ED-4DFE-87F8-72E5E50A0C52}">
      <text>
        <r>
          <rPr>
            <sz val="9"/>
            <color indexed="81"/>
            <rFont val="Tahoma"/>
            <family val="2"/>
          </rPr>
          <t>Solver could not find a feasible solution.</t>
        </r>
      </text>
    </comment>
    <comment ref="H260" authorId="0" shapeId="0" xr:uid="{BDBB93A8-E86F-40C1-A477-ACDE8C6E0DE6}">
      <text>
        <r>
          <rPr>
            <sz val="9"/>
            <color indexed="81"/>
            <rFont val="Tahoma"/>
            <family val="2"/>
          </rPr>
          <t>Solver could not find a feasible solution.</t>
        </r>
      </text>
    </comment>
    <comment ref="I260" authorId="0" shapeId="0" xr:uid="{9F26A8BA-F2CF-4EEF-843A-82193BA43129}">
      <text>
        <r>
          <rPr>
            <sz val="9"/>
            <color indexed="81"/>
            <rFont val="Tahoma"/>
            <family val="2"/>
          </rPr>
          <t>Solver could not find a feasible solution.</t>
        </r>
      </text>
    </comment>
    <comment ref="J260" authorId="0" shapeId="0" xr:uid="{D499A9D1-2349-46CB-8351-53271A33D07E}">
      <text>
        <r>
          <rPr>
            <sz val="9"/>
            <color indexed="81"/>
            <rFont val="Tahoma"/>
            <family val="2"/>
          </rPr>
          <t>Solver could not find a feasible solution.</t>
        </r>
      </text>
    </comment>
    <comment ref="K260" authorId="0" shapeId="0" xr:uid="{A09CA8C8-BA8A-4589-94D7-152DE9E65661}">
      <text>
        <r>
          <rPr>
            <sz val="9"/>
            <color indexed="81"/>
            <rFont val="Tahoma"/>
            <family val="2"/>
          </rPr>
          <t>Solver could not find a feasible solution.</t>
        </r>
      </text>
    </comment>
    <comment ref="L260" authorId="0" shapeId="0" xr:uid="{248EADC2-6B3C-44E2-85F3-7FE482A4E1C7}">
      <text>
        <r>
          <rPr>
            <sz val="9"/>
            <color indexed="81"/>
            <rFont val="Tahoma"/>
            <family val="2"/>
          </rPr>
          <t>Solver could not find a feasible solution.</t>
        </r>
      </text>
    </comment>
    <comment ref="M260" authorId="0" shapeId="0" xr:uid="{21257D50-FA37-43FB-ADD9-489599E201A0}">
      <text>
        <r>
          <rPr>
            <sz val="9"/>
            <color indexed="81"/>
            <rFont val="Tahoma"/>
            <family val="2"/>
          </rPr>
          <t>Solver could not find a feasible solution.</t>
        </r>
      </text>
    </comment>
    <comment ref="N260" authorId="0" shapeId="0" xr:uid="{158DA1E0-7A2F-467F-8891-C8F9F15986DD}">
      <text>
        <r>
          <rPr>
            <sz val="9"/>
            <color indexed="81"/>
            <rFont val="Tahoma"/>
            <family val="2"/>
          </rPr>
          <t>Solver could not find a feasible solution.</t>
        </r>
      </text>
    </comment>
    <comment ref="O260" authorId="0" shapeId="0" xr:uid="{4BA62A23-E14A-4A4F-881E-23AEBC93E6CB}">
      <text>
        <r>
          <rPr>
            <sz val="9"/>
            <color indexed="81"/>
            <rFont val="Tahoma"/>
            <family val="2"/>
          </rPr>
          <t>Solver converged in probability to a global solution.</t>
        </r>
      </text>
    </comment>
    <comment ref="P260" authorId="0" shapeId="0" xr:uid="{3C4D8DD7-7221-4579-830C-E8037DA5E4FF}">
      <text>
        <r>
          <rPr>
            <sz val="9"/>
            <color indexed="81"/>
            <rFont val="Tahoma"/>
            <family val="2"/>
          </rPr>
          <t>Solver converged in probability to a global solution.</t>
        </r>
      </text>
    </comment>
    <comment ref="Q260" authorId="0" shapeId="0" xr:uid="{AD9DEEFC-A929-4785-8769-10FE626323C7}">
      <text>
        <r>
          <rPr>
            <sz val="9"/>
            <color indexed="81"/>
            <rFont val="Tahoma"/>
            <family val="2"/>
          </rPr>
          <t>Solver converged in probability to a global solution.</t>
        </r>
      </text>
    </comment>
    <comment ref="R260" authorId="0" shapeId="0" xr:uid="{11F6A84E-5ACE-47E3-8C10-D176115E7F4E}">
      <text>
        <r>
          <rPr>
            <sz val="9"/>
            <color indexed="81"/>
            <rFont val="Tahoma"/>
            <family val="2"/>
          </rPr>
          <t>Solver converged in probability to a global solution.</t>
        </r>
      </text>
    </comment>
    <comment ref="S260" authorId="0" shapeId="0" xr:uid="{76E7181D-25F7-4A73-9A0A-41D17EBA9491}">
      <text>
        <r>
          <rPr>
            <sz val="9"/>
            <color indexed="81"/>
            <rFont val="Tahoma"/>
            <family val="2"/>
          </rPr>
          <t>Solver converged in probability to a global solution.</t>
        </r>
      </text>
    </comment>
    <comment ref="T260" authorId="0" shapeId="0" xr:uid="{5C8F6223-AF65-4D70-AC22-3DE6659CD2A9}">
      <text>
        <r>
          <rPr>
            <sz val="9"/>
            <color indexed="81"/>
            <rFont val="Tahoma"/>
            <family val="2"/>
          </rPr>
          <t>Solver converged in probability to a global solution.</t>
        </r>
      </text>
    </comment>
    <comment ref="U260" authorId="0" shapeId="0" xr:uid="{5D4D82F4-052A-47C6-A479-D3ECCDAAF565}">
      <text>
        <r>
          <rPr>
            <sz val="9"/>
            <color indexed="81"/>
            <rFont val="Tahoma"/>
            <family val="2"/>
          </rPr>
          <t>Solver converged in probability to a global solution.</t>
        </r>
      </text>
    </comment>
    <comment ref="V260" authorId="0" shapeId="0" xr:uid="{9BD27273-D450-48BA-A037-7FC234C7774E}">
      <text>
        <r>
          <rPr>
            <sz val="9"/>
            <color indexed="81"/>
            <rFont val="Tahoma"/>
            <family val="2"/>
          </rPr>
          <t>Solver converged in probability to a global solution.</t>
        </r>
      </text>
    </comment>
    <comment ref="W260" authorId="0" shapeId="0" xr:uid="{FBF7D392-6B59-42A2-B384-46C7D5C0C345}">
      <text>
        <r>
          <rPr>
            <sz val="9"/>
            <color indexed="81"/>
            <rFont val="Tahoma"/>
            <family val="2"/>
          </rPr>
          <t>Solver converged in probability to a global solution.</t>
        </r>
      </text>
    </comment>
    <comment ref="X260" authorId="0" shapeId="0" xr:uid="{418E37F3-8D86-4A9B-B1B5-7FA726F103ED}">
      <text>
        <r>
          <rPr>
            <sz val="9"/>
            <color indexed="81"/>
            <rFont val="Tahoma"/>
            <family val="2"/>
          </rPr>
          <t>Solver converged in probability to a global solution.</t>
        </r>
      </text>
    </comment>
    <comment ref="Y260" authorId="0" shapeId="0" xr:uid="{42DA5217-9105-4F53-BD6F-5E76F05514AE}">
      <text>
        <r>
          <rPr>
            <sz val="9"/>
            <color indexed="81"/>
            <rFont val="Tahoma"/>
            <family val="2"/>
          </rPr>
          <t>Solver converged in probability to a global solution.</t>
        </r>
      </text>
    </comment>
    <comment ref="Z260" authorId="0" shapeId="0" xr:uid="{D4C63665-217D-4121-8AB5-365FEDB96AA4}">
      <text>
        <r>
          <rPr>
            <sz val="9"/>
            <color indexed="81"/>
            <rFont val="Tahoma"/>
            <family val="2"/>
          </rPr>
          <t>Solver converged in probability to a global solution.</t>
        </r>
      </text>
    </comment>
    <comment ref="AA260" authorId="0" shapeId="0" xr:uid="{7AB8E320-A5A5-46D6-96AF-A25344D8A0BC}">
      <text>
        <r>
          <rPr>
            <sz val="9"/>
            <color indexed="81"/>
            <rFont val="Tahoma"/>
            <family val="2"/>
          </rPr>
          <t>Solver converged in probability to a global solution.</t>
        </r>
      </text>
    </comment>
    <comment ref="B261" authorId="0" shapeId="0" xr:uid="{A5510928-F35B-4837-A00C-B487585351EF}">
      <text>
        <r>
          <rPr>
            <sz val="9"/>
            <color indexed="81"/>
            <rFont val="Tahoma"/>
            <family val="2"/>
          </rPr>
          <t>Solver could not find a feasible solution.</t>
        </r>
      </text>
    </comment>
    <comment ref="C261" authorId="0" shapeId="0" xr:uid="{28F87D3A-58D2-4C90-AFC9-9861ED785A17}">
      <text>
        <r>
          <rPr>
            <sz val="9"/>
            <color indexed="81"/>
            <rFont val="Tahoma"/>
            <family val="2"/>
          </rPr>
          <t>Solver could not find a feasible solution.</t>
        </r>
      </text>
    </comment>
    <comment ref="D261" authorId="0" shapeId="0" xr:uid="{9B58E121-7E3F-42A5-8B79-9F68553CEC18}">
      <text>
        <r>
          <rPr>
            <sz val="9"/>
            <color indexed="81"/>
            <rFont val="Tahoma"/>
            <family val="2"/>
          </rPr>
          <t>Solver could not find a feasible solution.</t>
        </r>
      </text>
    </comment>
    <comment ref="E261" authorId="0" shapeId="0" xr:uid="{F5FE9913-A4CB-4C70-B7C7-7D1A9CA7326B}">
      <text>
        <r>
          <rPr>
            <sz val="9"/>
            <color indexed="81"/>
            <rFont val="Tahoma"/>
            <family val="2"/>
          </rPr>
          <t>Solver could not find a feasible solution.</t>
        </r>
      </text>
    </comment>
    <comment ref="F261" authorId="0" shapeId="0" xr:uid="{8969EC76-5F95-4BE2-9C56-46F5CA6E6DF7}">
      <text>
        <r>
          <rPr>
            <sz val="9"/>
            <color indexed="81"/>
            <rFont val="Tahoma"/>
            <family val="2"/>
          </rPr>
          <t>Solver could not find a feasible solution.</t>
        </r>
      </text>
    </comment>
    <comment ref="G261" authorId="0" shapeId="0" xr:uid="{52D606DF-E38F-427E-BBC6-2C0F6C07BAB9}">
      <text>
        <r>
          <rPr>
            <sz val="9"/>
            <color indexed="81"/>
            <rFont val="Tahoma"/>
            <family val="2"/>
          </rPr>
          <t>Solver could not find a feasible solution.</t>
        </r>
      </text>
    </comment>
    <comment ref="H261" authorId="0" shapeId="0" xr:uid="{23E9947C-392D-4260-8DC9-6512638F7CEF}">
      <text>
        <r>
          <rPr>
            <sz val="9"/>
            <color indexed="81"/>
            <rFont val="Tahoma"/>
            <family val="2"/>
          </rPr>
          <t>Solver could not find a feasible solution.</t>
        </r>
      </text>
    </comment>
    <comment ref="I261" authorId="0" shapeId="0" xr:uid="{89B66818-38DE-46B1-85A9-51C79E63EFAE}">
      <text>
        <r>
          <rPr>
            <sz val="9"/>
            <color indexed="81"/>
            <rFont val="Tahoma"/>
            <family val="2"/>
          </rPr>
          <t>Solver could not find a feasible solution.</t>
        </r>
      </text>
    </comment>
    <comment ref="J261" authorId="0" shapeId="0" xr:uid="{807341E8-07C4-4FFE-B8F3-9E82ECA4DEA1}">
      <text>
        <r>
          <rPr>
            <sz val="9"/>
            <color indexed="81"/>
            <rFont val="Tahoma"/>
            <family val="2"/>
          </rPr>
          <t>Solver could not find a feasible solution.</t>
        </r>
      </text>
    </comment>
    <comment ref="K261" authorId="0" shapeId="0" xr:uid="{B5052290-B0B2-4FE4-9220-2FD531969E0E}">
      <text>
        <r>
          <rPr>
            <sz val="9"/>
            <color indexed="81"/>
            <rFont val="Tahoma"/>
            <family val="2"/>
          </rPr>
          <t>Solver could not find a feasible solution.</t>
        </r>
      </text>
    </comment>
    <comment ref="L261" authorId="0" shapeId="0" xr:uid="{837E1A4A-E1A0-4960-9BFB-CD89A73B899F}">
      <text>
        <r>
          <rPr>
            <sz val="9"/>
            <color indexed="81"/>
            <rFont val="Tahoma"/>
            <family val="2"/>
          </rPr>
          <t>Solver could not find a feasible solution.</t>
        </r>
      </text>
    </comment>
    <comment ref="M261" authorId="0" shapeId="0" xr:uid="{27F8A232-BBF0-4736-806C-BFC3DC59F7AB}">
      <text>
        <r>
          <rPr>
            <sz val="9"/>
            <color indexed="81"/>
            <rFont val="Tahoma"/>
            <family val="2"/>
          </rPr>
          <t>Solver could not find a feasible solution.</t>
        </r>
      </text>
    </comment>
    <comment ref="N261" authorId="0" shapeId="0" xr:uid="{0B23850D-B9A9-417F-A9B1-C2B5FDB0FBA8}">
      <text>
        <r>
          <rPr>
            <sz val="9"/>
            <color indexed="81"/>
            <rFont val="Tahoma"/>
            <family val="2"/>
          </rPr>
          <t>Solver could not find a feasible solution.</t>
        </r>
      </text>
    </comment>
    <comment ref="O261" authorId="0" shapeId="0" xr:uid="{9C0B9582-D4F8-46BB-888E-E557CD5CA1E4}">
      <text>
        <r>
          <rPr>
            <sz val="9"/>
            <color indexed="81"/>
            <rFont val="Tahoma"/>
            <family val="2"/>
          </rPr>
          <t>Solver converged in probability to a global solution.</t>
        </r>
      </text>
    </comment>
    <comment ref="P261" authorId="0" shapeId="0" xr:uid="{2CE6B3B4-9A39-42B5-A990-A7A0DE7A2E08}">
      <text>
        <r>
          <rPr>
            <sz val="9"/>
            <color indexed="81"/>
            <rFont val="Tahoma"/>
            <family val="2"/>
          </rPr>
          <t>Solver converged in probability to a global solution.</t>
        </r>
      </text>
    </comment>
    <comment ref="Q261" authorId="0" shapeId="0" xr:uid="{88443C3D-0B95-42EA-9893-FBCA3EFA30FC}">
      <text>
        <r>
          <rPr>
            <sz val="9"/>
            <color indexed="81"/>
            <rFont val="Tahoma"/>
            <family val="2"/>
          </rPr>
          <t>Solver converged in probability to a global solution.</t>
        </r>
      </text>
    </comment>
    <comment ref="R261" authorId="0" shapeId="0" xr:uid="{16BE5C2D-C30A-4F0A-BE55-2E77A92E4B89}">
      <text>
        <r>
          <rPr>
            <sz val="9"/>
            <color indexed="81"/>
            <rFont val="Tahoma"/>
            <family val="2"/>
          </rPr>
          <t>Solver converged in probability to a global solution.</t>
        </r>
      </text>
    </comment>
    <comment ref="S261" authorId="0" shapeId="0" xr:uid="{A7F872DB-5EBE-4C93-BB76-DFBFBD9E5B42}">
      <text>
        <r>
          <rPr>
            <sz val="9"/>
            <color indexed="81"/>
            <rFont val="Tahoma"/>
            <family val="2"/>
          </rPr>
          <t>Solver converged in probability to a global solution.</t>
        </r>
      </text>
    </comment>
    <comment ref="T261" authorId="0" shapeId="0" xr:uid="{C29393EC-7C1F-4B3E-BC84-CB20EFBA9DBE}">
      <text>
        <r>
          <rPr>
            <sz val="9"/>
            <color indexed="81"/>
            <rFont val="Tahoma"/>
            <family val="2"/>
          </rPr>
          <t>Solver converged in probability to a global solution.</t>
        </r>
      </text>
    </comment>
    <comment ref="U261" authorId="0" shapeId="0" xr:uid="{35779953-DF9E-4FD9-A2D3-42FCF964C115}">
      <text>
        <r>
          <rPr>
            <sz val="9"/>
            <color indexed="81"/>
            <rFont val="Tahoma"/>
            <family val="2"/>
          </rPr>
          <t>Solver converged in probability to a global solution.</t>
        </r>
      </text>
    </comment>
    <comment ref="V261" authorId="0" shapeId="0" xr:uid="{0CF56D8B-95DA-4E7B-907C-B914A73CF913}">
      <text>
        <r>
          <rPr>
            <sz val="9"/>
            <color indexed="81"/>
            <rFont val="Tahoma"/>
            <family val="2"/>
          </rPr>
          <t>Solver converged in probability to a global solution.</t>
        </r>
      </text>
    </comment>
    <comment ref="W261" authorId="0" shapeId="0" xr:uid="{DAD87708-F9AE-496F-A723-5C0D085E82C6}">
      <text>
        <r>
          <rPr>
            <sz val="9"/>
            <color indexed="81"/>
            <rFont val="Tahoma"/>
            <family val="2"/>
          </rPr>
          <t>Solver converged in probability to a global solution.</t>
        </r>
      </text>
    </comment>
    <comment ref="X261" authorId="0" shapeId="0" xr:uid="{C63A740C-A8BA-4919-A591-68142918FDBF}">
      <text>
        <r>
          <rPr>
            <sz val="9"/>
            <color indexed="81"/>
            <rFont val="Tahoma"/>
            <family val="2"/>
          </rPr>
          <t>Solver converged in probability to a global solution.</t>
        </r>
      </text>
    </comment>
    <comment ref="Y261" authorId="0" shapeId="0" xr:uid="{F608C6F0-FFAF-46B1-83A5-89630C121047}">
      <text>
        <r>
          <rPr>
            <sz val="9"/>
            <color indexed="81"/>
            <rFont val="Tahoma"/>
            <family val="2"/>
          </rPr>
          <t>Solver converged in probability to a global solution.</t>
        </r>
      </text>
    </comment>
    <comment ref="Z261" authorId="0" shapeId="0" xr:uid="{E5DED56A-435F-412B-9C95-9814FC7BC178}">
      <text>
        <r>
          <rPr>
            <sz val="9"/>
            <color indexed="81"/>
            <rFont val="Tahoma"/>
            <family val="2"/>
          </rPr>
          <t>Solver converged in probability to a global solution.</t>
        </r>
      </text>
    </comment>
    <comment ref="AA261" authorId="0" shapeId="0" xr:uid="{62CDB9C8-A26E-478D-8824-AB0B1E7AD74B}">
      <text>
        <r>
          <rPr>
            <sz val="9"/>
            <color indexed="81"/>
            <rFont val="Tahoma"/>
            <family val="2"/>
          </rPr>
          <t>Solver converged in probability to a global solution.</t>
        </r>
      </text>
    </comment>
    <comment ref="B262" authorId="0" shapeId="0" xr:uid="{2CB813C3-2C4D-47E6-9BD1-FC7B5E69E40E}">
      <text>
        <r>
          <rPr>
            <sz val="9"/>
            <color indexed="81"/>
            <rFont val="Tahoma"/>
            <family val="2"/>
          </rPr>
          <t>Solver could not find a feasible solution.</t>
        </r>
      </text>
    </comment>
    <comment ref="C262" authorId="0" shapeId="0" xr:uid="{0AD9B043-9AFE-41D8-941F-DF2930598001}">
      <text>
        <r>
          <rPr>
            <sz val="9"/>
            <color indexed="81"/>
            <rFont val="Tahoma"/>
            <family val="2"/>
          </rPr>
          <t>Solver could not find a feasible solution.</t>
        </r>
      </text>
    </comment>
    <comment ref="D262" authorId="0" shapeId="0" xr:uid="{982CF68D-117D-4116-9F59-33C95EEDAB63}">
      <text>
        <r>
          <rPr>
            <sz val="9"/>
            <color indexed="81"/>
            <rFont val="Tahoma"/>
            <family val="2"/>
          </rPr>
          <t>Solver could not find a feasible solution.</t>
        </r>
      </text>
    </comment>
    <comment ref="E262" authorId="0" shapeId="0" xr:uid="{08839584-2554-4296-98C3-2B55CE8A211C}">
      <text>
        <r>
          <rPr>
            <sz val="9"/>
            <color indexed="81"/>
            <rFont val="Tahoma"/>
            <family val="2"/>
          </rPr>
          <t>Solver could not find a feasible solution.</t>
        </r>
      </text>
    </comment>
    <comment ref="F262" authorId="0" shapeId="0" xr:uid="{F7B29F34-7205-439A-8E63-CEB7D1CE0AD5}">
      <text>
        <r>
          <rPr>
            <sz val="9"/>
            <color indexed="81"/>
            <rFont val="Tahoma"/>
            <family val="2"/>
          </rPr>
          <t>Solver could not find a feasible solution.</t>
        </r>
      </text>
    </comment>
    <comment ref="G262" authorId="0" shapeId="0" xr:uid="{728C33C2-E4B7-48DB-BFCE-CE043804F8FC}">
      <text>
        <r>
          <rPr>
            <sz val="9"/>
            <color indexed="81"/>
            <rFont val="Tahoma"/>
            <family val="2"/>
          </rPr>
          <t>Solver could not find a feasible solution.</t>
        </r>
      </text>
    </comment>
    <comment ref="H262" authorId="0" shapeId="0" xr:uid="{603E7C34-25A4-4F48-8926-9E1C794C1874}">
      <text>
        <r>
          <rPr>
            <sz val="9"/>
            <color indexed="81"/>
            <rFont val="Tahoma"/>
            <family val="2"/>
          </rPr>
          <t>Solver could not find a feasible solution.</t>
        </r>
      </text>
    </comment>
    <comment ref="I262" authorId="0" shapeId="0" xr:uid="{E3A782F1-BAB0-4460-B415-443701799343}">
      <text>
        <r>
          <rPr>
            <sz val="9"/>
            <color indexed="81"/>
            <rFont val="Tahoma"/>
            <family val="2"/>
          </rPr>
          <t>Solver could not find a feasible solution.</t>
        </r>
      </text>
    </comment>
    <comment ref="J262" authorId="0" shapeId="0" xr:uid="{F564C28A-9C83-4FFA-B1EE-2F916B84230B}">
      <text>
        <r>
          <rPr>
            <sz val="9"/>
            <color indexed="81"/>
            <rFont val="Tahoma"/>
            <family val="2"/>
          </rPr>
          <t>Solver could not find a feasible solution.</t>
        </r>
      </text>
    </comment>
    <comment ref="K262" authorId="0" shapeId="0" xr:uid="{A93844A4-B484-425E-BD66-EA3B919298C8}">
      <text>
        <r>
          <rPr>
            <sz val="9"/>
            <color indexed="81"/>
            <rFont val="Tahoma"/>
            <family val="2"/>
          </rPr>
          <t>Solver could not find a feasible solution.</t>
        </r>
      </text>
    </comment>
    <comment ref="L262" authorId="0" shapeId="0" xr:uid="{EBE7FD9E-E813-47E7-A31E-7567560596E3}">
      <text>
        <r>
          <rPr>
            <sz val="9"/>
            <color indexed="81"/>
            <rFont val="Tahoma"/>
            <family val="2"/>
          </rPr>
          <t>Solver could not find a feasible solution.</t>
        </r>
      </text>
    </comment>
    <comment ref="M262" authorId="0" shapeId="0" xr:uid="{01872968-0098-40AF-ABC6-FEB7AA8BC67E}">
      <text>
        <r>
          <rPr>
            <sz val="9"/>
            <color indexed="81"/>
            <rFont val="Tahoma"/>
            <family val="2"/>
          </rPr>
          <t>Solver could not find a feasible solution.</t>
        </r>
      </text>
    </comment>
    <comment ref="N262" authorId="0" shapeId="0" xr:uid="{20506254-195B-436A-ACE9-7E10A3049055}">
      <text>
        <r>
          <rPr>
            <sz val="9"/>
            <color indexed="81"/>
            <rFont val="Tahoma"/>
            <family val="2"/>
          </rPr>
          <t>Solver could not find a feasible solution.</t>
        </r>
      </text>
    </comment>
    <comment ref="O262" authorId="0" shapeId="0" xr:uid="{1C388BB4-C35D-436F-9954-77D717E2CAF8}">
      <text>
        <r>
          <rPr>
            <sz val="9"/>
            <color indexed="81"/>
            <rFont val="Tahoma"/>
            <family val="2"/>
          </rPr>
          <t>Solver converged in probability to a global solution.</t>
        </r>
      </text>
    </comment>
    <comment ref="P262" authorId="0" shapeId="0" xr:uid="{83F33DD9-C3BD-435F-9211-98297B7880FD}">
      <text>
        <r>
          <rPr>
            <sz val="9"/>
            <color indexed="81"/>
            <rFont val="Tahoma"/>
            <family val="2"/>
          </rPr>
          <t>Solver converged in probability to a global solution.</t>
        </r>
      </text>
    </comment>
    <comment ref="Q262" authorId="0" shapeId="0" xr:uid="{63C92839-5536-4B24-8B8F-17951FD6ADEC}">
      <text>
        <r>
          <rPr>
            <sz val="9"/>
            <color indexed="81"/>
            <rFont val="Tahoma"/>
            <family val="2"/>
          </rPr>
          <t>Solver converged in probability to a global solution.</t>
        </r>
      </text>
    </comment>
    <comment ref="R262" authorId="0" shapeId="0" xr:uid="{BB45DEAC-B3DC-4528-8A4F-6F6AD1C4D489}">
      <text>
        <r>
          <rPr>
            <sz val="9"/>
            <color indexed="81"/>
            <rFont val="Tahoma"/>
            <family val="2"/>
          </rPr>
          <t>Solver converged in probability to a global solution.</t>
        </r>
      </text>
    </comment>
    <comment ref="S262" authorId="0" shapeId="0" xr:uid="{A044953B-5326-49D7-9504-00322AE60695}">
      <text>
        <r>
          <rPr>
            <sz val="9"/>
            <color indexed="81"/>
            <rFont val="Tahoma"/>
            <family val="2"/>
          </rPr>
          <t>Solver converged in probability to a global solution.</t>
        </r>
      </text>
    </comment>
    <comment ref="T262" authorId="0" shapeId="0" xr:uid="{E500BA22-CA1E-474B-8808-F783F5E240BE}">
      <text>
        <r>
          <rPr>
            <sz val="9"/>
            <color indexed="81"/>
            <rFont val="Tahoma"/>
            <family val="2"/>
          </rPr>
          <t>Solver converged in probability to a global solution.</t>
        </r>
      </text>
    </comment>
    <comment ref="U262" authorId="0" shapeId="0" xr:uid="{AB5237F2-5D53-485D-8830-139C6E05CCBC}">
      <text>
        <r>
          <rPr>
            <sz val="9"/>
            <color indexed="81"/>
            <rFont val="Tahoma"/>
            <family val="2"/>
          </rPr>
          <t>Solver converged in probability to a global solution.</t>
        </r>
      </text>
    </comment>
    <comment ref="V262" authorId="0" shapeId="0" xr:uid="{69D206D3-DB1F-440B-9D99-085CE1A86A31}">
      <text>
        <r>
          <rPr>
            <sz val="9"/>
            <color indexed="81"/>
            <rFont val="Tahoma"/>
            <family val="2"/>
          </rPr>
          <t>Solver converged in probability to a global solution.</t>
        </r>
      </text>
    </comment>
    <comment ref="W262" authorId="0" shapeId="0" xr:uid="{72873EBD-8A42-40FC-B95F-A60E9E87DF01}">
      <text>
        <r>
          <rPr>
            <sz val="9"/>
            <color indexed="81"/>
            <rFont val="Tahoma"/>
            <family val="2"/>
          </rPr>
          <t>Solver converged in probability to a global solution.</t>
        </r>
      </text>
    </comment>
    <comment ref="X262" authorId="0" shapeId="0" xr:uid="{27FFD929-89CF-40F0-9B91-A54DC72F525A}">
      <text>
        <r>
          <rPr>
            <sz val="9"/>
            <color indexed="81"/>
            <rFont val="Tahoma"/>
            <family val="2"/>
          </rPr>
          <t>Solver converged in probability to a global solution.</t>
        </r>
      </text>
    </comment>
    <comment ref="Y262" authorId="0" shapeId="0" xr:uid="{EA0AC23D-A5A9-4C3C-974A-95018427F5D7}">
      <text>
        <r>
          <rPr>
            <sz val="9"/>
            <color indexed="81"/>
            <rFont val="Tahoma"/>
            <family val="2"/>
          </rPr>
          <t>Solver converged in probability to a global solution.</t>
        </r>
      </text>
    </comment>
    <comment ref="Z262" authorId="0" shapeId="0" xr:uid="{05503B4D-A845-43A1-8835-A22356D0463B}">
      <text>
        <r>
          <rPr>
            <sz val="9"/>
            <color indexed="81"/>
            <rFont val="Tahoma"/>
            <family val="2"/>
          </rPr>
          <t>Solver converged in probability to a global solution.</t>
        </r>
      </text>
    </comment>
    <comment ref="AA262" authorId="0" shapeId="0" xr:uid="{29E47AF9-82A7-4B29-A1CA-8BD3696F6919}">
      <text>
        <r>
          <rPr>
            <sz val="9"/>
            <color indexed="81"/>
            <rFont val="Tahoma"/>
            <family val="2"/>
          </rPr>
          <t>Solver converged in probability to a global solution.</t>
        </r>
      </text>
    </comment>
    <comment ref="B263" authorId="0" shapeId="0" xr:uid="{E2380DEA-5C99-4548-8013-2AE00834C775}">
      <text>
        <r>
          <rPr>
            <sz val="9"/>
            <color indexed="81"/>
            <rFont val="Tahoma"/>
            <family val="2"/>
          </rPr>
          <t>Solver could not find a feasible solution.</t>
        </r>
      </text>
    </comment>
    <comment ref="C263" authorId="0" shapeId="0" xr:uid="{FBF4801E-9C60-4237-A966-51ED8FD40988}">
      <text>
        <r>
          <rPr>
            <sz val="9"/>
            <color indexed="81"/>
            <rFont val="Tahoma"/>
            <family val="2"/>
          </rPr>
          <t>Solver could not find a feasible solution.</t>
        </r>
      </text>
    </comment>
    <comment ref="D263" authorId="0" shapeId="0" xr:uid="{A976A795-AD50-4635-A009-5CD798C206D2}">
      <text>
        <r>
          <rPr>
            <sz val="9"/>
            <color indexed="81"/>
            <rFont val="Tahoma"/>
            <family val="2"/>
          </rPr>
          <t>Solver could not find a feasible solution.</t>
        </r>
      </text>
    </comment>
    <comment ref="E263" authorId="0" shapeId="0" xr:uid="{79A3D536-9C2D-418E-B1CE-5FD777935A3E}">
      <text>
        <r>
          <rPr>
            <sz val="9"/>
            <color indexed="81"/>
            <rFont val="Tahoma"/>
            <family val="2"/>
          </rPr>
          <t>Solver could not find a feasible solution.</t>
        </r>
      </text>
    </comment>
    <comment ref="F263" authorId="0" shapeId="0" xr:uid="{F2A5CF36-5A24-4A85-9988-7409F7262636}">
      <text>
        <r>
          <rPr>
            <sz val="9"/>
            <color indexed="81"/>
            <rFont val="Tahoma"/>
            <family val="2"/>
          </rPr>
          <t>Solver could not find a feasible solution.</t>
        </r>
      </text>
    </comment>
    <comment ref="G263" authorId="0" shapeId="0" xr:uid="{3731323B-1C2E-46B9-89C4-1B52D62DA0C2}">
      <text>
        <r>
          <rPr>
            <sz val="9"/>
            <color indexed="81"/>
            <rFont val="Tahoma"/>
            <family val="2"/>
          </rPr>
          <t>Solver could not find a feasible solution.</t>
        </r>
      </text>
    </comment>
    <comment ref="H263" authorId="0" shapeId="0" xr:uid="{00D8FDAE-0384-4175-8603-6BD414582AD4}">
      <text>
        <r>
          <rPr>
            <sz val="9"/>
            <color indexed="81"/>
            <rFont val="Tahoma"/>
            <family val="2"/>
          </rPr>
          <t>Solver could not find a feasible solution.</t>
        </r>
      </text>
    </comment>
    <comment ref="I263" authorId="0" shapeId="0" xr:uid="{22EEC34E-161B-4477-A176-AD3878E813C2}">
      <text>
        <r>
          <rPr>
            <sz val="9"/>
            <color indexed="81"/>
            <rFont val="Tahoma"/>
            <family val="2"/>
          </rPr>
          <t>Solver could not find a feasible solution.</t>
        </r>
      </text>
    </comment>
    <comment ref="J263" authorId="0" shapeId="0" xr:uid="{51A9B415-DC70-40FB-B23F-6A727F770DA3}">
      <text>
        <r>
          <rPr>
            <sz val="9"/>
            <color indexed="81"/>
            <rFont val="Tahoma"/>
            <family val="2"/>
          </rPr>
          <t>Solver could not find a feasible solution.</t>
        </r>
      </text>
    </comment>
    <comment ref="K263" authorId="0" shapeId="0" xr:uid="{8B7B4AD8-0736-4359-A693-398D436436CB}">
      <text>
        <r>
          <rPr>
            <sz val="9"/>
            <color indexed="81"/>
            <rFont val="Tahoma"/>
            <family val="2"/>
          </rPr>
          <t>Solver could not find a feasible solution.</t>
        </r>
      </text>
    </comment>
    <comment ref="L263" authorId="0" shapeId="0" xr:uid="{21DBC142-4FB9-432F-AB27-84577EF722FB}">
      <text>
        <r>
          <rPr>
            <sz val="9"/>
            <color indexed="81"/>
            <rFont val="Tahoma"/>
            <family val="2"/>
          </rPr>
          <t>Solver could not find a feasible solution.</t>
        </r>
      </text>
    </comment>
    <comment ref="M263" authorId="0" shapeId="0" xr:uid="{30BE235C-FCA4-40B0-9235-7E800D999C3A}">
      <text>
        <r>
          <rPr>
            <sz val="9"/>
            <color indexed="81"/>
            <rFont val="Tahoma"/>
            <family val="2"/>
          </rPr>
          <t>Solver could not find a feasible solution.</t>
        </r>
      </text>
    </comment>
    <comment ref="N263" authorId="0" shapeId="0" xr:uid="{2508ACD3-6D4F-405D-9539-0875FF557641}">
      <text>
        <r>
          <rPr>
            <sz val="9"/>
            <color indexed="81"/>
            <rFont val="Tahoma"/>
            <family val="2"/>
          </rPr>
          <t>Solver could not find a feasible solution.</t>
        </r>
      </text>
    </comment>
    <comment ref="O263" authorId="0" shapeId="0" xr:uid="{9E163AB8-A211-40C2-9D22-64FA8945600A}">
      <text>
        <r>
          <rPr>
            <sz val="9"/>
            <color indexed="81"/>
            <rFont val="Tahoma"/>
            <family val="2"/>
          </rPr>
          <t>Solver converged in probability to a global solution.</t>
        </r>
      </text>
    </comment>
    <comment ref="P263" authorId="0" shapeId="0" xr:uid="{C993D38D-2CDE-49C0-8839-6570D9799638}">
      <text>
        <r>
          <rPr>
            <sz val="9"/>
            <color indexed="81"/>
            <rFont val="Tahoma"/>
            <family val="2"/>
          </rPr>
          <t>Solver converged in probability to a global solution.</t>
        </r>
      </text>
    </comment>
    <comment ref="Q263" authorId="0" shapeId="0" xr:uid="{8401E8F9-478D-408B-B2EF-9894BB09C512}">
      <text>
        <r>
          <rPr>
            <sz val="9"/>
            <color indexed="81"/>
            <rFont val="Tahoma"/>
            <family val="2"/>
          </rPr>
          <t>Solver converged in probability to a global solution.</t>
        </r>
      </text>
    </comment>
    <comment ref="R263" authorId="0" shapeId="0" xr:uid="{2C9F4DE2-518C-4548-B353-182F1DCC3506}">
      <text>
        <r>
          <rPr>
            <sz val="9"/>
            <color indexed="81"/>
            <rFont val="Tahoma"/>
            <family val="2"/>
          </rPr>
          <t>Solver converged in probability to a global solution.</t>
        </r>
      </text>
    </comment>
    <comment ref="S263" authorId="0" shapeId="0" xr:uid="{70915F39-32DE-461E-9E3B-56925E8AA096}">
      <text>
        <r>
          <rPr>
            <sz val="9"/>
            <color indexed="81"/>
            <rFont val="Tahoma"/>
            <family val="2"/>
          </rPr>
          <t>Solver converged in probability to a global solution.</t>
        </r>
      </text>
    </comment>
    <comment ref="T263" authorId="0" shapeId="0" xr:uid="{9119E50B-1CA2-4E67-B4E8-FD9602270F4E}">
      <text>
        <r>
          <rPr>
            <sz val="9"/>
            <color indexed="81"/>
            <rFont val="Tahoma"/>
            <family val="2"/>
          </rPr>
          <t>Solver converged in probability to a global solution.</t>
        </r>
      </text>
    </comment>
    <comment ref="U263" authorId="0" shapeId="0" xr:uid="{41865CB9-DC75-43E6-B142-CF548F490869}">
      <text>
        <r>
          <rPr>
            <sz val="9"/>
            <color indexed="81"/>
            <rFont val="Tahoma"/>
            <family val="2"/>
          </rPr>
          <t>Solver converged in probability to a global solution.</t>
        </r>
      </text>
    </comment>
    <comment ref="V263" authorId="0" shapeId="0" xr:uid="{1913E234-1FE4-44EC-89C5-656316F21FB8}">
      <text>
        <r>
          <rPr>
            <sz val="9"/>
            <color indexed="81"/>
            <rFont val="Tahoma"/>
            <family val="2"/>
          </rPr>
          <t>Solver converged in probability to a global solution.</t>
        </r>
      </text>
    </comment>
    <comment ref="W263" authorId="0" shapeId="0" xr:uid="{6E38B79C-E39D-4978-92F8-4F9D8596D62C}">
      <text>
        <r>
          <rPr>
            <sz val="9"/>
            <color indexed="81"/>
            <rFont val="Tahoma"/>
            <family val="2"/>
          </rPr>
          <t>Solver converged in probability to a global solution.</t>
        </r>
      </text>
    </comment>
    <comment ref="X263" authorId="0" shapeId="0" xr:uid="{B6FB47B7-AE0F-485B-AED9-B0D541D6A952}">
      <text>
        <r>
          <rPr>
            <sz val="9"/>
            <color indexed="81"/>
            <rFont val="Tahoma"/>
            <family val="2"/>
          </rPr>
          <t>Solver converged in probability to a global solution.</t>
        </r>
      </text>
    </comment>
    <comment ref="Y263" authorId="0" shapeId="0" xr:uid="{136E9B01-014D-410F-A373-21EAE6A5D4BC}">
      <text>
        <r>
          <rPr>
            <sz val="9"/>
            <color indexed="81"/>
            <rFont val="Tahoma"/>
            <family val="2"/>
          </rPr>
          <t>Solver converged in probability to a global solution.</t>
        </r>
      </text>
    </comment>
    <comment ref="Z263" authorId="0" shapeId="0" xr:uid="{B9BA12F3-B0BE-4728-AF65-961840410176}">
      <text>
        <r>
          <rPr>
            <sz val="9"/>
            <color indexed="81"/>
            <rFont val="Tahoma"/>
            <family val="2"/>
          </rPr>
          <t>Solver converged in probability to a global solution.</t>
        </r>
      </text>
    </comment>
    <comment ref="AA263" authorId="0" shapeId="0" xr:uid="{FEE467C1-0B48-420E-AA45-0EEF1A5D185B}">
      <text>
        <r>
          <rPr>
            <sz val="9"/>
            <color indexed="81"/>
            <rFont val="Tahoma"/>
            <family val="2"/>
          </rPr>
          <t>Solver converged in probability to a global solution.</t>
        </r>
      </text>
    </comment>
    <comment ref="B264" authorId="0" shapeId="0" xr:uid="{3DC82FA7-2D56-4A28-AE41-9E31F6A06AD6}">
      <text>
        <r>
          <rPr>
            <sz val="9"/>
            <color indexed="81"/>
            <rFont val="Tahoma"/>
            <family val="2"/>
          </rPr>
          <t>Solver could not find a feasible solution.</t>
        </r>
      </text>
    </comment>
    <comment ref="C264" authorId="0" shapeId="0" xr:uid="{1E4AE3E6-1605-4F99-8EB6-6FD231FFE0B9}">
      <text>
        <r>
          <rPr>
            <sz val="9"/>
            <color indexed="81"/>
            <rFont val="Tahoma"/>
            <family val="2"/>
          </rPr>
          <t>Solver could not find a feasible solution.</t>
        </r>
      </text>
    </comment>
    <comment ref="D264" authorId="0" shapeId="0" xr:uid="{1B82F532-BC77-4EEA-8A4A-B0D64E85BA27}">
      <text>
        <r>
          <rPr>
            <sz val="9"/>
            <color indexed="81"/>
            <rFont val="Tahoma"/>
            <family val="2"/>
          </rPr>
          <t>Solver could not find a feasible solution.</t>
        </r>
      </text>
    </comment>
    <comment ref="E264" authorId="0" shapeId="0" xr:uid="{CA6DAA9C-762D-451E-A9F3-372C2C2BE193}">
      <text>
        <r>
          <rPr>
            <sz val="9"/>
            <color indexed="81"/>
            <rFont val="Tahoma"/>
            <family val="2"/>
          </rPr>
          <t>Solver could not find a feasible solution.</t>
        </r>
      </text>
    </comment>
    <comment ref="F264" authorId="0" shapeId="0" xr:uid="{6D81DC06-A776-4DDE-88B2-F171D5F64D4D}">
      <text>
        <r>
          <rPr>
            <sz val="9"/>
            <color indexed="81"/>
            <rFont val="Tahoma"/>
            <family val="2"/>
          </rPr>
          <t>Solver could not find a feasible solution.</t>
        </r>
      </text>
    </comment>
    <comment ref="G264" authorId="0" shapeId="0" xr:uid="{7A8C1B4E-7E92-4363-A90B-325C157DDE35}">
      <text>
        <r>
          <rPr>
            <sz val="9"/>
            <color indexed="81"/>
            <rFont val="Tahoma"/>
            <family val="2"/>
          </rPr>
          <t>Solver could not find a feasible solution.</t>
        </r>
      </text>
    </comment>
    <comment ref="H264" authorId="0" shapeId="0" xr:uid="{BCC27A17-114F-4F41-B492-293BD607A29C}">
      <text>
        <r>
          <rPr>
            <sz val="9"/>
            <color indexed="81"/>
            <rFont val="Tahoma"/>
            <family val="2"/>
          </rPr>
          <t>Solver could not find a feasible solution.</t>
        </r>
      </text>
    </comment>
    <comment ref="I264" authorId="0" shapeId="0" xr:uid="{89609802-6C37-498C-949E-5C5133C25E09}">
      <text>
        <r>
          <rPr>
            <sz val="9"/>
            <color indexed="81"/>
            <rFont val="Tahoma"/>
            <family val="2"/>
          </rPr>
          <t>Solver could not find a feasible solution.</t>
        </r>
      </text>
    </comment>
    <comment ref="J264" authorId="0" shapeId="0" xr:uid="{C499C8DF-0A97-4540-A8D2-093BED24E204}">
      <text>
        <r>
          <rPr>
            <sz val="9"/>
            <color indexed="81"/>
            <rFont val="Tahoma"/>
            <family val="2"/>
          </rPr>
          <t>Solver could not find a feasible solution.</t>
        </r>
      </text>
    </comment>
    <comment ref="K264" authorId="0" shapeId="0" xr:uid="{567E664E-1F4E-4BF0-B240-0AE3881E52CD}">
      <text>
        <r>
          <rPr>
            <sz val="9"/>
            <color indexed="81"/>
            <rFont val="Tahoma"/>
            <family val="2"/>
          </rPr>
          <t>Solver could not find a feasible solution.</t>
        </r>
      </text>
    </comment>
    <comment ref="L264" authorId="0" shapeId="0" xr:uid="{0502B465-9174-435B-A5DE-40BB81BDDC77}">
      <text>
        <r>
          <rPr>
            <sz val="9"/>
            <color indexed="81"/>
            <rFont val="Tahoma"/>
            <family val="2"/>
          </rPr>
          <t>Solver could not find a feasible solution.</t>
        </r>
      </text>
    </comment>
    <comment ref="M264" authorId="0" shapeId="0" xr:uid="{EA44B20D-3FD7-489E-AF2A-30E95D76A81A}">
      <text>
        <r>
          <rPr>
            <sz val="9"/>
            <color indexed="81"/>
            <rFont val="Tahoma"/>
            <family val="2"/>
          </rPr>
          <t>Solver could not find a feasible solution.</t>
        </r>
      </text>
    </comment>
    <comment ref="N264" authorId="0" shapeId="0" xr:uid="{B1D15450-7785-439B-8056-00DE16562AEA}">
      <text>
        <r>
          <rPr>
            <sz val="9"/>
            <color indexed="81"/>
            <rFont val="Tahoma"/>
            <family val="2"/>
          </rPr>
          <t>Solver could not find a feasible solution.</t>
        </r>
      </text>
    </comment>
    <comment ref="O264" authorId="0" shapeId="0" xr:uid="{5F9AA3FC-4871-4737-86C9-D59F50641471}">
      <text>
        <r>
          <rPr>
            <sz val="9"/>
            <color indexed="81"/>
            <rFont val="Tahoma"/>
            <family val="2"/>
          </rPr>
          <t>Solver converged in probability to a global solution.</t>
        </r>
      </text>
    </comment>
    <comment ref="P264" authorId="0" shapeId="0" xr:uid="{F9C322EF-6B5D-49BB-B29B-D1CDB03C10D0}">
      <text>
        <r>
          <rPr>
            <sz val="9"/>
            <color indexed="81"/>
            <rFont val="Tahoma"/>
            <family val="2"/>
          </rPr>
          <t>Solver converged in probability to a global solution.</t>
        </r>
      </text>
    </comment>
    <comment ref="Q264" authorId="0" shapeId="0" xr:uid="{2A86DC5E-A968-441A-AE77-A9ECD83BD54B}">
      <text>
        <r>
          <rPr>
            <sz val="9"/>
            <color indexed="81"/>
            <rFont val="Tahoma"/>
            <family val="2"/>
          </rPr>
          <t>Solver converged in probability to a global solution.</t>
        </r>
      </text>
    </comment>
    <comment ref="R264" authorId="0" shapeId="0" xr:uid="{00FA11FB-5DDA-45A2-964D-AEA69D29F9B4}">
      <text>
        <r>
          <rPr>
            <sz val="9"/>
            <color indexed="81"/>
            <rFont val="Tahoma"/>
            <family val="2"/>
          </rPr>
          <t>Solver converged in probability to a global solution.</t>
        </r>
      </text>
    </comment>
    <comment ref="S264" authorId="0" shapeId="0" xr:uid="{4EB082E2-3CBC-4AF5-83C5-A3A9B4A50FD3}">
      <text>
        <r>
          <rPr>
            <sz val="9"/>
            <color indexed="81"/>
            <rFont val="Tahoma"/>
            <family val="2"/>
          </rPr>
          <t>Solver converged in probability to a global solution.</t>
        </r>
      </text>
    </comment>
    <comment ref="T264" authorId="0" shapeId="0" xr:uid="{A1268E6B-70EE-40F7-B1CA-B68B529FFFA5}">
      <text>
        <r>
          <rPr>
            <sz val="9"/>
            <color indexed="81"/>
            <rFont val="Tahoma"/>
            <family val="2"/>
          </rPr>
          <t>Solver converged in probability to a global solution.</t>
        </r>
      </text>
    </comment>
    <comment ref="U264" authorId="0" shapeId="0" xr:uid="{313828BB-08D7-490A-9894-1AE3AFEEBBC6}">
      <text>
        <r>
          <rPr>
            <sz val="9"/>
            <color indexed="81"/>
            <rFont val="Tahoma"/>
            <family val="2"/>
          </rPr>
          <t>Solver converged in probability to a global solution.</t>
        </r>
      </text>
    </comment>
    <comment ref="V264" authorId="0" shapeId="0" xr:uid="{988F06BC-C597-48C2-9011-74CB26818EFB}">
      <text>
        <r>
          <rPr>
            <sz val="9"/>
            <color indexed="81"/>
            <rFont val="Tahoma"/>
            <family val="2"/>
          </rPr>
          <t>Solver converged in probability to a global solution.</t>
        </r>
      </text>
    </comment>
    <comment ref="W264" authorId="0" shapeId="0" xr:uid="{A773782F-72C2-448F-A6EE-237EBA8471A7}">
      <text>
        <r>
          <rPr>
            <sz val="9"/>
            <color indexed="81"/>
            <rFont val="Tahoma"/>
            <family val="2"/>
          </rPr>
          <t>Solver converged in probability to a global solution.</t>
        </r>
      </text>
    </comment>
    <comment ref="X264" authorId="0" shapeId="0" xr:uid="{4E6A412B-5E7C-4E16-816C-0863FC44E56D}">
      <text>
        <r>
          <rPr>
            <sz val="9"/>
            <color indexed="81"/>
            <rFont val="Tahoma"/>
            <family val="2"/>
          </rPr>
          <t>Solver converged in probability to a global solution.</t>
        </r>
      </text>
    </comment>
    <comment ref="Y264" authorId="0" shapeId="0" xr:uid="{D1272BB7-DAB8-4B6C-961C-C07A1C6A467F}">
      <text>
        <r>
          <rPr>
            <sz val="9"/>
            <color indexed="81"/>
            <rFont val="Tahoma"/>
            <family val="2"/>
          </rPr>
          <t>Solver converged in probability to a global solution.</t>
        </r>
      </text>
    </comment>
    <comment ref="Z264" authorId="0" shapeId="0" xr:uid="{DDA1D315-17FA-45FE-8446-32025E048325}">
      <text>
        <r>
          <rPr>
            <sz val="9"/>
            <color indexed="81"/>
            <rFont val="Tahoma"/>
            <family val="2"/>
          </rPr>
          <t>Solver converged in probability to a global solution.</t>
        </r>
      </text>
    </comment>
    <comment ref="AA264" authorId="0" shapeId="0" xr:uid="{0589EA03-7F31-4B05-AB08-98F24C26A4A9}">
      <text>
        <r>
          <rPr>
            <sz val="9"/>
            <color indexed="81"/>
            <rFont val="Tahoma"/>
            <family val="2"/>
          </rPr>
          <t>Solver converged in probability to a global solution.</t>
        </r>
      </text>
    </comment>
    <comment ref="B265" authorId="0" shapeId="0" xr:uid="{845754C5-09DC-4E85-9E27-894CF2BA60DC}">
      <text>
        <r>
          <rPr>
            <sz val="9"/>
            <color indexed="81"/>
            <rFont val="Tahoma"/>
            <family val="2"/>
          </rPr>
          <t>Solver could not find a feasible solution.</t>
        </r>
      </text>
    </comment>
    <comment ref="C265" authorId="0" shapeId="0" xr:uid="{2DE4A7FA-C5B4-4AB4-AAED-844E6C10E5B6}">
      <text>
        <r>
          <rPr>
            <sz val="9"/>
            <color indexed="81"/>
            <rFont val="Tahoma"/>
            <family val="2"/>
          </rPr>
          <t>Solver could not find a feasible solution.</t>
        </r>
      </text>
    </comment>
    <comment ref="D265" authorId="0" shapeId="0" xr:uid="{F133866B-2ED5-4810-B170-C787223591F7}">
      <text>
        <r>
          <rPr>
            <sz val="9"/>
            <color indexed="81"/>
            <rFont val="Tahoma"/>
            <family val="2"/>
          </rPr>
          <t>Solver could not find a feasible solution.</t>
        </r>
      </text>
    </comment>
    <comment ref="E265" authorId="0" shapeId="0" xr:uid="{9FE5A0DA-2A10-42A2-A3D2-319790C8E327}">
      <text>
        <r>
          <rPr>
            <sz val="9"/>
            <color indexed="81"/>
            <rFont val="Tahoma"/>
            <family val="2"/>
          </rPr>
          <t>Solver could not find a feasible solution.</t>
        </r>
      </text>
    </comment>
    <comment ref="F265" authorId="0" shapeId="0" xr:uid="{B06CA308-3DCE-4BC0-AC9E-BA06000D0849}">
      <text>
        <r>
          <rPr>
            <sz val="9"/>
            <color indexed="81"/>
            <rFont val="Tahoma"/>
            <family val="2"/>
          </rPr>
          <t>Solver could not find a feasible solution.</t>
        </r>
      </text>
    </comment>
    <comment ref="G265" authorId="0" shapeId="0" xr:uid="{DD14583E-7117-4825-A535-4D042C3566BD}">
      <text>
        <r>
          <rPr>
            <sz val="9"/>
            <color indexed="81"/>
            <rFont val="Tahoma"/>
            <family val="2"/>
          </rPr>
          <t>Solver could not find a feasible solution.</t>
        </r>
      </text>
    </comment>
    <comment ref="H265" authorId="0" shapeId="0" xr:uid="{24E00CB8-D240-4CF8-9AA0-DEAE00C7E5C7}">
      <text>
        <r>
          <rPr>
            <sz val="9"/>
            <color indexed="81"/>
            <rFont val="Tahoma"/>
            <family val="2"/>
          </rPr>
          <t>Solver could not find a feasible solution.</t>
        </r>
      </text>
    </comment>
    <comment ref="I265" authorId="0" shapeId="0" xr:uid="{3F6AD285-181D-4E43-93EB-779087C1C971}">
      <text>
        <r>
          <rPr>
            <sz val="9"/>
            <color indexed="81"/>
            <rFont val="Tahoma"/>
            <family val="2"/>
          </rPr>
          <t>Solver could not find a feasible solution.</t>
        </r>
      </text>
    </comment>
    <comment ref="J265" authorId="0" shapeId="0" xr:uid="{42AF61F5-EC99-4B06-B84A-1ACFADA3C318}">
      <text>
        <r>
          <rPr>
            <sz val="9"/>
            <color indexed="81"/>
            <rFont val="Tahoma"/>
            <family val="2"/>
          </rPr>
          <t>Solver could not find a feasible solution.</t>
        </r>
      </text>
    </comment>
    <comment ref="K265" authorId="0" shapeId="0" xr:uid="{DAD0B76C-C4A8-4AE2-ACEC-0850596546E3}">
      <text>
        <r>
          <rPr>
            <sz val="9"/>
            <color indexed="81"/>
            <rFont val="Tahoma"/>
            <family val="2"/>
          </rPr>
          <t>Solver could not find a feasible solution.</t>
        </r>
      </text>
    </comment>
    <comment ref="L265" authorId="0" shapeId="0" xr:uid="{AE6952FC-C7BF-41C3-A8F8-C4764CD16BAF}">
      <text>
        <r>
          <rPr>
            <sz val="9"/>
            <color indexed="81"/>
            <rFont val="Tahoma"/>
            <family val="2"/>
          </rPr>
          <t>Solver could not find a feasible solution.</t>
        </r>
      </text>
    </comment>
    <comment ref="M265" authorId="0" shapeId="0" xr:uid="{85BD19F7-97A8-477B-8AAF-8DCDBFABC5DE}">
      <text>
        <r>
          <rPr>
            <sz val="9"/>
            <color indexed="81"/>
            <rFont val="Tahoma"/>
            <family val="2"/>
          </rPr>
          <t>Solver could not find a feasible solution.</t>
        </r>
      </text>
    </comment>
    <comment ref="N265" authorId="0" shapeId="0" xr:uid="{4801603F-79E7-4E7A-9377-1C37A79A5B26}">
      <text>
        <r>
          <rPr>
            <sz val="9"/>
            <color indexed="81"/>
            <rFont val="Tahoma"/>
            <family val="2"/>
          </rPr>
          <t>Solver could not find a feasible solution.</t>
        </r>
      </text>
    </comment>
    <comment ref="O265" authorId="0" shapeId="0" xr:uid="{1E590F31-8209-4F56-9732-38A0B14A95BE}">
      <text>
        <r>
          <rPr>
            <sz val="9"/>
            <color indexed="81"/>
            <rFont val="Tahoma"/>
            <family val="2"/>
          </rPr>
          <t>Solver converged in probability to a global solution.</t>
        </r>
      </text>
    </comment>
    <comment ref="P265" authorId="0" shapeId="0" xr:uid="{EA555BA7-B561-40E5-838F-9A652EFC52B5}">
      <text>
        <r>
          <rPr>
            <sz val="9"/>
            <color indexed="81"/>
            <rFont val="Tahoma"/>
            <family val="2"/>
          </rPr>
          <t>Solver converged in probability to a global solution.</t>
        </r>
      </text>
    </comment>
    <comment ref="Q265" authorId="0" shapeId="0" xr:uid="{40D12521-36C5-4B2B-B35C-85DE9F68403C}">
      <text>
        <r>
          <rPr>
            <sz val="9"/>
            <color indexed="81"/>
            <rFont val="Tahoma"/>
            <family val="2"/>
          </rPr>
          <t>Solver converged in probability to a global solution.</t>
        </r>
      </text>
    </comment>
    <comment ref="R265" authorId="0" shapeId="0" xr:uid="{952C5F09-F5B5-45A1-9AC5-4889AC29D4EC}">
      <text>
        <r>
          <rPr>
            <sz val="9"/>
            <color indexed="81"/>
            <rFont val="Tahoma"/>
            <family val="2"/>
          </rPr>
          <t>Solver converged in probability to a global solution.</t>
        </r>
      </text>
    </comment>
    <comment ref="S265" authorId="0" shapeId="0" xr:uid="{0792FBDB-F306-4663-849E-139F9AC66B97}">
      <text>
        <r>
          <rPr>
            <sz val="9"/>
            <color indexed="81"/>
            <rFont val="Tahoma"/>
            <family val="2"/>
          </rPr>
          <t>Solver converged in probability to a global solution.</t>
        </r>
      </text>
    </comment>
    <comment ref="T265" authorId="0" shapeId="0" xr:uid="{386EB6D2-3DCA-420A-B38C-B2CE2998018C}">
      <text>
        <r>
          <rPr>
            <sz val="9"/>
            <color indexed="81"/>
            <rFont val="Tahoma"/>
            <family val="2"/>
          </rPr>
          <t>Solver converged in probability to a global solution.</t>
        </r>
      </text>
    </comment>
    <comment ref="U265" authorId="0" shapeId="0" xr:uid="{A71BBCBA-2E8D-4455-98F6-1BDD69A622E9}">
      <text>
        <r>
          <rPr>
            <sz val="9"/>
            <color indexed="81"/>
            <rFont val="Tahoma"/>
            <family val="2"/>
          </rPr>
          <t>Solver converged in probability to a global solution.</t>
        </r>
      </text>
    </comment>
    <comment ref="V265" authorId="0" shapeId="0" xr:uid="{080A21C1-19A3-4E99-88A2-4110D11A4F0D}">
      <text>
        <r>
          <rPr>
            <sz val="9"/>
            <color indexed="81"/>
            <rFont val="Tahoma"/>
            <family val="2"/>
          </rPr>
          <t>Solver converged in probability to a global solution.</t>
        </r>
      </text>
    </comment>
    <comment ref="W265" authorId="0" shapeId="0" xr:uid="{2DE824EC-F41C-43CD-B5EC-90B852527FB3}">
      <text>
        <r>
          <rPr>
            <sz val="9"/>
            <color indexed="81"/>
            <rFont val="Tahoma"/>
            <family val="2"/>
          </rPr>
          <t>Solver converged in probability to a global solution.</t>
        </r>
      </text>
    </comment>
    <comment ref="X265" authorId="0" shapeId="0" xr:uid="{BDC77E21-BFE4-4BAA-8591-B41596247046}">
      <text>
        <r>
          <rPr>
            <sz val="9"/>
            <color indexed="81"/>
            <rFont val="Tahoma"/>
            <family val="2"/>
          </rPr>
          <t>Solver converged in probability to a global solution.</t>
        </r>
      </text>
    </comment>
    <comment ref="Y265" authorId="0" shapeId="0" xr:uid="{3C71D0A2-1E1E-405B-B14C-5F91DB48FDBC}">
      <text>
        <r>
          <rPr>
            <sz val="9"/>
            <color indexed="81"/>
            <rFont val="Tahoma"/>
            <family val="2"/>
          </rPr>
          <t>Solver converged in probability to a global solution.</t>
        </r>
      </text>
    </comment>
    <comment ref="Z265" authorId="0" shapeId="0" xr:uid="{A98C1C73-1B03-41A2-9E5F-7FF2C52AE1DC}">
      <text>
        <r>
          <rPr>
            <sz val="9"/>
            <color indexed="81"/>
            <rFont val="Tahoma"/>
            <family val="2"/>
          </rPr>
          <t>Solver converged in probability to a global solution.</t>
        </r>
      </text>
    </comment>
    <comment ref="AA265" authorId="0" shapeId="0" xr:uid="{D2C78BE0-935F-4D6E-8624-28F22F1D8089}">
      <text>
        <r>
          <rPr>
            <sz val="9"/>
            <color indexed="81"/>
            <rFont val="Tahoma"/>
            <family val="2"/>
          </rPr>
          <t>Solver converged in probability to a global solution.</t>
        </r>
      </text>
    </comment>
    <comment ref="B266" authorId="0" shapeId="0" xr:uid="{89F59AA2-DBB7-4ACD-B5A5-B178965E1E92}">
      <text>
        <r>
          <rPr>
            <sz val="9"/>
            <color indexed="81"/>
            <rFont val="Tahoma"/>
            <family val="2"/>
          </rPr>
          <t>Solver could not find a feasible solution.</t>
        </r>
      </text>
    </comment>
    <comment ref="C266" authorId="0" shapeId="0" xr:uid="{06B13D5E-0A94-44D9-BD96-385DE4D24E85}">
      <text>
        <r>
          <rPr>
            <sz val="9"/>
            <color indexed="81"/>
            <rFont val="Tahoma"/>
            <family val="2"/>
          </rPr>
          <t>Solver could not find a feasible solution.</t>
        </r>
      </text>
    </comment>
    <comment ref="D266" authorId="0" shapeId="0" xr:uid="{738E091D-4F06-451D-864B-053042AB7155}">
      <text>
        <r>
          <rPr>
            <sz val="9"/>
            <color indexed="81"/>
            <rFont val="Tahoma"/>
            <family val="2"/>
          </rPr>
          <t>Solver could not find a feasible solution.</t>
        </r>
      </text>
    </comment>
    <comment ref="E266" authorId="0" shapeId="0" xr:uid="{6CDB38A5-E2F6-478F-97C1-D6DE53A29F6A}">
      <text>
        <r>
          <rPr>
            <sz val="9"/>
            <color indexed="81"/>
            <rFont val="Tahoma"/>
            <family val="2"/>
          </rPr>
          <t>Solver could not find a feasible solution.</t>
        </r>
      </text>
    </comment>
    <comment ref="F266" authorId="0" shapeId="0" xr:uid="{70F821BF-4E81-4A67-B3EB-013E3909724C}">
      <text>
        <r>
          <rPr>
            <sz val="9"/>
            <color indexed="81"/>
            <rFont val="Tahoma"/>
            <family val="2"/>
          </rPr>
          <t>Solver could not find a feasible solution.</t>
        </r>
      </text>
    </comment>
    <comment ref="G266" authorId="0" shapeId="0" xr:uid="{9E830622-F3CC-469F-A968-93BDE8210593}">
      <text>
        <r>
          <rPr>
            <sz val="9"/>
            <color indexed="81"/>
            <rFont val="Tahoma"/>
            <family val="2"/>
          </rPr>
          <t>Solver could not find a feasible solution.</t>
        </r>
      </text>
    </comment>
    <comment ref="H266" authorId="0" shapeId="0" xr:uid="{34305964-E4B5-469A-A831-2D3B101EDA6A}">
      <text>
        <r>
          <rPr>
            <sz val="9"/>
            <color indexed="81"/>
            <rFont val="Tahoma"/>
            <family val="2"/>
          </rPr>
          <t>Solver could not find a feasible solution.</t>
        </r>
      </text>
    </comment>
    <comment ref="I266" authorId="0" shapeId="0" xr:uid="{CF449C4D-F260-4332-AB39-4A51C82A8AA9}">
      <text>
        <r>
          <rPr>
            <sz val="9"/>
            <color indexed="81"/>
            <rFont val="Tahoma"/>
            <family val="2"/>
          </rPr>
          <t>Solver could not find a feasible solution.</t>
        </r>
      </text>
    </comment>
    <comment ref="J266" authorId="0" shapeId="0" xr:uid="{4E84BA6D-7836-4A34-B858-AD85146B4F8A}">
      <text>
        <r>
          <rPr>
            <sz val="9"/>
            <color indexed="81"/>
            <rFont val="Tahoma"/>
            <family val="2"/>
          </rPr>
          <t>Solver could not find a feasible solution.</t>
        </r>
      </text>
    </comment>
    <comment ref="K266" authorId="0" shapeId="0" xr:uid="{038582E7-1E11-4678-A5C1-E9CAB4C22356}">
      <text>
        <r>
          <rPr>
            <sz val="9"/>
            <color indexed="81"/>
            <rFont val="Tahoma"/>
            <family val="2"/>
          </rPr>
          <t>Solver could not find a feasible solution.</t>
        </r>
      </text>
    </comment>
    <comment ref="L266" authorId="0" shapeId="0" xr:uid="{8EF4BA5E-4DF4-420D-B32A-53FF12002FB0}">
      <text>
        <r>
          <rPr>
            <sz val="9"/>
            <color indexed="81"/>
            <rFont val="Tahoma"/>
            <family val="2"/>
          </rPr>
          <t>Solver could not find a feasible solution.</t>
        </r>
      </text>
    </comment>
    <comment ref="M266" authorId="0" shapeId="0" xr:uid="{5B8EAAE8-2D15-4A7D-9ADF-72B6D33F75D3}">
      <text>
        <r>
          <rPr>
            <sz val="9"/>
            <color indexed="81"/>
            <rFont val="Tahoma"/>
            <family val="2"/>
          </rPr>
          <t>Solver could not find a feasible solution.</t>
        </r>
      </text>
    </comment>
    <comment ref="N266" authorId="0" shapeId="0" xr:uid="{A96460B3-74F0-451D-961D-51F544515179}">
      <text>
        <r>
          <rPr>
            <sz val="9"/>
            <color indexed="81"/>
            <rFont val="Tahoma"/>
            <family val="2"/>
          </rPr>
          <t>Solver could not find a feasible solution.</t>
        </r>
      </text>
    </comment>
    <comment ref="O266" authorId="0" shapeId="0" xr:uid="{C6CEDE70-160D-4DDF-B4E2-3E646A2AF3FB}">
      <text>
        <r>
          <rPr>
            <sz val="9"/>
            <color indexed="81"/>
            <rFont val="Tahoma"/>
            <family val="2"/>
          </rPr>
          <t>Solver converged in probability to a global solution.</t>
        </r>
      </text>
    </comment>
    <comment ref="P266" authorId="0" shapeId="0" xr:uid="{B306CAC9-D539-4B30-9083-6643C6BB0233}">
      <text>
        <r>
          <rPr>
            <sz val="9"/>
            <color indexed="81"/>
            <rFont val="Tahoma"/>
            <family val="2"/>
          </rPr>
          <t>Solver converged in probability to a global solution.</t>
        </r>
      </text>
    </comment>
    <comment ref="Q266" authorId="0" shapeId="0" xr:uid="{0170B300-654E-4BDF-81B8-A8CAEB405401}">
      <text>
        <r>
          <rPr>
            <sz val="9"/>
            <color indexed="81"/>
            <rFont val="Tahoma"/>
            <family val="2"/>
          </rPr>
          <t>Solver converged in probability to a global solution.</t>
        </r>
      </text>
    </comment>
    <comment ref="R266" authorId="0" shapeId="0" xr:uid="{D1092FEE-E622-42D5-A5DD-9B88B0C8A552}">
      <text>
        <r>
          <rPr>
            <sz val="9"/>
            <color indexed="81"/>
            <rFont val="Tahoma"/>
            <family val="2"/>
          </rPr>
          <t>Solver converged in probability to a global solution.</t>
        </r>
      </text>
    </comment>
    <comment ref="S266" authorId="0" shapeId="0" xr:uid="{345DA749-4958-4993-9E9E-106D76F2D2FE}">
      <text>
        <r>
          <rPr>
            <sz val="9"/>
            <color indexed="81"/>
            <rFont val="Tahoma"/>
            <family val="2"/>
          </rPr>
          <t>Solver converged in probability to a global solution.</t>
        </r>
      </text>
    </comment>
    <comment ref="T266" authorId="0" shapeId="0" xr:uid="{245D6A85-8457-40FE-B380-0ECD20F5A4EB}">
      <text>
        <r>
          <rPr>
            <sz val="9"/>
            <color indexed="81"/>
            <rFont val="Tahoma"/>
            <family val="2"/>
          </rPr>
          <t>Solver converged in probability to a global solution.</t>
        </r>
      </text>
    </comment>
    <comment ref="U266" authorId="0" shapeId="0" xr:uid="{A22AF916-943E-46CB-B51F-F6DA87DF2D8B}">
      <text>
        <r>
          <rPr>
            <sz val="9"/>
            <color indexed="81"/>
            <rFont val="Tahoma"/>
            <family val="2"/>
          </rPr>
          <t>Solver converged in probability to a global solution.</t>
        </r>
      </text>
    </comment>
    <comment ref="V266" authorId="0" shapeId="0" xr:uid="{B2971D17-6E47-4C16-81CF-72FF7496728D}">
      <text>
        <r>
          <rPr>
            <sz val="9"/>
            <color indexed="81"/>
            <rFont val="Tahoma"/>
            <family val="2"/>
          </rPr>
          <t>Solver converged in probability to a global solution.</t>
        </r>
      </text>
    </comment>
    <comment ref="W266" authorId="0" shapeId="0" xr:uid="{D8FCB5DC-A3FE-4C9D-B7B4-5DC25D98B0AA}">
      <text>
        <r>
          <rPr>
            <sz val="9"/>
            <color indexed="81"/>
            <rFont val="Tahoma"/>
            <family val="2"/>
          </rPr>
          <t>Solver converged in probability to a global solution.</t>
        </r>
      </text>
    </comment>
    <comment ref="X266" authorId="0" shapeId="0" xr:uid="{B8490062-3457-4991-8B3C-D0032DB9D222}">
      <text>
        <r>
          <rPr>
            <sz val="9"/>
            <color indexed="81"/>
            <rFont val="Tahoma"/>
            <family val="2"/>
          </rPr>
          <t>Solver converged in probability to a global solution.</t>
        </r>
      </text>
    </comment>
    <comment ref="Y266" authorId="0" shapeId="0" xr:uid="{F5A2295B-BD00-48DA-82F1-EBC2845C705E}">
      <text>
        <r>
          <rPr>
            <sz val="9"/>
            <color indexed="81"/>
            <rFont val="Tahoma"/>
            <family val="2"/>
          </rPr>
          <t>Solver converged in probability to a global solution.</t>
        </r>
      </text>
    </comment>
    <comment ref="Z266" authorId="0" shapeId="0" xr:uid="{894B3F0C-3FAA-4926-B30A-0B50763FF0D8}">
      <text>
        <r>
          <rPr>
            <sz val="9"/>
            <color indexed="81"/>
            <rFont val="Tahoma"/>
            <family val="2"/>
          </rPr>
          <t>Solver converged in probability to a global solution.</t>
        </r>
      </text>
    </comment>
    <comment ref="AA266" authorId="0" shapeId="0" xr:uid="{BD9034B1-6929-4F45-A3DA-0FFAF67591FE}">
      <text>
        <r>
          <rPr>
            <sz val="9"/>
            <color indexed="81"/>
            <rFont val="Tahoma"/>
            <family val="2"/>
          </rPr>
          <t>Solver converged in probability to a global solution.</t>
        </r>
      </text>
    </comment>
    <comment ref="B267" authorId="0" shapeId="0" xr:uid="{CEE8D0E4-B31F-4553-A8A3-EB43334523B3}">
      <text>
        <r>
          <rPr>
            <sz val="9"/>
            <color indexed="81"/>
            <rFont val="Tahoma"/>
            <family val="2"/>
          </rPr>
          <t>Solver could not find a feasible solution.</t>
        </r>
      </text>
    </comment>
    <comment ref="C267" authorId="0" shapeId="0" xr:uid="{336849FD-50D8-4156-A884-075828D96BB3}">
      <text>
        <r>
          <rPr>
            <sz val="9"/>
            <color indexed="81"/>
            <rFont val="Tahoma"/>
            <family val="2"/>
          </rPr>
          <t>Solver could not find a feasible solution.</t>
        </r>
      </text>
    </comment>
    <comment ref="D267" authorId="0" shapeId="0" xr:uid="{7A87CB85-0A98-4FE6-9837-B7CA2F68CD57}">
      <text>
        <r>
          <rPr>
            <sz val="9"/>
            <color indexed="81"/>
            <rFont val="Tahoma"/>
            <family val="2"/>
          </rPr>
          <t>Solver could not find a feasible solution.</t>
        </r>
      </text>
    </comment>
    <comment ref="E267" authorId="0" shapeId="0" xr:uid="{2346507B-369D-4942-AC7B-A1F69ADC2669}">
      <text>
        <r>
          <rPr>
            <sz val="9"/>
            <color indexed="81"/>
            <rFont val="Tahoma"/>
            <family val="2"/>
          </rPr>
          <t>Solver could not find a feasible solution.</t>
        </r>
      </text>
    </comment>
    <comment ref="F267" authorId="0" shapeId="0" xr:uid="{384F9C60-B3C7-49DF-9766-8122F27327C3}">
      <text>
        <r>
          <rPr>
            <sz val="9"/>
            <color indexed="81"/>
            <rFont val="Tahoma"/>
            <family val="2"/>
          </rPr>
          <t>Solver could not find a feasible solution.</t>
        </r>
      </text>
    </comment>
    <comment ref="G267" authorId="0" shapeId="0" xr:uid="{20B39836-06C5-40B1-91A1-1C47F5A86995}">
      <text>
        <r>
          <rPr>
            <sz val="9"/>
            <color indexed="81"/>
            <rFont val="Tahoma"/>
            <family val="2"/>
          </rPr>
          <t>Solver could not find a feasible solution.</t>
        </r>
      </text>
    </comment>
    <comment ref="H267" authorId="0" shapeId="0" xr:uid="{6CE27547-A29C-4923-A9BE-261E965FA649}">
      <text>
        <r>
          <rPr>
            <sz val="9"/>
            <color indexed="81"/>
            <rFont val="Tahoma"/>
            <family val="2"/>
          </rPr>
          <t>Solver could not find a feasible solution.</t>
        </r>
      </text>
    </comment>
    <comment ref="I267" authorId="0" shapeId="0" xr:uid="{CC4C12F8-5AAE-4ED6-9BF2-6CB44764713D}">
      <text>
        <r>
          <rPr>
            <sz val="9"/>
            <color indexed="81"/>
            <rFont val="Tahoma"/>
            <family val="2"/>
          </rPr>
          <t>Solver could not find a feasible solution.</t>
        </r>
      </text>
    </comment>
    <comment ref="J267" authorId="0" shapeId="0" xr:uid="{C3834B8E-8F50-4B20-ABB3-BC57485C7366}">
      <text>
        <r>
          <rPr>
            <sz val="9"/>
            <color indexed="81"/>
            <rFont val="Tahoma"/>
            <family val="2"/>
          </rPr>
          <t>Solver could not find a feasible solution.</t>
        </r>
      </text>
    </comment>
    <comment ref="K267" authorId="0" shapeId="0" xr:uid="{E5E6CA25-AA87-4D14-81A1-3FC677274B28}">
      <text>
        <r>
          <rPr>
            <sz val="9"/>
            <color indexed="81"/>
            <rFont val="Tahoma"/>
            <family val="2"/>
          </rPr>
          <t>Solver could not find a feasible solution.</t>
        </r>
      </text>
    </comment>
    <comment ref="L267" authorId="0" shapeId="0" xr:uid="{E53A0FF6-983A-48D1-A20E-F3EA0D39695A}">
      <text>
        <r>
          <rPr>
            <sz val="9"/>
            <color indexed="81"/>
            <rFont val="Tahoma"/>
            <family val="2"/>
          </rPr>
          <t>Solver could not find a feasible solution.</t>
        </r>
      </text>
    </comment>
    <comment ref="M267" authorId="0" shapeId="0" xr:uid="{7349B5A3-A2BB-4A03-AD84-0B84A9C521B0}">
      <text>
        <r>
          <rPr>
            <sz val="9"/>
            <color indexed="81"/>
            <rFont val="Tahoma"/>
            <family val="2"/>
          </rPr>
          <t>Solver could not find a feasible solution.</t>
        </r>
      </text>
    </comment>
    <comment ref="N267" authorId="0" shapeId="0" xr:uid="{5C3D6D76-96DE-4013-A180-D94CECF92B75}">
      <text>
        <r>
          <rPr>
            <sz val="9"/>
            <color indexed="81"/>
            <rFont val="Tahoma"/>
            <family val="2"/>
          </rPr>
          <t>Solver could not find a feasible solution.</t>
        </r>
      </text>
    </comment>
    <comment ref="O267" authorId="0" shapeId="0" xr:uid="{6009F489-8F53-40F1-8AE8-FDA675DD2D54}">
      <text>
        <r>
          <rPr>
            <sz val="9"/>
            <color indexed="81"/>
            <rFont val="Tahoma"/>
            <family val="2"/>
          </rPr>
          <t>Solver converged in probability to a global solution.</t>
        </r>
      </text>
    </comment>
    <comment ref="P267" authorId="0" shapeId="0" xr:uid="{03C66644-5E7A-4850-B7A0-8FD8F2249691}">
      <text>
        <r>
          <rPr>
            <sz val="9"/>
            <color indexed="81"/>
            <rFont val="Tahoma"/>
            <family val="2"/>
          </rPr>
          <t>Solver converged in probability to a global solution.</t>
        </r>
      </text>
    </comment>
    <comment ref="Q267" authorId="0" shapeId="0" xr:uid="{DDDA4C65-0859-4F14-8DBC-94305F451419}">
      <text>
        <r>
          <rPr>
            <sz val="9"/>
            <color indexed="81"/>
            <rFont val="Tahoma"/>
            <family val="2"/>
          </rPr>
          <t>Solver converged in probability to a global solution.</t>
        </r>
      </text>
    </comment>
    <comment ref="R267" authorId="0" shapeId="0" xr:uid="{D20EBE82-A8F4-4C20-8F0B-0881069EEA8C}">
      <text>
        <r>
          <rPr>
            <sz val="9"/>
            <color indexed="81"/>
            <rFont val="Tahoma"/>
            <family val="2"/>
          </rPr>
          <t>Solver converged in probability to a global solution.</t>
        </r>
      </text>
    </comment>
    <comment ref="S267" authorId="0" shapeId="0" xr:uid="{363D90B6-DD16-4A7F-9753-C394ADEAA5D9}">
      <text>
        <r>
          <rPr>
            <sz val="9"/>
            <color indexed="81"/>
            <rFont val="Tahoma"/>
            <family val="2"/>
          </rPr>
          <t>Solver converged in probability to a global solution.</t>
        </r>
      </text>
    </comment>
    <comment ref="T267" authorId="0" shapeId="0" xr:uid="{A5941D41-7D3D-48B7-AF75-EE303417B14D}">
      <text>
        <r>
          <rPr>
            <sz val="9"/>
            <color indexed="81"/>
            <rFont val="Tahoma"/>
            <family val="2"/>
          </rPr>
          <t>Solver converged in probability to a global solution.</t>
        </r>
      </text>
    </comment>
    <comment ref="U267" authorId="0" shapeId="0" xr:uid="{0A355038-681B-4389-8C7A-3A02A193828E}">
      <text>
        <r>
          <rPr>
            <sz val="9"/>
            <color indexed="81"/>
            <rFont val="Tahoma"/>
            <family val="2"/>
          </rPr>
          <t>Solver converged in probability to a global solution.</t>
        </r>
      </text>
    </comment>
    <comment ref="V267" authorId="0" shapeId="0" xr:uid="{853F29AF-C735-442C-A8F8-B7CE5E6D45B2}">
      <text>
        <r>
          <rPr>
            <sz val="9"/>
            <color indexed="81"/>
            <rFont val="Tahoma"/>
            <family val="2"/>
          </rPr>
          <t>Solver converged in probability to a global solution.</t>
        </r>
      </text>
    </comment>
    <comment ref="W267" authorId="0" shapeId="0" xr:uid="{BDC1B1DF-CFD7-4670-BB9B-87226DE7AB93}">
      <text>
        <r>
          <rPr>
            <sz val="9"/>
            <color indexed="81"/>
            <rFont val="Tahoma"/>
            <family val="2"/>
          </rPr>
          <t>Solver converged in probability to a global solution.</t>
        </r>
      </text>
    </comment>
    <comment ref="X267" authorId="0" shapeId="0" xr:uid="{F6578CD7-E312-4DD3-9E68-8C5CB548766D}">
      <text>
        <r>
          <rPr>
            <sz val="9"/>
            <color indexed="81"/>
            <rFont val="Tahoma"/>
            <family val="2"/>
          </rPr>
          <t>Solver converged in probability to a global solution.</t>
        </r>
      </text>
    </comment>
    <comment ref="Y267" authorId="0" shapeId="0" xr:uid="{19BAA4D0-75E5-40CA-B99F-4ABB9AFADC4B}">
      <text>
        <r>
          <rPr>
            <sz val="9"/>
            <color indexed="81"/>
            <rFont val="Tahoma"/>
            <family val="2"/>
          </rPr>
          <t>Solver converged in probability to a global solution.</t>
        </r>
      </text>
    </comment>
    <comment ref="Z267" authorId="0" shapeId="0" xr:uid="{EE92DEBB-F3E4-419B-85F3-A803D115FACC}">
      <text>
        <r>
          <rPr>
            <sz val="9"/>
            <color indexed="81"/>
            <rFont val="Tahoma"/>
            <family val="2"/>
          </rPr>
          <t>Solver converged in probability to a global solution.</t>
        </r>
      </text>
    </comment>
    <comment ref="AA267" authorId="0" shapeId="0" xr:uid="{797C3BE5-3834-4003-90BF-47D4004EBC7A}">
      <text>
        <r>
          <rPr>
            <sz val="9"/>
            <color indexed="81"/>
            <rFont val="Tahoma"/>
            <family val="2"/>
          </rPr>
          <t>Solver converged in probability to a global solution.</t>
        </r>
      </text>
    </comment>
    <comment ref="B268" authorId="0" shapeId="0" xr:uid="{985B226D-9E4B-4248-B884-E91C31308C38}">
      <text>
        <r>
          <rPr>
            <sz val="9"/>
            <color indexed="81"/>
            <rFont val="Tahoma"/>
            <family val="2"/>
          </rPr>
          <t>Solver could not find a feasible solution.</t>
        </r>
      </text>
    </comment>
    <comment ref="C268" authorId="0" shapeId="0" xr:uid="{F6313709-70A1-4853-BFB1-CBAFA3B73BCF}">
      <text>
        <r>
          <rPr>
            <sz val="9"/>
            <color indexed="81"/>
            <rFont val="Tahoma"/>
            <family val="2"/>
          </rPr>
          <t>Solver could not find a feasible solution.</t>
        </r>
      </text>
    </comment>
    <comment ref="D268" authorId="0" shapeId="0" xr:uid="{5B74E903-7CE0-49E4-BB4F-62649143BF7E}">
      <text>
        <r>
          <rPr>
            <sz val="9"/>
            <color indexed="81"/>
            <rFont val="Tahoma"/>
            <family val="2"/>
          </rPr>
          <t>Solver could not find a feasible solution.</t>
        </r>
      </text>
    </comment>
    <comment ref="E268" authorId="0" shapeId="0" xr:uid="{D75FE201-F289-4E54-8857-0AEAE927F3F6}">
      <text>
        <r>
          <rPr>
            <sz val="9"/>
            <color indexed="81"/>
            <rFont val="Tahoma"/>
            <family val="2"/>
          </rPr>
          <t>Solver could not find a feasible solution.</t>
        </r>
      </text>
    </comment>
    <comment ref="F268" authorId="0" shapeId="0" xr:uid="{7795EFA9-A52E-406D-A11F-CF12AE10C3F6}">
      <text>
        <r>
          <rPr>
            <sz val="9"/>
            <color indexed="81"/>
            <rFont val="Tahoma"/>
            <family val="2"/>
          </rPr>
          <t>Solver could not find a feasible solution.</t>
        </r>
      </text>
    </comment>
    <comment ref="G268" authorId="0" shapeId="0" xr:uid="{126C2708-3445-4867-9021-8C167C370961}">
      <text>
        <r>
          <rPr>
            <sz val="9"/>
            <color indexed="81"/>
            <rFont val="Tahoma"/>
            <family val="2"/>
          </rPr>
          <t>Solver could not find a feasible solution.</t>
        </r>
      </text>
    </comment>
    <comment ref="H268" authorId="0" shapeId="0" xr:uid="{DB568A50-1E55-4644-9E85-D74818E816FB}">
      <text>
        <r>
          <rPr>
            <sz val="9"/>
            <color indexed="81"/>
            <rFont val="Tahoma"/>
            <family val="2"/>
          </rPr>
          <t>Solver could not find a feasible solution.</t>
        </r>
      </text>
    </comment>
    <comment ref="I268" authorId="0" shapeId="0" xr:uid="{1C7C0020-FED9-462D-A156-B9E14F1B9E55}">
      <text>
        <r>
          <rPr>
            <sz val="9"/>
            <color indexed="81"/>
            <rFont val="Tahoma"/>
            <family val="2"/>
          </rPr>
          <t>Solver could not find a feasible solution.</t>
        </r>
      </text>
    </comment>
    <comment ref="J268" authorId="0" shapeId="0" xr:uid="{6509A5EF-2DA5-407D-904F-37144D1232B5}">
      <text>
        <r>
          <rPr>
            <sz val="9"/>
            <color indexed="81"/>
            <rFont val="Tahoma"/>
            <family val="2"/>
          </rPr>
          <t>Solver could not find a feasible solution.</t>
        </r>
      </text>
    </comment>
    <comment ref="K268" authorId="0" shapeId="0" xr:uid="{30F50FDE-743B-4F50-B0D9-9E92EA3540A1}">
      <text>
        <r>
          <rPr>
            <sz val="9"/>
            <color indexed="81"/>
            <rFont val="Tahoma"/>
            <family val="2"/>
          </rPr>
          <t>Solver could not find a feasible solution.</t>
        </r>
      </text>
    </comment>
    <comment ref="L268" authorId="0" shapeId="0" xr:uid="{8FC4FCE4-7962-40A8-90BE-E4BFDB64AD4D}">
      <text>
        <r>
          <rPr>
            <sz val="9"/>
            <color indexed="81"/>
            <rFont val="Tahoma"/>
            <family val="2"/>
          </rPr>
          <t>Solver could not find a feasible solution.</t>
        </r>
      </text>
    </comment>
    <comment ref="M268" authorId="0" shapeId="0" xr:uid="{4A5EADB8-320F-4DFA-A0C6-63BF61F39F99}">
      <text>
        <r>
          <rPr>
            <sz val="9"/>
            <color indexed="81"/>
            <rFont val="Tahoma"/>
            <family val="2"/>
          </rPr>
          <t>Solver could not find a feasible solution.</t>
        </r>
      </text>
    </comment>
    <comment ref="N268" authorId="0" shapeId="0" xr:uid="{3C210142-B48C-486E-B254-5ED527F503B4}">
      <text>
        <r>
          <rPr>
            <sz val="9"/>
            <color indexed="81"/>
            <rFont val="Tahoma"/>
            <family val="2"/>
          </rPr>
          <t>Solver could not find a feasible solution.</t>
        </r>
      </text>
    </comment>
    <comment ref="O268" authorId="0" shapeId="0" xr:uid="{C3EF5AB1-58F5-4580-9F88-18F3196110AB}">
      <text>
        <r>
          <rPr>
            <sz val="9"/>
            <color indexed="81"/>
            <rFont val="Tahoma"/>
            <family val="2"/>
          </rPr>
          <t>Solver converged in probability to a global solution.</t>
        </r>
      </text>
    </comment>
    <comment ref="P268" authorId="0" shapeId="0" xr:uid="{B6B9A627-C339-4D93-A5CB-B9B7F482328C}">
      <text>
        <r>
          <rPr>
            <sz val="9"/>
            <color indexed="81"/>
            <rFont val="Tahoma"/>
            <family val="2"/>
          </rPr>
          <t>Solver converged in probability to a global solution.</t>
        </r>
      </text>
    </comment>
    <comment ref="Q268" authorId="0" shapeId="0" xr:uid="{23BEED7D-510B-4AEA-9F6B-FA8E4160A9A5}">
      <text>
        <r>
          <rPr>
            <sz val="9"/>
            <color indexed="81"/>
            <rFont val="Tahoma"/>
            <family val="2"/>
          </rPr>
          <t>Solver converged in probability to a global solution.</t>
        </r>
      </text>
    </comment>
    <comment ref="R268" authorId="0" shapeId="0" xr:uid="{605339B8-ABEC-461E-A733-5E7A99F1DF12}">
      <text>
        <r>
          <rPr>
            <sz val="9"/>
            <color indexed="81"/>
            <rFont val="Tahoma"/>
            <family val="2"/>
          </rPr>
          <t>Solver converged in probability to a global solution.</t>
        </r>
      </text>
    </comment>
    <comment ref="S268" authorId="0" shapeId="0" xr:uid="{3573D3EC-576C-49E7-B556-93F70BED2876}">
      <text>
        <r>
          <rPr>
            <sz val="9"/>
            <color indexed="81"/>
            <rFont val="Tahoma"/>
            <family val="2"/>
          </rPr>
          <t>Solver converged in probability to a global solution.</t>
        </r>
      </text>
    </comment>
    <comment ref="T268" authorId="0" shapeId="0" xr:uid="{34EFCA0B-A19D-4520-B3EA-C66E4239C11F}">
      <text>
        <r>
          <rPr>
            <sz val="9"/>
            <color indexed="81"/>
            <rFont val="Tahoma"/>
            <family val="2"/>
          </rPr>
          <t>Solver converged in probability to a global solution.</t>
        </r>
      </text>
    </comment>
    <comment ref="U268" authorId="0" shapeId="0" xr:uid="{6A1B63D9-D2B1-4CAC-85D8-45495E2E804A}">
      <text>
        <r>
          <rPr>
            <sz val="9"/>
            <color indexed="81"/>
            <rFont val="Tahoma"/>
            <family val="2"/>
          </rPr>
          <t>Solver converged in probability to a global solution.</t>
        </r>
      </text>
    </comment>
    <comment ref="V268" authorId="0" shapeId="0" xr:uid="{90745444-85C0-4325-90B4-2F5D787F7EDD}">
      <text>
        <r>
          <rPr>
            <sz val="9"/>
            <color indexed="81"/>
            <rFont val="Tahoma"/>
            <family val="2"/>
          </rPr>
          <t>Solver converged in probability to a global solution.</t>
        </r>
      </text>
    </comment>
    <comment ref="W268" authorId="0" shapeId="0" xr:uid="{713B3E75-7ADF-491B-B3EB-BC341174ECF3}">
      <text>
        <r>
          <rPr>
            <sz val="9"/>
            <color indexed="81"/>
            <rFont val="Tahoma"/>
            <family val="2"/>
          </rPr>
          <t>Solver converged in probability to a global solution.</t>
        </r>
      </text>
    </comment>
    <comment ref="X268" authorId="0" shapeId="0" xr:uid="{74EB1AAD-AE73-4297-B8CF-007311160B59}">
      <text>
        <r>
          <rPr>
            <sz val="9"/>
            <color indexed="81"/>
            <rFont val="Tahoma"/>
            <family val="2"/>
          </rPr>
          <t>Solver converged in probability to a global solution.</t>
        </r>
      </text>
    </comment>
    <comment ref="Y268" authorId="0" shapeId="0" xr:uid="{6229A8A2-ED7D-46BA-B615-3762AB17076B}">
      <text>
        <r>
          <rPr>
            <sz val="9"/>
            <color indexed="81"/>
            <rFont val="Tahoma"/>
            <family val="2"/>
          </rPr>
          <t>Solver converged in probability to a global solution.</t>
        </r>
      </text>
    </comment>
    <comment ref="Z268" authorId="0" shapeId="0" xr:uid="{A7F59789-9A19-4CE3-98EE-7D2C0CA9D407}">
      <text>
        <r>
          <rPr>
            <sz val="9"/>
            <color indexed="81"/>
            <rFont val="Tahoma"/>
            <family val="2"/>
          </rPr>
          <t>Solver converged in probability to a global solution.</t>
        </r>
      </text>
    </comment>
    <comment ref="AA268" authorId="0" shapeId="0" xr:uid="{5D72F137-2B35-4B17-82E5-E632D6C9FED2}">
      <text>
        <r>
          <rPr>
            <sz val="9"/>
            <color indexed="81"/>
            <rFont val="Tahoma"/>
            <family val="2"/>
          </rPr>
          <t>Solver converged in probability to a global solution.</t>
        </r>
      </text>
    </comment>
    <comment ref="B269" authorId="0" shapeId="0" xr:uid="{647D7B80-3F56-4153-B861-544265113EAC}">
      <text>
        <r>
          <rPr>
            <sz val="9"/>
            <color indexed="81"/>
            <rFont val="Tahoma"/>
            <family val="2"/>
          </rPr>
          <t>Solver could not find a feasible solution.</t>
        </r>
      </text>
    </comment>
    <comment ref="C269" authorId="0" shapeId="0" xr:uid="{9A4ED3A1-B66A-4834-BAC2-662CD310AEA4}">
      <text>
        <r>
          <rPr>
            <sz val="9"/>
            <color indexed="81"/>
            <rFont val="Tahoma"/>
            <family val="2"/>
          </rPr>
          <t>Solver could not find a feasible solution.</t>
        </r>
      </text>
    </comment>
    <comment ref="D269" authorId="0" shapeId="0" xr:uid="{4355813C-9452-4E76-A955-D95BAF955A93}">
      <text>
        <r>
          <rPr>
            <sz val="9"/>
            <color indexed="81"/>
            <rFont val="Tahoma"/>
            <family val="2"/>
          </rPr>
          <t>Solver could not find a feasible solution.</t>
        </r>
      </text>
    </comment>
    <comment ref="E269" authorId="0" shapeId="0" xr:uid="{833B48BD-3C04-4E03-AF32-3BE8746F2FFE}">
      <text>
        <r>
          <rPr>
            <sz val="9"/>
            <color indexed="81"/>
            <rFont val="Tahoma"/>
            <family val="2"/>
          </rPr>
          <t>Solver could not find a feasible solution.</t>
        </r>
      </text>
    </comment>
    <comment ref="F269" authorId="0" shapeId="0" xr:uid="{86C1CA9E-50FD-405A-B7C4-FBD902585B93}">
      <text>
        <r>
          <rPr>
            <sz val="9"/>
            <color indexed="81"/>
            <rFont val="Tahoma"/>
            <family val="2"/>
          </rPr>
          <t>Solver could not find a feasible solution.</t>
        </r>
      </text>
    </comment>
    <comment ref="G269" authorId="0" shapeId="0" xr:uid="{A473AC7A-5F12-403F-8401-85E89941378D}">
      <text>
        <r>
          <rPr>
            <sz val="9"/>
            <color indexed="81"/>
            <rFont val="Tahoma"/>
            <family val="2"/>
          </rPr>
          <t>Solver could not find a feasible solution.</t>
        </r>
      </text>
    </comment>
    <comment ref="H269" authorId="0" shapeId="0" xr:uid="{EDA0B1BB-D653-4203-BD02-F01A44425366}">
      <text>
        <r>
          <rPr>
            <sz val="9"/>
            <color indexed="81"/>
            <rFont val="Tahoma"/>
            <family val="2"/>
          </rPr>
          <t>Solver could not find a feasible solution.</t>
        </r>
      </text>
    </comment>
    <comment ref="I269" authorId="0" shapeId="0" xr:uid="{9D5F7AA5-6EBD-447C-A9AC-B3BC1C6C9C72}">
      <text>
        <r>
          <rPr>
            <sz val="9"/>
            <color indexed="81"/>
            <rFont val="Tahoma"/>
            <family val="2"/>
          </rPr>
          <t>Solver could not find a feasible solution.</t>
        </r>
      </text>
    </comment>
    <comment ref="J269" authorId="0" shapeId="0" xr:uid="{2F778F3C-7C2B-45D1-B1FA-6B9533B2DECC}">
      <text>
        <r>
          <rPr>
            <sz val="9"/>
            <color indexed="81"/>
            <rFont val="Tahoma"/>
            <family val="2"/>
          </rPr>
          <t>Solver could not find a feasible solution.</t>
        </r>
      </text>
    </comment>
    <comment ref="K269" authorId="0" shapeId="0" xr:uid="{FE6A021E-82EE-4669-AC71-3AC9C8BE457C}">
      <text>
        <r>
          <rPr>
            <sz val="9"/>
            <color indexed="81"/>
            <rFont val="Tahoma"/>
            <family val="2"/>
          </rPr>
          <t>Solver could not find a feasible solution.</t>
        </r>
      </text>
    </comment>
    <comment ref="L269" authorId="0" shapeId="0" xr:uid="{CE309B8E-4B1C-462A-BC3C-1BE9A9978A96}">
      <text>
        <r>
          <rPr>
            <sz val="9"/>
            <color indexed="81"/>
            <rFont val="Tahoma"/>
            <family val="2"/>
          </rPr>
          <t>Solver could not find a feasible solution.</t>
        </r>
      </text>
    </comment>
    <comment ref="M269" authorId="0" shapeId="0" xr:uid="{8C8C08CB-DAD1-4DAF-A609-A6E1986CDAEE}">
      <text>
        <r>
          <rPr>
            <sz val="9"/>
            <color indexed="81"/>
            <rFont val="Tahoma"/>
            <family val="2"/>
          </rPr>
          <t>Solver could not find a feasible solution.</t>
        </r>
      </text>
    </comment>
    <comment ref="N269" authorId="0" shapeId="0" xr:uid="{168631A2-FE7D-411F-9FB0-5ABF9EEAB69F}">
      <text>
        <r>
          <rPr>
            <sz val="9"/>
            <color indexed="81"/>
            <rFont val="Tahoma"/>
            <family val="2"/>
          </rPr>
          <t>Solver could not find a feasible solution.</t>
        </r>
      </text>
    </comment>
    <comment ref="O269" authorId="0" shapeId="0" xr:uid="{251D1751-702C-4C3B-B9F3-A95BAA7076E1}">
      <text>
        <r>
          <rPr>
            <sz val="9"/>
            <color indexed="81"/>
            <rFont val="Tahoma"/>
            <family val="2"/>
          </rPr>
          <t>Solver converged in probability to a global solution.</t>
        </r>
      </text>
    </comment>
    <comment ref="P269" authorId="0" shapeId="0" xr:uid="{D31DBEA8-03A5-45BE-A5E1-486D4EB1D6F7}">
      <text>
        <r>
          <rPr>
            <sz val="9"/>
            <color indexed="81"/>
            <rFont val="Tahoma"/>
            <family val="2"/>
          </rPr>
          <t>Solver converged in probability to a global solution.</t>
        </r>
      </text>
    </comment>
    <comment ref="Q269" authorId="0" shapeId="0" xr:uid="{192A8A14-AD37-4BB6-ACDA-BFD981B05FDF}">
      <text>
        <r>
          <rPr>
            <sz val="9"/>
            <color indexed="81"/>
            <rFont val="Tahoma"/>
            <family val="2"/>
          </rPr>
          <t>Solver converged in probability to a global solution.</t>
        </r>
      </text>
    </comment>
    <comment ref="R269" authorId="0" shapeId="0" xr:uid="{2F1D6995-372A-4AA6-86DD-4DB6B6B5C914}">
      <text>
        <r>
          <rPr>
            <sz val="9"/>
            <color indexed="81"/>
            <rFont val="Tahoma"/>
            <family val="2"/>
          </rPr>
          <t>Solver converged in probability to a global solution.</t>
        </r>
      </text>
    </comment>
    <comment ref="S269" authorId="0" shapeId="0" xr:uid="{1EE34875-FB50-4500-B761-4C37A968B53B}">
      <text>
        <r>
          <rPr>
            <sz val="9"/>
            <color indexed="81"/>
            <rFont val="Tahoma"/>
            <family val="2"/>
          </rPr>
          <t>Solver converged in probability to a global solution.</t>
        </r>
      </text>
    </comment>
    <comment ref="T269" authorId="0" shapeId="0" xr:uid="{9AEB13DE-48CC-4AE8-B802-5524A89D5F86}">
      <text>
        <r>
          <rPr>
            <sz val="9"/>
            <color indexed="81"/>
            <rFont val="Tahoma"/>
            <family val="2"/>
          </rPr>
          <t>Solver converged in probability to a global solution.</t>
        </r>
      </text>
    </comment>
    <comment ref="U269" authorId="0" shapeId="0" xr:uid="{4F650559-E3B4-4C8E-97EC-2D0D23A99B4E}">
      <text>
        <r>
          <rPr>
            <sz val="9"/>
            <color indexed="81"/>
            <rFont val="Tahoma"/>
            <family val="2"/>
          </rPr>
          <t>Solver converged in probability to a global solution.</t>
        </r>
      </text>
    </comment>
    <comment ref="V269" authorId="0" shapeId="0" xr:uid="{ED3DCB6A-7472-4779-9A0C-D9177D4B22E4}">
      <text>
        <r>
          <rPr>
            <sz val="9"/>
            <color indexed="81"/>
            <rFont val="Tahoma"/>
            <family val="2"/>
          </rPr>
          <t>Solver converged in probability to a global solution.</t>
        </r>
      </text>
    </comment>
    <comment ref="W269" authorId="0" shapeId="0" xr:uid="{64090550-61CD-4D6B-B341-3E0552E60211}">
      <text>
        <r>
          <rPr>
            <sz val="9"/>
            <color indexed="81"/>
            <rFont val="Tahoma"/>
            <family val="2"/>
          </rPr>
          <t>Solver converged in probability to a global solution.</t>
        </r>
      </text>
    </comment>
    <comment ref="X269" authorId="0" shapeId="0" xr:uid="{6E48EDDC-93E8-42D3-8D7D-B5654620957F}">
      <text>
        <r>
          <rPr>
            <sz val="9"/>
            <color indexed="81"/>
            <rFont val="Tahoma"/>
            <family val="2"/>
          </rPr>
          <t>Solver converged in probability to a global solution.</t>
        </r>
      </text>
    </comment>
    <comment ref="Y269" authorId="0" shapeId="0" xr:uid="{3D7363D4-5D6D-40A8-815C-CEE008B067C9}">
      <text>
        <r>
          <rPr>
            <sz val="9"/>
            <color indexed="81"/>
            <rFont val="Tahoma"/>
            <family val="2"/>
          </rPr>
          <t>Solver converged in probability to a global solution.</t>
        </r>
      </text>
    </comment>
    <comment ref="Z269" authorId="0" shapeId="0" xr:uid="{B101D945-C371-4599-A473-C0855F695A3A}">
      <text>
        <r>
          <rPr>
            <sz val="9"/>
            <color indexed="81"/>
            <rFont val="Tahoma"/>
            <family val="2"/>
          </rPr>
          <t>Solver converged in probability to a global solution.</t>
        </r>
      </text>
    </comment>
    <comment ref="AA269" authorId="0" shapeId="0" xr:uid="{1B3157C7-0D03-418C-986E-9B56015DD3A2}">
      <text>
        <r>
          <rPr>
            <sz val="9"/>
            <color indexed="81"/>
            <rFont val="Tahoma"/>
            <family val="2"/>
          </rPr>
          <t>Solver converged in probability to a global solution.</t>
        </r>
      </text>
    </comment>
    <comment ref="B270" authorId="0" shapeId="0" xr:uid="{FB4F1AE8-C1C8-401B-8A08-2712B5C064F5}">
      <text>
        <r>
          <rPr>
            <sz val="9"/>
            <color indexed="81"/>
            <rFont val="Tahoma"/>
            <family val="2"/>
          </rPr>
          <t>Solver could not find a feasible solution.</t>
        </r>
      </text>
    </comment>
    <comment ref="C270" authorId="0" shapeId="0" xr:uid="{4ADC31EB-A1FA-4290-8EB0-A5F221EE2B09}">
      <text>
        <r>
          <rPr>
            <sz val="9"/>
            <color indexed="81"/>
            <rFont val="Tahoma"/>
            <family val="2"/>
          </rPr>
          <t>Solver could not find a feasible solution.</t>
        </r>
      </text>
    </comment>
    <comment ref="D270" authorId="0" shapeId="0" xr:uid="{0B3294C8-1592-4123-B0EA-0F4DAC0B727A}">
      <text>
        <r>
          <rPr>
            <sz val="9"/>
            <color indexed="81"/>
            <rFont val="Tahoma"/>
            <family val="2"/>
          </rPr>
          <t>Solver could not find a feasible solution.</t>
        </r>
      </text>
    </comment>
    <comment ref="E270" authorId="0" shapeId="0" xr:uid="{65844F05-643F-4B1C-93C8-8F43C176ED5A}">
      <text>
        <r>
          <rPr>
            <sz val="9"/>
            <color indexed="81"/>
            <rFont val="Tahoma"/>
            <family val="2"/>
          </rPr>
          <t>Solver could not find a feasible solution.</t>
        </r>
      </text>
    </comment>
    <comment ref="F270" authorId="0" shapeId="0" xr:uid="{2CC800F1-5C45-4866-8D45-433CB8291C3E}">
      <text>
        <r>
          <rPr>
            <sz val="9"/>
            <color indexed="81"/>
            <rFont val="Tahoma"/>
            <family val="2"/>
          </rPr>
          <t>Solver could not find a feasible solution.</t>
        </r>
      </text>
    </comment>
    <comment ref="G270" authorId="0" shapeId="0" xr:uid="{19635754-DB8B-426C-9335-3648CF8EEFF4}">
      <text>
        <r>
          <rPr>
            <sz val="9"/>
            <color indexed="81"/>
            <rFont val="Tahoma"/>
            <family val="2"/>
          </rPr>
          <t>Solver could not find a feasible solution.</t>
        </r>
      </text>
    </comment>
    <comment ref="H270" authorId="0" shapeId="0" xr:uid="{20F65992-89B8-4DA4-A78F-5094C0963D00}">
      <text>
        <r>
          <rPr>
            <sz val="9"/>
            <color indexed="81"/>
            <rFont val="Tahoma"/>
            <family val="2"/>
          </rPr>
          <t>Solver could not find a feasible solution.</t>
        </r>
      </text>
    </comment>
    <comment ref="I270" authorId="0" shapeId="0" xr:uid="{9A449D4E-134F-4413-B634-F297237C09FC}">
      <text>
        <r>
          <rPr>
            <sz val="9"/>
            <color indexed="81"/>
            <rFont val="Tahoma"/>
            <family val="2"/>
          </rPr>
          <t>Solver could not find a feasible solution.</t>
        </r>
      </text>
    </comment>
    <comment ref="J270" authorId="0" shapeId="0" xr:uid="{D23EC38E-1AA1-48A3-92ED-40A92DF3B4C8}">
      <text>
        <r>
          <rPr>
            <sz val="9"/>
            <color indexed="81"/>
            <rFont val="Tahoma"/>
            <family val="2"/>
          </rPr>
          <t>Solver could not find a feasible solution.</t>
        </r>
      </text>
    </comment>
    <comment ref="K270" authorId="0" shapeId="0" xr:uid="{EF1D36F9-6D99-4B34-A722-126BEA4D7FC9}">
      <text>
        <r>
          <rPr>
            <sz val="9"/>
            <color indexed="81"/>
            <rFont val="Tahoma"/>
            <family val="2"/>
          </rPr>
          <t>Solver could not find a feasible solution.</t>
        </r>
      </text>
    </comment>
    <comment ref="L270" authorId="0" shapeId="0" xr:uid="{9476DF10-F14A-4F0E-9D7B-6546DC3B5877}">
      <text>
        <r>
          <rPr>
            <sz val="9"/>
            <color indexed="81"/>
            <rFont val="Tahoma"/>
            <family val="2"/>
          </rPr>
          <t>Solver could not find a feasible solution.</t>
        </r>
      </text>
    </comment>
    <comment ref="M270" authorId="0" shapeId="0" xr:uid="{525BFB38-384F-449B-93C1-743B65066F1B}">
      <text>
        <r>
          <rPr>
            <sz val="9"/>
            <color indexed="81"/>
            <rFont val="Tahoma"/>
            <family val="2"/>
          </rPr>
          <t>Solver could not find a feasible solution.</t>
        </r>
      </text>
    </comment>
    <comment ref="N270" authorId="0" shapeId="0" xr:uid="{3E00733A-4CDB-4BF5-925D-AAAA8B4B96DD}">
      <text>
        <r>
          <rPr>
            <sz val="9"/>
            <color indexed="81"/>
            <rFont val="Tahoma"/>
            <family val="2"/>
          </rPr>
          <t>Solver could not find a feasible solution.</t>
        </r>
      </text>
    </comment>
    <comment ref="O270" authorId="0" shapeId="0" xr:uid="{0738E05C-3BDF-4313-BD2C-073FEAB9606E}">
      <text>
        <r>
          <rPr>
            <sz val="9"/>
            <color indexed="81"/>
            <rFont val="Tahoma"/>
            <family val="2"/>
          </rPr>
          <t>Solver converged in probability to a global solution.</t>
        </r>
      </text>
    </comment>
    <comment ref="P270" authorId="0" shapeId="0" xr:uid="{7E479D37-BC01-4F8D-9659-5974DFDADC6A}">
      <text>
        <r>
          <rPr>
            <sz val="9"/>
            <color indexed="81"/>
            <rFont val="Tahoma"/>
            <family val="2"/>
          </rPr>
          <t>Solver converged in probability to a global solution.</t>
        </r>
      </text>
    </comment>
    <comment ref="Q270" authorId="0" shapeId="0" xr:uid="{BA40BCA1-FC55-4F9D-AF5A-7CCB538CB906}">
      <text>
        <r>
          <rPr>
            <sz val="9"/>
            <color indexed="81"/>
            <rFont val="Tahoma"/>
            <family val="2"/>
          </rPr>
          <t>Solver converged in probability to a global solution.</t>
        </r>
      </text>
    </comment>
    <comment ref="R270" authorId="0" shapeId="0" xr:uid="{4179C9E0-3DF4-41EF-A41C-C87E77BE5DFA}">
      <text>
        <r>
          <rPr>
            <sz val="9"/>
            <color indexed="81"/>
            <rFont val="Tahoma"/>
            <family val="2"/>
          </rPr>
          <t>Solver converged in probability to a global solution.</t>
        </r>
      </text>
    </comment>
    <comment ref="S270" authorId="0" shapeId="0" xr:uid="{557A922E-1136-48A1-AF7E-1CF8F19E4B5B}">
      <text>
        <r>
          <rPr>
            <sz val="9"/>
            <color indexed="81"/>
            <rFont val="Tahoma"/>
            <family val="2"/>
          </rPr>
          <t>Solver converged in probability to a global solution.</t>
        </r>
      </text>
    </comment>
    <comment ref="T270" authorId="0" shapeId="0" xr:uid="{4A3822D2-EE56-49FD-A546-AC88714A0BEF}">
      <text>
        <r>
          <rPr>
            <sz val="9"/>
            <color indexed="81"/>
            <rFont val="Tahoma"/>
            <family val="2"/>
          </rPr>
          <t>Solver converged in probability to a global solution.</t>
        </r>
      </text>
    </comment>
    <comment ref="U270" authorId="0" shapeId="0" xr:uid="{238FD549-7975-4EE8-9AD3-9AB29DADCA57}">
      <text>
        <r>
          <rPr>
            <sz val="9"/>
            <color indexed="81"/>
            <rFont val="Tahoma"/>
            <family val="2"/>
          </rPr>
          <t>Solver converged in probability to a global solution.</t>
        </r>
      </text>
    </comment>
    <comment ref="V270" authorId="0" shapeId="0" xr:uid="{FACFE310-93CF-4D8A-B6B1-292A3D8BBB86}">
      <text>
        <r>
          <rPr>
            <sz val="9"/>
            <color indexed="81"/>
            <rFont val="Tahoma"/>
            <family val="2"/>
          </rPr>
          <t>Solver converged in probability to a global solution.</t>
        </r>
      </text>
    </comment>
    <comment ref="W270" authorId="0" shapeId="0" xr:uid="{FDEAC0BF-F13D-4AFF-9426-43F2D26A8FBF}">
      <text>
        <r>
          <rPr>
            <sz val="9"/>
            <color indexed="81"/>
            <rFont val="Tahoma"/>
            <family val="2"/>
          </rPr>
          <t>Solver converged in probability to a global solution.</t>
        </r>
      </text>
    </comment>
    <comment ref="X270" authorId="0" shapeId="0" xr:uid="{4088F9AF-04BD-41A9-B946-746B25E90153}">
      <text>
        <r>
          <rPr>
            <sz val="9"/>
            <color indexed="81"/>
            <rFont val="Tahoma"/>
            <family val="2"/>
          </rPr>
          <t>Solver converged in probability to a global solution.</t>
        </r>
      </text>
    </comment>
    <comment ref="Y270" authorId="0" shapeId="0" xr:uid="{EAD03320-26E0-47B8-A7B4-900E4542AEFE}">
      <text>
        <r>
          <rPr>
            <sz val="9"/>
            <color indexed="81"/>
            <rFont val="Tahoma"/>
            <family val="2"/>
          </rPr>
          <t>Solver converged in probability to a global solution.</t>
        </r>
      </text>
    </comment>
    <comment ref="Z270" authorId="0" shapeId="0" xr:uid="{507F9624-1F8C-4CCC-85CB-06D0D616296F}">
      <text>
        <r>
          <rPr>
            <sz val="9"/>
            <color indexed="81"/>
            <rFont val="Tahoma"/>
            <family val="2"/>
          </rPr>
          <t>Solver converged in probability to a global solution.</t>
        </r>
      </text>
    </comment>
    <comment ref="AA270" authorId="0" shapeId="0" xr:uid="{05A660C1-F072-4C44-9583-E6F00F495ADB}">
      <text>
        <r>
          <rPr>
            <sz val="9"/>
            <color indexed="81"/>
            <rFont val="Tahoma"/>
            <family val="2"/>
          </rPr>
          <t>Solver converged in probability to a global solution.</t>
        </r>
      </text>
    </comment>
    <comment ref="B271" authorId="0" shapeId="0" xr:uid="{9A661AA0-93FC-44EE-8F46-5492D761D5A9}">
      <text>
        <r>
          <rPr>
            <sz val="9"/>
            <color indexed="81"/>
            <rFont val="Tahoma"/>
            <family val="2"/>
          </rPr>
          <t>Solver could not find a feasible solution.</t>
        </r>
      </text>
    </comment>
    <comment ref="C271" authorId="0" shapeId="0" xr:uid="{EDC2FF80-A70E-4318-BFCC-A07D75E6469B}">
      <text>
        <r>
          <rPr>
            <sz val="9"/>
            <color indexed="81"/>
            <rFont val="Tahoma"/>
            <family val="2"/>
          </rPr>
          <t>Solver could not find a feasible solution.</t>
        </r>
      </text>
    </comment>
    <comment ref="D271" authorId="0" shapeId="0" xr:uid="{E5B27D38-CA15-4F47-AB87-683D2C0AD708}">
      <text>
        <r>
          <rPr>
            <sz val="9"/>
            <color indexed="81"/>
            <rFont val="Tahoma"/>
            <family val="2"/>
          </rPr>
          <t>Solver could not find a feasible solution.</t>
        </r>
      </text>
    </comment>
    <comment ref="E271" authorId="0" shapeId="0" xr:uid="{82FB3D30-FDAF-4001-94E1-02197F24067F}">
      <text>
        <r>
          <rPr>
            <sz val="9"/>
            <color indexed="81"/>
            <rFont val="Tahoma"/>
            <family val="2"/>
          </rPr>
          <t>Solver could not find a feasible solution.</t>
        </r>
      </text>
    </comment>
    <comment ref="F271" authorId="0" shapeId="0" xr:uid="{A2DC9559-2CDC-47BD-9480-4CC8809770BB}">
      <text>
        <r>
          <rPr>
            <sz val="9"/>
            <color indexed="81"/>
            <rFont val="Tahoma"/>
            <family val="2"/>
          </rPr>
          <t>Solver could not find a feasible solution.</t>
        </r>
      </text>
    </comment>
    <comment ref="G271" authorId="0" shapeId="0" xr:uid="{0509074D-168A-46B2-99D4-EEF4145FFC2D}">
      <text>
        <r>
          <rPr>
            <sz val="9"/>
            <color indexed="81"/>
            <rFont val="Tahoma"/>
            <family val="2"/>
          </rPr>
          <t>Solver could not find a feasible solution.</t>
        </r>
      </text>
    </comment>
    <comment ref="H271" authorId="0" shapeId="0" xr:uid="{5AC0D351-56AB-46C0-9429-2782AB6F2E7A}">
      <text>
        <r>
          <rPr>
            <sz val="9"/>
            <color indexed="81"/>
            <rFont val="Tahoma"/>
            <family val="2"/>
          </rPr>
          <t>Solver could not find a feasible solution.</t>
        </r>
      </text>
    </comment>
    <comment ref="I271" authorId="0" shapeId="0" xr:uid="{B317B0A3-A68F-4CAF-985D-C7B6BB1A3AE3}">
      <text>
        <r>
          <rPr>
            <sz val="9"/>
            <color indexed="81"/>
            <rFont val="Tahoma"/>
            <family val="2"/>
          </rPr>
          <t>Solver could not find a feasible solution.</t>
        </r>
      </text>
    </comment>
    <comment ref="J271" authorId="0" shapeId="0" xr:uid="{D2822F98-08C0-4AA6-A2BE-EBDCB7407193}">
      <text>
        <r>
          <rPr>
            <sz val="9"/>
            <color indexed="81"/>
            <rFont val="Tahoma"/>
            <family val="2"/>
          </rPr>
          <t>Solver could not find a feasible solution.</t>
        </r>
      </text>
    </comment>
    <comment ref="K271" authorId="0" shapeId="0" xr:uid="{51D9CCBC-1B8B-410E-9983-342CD9204507}">
      <text>
        <r>
          <rPr>
            <sz val="9"/>
            <color indexed="81"/>
            <rFont val="Tahoma"/>
            <family val="2"/>
          </rPr>
          <t>Solver could not find a feasible solution.</t>
        </r>
      </text>
    </comment>
    <comment ref="L271" authorId="0" shapeId="0" xr:uid="{78F91A62-BAFA-4AB6-B4C9-8B1A49222F6D}">
      <text>
        <r>
          <rPr>
            <sz val="9"/>
            <color indexed="81"/>
            <rFont val="Tahoma"/>
            <family val="2"/>
          </rPr>
          <t>Solver could not find a feasible solution.</t>
        </r>
      </text>
    </comment>
    <comment ref="M271" authorId="0" shapeId="0" xr:uid="{0B0183A5-9047-4B52-A590-AE99A5DC144A}">
      <text>
        <r>
          <rPr>
            <sz val="9"/>
            <color indexed="81"/>
            <rFont val="Tahoma"/>
            <family val="2"/>
          </rPr>
          <t>Solver could not find a feasible solution.</t>
        </r>
      </text>
    </comment>
    <comment ref="N271" authorId="0" shapeId="0" xr:uid="{1293675F-B0AB-47D7-A653-21DD0CA39BC7}">
      <text>
        <r>
          <rPr>
            <sz val="9"/>
            <color indexed="81"/>
            <rFont val="Tahoma"/>
            <family val="2"/>
          </rPr>
          <t>Solver could not find a feasible solution.</t>
        </r>
      </text>
    </comment>
    <comment ref="O271" authorId="0" shapeId="0" xr:uid="{5801A534-136D-4691-8C72-3B6F02086302}">
      <text>
        <r>
          <rPr>
            <sz val="9"/>
            <color indexed="81"/>
            <rFont val="Tahoma"/>
            <family val="2"/>
          </rPr>
          <t>Solver converged in probability to a global solution.</t>
        </r>
      </text>
    </comment>
    <comment ref="P271" authorId="0" shapeId="0" xr:uid="{D989F559-FE6F-4F61-AEAB-2F2F365D338F}">
      <text>
        <r>
          <rPr>
            <sz val="9"/>
            <color indexed="81"/>
            <rFont val="Tahoma"/>
            <family val="2"/>
          </rPr>
          <t>Solver converged in probability to a global solution.</t>
        </r>
      </text>
    </comment>
    <comment ref="Q271" authorId="0" shapeId="0" xr:uid="{C5107BD9-53FA-4EB8-BBDF-E4FED8A3CAAC}">
      <text>
        <r>
          <rPr>
            <sz val="9"/>
            <color indexed="81"/>
            <rFont val="Tahoma"/>
            <family val="2"/>
          </rPr>
          <t>Solver converged in probability to a global solution.</t>
        </r>
      </text>
    </comment>
    <comment ref="R271" authorId="0" shapeId="0" xr:uid="{CC9A3074-C1D0-4CBD-9641-6EF2DE81A5BF}">
      <text>
        <r>
          <rPr>
            <sz val="9"/>
            <color indexed="81"/>
            <rFont val="Tahoma"/>
            <family val="2"/>
          </rPr>
          <t>Solver converged in probability to a global solution.</t>
        </r>
      </text>
    </comment>
    <comment ref="S271" authorId="0" shapeId="0" xr:uid="{F4D02F6F-AA4B-4BAB-B796-F2DA34FFBDB4}">
      <text>
        <r>
          <rPr>
            <sz val="9"/>
            <color indexed="81"/>
            <rFont val="Tahoma"/>
            <family val="2"/>
          </rPr>
          <t>Solver converged in probability to a global solution.</t>
        </r>
      </text>
    </comment>
    <comment ref="T271" authorId="0" shapeId="0" xr:uid="{B815DBA3-59CA-47BD-8E79-73F3F4AA4E46}">
      <text>
        <r>
          <rPr>
            <sz val="9"/>
            <color indexed="81"/>
            <rFont val="Tahoma"/>
            <family val="2"/>
          </rPr>
          <t>Solver converged in probability to a global solution.</t>
        </r>
      </text>
    </comment>
    <comment ref="U271" authorId="0" shapeId="0" xr:uid="{17F7D06D-CA4F-4FC3-BDD4-1D9F80BA5253}">
      <text>
        <r>
          <rPr>
            <sz val="9"/>
            <color indexed="81"/>
            <rFont val="Tahoma"/>
            <family val="2"/>
          </rPr>
          <t>Solver converged in probability to a global solution.</t>
        </r>
      </text>
    </comment>
    <comment ref="V271" authorId="0" shapeId="0" xr:uid="{E718769C-5B9E-4F71-A592-795C5AC0F741}">
      <text>
        <r>
          <rPr>
            <sz val="9"/>
            <color indexed="81"/>
            <rFont val="Tahoma"/>
            <family val="2"/>
          </rPr>
          <t>Solver converged in probability to a global solution.</t>
        </r>
      </text>
    </comment>
    <comment ref="W271" authorId="0" shapeId="0" xr:uid="{9FEC0AC8-9E1A-4F64-81B0-D7C9AD48308B}">
      <text>
        <r>
          <rPr>
            <sz val="9"/>
            <color indexed="81"/>
            <rFont val="Tahoma"/>
            <family val="2"/>
          </rPr>
          <t>Solver converged in probability to a global solution.</t>
        </r>
      </text>
    </comment>
    <comment ref="X271" authorId="0" shapeId="0" xr:uid="{3F4BE8DD-FE6E-4E82-9143-0BBA2ACFB003}">
      <text>
        <r>
          <rPr>
            <sz val="9"/>
            <color indexed="81"/>
            <rFont val="Tahoma"/>
            <family val="2"/>
          </rPr>
          <t>Solver converged in probability to a global solution.</t>
        </r>
      </text>
    </comment>
    <comment ref="Y271" authorId="0" shapeId="0" xr:uid="{9290C17C-192A-44AC-94C3-55F54B739F1D}">
      <text>
        <r>
          <rPr>
            <sz val="9"/>
            <color indexed="81"/>
            <rFont val="Tahoma"/>
            <family val="2"/>
          </rPr>
          <t>Solver converged in probability to a global solution.</t>
        </r>
      </text>
    </comment>
    <comment ref="Z271" authorId="0" shapeId="0" xr:uid="{D344BD73-06D7-4B10-AD57-24A96C53F57D}">
      <text>
        <r>
          <rPr>
            <sz val="9"/>
            <color indexed="81"/>
            <rFont val="Tahoma"/>
            <family val="2"/>
          </rPr>
          <t>Solver converged in probability to a global solution.</t>
        </r>
      </text>
    </comment>
    <comment ref="AA271" authorId="0" shapeId="0" xr:uid="{370449BF-1CF1-439D-892D-D41878357880}">
      <text>
        <r>
          <rPr>
            <sz val="9"/>
            <color indexed="81"/>
            <rFont val="Tahoma"/>
            <family val="2"/>
          </rPr>
          <t>Solver converged in probability to a global solution.</t>
        </r>
      </text>
    </comment>
    <comment ref="B272" authorId="0" shapeId="0" xr:uid="{B20DEC66-DE04-45A3-983A-5D99897586DB}">
      <text>
        <r>
          <rPr>
            <sz val="9"/>
            <color indexed="81"/>
            <rFont val="Tahoma"/>
            <family val="2"/>
          </rPr>
          <t>Solver could not find a feasible solution.</t>
        </r>
      </text>
    </comment>
    <comment ref="C272" authorId="0" shapeId="0" xr:uid="{6AFDB80F-496E-44C5-B5C5-36F4289DAC5F}">
      <text>
        <r>
          <rPr>
            <sz val="9"/>
            <color indexed="81"/>
            <rFont val="Tahoma"/>
            <family val="2"/>
          </rPr>
          <t>Solver could not find a feasible solution.</t>
        </r>
      </text>
    </comment>
    <comment ref="D272" authorId="0" shapeId="0" xr:uid="{3C69D489-123A-41C9-9F9B-95CCD0300DAE}">
      <text>
        <r>
          <rPr>
            <sz val="9"/>
            <color indexed="81"/>
            <rFont val="Tahoma"/>
            <family val="2"/>
          </rPr>
          <t>Solver could not find a feasible solution.</t>
        </r>
      </text>
    </comment>
    <comment ref="E272" authorId="0" shapeId="0" xr:uid="{77C86866-78B5-4282-BD9A-9D978ED77D70}">
      <text>
        <r>
          <rPr>
            <sz val="9"/>
            <color indexed="81"/>
            <rFont val="Tahoma"/>
            <family val="2"/>
          </rPr>
          <t>Solver could not find a feasible solution.</t>
        </r>
      </text>
    </comment>
    <comment ref="F272" authorId="0" shapeId="0" xr:uid="{D2E1B67C-569E-4D60-9939-C9659B7A17F7}">
      <text>
        <r>
          <rPr>
            <sz val="9"/>
            <color indexed="81"/>
            <rFont val="Tahoma"/>
            <family val="2"/>
          </rPr>
          <t>Solver could not find a feasible solution.</t>
        </r>
      </text>
    </comment>
    <comment ref="G272" authorId="0" shapeId="0" xr:uid="{369FC433-0B1E-495E-8082-C536F9A90D5F}">
      <text>
        <r>
          <rPr>
            <sz val="9"/>
            <color indexed="81"/>
            <rFont val="Tahoma"/>
            <family val="2"/>
          </rPr>
          <t>Solver could not find a feasible solution.</t>
        </r>
      </text>
    </comment>
    <comment ref="H272" authorId="0" shapeId="0" xr:uid="{66CA5493-73E4-4A56-B390-8D6BBB678B12}">
      <text>
        <r>
          <rPr>
            <sz val="9"/>
            <color indexed="81"/>
            <rFont val="Tahoma"/>
            <family val="2"/>
          </rPr>
          <t>Solver could not find a feasible solution.</t>
        </r>
      </text>
    </comment>
    <comment ref="I272" authorId="0" shapeId="0" xr:uid="{CDFB7F4F-C5A2-4CE5-B3AA-5108E89ECE27}">
      <text>
        <r>
          <rPr>
            <sz val="9"/>
            <color indexed="81"/>
            <rFont val="Tahoma"/>
            <family val="2"/>
          </rPr>
          <t>Solver could not find a feasible solution.</t>
        </r>
      </text>
    </comment>
    <comment ref="J272" authorId="0" shapeId="0" xr:uid="{F4374B50-BA16-493B-976B-9B97B5B6EE94}">
      <text>
        <r>
          <rPr>
            <sz val="9"/>
            <color indexed="81"/>
            <rFont val="Tahoma"/>
            <family val="2"/>
          </rPr>
          <t>Solver could not find a feasible solution.</t>
        </r>
      </text>
    </comment>
    <comment ref="K272" authorId="0" shapeId="0" xr:uid="{01E3F765-2273-48A0-AC1D-1C3C2E6E0022}">
      <text>
        <r>
          <rPr>
            <sz val="9"/>
            <color indexed="81"/>
            <rFont val="Tahoma"/>
            <family val="2"/>
          </rPr>
          <t>Solver could not find a feasible solution.</t>
        </r>
      </text>
    </comment>
    <comment ref="L272" authorId="0" shapeId="0" xr:uid="{338B6094-8ED7-4ABE-B57F-ED45CFF12914}">
      <text>
        <r>
          <rPr>
            <sz val="9"/>
            <color indexed="81"/>
            <rFont val="Tahoma"/>
            <family val="2"/>
          </rPr>
          <t>Solver could not find a feasible solution.</t>
        </r>
      </text>
    </comment>
    <comment ref="M272" authorId="0" shapeId="0" xr:uid="{B0428BC5-AF90-4B82-9C02-67200C1F4E86}">
      <text>
        <r>
          <rPr>
            <sz val="9"/>
            <color indexed="81"/>
            <rFont val="Tahoma"/>
            <family val="2"/>
          </rPr>
          <t>Solver could not find a feasible solution.</t>
        </r>
      </text>
    </comment>
    <comment ref="N272" authorId="0" shapeId="0" xr:uid="{52CAABB1-3BE8-421A-8509-F76C74E28C5F}">
      <text>
        <r>
          <rPr>
            <sz val="9"/>
            <color indexed="81"/>
            <rFont val="Tahoma"/>
            <family val="2"/>
          </rPr>
          <t>Solver could not find a feasible solution.</t>
        </r>
      </text>
    </comment>
    <comment ref="O272" authorId="0" shapeId="0" xr:uid="{E343DEE5-9D2B-4CFA-9DE6-A3BA70A9126D}">
      <text>
        <r>
          <rPr>
            <sz val="9"/>
            <color indexed="81"/>
            <rFont val="Tahoma"/>
            <family val="2"/>
          </rPr>
          <t>Solver converged in probability to a global solution.</t>
        </r>
      </text>
    </comment>
    <comment ref="P272" authorId="0" shapeId="0" xr:uid="{ACAF9EC2-51DA-4E87-9507-F93B3D9B3A58}">
      <text>
        <r>
          <rPr>
            <sz val="9"/>
            <color indexed="81"/>
            <rFont val="Tahoma"/>
            <family val="2"/>
          </rPr>
          <t>Solver converged in probability to a global solution.</t>
        </r>
      </text>
    </comment>
    <comment ref="Q272" authorId="0" shapeId="0" xr:uid="{094E0F88-63CF-4A42-A654-2063D50785F5}">
      <text>
        <r>
          <rPr>
            <sz val="9"/>
            <color indexed="81"/>
            <rFont val="Tahoma"/>
            <family val="2"/>
          </rPr>
          <t>Solver converged in probability to a global solution.</t>
        </r>
      </text>
    </comment>
    <comment ref="R272" authorId="0" shapeId="0" xr:uid="{4EF4FCBA-33F2-48E9-B22A-CC3E8275A1F6}">
      <text>
        <r>
          <rPr>
            <sz val="9"/>
            <color indexed="81"/>
            <rFont val="Tahoma"/>
            <family val="2"/>
          </rPr>
          <t>Solver converged in probability to a global solution.</t>
        </r>
      </text>
    </comment>
    <comment ref="S272" authorId="0" shapeId="0" xr:uid="{657BBB42-6D3F-4091-A5C6-C7829A4DC29D}">
      <text>
        <r>
          <rPr>
            <sz val="9"/>
            <color indexed="81"/>
            <rFont val="Tahoma"/>
            <family val="2"/>
          </rPr>
          <t>Solver converged in probability to a global solution.</t>
        </r>
      </text>
    </comment>
    <comment ref="T272" authorId="0" shapeId="0" xr:uid="{D5C97BA4-7370-49F8-B1FB-A0557BAB6561}">
      <text>
        <r>
          <rPr>
            <sz val="9"/>
            <color indexed="81"/>
            <rFont val="Tahoma"/>
            <family val="2"/>
          </rPr>
          <t>Solver converged in probability to a global solution.</t>
        </r>
      </text>
    </comment>
    <comment ref="U272" authorId="0" shapeId="0" xr:uid="{B5A15EAB-9A19-4FD8-B0C3-C1DEE982ACA7}">
      <text>
        <r>
          <rPr>
            <sz val="9"/>
            <color indexed="81"/>
            <rFont val="Tahoma"/>
            <family val="2"/>
          </rPr>
          <t>Solver converged in probability to a global solution.</t>
        </r>
      </text>
    </comment>
    <comment ref="V272" authorId="0" shapeId="0" xr:uid="{EE3B3422-EC11-432B-AF2F-5911CD37B706}">
      <text>
        <r>
          <rPr>
            <sz val="9"/>
            <color indexed="81"/>
            <rFont val="Tahoma"/>
            <family val="2"/>
          </rPr>
          <t>Solver converged in probability to a global solution.</t>
        </r>
      </text>
    </comment>
    <comment ref="W272" authorId="0" shapeId="0" xr:uid="{561DB80C-0CDC-4B6D-864D-05F3468D20D8}">
      <text>
        <r>
          <rPr>
            <sz val="9"/>
            <color indexed="81"/>
            <rFont val="Tahoma"/>
            <family val="2"/>
          </rPr>
          <t>Solver converged in probability to a global solution.</t>
        </r>
      </text>
    </comment>
    <comment ref="X272" authorId="0" shapeId="0" xr:uid="{A839EE8C-8CE2-4729-A476-550E1D2780AD}">
      <text>
        <r>
          <rPr>
            <sz val="9"/>
            <color indexed="81"/>
            <rFont val="Tahoma"/>
            <family val="2"/>
          </rPr>
          <t>Solver converged in probability to a global solution.</t>
        </r>
      </text>
    </comment>
    <comment ref="Y272" authorId="0" shapeId="0" xr:uid="{1C205A5B-B14F-4F91-B644-2AF704FDB13F}">
      <text>
        <r>
          <rPr>
            <sz val="9"/>
            <color indexed="81"/>
            <rFont val="Tahoma"/>
            <family val="2"/>
          </rPr>
          <t>Solver converged in probability to a global solution.</t>
        </r>
      </text>
    </comment>
    <comment ref="Z272" authorId="0" shapeId="0" xr:uid="{ED39C6B5-3D6B-4AFC-A904-AF47D640A4ED}">
      <text>
        <r>
          <rPr>
            <sz val="9"/>
            <color indexed="81"/>
            <rFont val="Tahoma"/>
            <family val="2"/>
          </rPr>
          <t>Solver converged in probability to a global solution.</t>
        </r>
      </text>
    </comment>
    <comment ref="AA272" authorId="0" shapeId="0" xr:uid="{CFACF2F6-CF0A-4CFA-A6E4-C41948201FD1}">
      <text>
        <r>
          <rPr>
            <sz val="9"/>
            <color indexed="81"/>
            <rFont val="Tahoma"/>
            <family val="2"/>
          </rPr>
          <t>Solver converged in probability to a global solution.</t>
        </r>
      </text>
    </comment>
    <comment ref="B273" authorId="0" shapeId="0" xr:uid="{75004543-A225-40A9-94A9-A438D6A45760}">
      <text>
        <r>
          <rPr>
            <sz val="9"/>
            <color indexed="81"/>
            <rFont val="Tahoma"/>
            <family val="2"/>
          </rPr>
          <t>Solver could not find a feasible solution.</t>
        </r>
      </text>
    </comment>
    <comment ref="C273" authorId="0" shapeId="0" xr:uid="{83DC151A-6AA0-4463-A139-EE6A1E579EE3}">
      <text>
        <r>
          <rPr>
            <sz val="9"/>
            <color indexed="81"/>
            <rFont val="Tahoma"/>
            <family val="2"/>
          </rPr>
          <t>Solver could not find a feasible solution.</t>
        </r>
      </text>
    </comment>
    <comment ref="D273" authorId="0" shapeId="0" xr:uid="{3A801ED5-19DC-4897-A864-BDDC878B4543}">
      <text>
        <r>
          <rPr>
            <sz val="9"/>
            <color indexed="81"/>
            <rFont val="Tahoma"/>
            <family val="2"/>
          </rPr>
          <t>Solver could not find a feasible solution.</t>
        </r>
      </text>
    </comment>
    <comment ref="E273" authorId="0" shapeId="0" xr:uid="{D1902220-F228-4D01-9AAF-354869936AFC}">
      <text>
        <r>
          <rPr>
            <sz val="9"/>
            <color indexed="81"/>
            <rFont val="Tahoma"/>
            <family val="2"/>
          </rPr>
          <t>Solver could not find a feasible solution.</t>
        </r>
      </text>
    </comment>
    <comment ref="F273" authorId="0" shapeId="0" xr:uid="{AF7CA904-1348-467E-9029-8725A52A1751}">
      <text>
        <r>
          <rPr>
            <sz val="9"/>
            <color indexed="81"/>
            <rFont val="Tahoma"/>
            <family val="2"/>
          </rPr>
          <t>Solver could not find a feasible solution.</t>
        </r>
      </text>
    </comment>
    <comment ref="G273" authorId="0" shapeId="0" xr:uid="{AD767639-3931-4438-9203-5CE422DD821F}">
      <text>
        <r>
          <rPr>
            <sz val="9"/>
            <color indexed="81"/>
            <rFont val="Tahoma"/>
            <family val="2"/>
          </rPr>
          <t>Solver could not find a feasible solution.</t>
        </r>
      </text>
    </comment>
    <comment ref="H273" authorId="0" shapeId="0" xr:uid="{DE538DCD-4109-49E9-A140-4437DE055B9E}">
      <text>
        <r>
          <rPr>
            <sz val="9"/>
            <color indexed="81"/>
            <rFont val="Tahoma"/>
            <family val="2"/>
          </rPr>
          <t>Solver could not find a feasible solution.</t>
        </r>
      </text>
    </comment>
    <comment ref="I273" authorId="0" shapeId="0" xr:uid="{0D862635-1A0F-4C2B-9222-134D5CAA2683}">
      <text>
        <r>
          <rPr>
            <sz val="9"/>
            <color indexed="81"/>
            <rFont val="Tahoma"/>
            <family val="2"/>
          </rPr>
          <t>Solver could not find a feasible solution.</t>
        </r>
      </text>
    </comment>
    <comment ref="J273" authorId="0" shapeId="0" xr:uid="{10B8FE30-0A4C-42B3-87B1-24AF49913D04}">
      <text>
        <r>
          <rPr>
            <sz val="9"/>
            <color indexed="81"/>
            <rFont val="Tahoma"/>
            <family val="2"/>
          </rPr>
          <t>Solver could not find a feasible solution.</t>
        </r>
      </text>
    </comment>
    <comment ref="K273" authorId="0" shapeId="0" xr:uid="{CA41CFA5-B927-4066-B53D-D2FDEFB7C5B2}">
      <text>
        <r>
          <rPr>
            <sz val="9"/>
            <color indexed="81"/>
            <rFont val="Tahoma"/>
            <family val="2"/>
          </rPr>
          <t>Solver could not find a feasible solution.</t>
        </r>
      </text>
    </comment>
    <comment ref="L273" authorId="0" shapeId="0" xr:uid="{89C1CCD5-538B-428C-85FD-099523D7DFF0}">
      <text>
        <r>
          <rPr>
            <sz val="9"/>
            <color indexed="81"/>
            <rFont val="Tahoma"/>
            <family val="2"/>
          </rPr>
          <t>Solver could not find a feasible solution.</t>
        </r>
      </text>
    </comment>
    <comment ref="M273" authorId="0" shapeId="0" xr:uid="{1983E5B9-0E61-452A-8B5B-0937DED680E6}">
      <text>
        <r>
          <rPr>
            <sz val="9"/>
            <color indexed="81"/>
            <rFont val="Tahoma"/>
            <family val="2"/>
          </rPr>
          <t>Solver could not find a feasible solution.</t>
        </r>
      </text>
    </comment>
    <comment ref="N273" authorId="0" shapeId="0" xr:uid="{BFA799CE-352E-4156-B559-BBA484171DF6}">
      <text>
        <r>
          <rPr>
            <sz val="9"/>
            <color indexed="81"/>
            <rFont val="Tahoma"/>
            <family val="2"/>
          </rPr>
          <t>Solver could not find a feasible solution.</t>
        </r>
      </text>
    </comment>
    <comment ref="O273" authorId="0" shapeId="0" xr:uid="{109BC2F5-302E-4F7C-8801-5B74E914B582}">
      <text>
        <r>
          <rPr>
            <sz val="9"/>
            <color indexed="81"/>
            <rFont val="Tahoma"/>
            <family val="2"/>
          </rPr>
          <t>Solver converged in probability to a global solution.</t>
        </r>
      </text>
    </comment>
    <comment ref="P273" authorId="0" shapeId="0" xr:uid="{58BDBA28-2E98-424C-9E9D-5B3C9C3ADE86}">
      <text>
        <r>
          <rPr>
            <sz val="9"/>
            <color indexed="81"/>
            <rFont val="Tahoma"/>
            <family val="2"/>
          </rPr>
          <t>Solver converged in probability to a global solution.</t>
        </r>
      </text>
    </comment>
    <comment ref="Q273" authorId="0" shapeId="0" xr:uid="{6F0633B6-B5FC-4648-A5F6-338BF493F423}">
      <text>
        <r>
          <rPr>
            <sz val="9"/>
            <color indexed="81"/>
            <rFont val="Tahoma"/>
            <family val="2"/>
          </rPr>
          <t>Solver converged in probability to a global solution.</t>
        </r>
      </text>
    </comment>
    <comment ref="R273" authorId="0" shapeId="0" xr:uid="{D1669301-CC43-476A-A181-B5BB94B19435}">
      <text>
        <r>
          <rPr>
            <sz val="9"/>
            <color indexed="81"/>
            <rFont val="Tahoma"/>
            <family val="2"/>
          </rPr>
          <t>Solver converged in probability to a global solution.</t>
        </r>
      </text>
    </comment>
    <comment ref="S273" authorId="0" shapeId="0" xr:uid="{AFA0C146-892C-4F60-90A8-45323BF35358}">
      <text>
        <r>
          <rPr>
            <sz val="9"/>
            <color indexed="81"/>
            <rFont val="Tahoma"/>
            <family val="2"/>
          </rPr>
          <t>Solver converged in probability to a global solution.</t>
        </r>
      </text>
    </comment>
    <comment ref="T273" authorId="0" shapeId="0" xr:uid="{47562FA2-8BA4-4D9B-AB74-FB813F8EF03C}">
      <text>
        <r>
          <rPr>
            <sz val="9"/>
            <color indexed="81"/>
            <rFont val="Tahoma"/>
            <family val="2"/>
          </rPr>
          <t>Solver converged in probability to a global solution.</t>
        </r>
      </text>
    </comment>
    <comment ref="U273" authorId="0" shapeId="0" xr:uid="{A15721AD-672A-462F-9683-024719363028}">
      <text>
        <r>
          <rPr>
            <sz val="9"/>
            <color indexed="81"/>
            <rFont val="Tahoma"/>
            <family val="2"/>
          </rPr>
          <t>Solver converged in probability to a global solution.</t>
        </r>
      </text>
    </comment>
    <comment ref="V273" authorId="0" shapeId="0" xr:uid="{33A1F1AA-A5FE-4ACA-BD03-91F2FF8F72CE}">
      <text>
        <r>
          <rPr>
            <sz val="9"/>
            <color indexed="81"/>
            <rFont val="Tahoma"/>
            <family val="2"/>
          </rPr>
          <t>Solver converged in probability to a global solution.</t>
        </r>
      </text>
    </comment>
    <comment ref="W273" authorId="0" shapeId="0" xr:uid="{E7562E4D-61FD-4CCD-89F0-42A799F2BD44}">
      <text>
        <r>
          <rPr>
            <sz val="9"/>
            <color indexed="81"/>
            <rFont val="Tahoma"/>
            <family val="2"/>
          </rPr>
          <t>Solver converged in probability to a global solution.</t>
        </r>
      </text>
    </comment>
    <comment ref="X273" authorId="0" shapeId="0" xr:uid="{2CA10C91-9C2F-453C-B879-A56F2F1C8F87}">
      <text>
        <r>
          <rPr>
            <sz val="9"/>
            <color indexed="81"/>
            <rFont val="Tahoma"/>
            <family val="2"/>
          </rPr>
          <t>Solver converged in probability to a global solution.</t>
        </r>
      </text>
    </comment>
    <comment ref="Y273" authorId="0" shapeId="0" xr:uid="{415CC07D-895F-4C72-A978-D2D19473D9C5}">
      <text>
        <r>
          <rPr>
            <sz val="9"/>
            <color indexed="81"/>
            <rFont val="Tahoma"/>
            <family val="2"/>
          </rPr>
          <t>Solver converged in probability to a global solution.</t>
        </r>
      </text>
    </comment>
    <comment ref="Z273" authorId="0" shapeId="0" xr:uid="{B79B920E-DC63-47D6-BD30-E8A7DA24773D}">
      <text>
        <r>
          <rPr>
            <sz val="9"/>
            <color indexed="81"/>
            <rFont val="Tahoma"/>
            <family val="2"/>
          </rPr>
          <t>Solver converged in probability to a global solution.</t>
        </r>
      </text>
    </comment>
    <comment ref="AA273" authorId="0" shapeId="0" xr:uid="{CA696EBC-3350-412C-A0AF-BAF993A9C818}">
      <text>
        <r>
          <rPr>
            <sz val="9"/>
            <color indexed="81"/>
            <rFont val="Tahoma"/>
            <family val="2"/>
          </rPr>
          <t>Solver converged in probability to a global solution.</t>
        </r>
      </text>
    </comment>
    <comment ref="B274" authorId="0" shapeId="0" xr:uid="{9B024ACF-A1E5-4115-8D59-C7D35290B785}">
      <text>
        <r>
          <rPr>
            <sz val="9"/>
            <color indexed="81"/>
            <rFont val="Tahoma"/>
            <family val="2"/>
          </rPr>
          <t>Solver could not find a feasible solution.</t>
        </r>
      </text>
    </comment>
    <comment ref="C274" authorId="0" shapeId="0" xr:uid="{CD7C2E58-63C0-4F3E-9F0D-3051882A225F}">
      <text>
        <r>
          <rPr>
            <sz val="9"/>
            <color indexed="81"/>
            <rFont val="Tahoma"/>
            <family val="2"/>
          </rPr>
          <t>Solver could not find a feasible solution.</t>
        </r>
      </text>
    </comment>
    <comment ref="D274" authorId="0" shapeId="0" xr:uid="{F8C6EA04-62F5-481E-9842-B6EF4678A2AB}">
      <text>
        <r>
          <rPr>
            <sz val="9"/>
            <color indexed="81"/>
            <rFont val="Tahoma"/>
            <family val="2"/>
          </rPr>
          <t>Solver could not find a feasible solution.</t>
        </r>
      </text>
    </comment>
    <comment ref="E274" authorId="0" shapeId="0" xr:uid="{6F3FAAAA-3179-41D8-8D61-E459DFC4DA6C}">
      <text>
        <r>
          <rPr>
            <sz val="9"/>
            <color indexed="81"/>
            <rFont val="Tahoma"/>
            <family val="2"/>
          </rPr>
          <t>Solver could not find a feasible solution.</t>
        </r>
      </text>
    </comment>
    <comment ref="F274" authorId="0" shapeId="0" xr:uid="{B403B18F-F18F-496E-942B-6E632B22772E}">
      <text>
        <r>
          <rPr>
            <sz val="9"/>
            <color indexed="81"/>
            <rFont val="Tahoma"/>
            <family val="2"/>
          </rPr>
          <t>Solver could not find a feasible solution.</t>
        </r>
      </text>
    </comment>
    <comment ref="G274" authorId="0" shapeId="0" xr:uid="{7C34BDC7-7CEA-40CA-912D-0AC6C093F840}">
      <text>
        <r>
          <rPr>
            <sz val="9"/>
            <color indexed="81"/>
            <rFont val="Tahoma"/>
            <family val="2"/>
          </rPr>
          <t>Solver could not find a feasible solution.</t>
        </r>
      </text>
    </comment>
    <comment ref="H274" authorId="0" shapeId="0" xr:uid="{18F64BA1-859C-4409-BFC8-987AFAC75696}">
      <text>
        <r>
          <rPr>
            <sz val="9"/>
            <color indexed="81"/>
            <rFont val="Tahoma"/>
            <family val="2"/>
          </rPr>
          <t>Solver could not find a feasible solution.</t>
        </r>
      </text>
    </comment>
    <comment ref="I274" authorId="0" shapeId="0" xr:uid="{CB5B2E25-447C-4602-B8A7-A00891D858F0}">
      <text>
        <r>
          <rPr>
            <sz val="9"/>
            <color indexed="81"/>
            <rFont val="Tahoma"/>
            <family val="2"/>
          </rPr>
          <t>Solver could not find a feasible solution.</t>
        </r>
      </text>
    </comment>
    <comment ref="J274" authorId="0" shapeId="0" xr:uid="{0B4B4677-2039-443D-9E98-AC0FA8A8E952}">
      <text>
        <r>
          <rPr>
            <sz val="9"/>
            <color indexed="81"/>
            <rFont val="Tahoma"/>
            <family val="2"/>
          </rPr>
          <t>Solver could not find a feasible solution.</t>
        </r>
      </text>
    </comment>
    <comment ref="K274" authorId="0" shapeId="0" xr:uid="{E34441B5-A7B0-46AD-91FE-5623D3932415}">
      <text>
        <r>
          <rPr>
            <sz val="9"/>
            <color indexed="81"/>
            <rFont val="Tahoma"/>
            <family val="2"/>
          </rPr>
          <t>Solver could not find a feasible solution.</t>
        </r>
      </text>
    </comment>
    <comment ref="L274" authorId="0" shapeId="0" xr:uid="{8CBA5A67-0667-441C-BDB0-25D0911640D0}">
      <text>
        <r>
          <rPr>
            <sz val="9"/>
            <color indexed="81"/>
            <rFont val="Tahoma"/>
            <family val="2"/>
          </rPr>
          <t>Solver could not find a feasible solution.</t>
        </r>
      </text>
    </comment>
    <comment ref="M274" authorId="0" shapeId="0" xr:uid="{6CD417E0-7783-4361-A2C0-9846B0F0893D}">
      <text>
        <r>
          <rPr>
            <sz val="9"/>
            <color indexed="81"/>
            <rFont val="Tahoma"/>
            <family val="2"/>
          </rPr>
          <t>Solver could not find a feasible solution.</t>
        </r>
      </text>
    </comment>
    <comment ref="N274" authorId="0" shapeId="0" xr:uid="{1110F326-4947-4488-8C5E-3259070183FD}">
      <text>
        <r>
          <rPr>
            <sz val="9"/>
            <color indexed="81"/>
            <rFont val="Tahoma"/>
            <family val="2"/>
          </rPr>
          <t>Solver could not find a feasible solution.</t>
        </r>
      </text>
    </comment>
    <comment ref="O274" authorId="0" shapeId="0" xr:uid="{A66EEA31-439A-44F0-82C9-615AD3946060}">
      <text>
        <r>
          <rPr>
            <sz val="9"/>
            <color indexed="81"/>
            <rFont val="Tahoma"/>
            <family val="2"/>
          </rPr>
          <t>Solver could not find a feasible solution.</t>
        </r>
      </text>
    </comment>
    <comment ref="P274" authorId="0" shapeId="0" xr:uid="{385B2E2C-D86D-497C-B283-50BAA82052BC}">
      <text>
        <r>
          <rPr>
            <sz val="9"/>
            <color indexed="81"/>
            <rFont val="Tahoma"/>
            <family val="2"/>
          </rPr>
          <t>Solver converged in probability to a global solution.</t>
        </r>
      </text>
    </comment>
    <comment ref="Q274" authorId="0" shapeId="0" xr:uid="{C543DD31-3891-4B3D-A9F5-8406C0FD7347}">
      <text>
        <r>
          <rPr>
            <sz val="9"/>
            <color indexed="81"/>
            <rFont val="Tahoma"/>
            <family val="2"/>
          </rPr>
          <t>Solver converged in probability to a global solution.</t>
        </r>
      </text>
    </comment>
    <comment ref="R274" authorId="0" shapeId="0" xr:uid="{D0216FD8-BC99-4052-BAC1-50388395BAE9}">
      <text>
        <r>
          <rPr>
            <sz val="9"/>
            <color indexed="81"/>
            <rFont val="Tahoma"/>
            <family val="2"/>
          </rPr>
          <t>Solver converged in probability to a global solution.</t>
        </r>
      </text>
    </comment>
    <comment ref="S274" authorId="0" shapeId="0" xr:uid="{AD5E9134-BDDA-4E2E-BEFD-FEA4EC7660DD}">
      <text>
        <r>
          <rPr>
            <sz val="9"/>
            <color indexed="81"/>
            <rFont val="Tahoma"/>
            <family val="2"/>
          </rPr>
          <t>Solver converged in probability to a global solution.</t>
        </r>
      </text>
    </comment>
    <comment ref="T274" authorId="0" shapeId="0" xr:uid="{69A38E39-148E-4F75-B9E7-5A7A14B00CC7}">
      <text>
        <r>
          <rPr>
            <sz val="9"/>
            <color indexed="81"/>
            <rFont val="Tahoma"/>
            <family val="2"/>
          </rPr>
          <t>Solver converged in probability to a global solution.</t>
        </r>
      </text>
    </comment>
    <comment ref="U274" authorId="0" shapeId="0" xr:uid="{64DCF325-9E84-44DD-A8A9-DA12D33AF1CF}">
      <text>
        <r>
          <rPr>
            <sz val="9"/>
            <color indexed="81"/>
            <rFont val="Tahoma"/>
            <family val="2"/>
          </rPr>
          <t>Solver converged in probability to a global solution.</t>
        </r>
      </text>
    </comment>
    <comment ref="V274" authorId="0" shapeId="0" xr:uid="{E374978B-A057-40A1-8D41-6E8E762C8A6F}">
      <text>
        <r>
          <rPr>
            <sz val="9"/>
            <color indexed="81"/>
            <rFont val="Tahoma"/>
            <family val="2"/>
          </rPr>
          <t>Solver converged in probability to a global solution.</t>
        </r>
      </text>
    </comment>
    <comment ref="W274" authorId="0" shapeId="0" xr:uid="{D486128B-95DC-4429-B54B-8ED307250F8B}">
      <text>
        <r>
          <rPr>
            <sz val="9"/>
            <color indexed="81"/>
            <rFont val="Tahoma"/>
            <family val="2"/>
          </rPr>
          <t>Solver converged in probability to a global solution.</t>
        </r>
      </text>
    </comment>
    <comment ref="X274" authorId="0" shapeId="0" xr:uid="{59ED2D08-766F-4F4C-9C59-640CB25BE8FC}">
      <text>
        <r>
          <rPr>
            <sz val="9"/>
            <color indexed="81"/>
            <rFont val="Tahoma"/>
            <family val="2"/>
          </rPr>
          <t>Solver converged in probability to a global solution.</t>
        </r>
      </text>
    </comment>
    <comment ref="Y274" authorId="0" shapeId="0" xr:uid="{69D8C6EF-80C9-42A1-9F24-19DFCE959ABF}">
      <text>
        <r>
          <rPr>
            <sz val="9"/>
            <color indexed="81"/>
            <rFont val="Tahoma"/>
            <family val="2"/>
          </rPr>
          <t>Solver converged in probability to a global solution.</t>
        </r>
      </text>
    </comment>
    <comment ref="Z274" authorId="0" shapeId="0" xr:uid="{2832945B-7952-4959-BACD-F24FC148B628}">
      <text>
        <r>
          <rPr>
            <sz val="9"/>
            <color indexed="81"/>
            <rFont val="Tahoma"/>
            <family val="2"/>
          </rPr>
          <t>Solver converged in probability to a global solution.</t>
        </r>
      </text>
    </comment>
    <comment ref="AA274" authorId="0" shapeId="0" xr:uid="{F54B992E-D442-4A6D-8917-C7CC05486078}">
      <text>
        <r>
          <rPr>
            <sz val="9"/>
            <color indexed="81"/>
            <rFont val="Tahoma"/>
            <family val="2"/>
          </rPr>
          <t>Solver converged in probability to a global solution.</t>
        </r>
      </text>
    </comment>
    <comment ref="B275" authorId="0" shapeId="0" xr:uid="{55910DC4-7686-4038-BC89-B5219F067FB2}">
      <text>
        <r>
          <rPr>
            <sz val="9"/>
            <color indexed="81"/>
            <rFont val="Tahoma"/>
            <family val="2"/>
          </rPr>
          <t>Solver could not find a feasible solution.</t>
        </r>
      </text>
    </comment>
    <comment ref="C275" authorId="0" shapeId="0" xr:uid="{86E1C2D7-B7CC-483C-8170-AC02151E4EA5}">
      <text>
        <r>
          <rPr>
            <sz val="9"/>
            <color indexed="81"/>
            <rFont val="Tahoma"/>
            <family val="2"/>
          </rPr>
          <t>Solver could not find a feasible solution.</t>
        </r>
      </text>
    </comment>
    <comment ref="D275" authorId="0" shapeId="0" xr:uid="{BF65A1F5-3A3D-40CB-BD34-0A6804D8E7C7}">
      <text>
        <r>
          <rPr>
            <sz val="9"/>
            <color indexed="81"/>
            <rFont val="Tahoma"/>
            <family val="2"/>
          </rPr>
          <t>Solver could not find a feasible solution.</t>
        </r>
      </text>
    </comment>
    <comment ref="E275" authorId="0" shapeId="0" xr:uid="{66FFFA71-5F63-4EA8-A96B-68B29A73CEA9}">
      <text>
        <r>
          <rPr>
            <sz val="9"/>
            <color indexed="81"/>
            <rFont val="Tahoma"/>
            <family val="2"/>
          </rPr>
          <t>Solver could not find a feasible solution.</t>
        </r>
      </text>
    </comment>
    <comment ref="F275" authorId="0" shapeId="0" xr:uid="{24E0C48A-2EA8-4862-B688-697210892BE4}">
      <text>
        <r>
          <rPr>
            <sz val="9"/>
            <color indexed="81"/>
            <rFont val="Tahoma"/>
            <family val="2"/>
          </rPr>
          <t>Solver could not find a feasible solution.</t>
        </r>
      </text>
    </comment>
    <comment ref="G275" authorId="0" shapeId="0" xr:uid="{BEA45B7D-93A9-4A2D-82C9-8117C7896EAD}">
      <text>
        <r>
          <rPr>
            <sz val="9"/>
            <color indexed="81"/>
            <rFont val="Tahoma"/>
            <family val="2"/>
          </rPr>
          <t>Solver could not find a feasible solution.</t>
        </r>
      </text>
    </comment>
    <comment ref="H275" authorId="0" shapeId="0" xr:uid="{E3F863FD-9B21-4070-B86C-994BB6C66CD7}">
      <text>
        <r>
          <rPr>
            <sz val="9"/>
            <color indexed="81"/>
            <rFont val="Tahoma"/>
            <family val="2"/>
          </rPr>
          <t>Solver could not find a feasible solution.</t>
        </r>
      </text>
    </comment>
    <comment ref="I275" authorId="0" shapeId="0" xr:uid="{B030861D-E100-4D5B-8C82-CE7CD71CEBFB}">
      <text>
        <r>
          <rPr>
            <sz val="9"/>
            <color indexed="81"/>
            <rFont val="Tahoma"/>
            <family val="2"/>
          </rPr>
          <t>Solver could not find a feasible solution.</t>
        </r>
      </text>
    </comment>
    <comment ref="J275" authorId="0" shapeId="0" xr:uid="{724C7079-8C28-4030-A90F-99635FD97FCA}">
      <text>
        <r>
          <rPr>
            <sz val="9"/>
            <color indexed="81"/>
            <rFont val="Tahoma"/>
            <family val="2"/>
          </rPr>
          <t>Solver could not find a feasible solution.</t>
        </r>
      </text>
    </comment>
    <comment ref="K275" authorId="0" shapeId="0" xr:uid="{D0A7BA72-C28D-49E2-8818-3048947BE093}">
      <text>
        <r>
          <rPr>
            <sz val="9"/>
            <color indexed="81"/>
            <rFont val="Tahoma"/>
            <family val="2"/>
          </rPr>
          <t>Solver could not find a feasible solution.</t>
        </r>
      </text>
    </comment>
    <comment ref="L275" authorId="0" shapeId="0" xr:uid="{DA7885F6-5ED4-4597-82D1-49C5150D3684}">
      <text>
        <r>
          <rPr>
            <sz val="9"/>
            <color indexed="81"/>
            <rFont val="Tahoma"/>
            <family val="2"/>
          </rPr>
          <t>Solver could not find a feasible solution.</t>
        </r>
      </text>
    </comment>
    <comment ref="M275" authorId="0" shapeId="0" xr:uid="{67E94D14-296F-4049-9D90-981228D97A42}">
      <text>
        <r>
          <rPr>
            <sz val="9"/>
            <color indexed="81"/>
            <rFont val="Tahoma"/>
            <family val="2"/>
          </rPr>
          <t>Solver could not find a feasible solution.</t>
        </r>
      </text>
    </comment>
    <comment ref="N275" authorId="0" shapeId="0" xr:uid="{EE9769A0-B3F2-438F-AB7E-2E89E8140857}">
      <text>
        <r>
          <rPr>
            <sz val="9"/>
            <color indexed="81"/>
            <rFont val="Tahoma"/>
            <family val="2"/>
          </rPr>
          <t>Solver could not find a feasible solution.</t>
        </r>
      </text>
    </comment>
    <comment ref="O275" authorId="0" shapeId="0" xr:uid="{FB764E68-9C7B-41C7-8A97-5907A6EA3797}">
      <text>
        <r>
          <rPr>
            <sz val="9"/>
            <color indexed="81"/>
            <rFont val="Tahoma"/>
            <family val="2"/>
          </rPr>
          <t>Solver could not find a feasible solution.</t>
        </r>
      </text>
    </comment>
    <comment ref="P275" authorId="0" shapeId="0" xr:uid="{F527A7ED-4A35-4239-99D5-66D9C4718156}">
      <text>
        <r>
          <rPr>
            <sz val="9"/>
            <color indexed="81"/>
            <rFont val="Tahoma"/>
            <family val="2"/>
          </rPr>
          <t>Solver converged in probability to a global solution.</t>
        </r>
      </text>
    </comment>
    <comment ref="Q275" authorId="0" shapeId="0" xr:uid="{F621FCD8-213A-4637-B8D2-74BDA5BB0EA4}">
      <text>
        <r>
          <rPr>
            <sz val="9"/>
            <color indexed="81"/>
            <rFont val="Tahoma"/>
            <family val="2"/>
          </rPr>
          <t>Solver converged in probability to a global solution.</t>
        </r>
      </text>
    </comment>
    <comment ref="R275" authorId="0" shapeId="0" xr:uid="{D04B0E76-504F-4604-824D-2ED24F2AE627}">
      <text>
        <r>
          <rPr>
            <sz val="9"/>
            <color indexed="81"/>
            <rFont val="Tahoma"/>
            <family val="2"/>
          </rPr>
          <t>Solver converged in probability to a global solution.</t>
        </r>
      </text>
    </comment>
    <comment ref="S275" authorId="0" shapeId="0" xr:uid="{3054FA13-0372-4C39-88E1-F0396FD2254E}">
      <text>
        <r>
          <rPr>
            <sz val="9"/>
            <color indexed="81"/>
            <rFont val="Tahoma"/>
            <family val="2"/>
          </rPr>
          <t>Solver converged in probability to a global solution.</t>
        </r>
      </text>
    </comment>
    <comment ref="T275" authorId="0" shapeId="0" xr:uid="{1FD0C1FD-AF68-41E6-94E4-119A88DDF2FF}">
      <text>
        <r>
          <rPr>
            <sz val="9"/>
            <color indexed="81"/>
            <rFont val="Tahoma"/>
            <family val="2"/>
          </rPr>
          <t>Solver converged in probability to a global solution.</t>
        </r>
      </text>
    </comment>
    <comment ref="U275" authorId="0" shapeId="0" xr:uid="{5A33773A-A3C9-406F-9CFD-40E69665DD51}">
      <text>
        <r>
          <rPr>
            <sz val="9"/>
            <color indexed="81"/>
            <rFont val="Tahoma"/>
            <family val="2"/>
          </rPr>
          <t>Solver converged in probability to a global solution.</t>
        </r>
      </text>
    </comment>
    <comment ref="V275" authorId="0" shapeId="0" xr:uid="{D80A994F-E342-4ED7-85F2-65EEB334D7E4}">
      <text>
        <r>
          <rPr>
            <sz val="9"/>
            <color indexed="81"/>
            <rFont val="Tahoma"/>
            <family val="2"/>
          </rPr>
          <t>Solver converged in probability to a global solution.</t>
        </r>
      </text>
    </comment>
    <comment ref="W275" authorId="0" shapeId="0" xr:uid="{665EDC5F-E0AE-4A42-A93A-48BFF87F2B79}">
      <text>
        <r>
          <rPr>
            <sz val="9"/>
            <color indexed="81"/>
            <rFont val="Tahoma"/>
            <family val="2"/>
          </rPr>
          <t>Solver converged in probability to a global solution.</t>
        </r>
      </text>
    </comment>
    <comment ref="X275" authorId="0" shapeId="0" xr:uid="{FE96B16F-C7AA-434B-9854-D9F656748559}">
      <text>
        <r>
          <rPr>
            <sz val="9"/>
            <color indexed="81"/>
            <rFont val="Tahoma"/>
            <family val="2"/>
          </rPr>
          <t>Solver converged in probability to a global solution.</t>
        </r>
      </text>
    </comment>
    <comment ref="Y275" authorId="0" shapeId="0" xr:uid="{90F0FEE8-FB9C-46D2-8B2E-DC1C1D70F2A4}">
      <text>
        <r>
          <rPr>
            <sz val="9"/>
            <color indexed="81"/>
            <rFont val="Tahoma"/>
            <family val="2"/>
          </rPr>
          <t>Solver converged in probability to a global solution.</t>
        </r>
      </text>
    </comment>
    <comment ref="Z275" authorId="0" shapeId="0" xr:uid="{835D3D49-B35A-416B-9A39-4DFE91CCE713}">
      <text>
        <r>
          <rPr>
            <sz val="9"/>
            <color indexed="81"/>
            <rFont val="Tahoma"/>
            <family val="2"/>
          </rPr>
          <t>Solver converged in probability to a global solution.</t>
        </r>
      </text>
    </comment>
    <comment ref="AA275" authorId="0" shapeId="0" xr:uid="{BA6C8B18-01FC-4075-B8A7-B9B3F113AF37}">
      <text>
        <r>
          <rPr>
            <sz val="9"/>
            <color indexed="81"/>
            <rFont val="Tahoma"/>
            <family val="2"/>
          </rPr>
          <t>Solver converged in probability to a global solution.</t>
        </r>
      </text>
    </comment>
    <comment ref="B276" authorId="0" shapeId="0" xr:uid="{4BA23697-A690-4841-919D-8C58BEB7D7D1}">
      <text>
        <r>
          <rPr>
            <sz val="9"/>
            <color indexed="81"/>
            <rFont val="Tahoma"/>
            <family val="2"/>
          </rPr>
          <t>Solver could not find a feasible solution.</t>
        </r>
      </text>
    </comment>
    <comment ref="C276" authorId="0" shapeId="0" xr:uid="{8B649D73-CC54-48A8-8AEB-3F0DA25D6E1B}">
      <text>
        <r>
          <rPr>
            <sz val="9"/>
            <color indexed="81"/>
            <rFont val="Tahoma"/>
            <family val="2"/>
          </rPr>
          <t>Solver could not find a feasible solution.</t>
        </r>
      </text>
    </comment>
    <comment ref="D276" authorId="0" shapeId="0" xr:uid="{776E5AF0-C8D9-4119-BC66-9FA8F9B13F34}">
      <text>
        <r>
          <rPr>
            <sz val="9"/>
            <color indexed="81"/>
            <rFont val="Tahoma"/>
            <family val="2"/>
          </rPr>
          <t>Solver could not find a feasible solution.</t>
        </r>
      </text>
    </comment>
    <comment ref="E276" authorId="0" shapeId="0" xr:uid="{724A7474-BEC8-422A-A9C1-4B347EB36290}">
      <text>
        <r>
          <rPr>
            <sz val="9"/>
            <color indexed="81"/>
            <rFont val="Tahoma"/>
            <family val="2"/>
          </rPr>
          <t>Solver could not find a feasible solution.</t>
        </r>
      </text>
    </comment>
    <comment ref="F276" authorId="0" shapeId="0" xr:uid="{19191DBB-8E84-4217-831A-918A58383D39}">
      <text>
        <r>
          <rPr>
            <sz val="9"/>
            <color indexed="81"/>
            <rFont val="Tahoma"/>
            <family val="2"/>
          </rPr>
          <t>Solver could not find a feasible solution.</t>
        </r>
      </text>
    </comment>
    <comment ref="G276" authorId="0" shapeId="0" xr:uid="{C5D9F317-023C-475C-B343-0B43D592BDD2}">
      <text>
        <r>
          <rPr>
            <sz val="9"/>
            <color indexed="81"/>
            <rFont val="Tahoma"/>
            <family val="2"/>
          </rPr>
          <t>Solver could not find a feasible solution.</t>
        </r>
      </text>
    </comment>
    <comment ref="H276" authorId="0" shapeId="0" xr:uid="{B62D8AEA-298F-4AB3-8F66-910F4163CCB8}">
      <text>
        <r>
          <rPr>
            <sz val="9"/>
            <color indexed="81"/>
            <rFont val="Tahoma"/>
            <family val="2"/>
          </rPr>
          <t>Solver could not find a feasible solution.</t>
        </r>
      </text>
    </comment>
    <comment ref="I276" authorId="0" shapeId="0" xr:uid="{C7A6EDA6-B512-41CE-92EB-3F2852E7B4A4}">
      <text>
        <r>
          <rPr>
            <sz val="9"/>
            <color indexed="81"/>
            <rFont val="Tahoma"/>
            <family val="2"/>
          </rPr>
          <t>Solver could not find a feasible solution.</t>
        </r>
      </text>
    </comment>
    <comment ref="J276" authorId="0" shapeId="0" xr:uid="{11DA0486-9B0D-4A9A-9543-0A16D674CEFE}">
      <text>
        <r>
          <rPr>
            <sz val="9"/>
            <color indexed="81"/>
            <rFont val="Tahoma"/>
            <family val="2"/>
          </rPr>
          <t>Solver could not find a feasible solution.</t>
        </r>
      </text>
    </comment>
    <comment ref="K276" authorId="0" shapeId="0" xr:uid="{3CDE967A-391A-4AC2-8E0B-D25A6ED8C8B6}">
      <text>
        <r>
          <rPr>
            <sz val="9"/>
            <color indexed="81"/>
            <rFont val="Tahoma"/>
            <family val="2"/>
          </rPr>
          <t>Solver could not find a feasible solution.</t>
        </r>
      </text>
    </comment>
    <comment ref="L276" authorId="0" shapeId="0" xr:uid="{2BE40E3F-1CE7-4696-BB0B-F7529816F0AF}">
      <text>
        <r>
          <rPr>
            <sz val="9"/>
            <color indexed="81"/>
            <rFont val="Tahoma"/>
            <family val="2"/>
          </rPr>
          <t>Solver could not find a feasible solution.</t>
        </r>
      </text>
    </comment>
    <comment ref="M276" authorId="0" shapeId="0" xr:uid="{AB3AE46D-8862-4317-A709-353909CB485C}">
      <text>
        <r>
          <rPr>
            <sz val="9"/>
            <color indexed="81"/>
            <rFont val="Tahoma"/>
            <family val="2"/>
          </rPr>
          <t>Solver could not find a feasible solution.</t>
        </r>
      </text>
    </comment>
    <comment ref="N276" authorId="0" shapeId="0" xr:uid="{700E0EF3-924F-49FF-936C-FDD2E3ECEE2F}">
      <text>
        <r>
          <rPr>
            <sz val="9"/>
            <color indexed="81"/>
            <rFont val="Tahoma"/>
            <family val="2"/>
          </rPr>
          <t>Solver could not find a feasible solution.</t>
        </r>
      </text>
    </comment>
    <comment ref="O276" authorId="0" shapeId="0" xr:uid="{B33DB570-3370-4525-ABC5-6042B3C4ED9A}">
      <text>
        <r>
          <rPr>
            <sz val="9"/>
            <color indexed="81"/>
            <rFont val="Tahoma"/>
            <family val="2"/>
          </rPr>
          <t>Solver could not find a feasible solution.</t>
        </r>
      </text>
    </comment>
    <comment ref="P276" authorId="0" shapeId="0" xr:uid="{857D4FB5-705D-447E-A348-402C723B8A50}">
      <text>
        <r>
          <rPr>
            <sz val="9"/>
            <color indexed="81"/>
            <rFont val="Tahoma"/>
            <family val="2"/>
          </rPr>
          <t>Solver could not find a feasible solution.</t>
        </r>
      </text>
    </comment>
    <comment ref="Q276" authorId="0" shapeId="0" xr:uid="{D39CDCC8-267E-494E-AC3E-175780A93A87}">
      <text>
        <r>
          <rPr>
            <sz val="9"/>
            <color indexed="81"/>
            <rFont val="Tahoma"/>
            <family val="2"/>
          </rPr>
          <t>Solver converged in probability to a global solution.</t>
        </r>
      </text>
    </comment>
    <comment ref="R276" authorId="0" shapeId="0" xr:uid="{E198E03A-731A-466E-A8C7-B782D6AE83CF}">
      <text>
        <r>
          <rPr>
            <sz val="9"/>
            <color indexed="81"/>
            <rFont val="Tahoma"/>
            <family val="2"/>
          </rPr>
          <t>Solver could not find a feasible solution.</t>
        </r>
      </text>
    </comment>
    <comment ref="S276" authorId="0" shapeId="0" xr:uid="{9CFA62CF-3E55-44FA-B27E-F5B594766662}">
      <text>
        <r>
          <rPr>
            <sz val="9"/>
            <color indexed="81"/>
            <rFont val="Tahoma"/>
            <family val="2"/>
          </rPr>
          <t>Solver could not find a feasible solution.</t>
        </r>
      </text>
    </comment>
    <comment ref="T276" authorId="0" shapeId="0" xr:uid="{99E27E34-3251-4056-9EA9-E47C14A4EE01}">
      <text>
        <r>
          <rPr>
            <sz val="9"/>
            <color indexed="81"/>
            <rFont val="Tahoma"/>
            <family val="2"/>
          </rPr>
          <t>Solver could not find a feasible solution.</t>
        </r>
      </text>
    </comment>
    <comment ref="U276" authorId="0" shapeId="0" xr:uid="{577700AD-8D53-4B1C-A4FF-FA358D1DDFAE}">
      <text>
        <r>
          <rPr>
            <sz val="9"/>
            <color indexed="81"/>
            <rFont val="Tahoma"/>
            <family val="2"/>
          </rPr>
          <t>Solver could not find a feasible solution.</t>
        </r>
      </text>
    </comment>
    <comment ref="V276" authorId="0" shapeId="0" xr:uid="{8417B356-9914-472E-B8F4-8C8237333C97}">
      <text>
        <r>
          <rPr>
            <sz val="9"/>
            <color indexed="81"/>
            <rFont val="Tahoma"/>
            <family val="2"/>
          </rPr>
          <t>Solver could not find a feasible solution.</t>
        </r>
      </text>
    </comment>
    <comment ref="W276" authorId="0" shapeId="0" xr:uid="{67EEF561-F5A3-4917-83C6-AD1B6BD12637}">
      <text>
        <r>
          <rPr>
            <sz val="9"/>
            <color indexed="81"/>
            <rFont val="Tahoma"/>
            <family val="2"/>
          </rPr>
          <t>Solver could not find a feasible solution.</t>
        </r>
      </text>
    </comment>
    <comment ref="X276" authorId="0" shapeId="0" xr:uid="{1E03734A-F4E2-40DC-830E-FAADC0D9DBAA}">
      <text>
        <r>
          <rPr>
            <sz val="9"/>
            <color indexed="81"/>
            <rFont val="Tahoma"/>
            <family val="2"/>
          </rPr>
          <t>Solver could not find a feasible solution.</t>
        </r>
      </text>
    </comment>
    <comment ref="Y276" authorId="0" shapeId="0" xr:uid="{1694661C-C498-4A75-BF23-0951FD4E0932}">
      <text>
        <r>
          <rPr>
            <sz val="9"/>
            <color indexed="81"/>
            <rFont val="Tahoma"/>
            <family val="2"/>
          </rPr>
          <t>Solver could not find a feasible solution.</t>
        </r>
      </text>
    </comment>
    <comment ref="Z276" authorId="0" shapeId="0" xr:uid="{1560F32E-C7D7-4845-BD59-6B52F47A6121}">
      <text>
        <r>
          <rPr>
            <sz val="9"/>
            <color indexed="81"/>
            <rFont val="Tahoma"/>
            <family val="2"/>
          </rPr>
          <t>Solver could not find a feasible solution.</t>
        </r>
      </text>
    </comment>
    <comment ref="AA276" authorId="0" shapeId="0" xr:uid="{C9E732AC-44BB-4F3E-8BAD-D9200C613E61}">
      <text>
        <r>
          <rPr>
            <sz val="9"/>
            <color indexed="81"/>
            <rFont val="Tahoma"/>
            <family val="2"/>
          </rPr>
          <t>Solver could not find a feasible solution.</t>
        </r>
      </text>
    </comment>
    <comment ref="B277" authorId="0" shapeId="0" xr:uid="{C36FDD80-A3A8-45D0-89AD-CF287BB99E5F}">
      <text>
        <r>
          <rPr>
            <sz val="9"/>
            <color indexed="81"/>
            <rFont val="Tahoma"/>
            <family val="2"/>
          </rPr>
          <t>Solver could not find a feasible solution.</t>
        </r>
      </text>
    </comment>
    <comment ref="C277" authorId="0" shapeId="0" xr:uid="{7DF01648-3C56-454F-A93F-180E920A62EA}">
      <text>
        <r>
          <rPr>
            <sz val="9"/>
            <color indexed="81"/>
            <rFont val="Tahoma"/>
            <family val="2"/>
          </rPr>
          <t>Solver could not find a feasible solution.</t>
        </r>
      </text>
    </comment>
    <comment ref="D277" authorId="0" shapeId="0" xr:uid="{A7C8A3AC-7C8E-49B3-B889-476B96BBD373}">
      <text>
        <r>
          <rPr>
            <sz val="9"/>
            <color indexed="81"/>
            <rFont val="Tahoma"/>
            <family val="2"/>
          </rPr>
          <t>Solver could not find a feasible solution.</t>
        </r>
      </text>
    </comment>
    <comment ref="E277" authorId="0" shapeId="0" xr:uid="{A3798741-6DF9-4746-93C7-47EA1965C1A3}">
      <text>
        <r>
          <rPr>
            <sz val="9"/>
            <color indexed="81"/>
            <rFont val="Tahoma"/>
            <family val="2"/>
          </rPr>
          <t>Solver could not find a feasible solution.</t>
        </r>
      </text>
    </comment>
    <comment ref="F277" authorId="0" shapeId="0" xr:uid="{37BAB6F2-4721-48AD-9CE5-A87BF68EE732}">
      <text>
        <r>
          <rPr>
            <sz val="9"/>
            <color indexed="81"/>
            <rFont val="Tahoma"/>
            <family val="2"/>
          </rPr>
          <t>Solver could not find a feasible solution.</t>
        </r>
      </text>
    </comment>
    <comment ref="G277" authorId="0" shapeId="0" xr:uid="{5AE02FD5-AFA9-4AFE-AFEC-83A9FFCC9E7B}">
      <text>
        <r>
          <rPr>
            <sz val="9"/>
            <color indexed="81"/>
            <rFont val="Tahoma"/>
            <family val="2"/>
          </rPr>
          <t>Solver could not find a feasible solution.</t>
        </r>
      </text>
    </comment>
    <comment ref="H277" authorId="0" shapeId="0" xr:uid="{B0C4460C-7ABE-4708-9FFB-04D368B381CA}">
      <text>
        <r>
          <rPr>
            <sz val="9"/>
            <color indexed="81"/>
            <rFont val="Tahoma"/>
            <family val="2"/>
          </rPr>
          <t>Solver could not find a feasible solution.</t>
        </r>
      </text>
    </comment>
    <comment ref="I277" authorId="0" shapeId="0" xr:uid="{6873CC55-8216-4CEA-B7F7-0F7E681A7DF7}">
      <text>
        <r>
          <rPr>
            <sz val="9"/>
            <color indexed="81"/>
            <rFont val="Tahoma"/>
            <family val="2"/>
          </rPr>
          <t>Solver could not find a feasible solution.</t>
        </r>
      </text>
    </comment>
    <comment ref="J277" authorId="0" shapeId="0" xr:uid="{5BE8C787-067F-4CD8-AC2F-ABC47BB11D12}">
      <text>
        <r>
          <rPr>
            <sz val="9"/>
            <color indexed="81"/>
            <rFont val="Tahoma"/>
            <family val="2"/>
          </rPr>
          <t>Solver could not find a feasible solution.</t>
        </r>
      </text>
    </comment>
    <comment ref="K277" authorId="0" shapeId="0" xr:uid="{799EF607-1881-4485-A63A-32720D81EA96}">
      <text>
        <r>
          <rPr>
            <sz val="9"/>
            <color indexed="81"/>
            <rFont val="Tahoma"/>
            <family val="2"/>
          </rPr>
          <t>Solver could not find a feasible solution.</t>
        </r>
      </text>
    </comment>
    <comment ref="L277" authorId="0" shapeId="0" xr:uid="{85ECF724-2674-4AD9-ACD6-D12982323A2A}">
      <text>
        <r>
          <rPr>
            <sz val="9"/>
            <color indexed="81"/>
            <rFont val="Tahoma"/>
            <family val="2"/>
          </rPr>
          <t>Solver could not find a feasible solution.</t>
        </r>
      </text>
    </comment>
    <comment ref="M277" authorId="0" shapeId="0" xr:uid="{221738C4-BCDE-45F8-939C-B465ED7A5550}">
      <text>
        <r>
          <rPr>
            <sz val="9"/>
            <color indexed="81"/>
            <rFont val="Tahoma"/>
            <family val="2"/>
          </rPr>
          <t>Solver could not find a feasible solution.</t>
        </r>
      </text>
    </comment>
    <comment ref="N277" authorId="0" shapeId="0" xr:uid="{D46602B7-35C4-46EC-9B67-63F6815FED53}">
      <text>
        <r>
          <rPr>
            <sz val="9"/>
            <color indexed="81"/>
            <rFont val="Tahoma"/>
            <family val="2"/>
          </rPr>
          <t>Solver could not find a feasible solution.</t>
        </r>
      </text>
    </comment>
    <comment ref="O277" authorId="0" shapeId="0" xr:uid="{F4D57767-FB04-4F6A-8FDE-1667389E4748}">
      <text>
        <r>
          <rPr>
            <sz val="9"/>
            <color indexed="81"/>
            <rFont val="Tahoma"/>
            <family val="2"/>
          </rPr>
          <t>Solver could not find a feasible solution.</t>
        </r>
      </text>
    </comment>
    <comment ref="P277" authorId="0" shapeId="0" xr:uid="{BA890D7A-8BF0-4136-83AD-24C8274E6C67}">
      <text>
        <r>
          <rPr>
            <sz val="9"/>
            <color indexed="81"/>
            <rFont val="Tahoma"/>
            <family val="2"/>
          </rPr>
          <t>Solver could not find a feasible solution.</t>
        </r>
      </text>
    </comment>
    <comment ref="Q277" authorId="0" shapeId="0" xr:uid="{C308A2A3-9BAD-4630-A74A-2CE08B78E5B5}">
      <text>
        <r>
          <rPr>
            <sz val="9"/>
            <color indexed="81"/>
            <rFont val="Tahoma"/>
            <family val="2"/>
          </rPr>
          <t>Solver converged in probability to a global solution.</t>
        </r>
      </text>
    </comment>
    <comment ref="R277" authorId="0" shapeId="0" xr:uid="{8218A0E8-F22E-4438-8890-D9CC3B7D18C0}">
      <text>
        <r>
          <rPr>
            <sz val="9"/>
            <color indexed="81"/>
            <rFont val="Tahoma"/>
            <family val="2"/>
          </rPr>
          <t>Solver could not find a feasible solution.</t>
        </r>
      </text>
    </comment>
    <comment ref="S277" authorId="0" shapeId="0" xr:uid="{B8DB2044-2B06-4FE8-9370-5D01C0877E88}">
      <text>
        <r>
          <rPr>
            <sz val="9"/>
            <color indexed="81"/>
            <rFont val="Tahoma"/>
            <family val="2"/>
          </rPr>
          <t>Solver converged in probability to a global solution.</t>
        </r>
      </text>
    </comment>
    <comment ref="T277" authorId="0" shapeId="0" xr:uid="{B4478F1D-9DE2-480C-B721-BE340FBC49F1}">
      <text>
        <r>
          <rPr>
            <sz val="9"/>
            <color indexed="81"/>
            <rFont val="Tahoma"/>
            <family val="2"/>
          </rPr>
          <t>Solver converged in probability to a global solution.</t>
        </r>
      </text>
    </comment>
    <comment ref="U277" authorId="0" shapeId="0" xr:uid="{C482703F-41AE-411D-89D7-A92587C3208D}">
      <text>
        <r>
          <rPr>
            <sz val="9"/>
            <color indexed="81"/>
            <rFont val="Tahoma"/>
            <family val="2"/>
          </rPr>
          <t>Solver converged in probability to a global solution.</t>
        </r>
      </text>
    </comment>
    <comment ref="V277" authorId="0" shapeId="0" xr:uid="{8C66A4FC-D6DF-4155-9442-39513B4DE7F5}">
      <text>
        <r>
          <rPr>
            <sz val="9"/>
            <color indexed="81"/>
            <rFont val="Tahoma"/>
            <family val="2"/>
          </rPr>
          <t>Solver converged in probability to a global solution.</t>
        </r>
      </text>
    </comment>
    <comment ref="W277" authorId="0" shapeId="0" xr:uid="{F8BB6DA4-FEA6-48CB-AC56-432FC02B8786}">
      <text>
        <r>
          <rPr>
            <sz val="9"/>
            <color indexed="81"/>
            <rFont val="Tahoma"/>
            <family val="2"/>
          </rPr>
          <t>Solver converged in probability to a global solution.</t>
        </r>
      </text>
    </comment>
    <comment ref="X277" authorId="0" shapeId="0" xr:uid="{0F7D1815-FABA-4EFE-BC6D-94A6154D8B9C}">
      <text>
        <r>
          <rPr>
            <sz val="9"/>
            <color indexed="81"/>
            <rFont val="Tahoma"/>
            <family val="2"/>
          </rPr>
          <t>Solver converged in probability to a global solution.</t>
        </r>
      </text>
    </comment>
    <comment ref="Y277" authorId="0" shapeId="0" xr:uid="{C7B8D533-D05D-4311-B6AC-605C7720FF5B}">
      <text>
        <r>
          <rPr>
            <sz val="9"/>
            <color indexed="81"/>
            <rFont val="Tahoma"/>
            <family val="2"/>
          </rPr>
          <t>Solver converged in probability to a global solution.</t>
        </r>
      </text>
    </comment>
    <comment ref="Z277" authorId="0" shapeId="0" xr:uid="{B0599FBF-9FA6-45B5-8C9A-F843A69E5382}">
      <text>
        <r>
          <rPr>
            <sz val="9"/>
            <color indexed="81"/>
            <rFont val="Tahoma"/>
            <family val="2"/>
          </rPr>
          <t>Solver converged in probability to a global solution.</t>
        </r>
      </text>
    </comment>
    <comment ref="AA277" authorId="0" shapeId="0" xr:uid="{88FBADA3-E691-49A8-A5EA-F068E671C142}">
      <text>
        <r>
          <rPr>
            <sz val="9"/>
            <color indexed="81"/>
            <rFont val="Tahoma"/>
            <family val="2"/>
          </rPr>
          <t>Solver converged in probability to a global solution.</t>
        </r>
      </text>
    </comment>
    <comment ref="B278" authorId="0" shapeId="0" xr:uid="{08590FF0-0AA2-42AE-8506-F1E1172ED328}">
      <text>
        <r>
          <rPr>
            <sz val="9"/>
            <color indexed="81"/>
            <rFont val="Tahoma"/>
            <family val="2"/>
          </rPr>
          <t>Solver could not find a feasible solution.</t>
        </r>
      </text>
    </comment>
    <comment ref="C278" authorId="0" shapeId="0" xr:uid="{2EF88DA7-54A8-41E7-883A-6409675B86BA}">
      <text>
        <r>
          <rPr>
            <sz val="9"/>
            <color indexed="81"/>
            <rFont val="Tahoma"/>
            <family val="2"/>
          </rPr>
          <t>Solver could not find a feasible solution.</t>
        </r>
      </text>
    </comment>
    <comment ref="D278" authorId="0" shapeId="0" xr:uid="{BF316C65-DEEF-474E-9CF4-02D0F2A436F6}">
      <text>
        <r>
          <rPr>
            <sz val="9"/>
            <color indexed="81"/>
            <rFont val="Tahoma"/>
            <family val="2"/>
          </rPr>
          <t>Solver could not find a feasible solution.</t>
        </r>
      </text>
    </comment>
    <comment ref="E278" authorId="0" shapeId="0" xr:uid="{76247145-6F30-40E0-A418-A9F8D012E73E}">
      <text>
        <r>
          <rPr>
            <sz val="9"/>
            <color indexed="81"/>
            <rFont val="Tahoma"/>
            <family val="2"/>
          </rPr>
          <t>Solver could not find a feasible solution.</t>
        </r>
      </text>
    </comment>
    <comment ref="F278" authorId="0" shapeId="0" xr:uid="{45C48D1F-AC49-4B18-B04B-EE3C99BFDA7F}">
      <text>
        <r>
          <rPr>
            <sz val="9"/>
            <color indexed="81"/>
            <rFont val="Tahoma"/>
            <family val="2"/>
          </rPr>
          <t>Solver could not find a feasible solution.</t>
        </r>
      </text>
    </comment>
    <comment ref="G278" authorId="0" shapeId="0" xr:uid="{A7E74429-FDCD-46FB-8BF4-0CBE57E32DBC}">
      <text>
        <r>
          <rPr>
            <sz val="9"/>
            <color indexed="81"/>
            <rFont val="Tahoma"/>
            <family val="2"/>
          </rPr>
          <t>Solver could not find a feasible solution.</t>
        </r>
      </text>
    </comment>
    <comment ref="H278" authorId="0" shapeId="0" xr:uid="{31C98CD3-B133-4769-A011-99B0C972FFF3}">
      <text>
        <r>
          <rPr>
            <sz val="9"/>
            <color indexed="81"/>
            <rFont val="Tahoma"/>
            <family val="2"/>
          </rPr>
          <t>Solver could not find a feasible solution.</t>
        </r>
      </text>
    </comment>
    <comment ref="I278" authorId="0" shapeId="0" xr:uid="{C0D22198-74AF-4F68-86F6-97716E5F2114}">
      <text>
        <r>
          <rPr>
            <sz val="9"/>
            <color indexed="81"/>
            <rFont val="Tahoma"/>
            <family val="2"/>
          </rPr>
          <t>Solver could not find a feasible solution.</t>
        </r>
      </text>
    </comment>
    <comment ref="J278" authorId="0" shapeId="0" xr:uid="{04965EAB-5D92-4445-AD33-D97C438202D2}">
      <text>
        <r>
          <rPr>
            <sz val="9"/>
            <color indexed="81"/>
            <rFont val="Tahoma"/>
            <family val="2"/>
          </rPr>
          <t>Solver could not find a feasible solution.</t>
        </r>
      </text>
    </comment>
    <comment ref="K278" authorId="0" shapeId="0" xr:uid="{68286723-8D7C-4E24-972C-74A7C5FC2C2D}">
      <text>
        <r>
          <rPr>
            <sz val="9"/>
            <color indexed="81"/>
            <rFont val="Tahoma"/>
            <family val="2"/>
          </rPr>
          <t>Solver could not find a feasible solution.</t>
        </r>
      </text>
    </comment>
    <comment ref="L278" authorId="0" shapeId="0" xr:uid="{4F2BF4EA-22FC-403B-91D8-3EE5753F1C0C}">
      <text>
        <r>
          <rPr>
            <sz val="9"/>
            <color indexed="81"/>
            <rFont val="Tahoma"/>
            <family val="2"/>
          </rPr>
          <t>Solver could not find a feasible solution.</t>
        </r>
      </text>
    </comment>
    <comment ref="M278" authorId="0" shapeId="0" xr:uid="{469DE0D4-664E-4594-A102-E892E5C7D8E2}">
      <text>
        <r>
          <rPr>
            <sz val="9"/>
            <color indexed="81"/>
            <rFont val="Tahoma"/>
            <family val="2"/>
          </rPr>
          <t>Solver could not find a feasible solution.</t>
        </r>
      </text>
    </comment>
    <comment ref="N278" authorId="0" shapeId="0" xr:uid="{1BD4245B-4A05-4575-96F1-4A05DE7FB0FD}">
      <text>
        <r>
          <rPr>
            <sz val="9"/>
            <color indexed="81"/>
            <rFont val="Tahoma"/>
            <family val="2"/>
          </rPr>
          <t>Solver could not find a feasible solution.</t>
        </r>
      </text>
    </comment>
    <comment ref="O278" authorId="0" shapeId="0" xr:uid="{7759DD95-5A24-42A1-8719-8AA8FAC1CD1E}">
      <text>
        <r>
          <rPr>
            <sz val="9"/>
            <color indexed="81"/>
            <rFont val="Tahoma"/>
            <family val="2"/>
          </rPr>
          <t>Solver could not find a feasible solution.</t>
        </r>
      </text>
    </comment>
    <comment ref="P278" authorId="0" shapeId="0" xr:uid="{C504EF69-C177-47B6-A4BA-2EF158FC6908}">
      <text>
        <r>
          <rPr>
            <sz val="9"/>
            <color indexed="81"/>
            <rFont val="Tahoma"/>
            <family val="2"/>
          </rPr>
          <t>Solver could not find a feasible solution.</t>
        </r>
      </text>
    </comment>
    <comment ref="Q278" authorId="0" shapeId="0" xr:uid="{4BCADDC3-2887-49D4-8576-C2BEF2BEC7BA}">
      <text>
        <r>
          <rPr>
            <sz val="9"/>
            <color indexed="81"/>
            <rFont val="Tahoma"/>
            <family val="2"/>
          </rPr>
          <t>Solver could not find a feasible solution.</t>
        </r>
      </text>
    </comment>
    <comment ref="R278" authorId="0" shapeId="0" xr:uid="{31130074-36D7-40B4-8393-94EEF491F7D1}">
      <text>
        <r>
          <rPr>
            <sz val="9"/>
            <color indexed="81"/>
            <rFont val="Tahoma"/>
            <family val="2"/>
          </rPr>
          <t>Solver converged in probability to a global solution.</t>
        </r>
      </text>
    </comment>
    <comment ref="S278" authorId="0" shapeId="0" xr:uid="{BE4A46A8-2269-44B9-A2B8-1F2BD8BA2D49}">
      <text>
        <r>
          <rPr>
            <sz val="9"/>
            <color indexed="81"/>
            <rFont val="Tahoma"/>
            <family val="2"/>
          </rPr>
          <t>Solver converged in probability to a global solution.</t>
        </r>
      </text>
    </comment>
    <comment ref="T278" authorId="0" shapeId="0" xr:uid="{47783446-2608-4C5D-AE0E-005EFB107D67}">
      <text>
        <r>
          <rPr>
            <sz val="9"/>
            <color indexed="81"/>
            <rFont val="Tahoma"/>
            <family val="2"/>
          </rPr>
          <t>Solver converged in probability to a global solution.</t>
        </r>
      </text>
    </comment>
    <comment ref="U278" authorId="0" shapeId="0" xr:uid="{5DB1F3DA-F422-4C60-AC24-DA890A14E1D0}">
      <text>
        <r>
          <rPr>
            <sz val="9"/>
            <color indexed="81"/>
            <rFont val="Tahoma"/>
            <family val="2"/>
          </rPr>
          <t>Solver converged in probability to a global solution.</t>
        </r>
      </text>
    </comment>
    <comment ref="V278" authorId="0" shapeId="0" xr:uid="{59BBA7A6-1B5A-46F4-8ABA-1EA317640D82}">
      <text>
        <r>
          <rPr>
            <sz val="9"/>
            <color indexed="81"/>
            <rFont val="Tahoma"/>
            <family val="2"/>
          </rPr>
          <t>Solver converged in probability to a global solution.</t>
        </r>
      </text>
    </comment>
    <comment ref="W278" authorId="0" shapeId="0" xr:uid="{75F7F267-F735-48C5-854A-6707BF2B12EB}">
      <text>
        <r>
          <rPr>
            <sz val="9"/>
            <color indexed="81"/>
            <rFont val="Tahoma"/>
            <family val="2"/>
          </rPr>
          <t>Solver converged in probability to a global solution.</t>
        </r>
      </text>
    </comment>
    <comment ref="X278" authorId="0" shapeId="0" xr:uid="{661FB8F5-9059-4CA6-96C8-5786A2D0BD2B}">
      <text>
        <r>
          <rPr>
            <sz val="9"/>
            <color indexed="81"/>
            <rFont val="Tahoma"/>
            <family val="2"/>
          </rPr>
          <t>Solver converged in probability to a global solution.</t>
        </r>
      </text>
    </comment>
    <comment ref="Y278" authorId="0" shapeId="0" xr:uid="{B4C1CADD-C731-4AA5-8406-88A4B9AE2343}">
      <text>
        <r>
          <rPr>
            <sz val="9"/>
            <color indexed="81"/>
            <rFont val="Tahoma"/>
            <family val="2"/>
          </rPr>
          <t>Solver converged in probability to a global solution.</t>
        </r>
      </text>
    </comment>
    <comment ref="Z278" authorId="0" shapeId="0" xr:uid="{A191E424-1CDA-4077-9C7F-EB6F1BFB30CD}">
      <text>
        <r>
          <rPr>
            <sz val="9"/>
            <color indexed="81"/>
            <rFont val="Tahoma"/>
            <family val="2"/>
          </rPr>
          <t>Solver converged in probability to a global solution.</t>
        </r>
      </text>
    </comment>
    <comment ref="AA278" authorId="0" shapeId="0" xr:uid="{2B0938C8-97F9-4A39-AB9C-D77550EC3794}">
      <text>
        <r>
          <rPr>
            <sz val="9"/>
            <color indexed="81"/>
            <rFont val="Tahoma"/>
            <family val="2"/>
          </rPr>
          <t>Solver converged in probability to a global solution.</t>
        </r>
      </text>
    </comment>
    <comment ref="B279" authorId="0" shapeId="0" xr:uid="{73F5FE97-73D6-4746-9836-5FF9D93C9FCD}">
      <text>
        <r>
          <rPr>
            <sz val="9"/>
            <color indexed="81"/>
            <rFont val="Tahoma"/>
            <family val="2"/>
          </rPr>
          <t>Solver could not find a feasible solution.</t>
        </r>
      </text>
    </comment>
    <comment ref="C279" authorId="0" shapeId="0" xr:uid="{C82B3ED3-2E4D-4F97-AD84-AD0E5F06C8F7}">
      <text>
        <r>
          <rPr>
            <sz val="9"/>
            <color indexed="81"/>
            <rFont val="Tahoma"/>
            <family val="2"/>
          </rPr>
          <t>Solver could not find a feasible solution.</t>
        </r>
      </text>
    </comment>
    <comment ref="D279" authorId="0" shapeId="0" xr:uid="{74C83D29-394F-4F98-89C7-70AAC76A9804}">
      <text>
        <r>
          <rPr>
            <sz val="9"/>
            <color indexed="81"/>
            <rFont val="Tahoma"/>
            <family val="2"/>
          </rPr>
          <t>Solver could not find a feasible solution.</t>
        </r>
      </text>
    </comment>
    <comment ref="E279" authorId="0" shapeId="0" xr:uid="{05921F7B-87D6-4629-A3C9-EBE60F0392D0}">
      <text>
        <r>
          <rPr>
            <sz val="9"/>
            <color indexed="81"/>
            <rFont val="Tahoma"/>
            <family val="2"/>
          </rPr>
          <t>Solver could not find a feasible solution.</t>
        </r>
      </text>
    </comment>
    <comment ref="F279" authorId="0" shapeId="0" xr:uid="{468BE766-0F8C-455C-9020-161C047FCEAF}">
      <text>
        <r>
          <rPr>
            <sz val="9"/>
            <color indexed="81"/>
            <rFont val="Tahoma"/>
            <family val="2"/>
          </rPr>
          <t>Solver could not find a feasible solution.</t>
        </r>
      </text>
    </comment>
    <comment ref="G279" authorId="0" shapeId="0" xr:uid="{62497BAB-AD79-4DFB-B861-468ED36E735C}">
      <text>
        <r>
          <rPr>
            <sz val="9"/>
            <color indexed="81"/>
            <rFont val="Tahoma"/>
            <family val="2"/>
          </rPr>
          <t>Solver could not find a feasible solution.</t>
        </r>
      </text>
    </comment>
    <comment ref="H279" authorId="0" shapeId="0" xr:uid="{CA850E7B-790A-4D0F-8179-AA8E944AFB35}">
      <text>
        <r>
          <rPr>
            <sz val="9"/>
            <color indexed="81"/>
            <rFont val="Tahoma"/>
            <family val="2"/>
          </rPr>
          <t>Solver could not find a feasible solution.</t>
        </r>
      </text>
    </comment>
    <comment ref="I279" authorId="0" shapeId="0" xr:uid="{90D868DC-A939-4559-81F2-6B74A61BE1DB}">
      <text>
        <r>
          <rPr>
            <sz val="9"/>
            <color indexed="81"/>
            <rFont val="Tahoma"/>
            <family val="2"/>
          </rPr>
          <t>Solver could not find a feasible solution.</t>
        </r>
      </text>
    </comment>
    <comment ref="J279" authorId="0" shapeId="0" xr:uid="{5EE0A3F8-FCF0-4B16-A5F4-BF1A2F41FF67}">
      <text>
        <r>
          <rPr>
            <sz val="9"/>
            <color indexed="81"/>
            <rFont val="Tahoma"/>
            <family val="2"/>
          </rPr>
          <t>Solver could not find a feasible solution.</t>
        </r>
      </text>
    </comment>
    <comment ref="K279" authorId="0" shapeId="0" xr:uid="{6458A539-130E-4F62-8638-31B95E3669EC}">
      <text>
        <r>
          <rPr>
            <sz val="9"/>
            <color indexed="81"/>
            <rFont val="Tahoma"/>
            <family val="2"/>
          </rPr>
          <t>Solver could not find a feasible solution.</t>
        </r>
      </text>
    </comment>
    <comment ref="L279" authorId="0" shapeId="0" xr:uid="{DACD7209-8261-4B93-A87E-E68280169765}">
      <text>
        <r>
          <rPr>
            <sz val="9"/>
            <color indexed="81"/>
            <rFont val="Tahoma"/>
            <family val="2"/>
          </rPr>
          <t>Solver could not find a feasible solution.</t>
        </r>
      </text>
    </comment>
    <comment ref="M279" authorId="0" shapeId="0" xr:uid="{598150B5-573A-4E81-8E09-09B8BF871583}">
      <text>
        <r>
          <rPr>
            <sz val="9"/>
            <color indexed="81"/>
            <rFont val="Tahoma"/>
            <family val="2"/>
          </rPr>
          <t>Solver could not find a feasible solution.</t>
        </r>
      </text>
    </comment>
    <comment ref="N279" authorId="0" shapeId="0" xr:uid="{792417CD-039A-4E39-B584-8E75AF53365A}">
      <text>
        <r>
          <rPr>
            <sz val="9"/>
            <color indexed="81"/>
            <rFont val="Tahoma"/>
            <family val="2"/>
          </rPr>
          <t>Solver could not find a feasible solution.</t>
        </r>
      </text>
    </comment>
    <comment ref="O279" authorId="0" shapeId="0" xr:uid="{0F3E3F58-6CC9-451F-90C5-0342E164637C}">
      <text>
        <r>
          <rPr>
            <sz val="9"/>
            <color indexed="81"/>
            <rFont val="Tahoma"/>
            <family val="2"/>
          </rPr>
          <t>Solver could not find a feasible solution.</t>
        </r>
      </text>
    </comment>
    <comment ref="P279" authorId="0" shapeId="0" xr:uid="{5C01B1F2-89CE-4A68-B173-24C3AA6CAB0F}">
      <text>
        <r>
          <rPr>
            <sz val="9"/>
            <color indexed="81"/>
            <rFont val="Tahoma"/>
            <family val="2"/>
          </rPr>
          <t>Solver could not find a feasible solution.</t>
        </r>
      </text>
    </comment>
    <comment ref="Q279" authorId="0" shapeId="0" xr:uid="{B903CCE7-30AA-414A-A88A-A42EAA196645}">
      <text>
        <r>
          <rPr>
            <sz val="9"/>
            <color indexed="81"/>
            <rFont val="Tahoma"/>
            <family val="2"/>
          </rPr>
          <t>Solver could not find a feasible solution.</t>
        </r>
      </text>
    </comment>
    <comment ref="R279" authorId="0" shapeId="0" xr:uid="{42D8ABE2-74C5-46BE-8957-14E03DE16A12}">
      <text>
        <r>
          <rPr>
            <sz val="9"/>
            <color indexed="81"/>
            <rFont val="Tahoma"/>
            <family val="2"/>
          </rPr>
          <t>Solver converged in probability to a global solution.</t>
        </r>
      </text>
    </comment>
    <comment ref="S279" authorId="0" shapeId="0" xr:uid="{6180337A-5271-4BC4-BB55-40B03C904508}">
      <text>
        <r>
          <rPr>
            <sz val="9"/>
            <color indexed="81"/>
            <rFont val="Tahoma"/>
            <family val="2"/>
          </rPr>
          <t>Solver converged in probability to a global solution.</t>
        </r>
      </text>
    </comment>
    <comment ref="T279" authorId="0" shapeId="0" xr:uid="{DD221149-BBFB-4D1A-A832-D62FBDDD7BE6}">
      <text>
        <r>
          <rPr>
            <sz val="9"/>
            <color indexed="81"/>
            <rFont val="Tahoma"/>
            <family val="2"/>
          </rPr>
          <t>Solver converged in probability to a global solution.</t>
        </r>
      </text>
    </comment>
    <comment ref="U279" authorId="0" shapeId="0" xr:uid="{C31C9786-C53A-48CC-B93D-56397C1EFED8}">
      <text>
        <r>
          <rPr>
            <sz val="9"/>
            <color indexed="81"/>
            <rFont val="Tahoma"/>
            <family val="2"/>
          </rPr>
          <t>Solver converged in probability to a global solution.</t>
        </r>
      </text>
    </comment>
    <comment ref="V279" authorId="0" shapeId="0" xr:uid="{B7D69479-7913-4A7A-96AB-3F9AFACFFA30}">
      <text>
        <r>
          <rPr>
            <sz val="9"/>
            <color indexed="81"/>
            <rFont val="Tahoma"/>
            <family val="2"/>
          </rPr>
          <t>Solver converged in probability to a global solution.</t>
        </r>
      </text>
    </comment>
    <comment ref="W279" authorId="0" shapeId="0" xr:uid="{457B173A-59B6-4526-9508-A19FF3CDEB9A}">
      <text>
        <r>
          <rPr>
            <sz val="9"/>
            <color indexed="81"/>
            <rFont val="Tahoma"/>
            <family val="2"/>
          </rPr>
          <t>Solver converged in probability to a global solution.</t>
        </r>
      </text>
    </comment>
    <comment ref="X279" authorId="0" shapeId="0" xr:uid="{CBDAF452-39FC-4664-936B-90960484440D}">
      <text>
        <r>
          <rPr>
            <sz val="9"/>
            <color indexed="81"/>
            <rFont val="Tahoma"/>
            <family val="2"/>
          </rPr>
          <t>Solver converged in probability to a global solution.</t>
        </r>
      </text>
    </comment>
    <comment ref="Y279" authorId="0" shapeId="0" xr:uid="{0CA3BA8A-2804-48E4-9BBD-6B977DDBE46D}">
      <text>
        <r>
          <rPr>
            <sz val="9"/>
            <color indexed="81"/>
            <rFont val="Tahoma"/>
            <family val="2"/>
          </rPr>
          <t>Solver converged in probability to a global solution.</t>
        </r>
      </text>
    </comment>
    <comment ref="Z279" authorId="0" shapeId="0" xr:uid="{57E9F18A-EA29-4B36-995F-15C4836E83D9}">
      <text>
        <r>
          <rPr>
            <sz val="9"/>
            <color indexed="81"/>
            <rFont val="Tahoma"/>
            <family val="2"/>
          </rPr>
          <t>Solver converged in probability to a global solution.</t>
        </r>
      </text>
    </comment>
    <comment ref="AA279" authorId="0" shapeId="0" xr:uid="{6FEDC7EB-4C1B-4158-94C8-B3EA2AB1A08C}">
      <text>
        <r>
          <rPr>
            <sz val="9"/>
            <color indexed="81"/>
            <rFont val="Tahoma"/>
            <family val="2"/>
          </rPr>
          <t>Solver converged in probability to a global solution.</t>
        </r>
      </text>
    </comment>
    <comment ref="B280" authorId="0" shapeId="0" xr:uid="{0795AACB-DBAC-4C88-ACB5-ECF8DEA1DF19}">
      <text>
        <r>
          <rPr>
            <sz val="9"/>
            <color indexed="81"/>
            <rFont val="Tahoma"/>
            <family val="2"/>
          </rPr>
          <t>Solver could not find a feasible solution.</t>
        </r>
      </text>
    </comment>
    <comment ref="C280" authorId="0" shapeId="0" xr:uid="{92A76F8E-8C59-47FF-A223-BEDEDF6A5FBF}">
      <text>
        <r>
          <rPr>
            <sz val="9"/>
            <color indexed="81"/>
            <rFont val="Tahoma"/>
            <family val="2"/>
          </rPr>
          <t>Solver could not find a feasible solution.</t>
        </r>
      </text>
    </comment>
    <comment ref="D280" authorId="0" shapeId="0" xr:uid="{AC5C6991-CFA0-4308-A9EA-126758AE8BDE}">
      <text>
        <r>
          <rPr>
            <sz val="9"/>
            <color indexed="81"/>
            <rFont val="Tahoma"/>
            <family val="2"/>
          </rPr>
          <t>Solver could not find a feasible solution.</t>
        </r>
      </text>
    </comment>
    <comment ref="E280" authorId="0" shapeId="0" xr:uid="{9315C64D-E98B-484C-990C-E5C6B54D0AD1}">
      <text>
        <r>
          <rPr>
            <sz val="9"/>
            <color indexed="81"/>
            <rFont val="Tahoma"/>
            <family val="2"/>
          </rPr>
          <t>Solver could not find a feasible solution.</t>
        </r>
      </text>
    </comment>
    <comment ref="F280" authorId="0" shapeId="0" xr:uid="{B8FA4D9E-65BF-492F-BDD2-32427F64E480}">
      <text>
        <r>
          <rPr>
            <sz val="9"/>
            <color indexed="81"/>
            <rFont val="Tahoma"/>
            <family val="2"/>
          </rPr>
          <t>Solver could not find a feasible solution.</t>
        </r>
      </text>
    </comment>
    <comment ref="G280" authorId="0" shapeId="0" xr:uid="{5145DA2F-4D41-43FF-A957-088BFB8655B3}">
      <text>
        <r>
          <rPr>
            <sz val="9"/>
            <color indexed="81"/>
            <rFont val="Tahoma"/>
            <family val="2"/>
          </rPr>
          <t>Solver could not find a feasible solution.</t>
        </r>
      </text>
    </comment>
    <comment ref="H280" authorId="0" shapeId="0" xr:uid="{E1162BDA-536F-41E5-A9EF-3971A9DC24B4}">
      <text>
        <r>
          <rPr>
            <sz val="9"/>
            <color indexed="81"/>
            <rFont val="Tahoma"/>
            <family val="2"/>
          </rPr>
          <t>Solver could not find a feasible solution.</t>
        </r>
      </text>
    </comment>
    <comment ref="I280" authorId="0" shapeId="0" xr:uid="{A2A2F20C-0D6F-4CD6-8EE5-63A10289B41D}">
      <text>
        <r>
          <rPr>
            <sz val="9"/>
            <color indexed="81"/>
            <rFont val="Tahoma"/>
            <family val="2"/>
          </rPr>
          <t>Solver could not find a feasible solution.</t>
        </r>
      </text>
    </comment>
    <comment ref="J280" authorId="0" shapeId="0" xr:uid="{94FF6E4E-11C5-4DC8-ACA3-1682217FA157}">
      <text>
        <r>
          <rPr>
            <sz val="9"/>
            <color indexed="81"/>
            <rFont val="Tahoma"/>
            <family val="2"/>
          </rPr>
          <t>Solver could not find a feasible solution.</t>
        </r>
      </text>
    </comment>
    <comment ref="K280" authorId="0" shapeId="0" xr:uid="{357FAE3C-ADF2-4570-8697-223217712478}">
      <text>
        <r>
          <rPr>
            <sz val="9"/>
            <color indexed="81"/>
            <rFont val="Tahoma"/>
            <family val="2"/>
          </rPr>
          <t>Solver could not find a feasible solution.</t>
        </r>
      </text>
    </comment>
    <comment ref="L280" authorId="0" shapeId="0" xr:uid="{846F6A93-BE2B-4B41-8F15-6E1BD58351ED}">
      <text>
        <r>
          <rPr>
            <sz val="9"/>
            <color indexed="81"/>
            <rFont val="Tahoma"/>
            <family val="2"/>
          </rPr>
          <t>Solver could not find a feasible solution.</t>
        </r>
      </text>
    </comment>
    <comment ref="M280" authorId="0" shapeId="0" xr:uid="{A925190C-A3B8-4CC0-AB12-F40A099FAF16}">
      <text>
        <r>
          <rPr>
            <sz val="9"/>
            <color indexed="81"/>
            <rFont val="Tahoma"/>
            <family val="2"/>
          </rPr>
          <t>Solver could not find a feasible solution.</t>
        </r>
      </text>
    </comment>
    <comment ref="N280" authorId="0" shapeId="0" xr:uid="{4A4BA9A9-FBBA-4704-8B5C-DAA7C6932372}">
      <text>
        <r>
          <rPr>
            <sz val="9"/>
            <color indexed="81"/>
            <rFont val="Tahoma"/>
            <family val="2"/>
          </rPr>
          <t>Solver could not find a feasible solution.</t>
        </r>
      </text>
    </comment>
    <comment ref="O280" authorId="0" shapeId="0" xr:uid="{4C90716D-F2B8-429D-B757-2C1B0111A2CB}">
      <text>
        <r>
          <rPr>
            <sz val="9"/>
            <color indexed="81"/>
            <rFont val="Tahoma"/>
            <family val="2"/>
          </rPr>
          <t>Solver could not find a feasible solution.</t>
        </r>
      </text>
    </comment>
    <comment ref="P280" authorId="0" shapeId="0" xr:uid="{36B3F44E-6CD8-4FDD-A9A1-A1897F7470C7}">
      <text>
        <r>
          <rPr>
            <sz val="9"/>
            <color indexed="81"/>
            <rFont val="Tahoma"/>
            <family val="2"/>
          </rPr>
          <t>Solver could not find a feasible solution.</t>
        </r>
      </text>
    </comment>
    <comment ref="Q280" authorId="0" shapeId="0" xr:uid="{C4E69344-90DA-4CFC-93BC-497F134D5006}">
      <text>
        <r>
          <rPr>
            <sz val="9"/>
            <color indexed="81"/>
            <rFont val="Tahoma"/>
            <family val="2"/>
          </rPr>
          <t>Solver could not find a feasible solution.</t>
        </r>
      </text>
    </comment>
    <comment ref="R280" authorId="0" shapeId="0" xr:uid="{51C8CDD5-1860-4A96-A699-7E3035B7ED74}">
      <text>
        <r>
          <rPr>
            <sz val="9"/>
            <color indexed="81"/>
            <rFont val="Tahoma"/>
            <family val="2"/>
          </rPr>
          <t>Solver could not find a feasible solution.</t>
        </r>
      </text>
    </comment>
    <comment ref="S280" authorId="0" shapeId="0" xr:uid="{8FCB6E5C-9E05-4D1A-AD67-DB9209DCD3FB}">
      <text>
        <r>
          <rPr>
            <sz val="9"/>
            <color indexed="81"/>
            <rFont val="Tahoma"/>
            <family val="2"/>
          </rPr>
          <t>Solver converged in probability to a global solution.</t>
        </r>
      </text>
    </comment>
    <comment ref="T280" authorId="0" shapeId="0" xr:uid="{22D7053F-3F74-4B36-B7A3-986C5070FFC5}">
      <text>
        <r>
          <rPr>
            <sz val="9"/>
            <color indexed="81"/>
            <rFont val="Tahoma"/>
            <family val="2"/>
          </rPr>
          <t>Solver converged in probability to a global solution.</t>
        </r>
      </text>
    </comment>
    <comment ref="U280" authorId="0" shapeId="0" xr:uid="{B615908F-77DC-4622-9625-BC4FE1ECA8B6}">
      <text>
        <r>
          <rPr>
            <sz val="9"/>
            <color indexed="81"/>
            <rFont val="Tahoma"/>
            <family val="2"/>
          </rPr>
          <t>Solver converged in probability to a global solution.</t>
        </r>
      </text>
    </comment>
    <comment ref="V280" authorId="0" shapeId="0" xr:uid="{3332C0C2-870D-4301-BBD4-9ADE0CC911E7}">
      <text>
        <r>
          <rPr>
            <sz val="9"/>
            <color indexed="81"/>
            <rFont val="Tahoma"/>
            <family val="2"/>
          </rPr>
          <t>Solver converged in probability to a global solution.</t>
        </r>
      </text>
    </comment>
    <comment ref="W280" authorId="0" shapeId="0" xr:uid="{AB5AED54-1A53-428F-8B14-0FACC0D9FBD8}">
      <text>
        <r>
          <rPr>
            <sz val="9"/>
            <color indexed="81"/>
            <rFont val="Tahoma"/>
            <family val="2"/>
          </rPr>
          <t>Solver converged in probability to a global solution.</t>
        </r>
      </text>
    </comment>
    <comment ref="X280" authorId="0" shapeId="0" xr:uid="{748793D4-44B6-4EDD-815A-3CF749DDBC1F}">
      <text>
        <r>
          <rPr>
            <sz val="9"/>
            <color indexed="81"/>
            <rFont val="Tahoma"/>
            <family val="2"/>
          </rPr>
          <t>Solver converged in probability to a global solution.</t>
        </r>
      </text>
    </comment>
    <comment ref="Y280" authorId="0" shapeId="0" xr:uid="{B131DCBD-710C-4F56-83DE-CE148E95B3A8}">
      <text>
        <r>
          <rPr>
            <sz val="9"/>
            <color indexed="81"/>
            <rFont val="Tahoma"/>
            <family val="2"/>
          </rPr>
          <t>Solver converged in probability to a global solution.</t>
        </r>
      </text>
    </comment>
    <comment ref="Z280" authorId="0" shapeId="0" xr:uid="{91B89555-CB5C-45F7-8DD1-C1DF12F6E786}">
      <text>
        <r>
          <rPr>
            <sz val="9"/>
            <color indexed="81"/>
            <rFont val="Tahoma"/>
            <family val="2"/>
          </rPr>
          <t>Solver converged in probability to a global solution.</t>
        </r>
      </text>
    </comment>
    <comment ref="AA280" authorId="0" shapeId="0" xr:uid="{8B31C6BE-20FD-42CE-8E50-ABBA5CADA8E6}">
      <text>
        <r>
          <rPr>
            <sz val="9"/>
            <color indexed="81"/>
            <rFont val="Tahoma"/>
            <family val="2"/>
          </rPr>
          <t>Solver converged in probability to a global solution.</t>
        </r>
      </text>
    </comment>
    <comment ref="B281" authorId="0" shapeId="0" xr:uid="{2A141036-B8A4-488C-BC7E-1CCC8EC3B5C7}">
      <text>
        <r>
          <rPr>
            <sz val="9"/>
            <color indexed="81"/>
            <rFont val="Tahoma"/>
            <family val="2"/>
          </rPr>
          <t>Solver could not find a feasible solution.</t>
        </r>
      </text>
    </comment>
    <comment ref="C281" authorId="0" shapeId="0" xr:uid="{FFECA092-123D-4536-8E14-CD75F0DE0547}">
      <text>
        <r>
          <rPr>
            <sz val="9"/>
            <color indexed="81"/>
            <rFont val="Tahoma"/>
            <family val="2"/>
          </rPr>
          <t>Solver could not find a feasible solution.</t>
        </r>
      </text>
    </comment>
    <comment ref="D281" authorId="0" shapeId="0" xr:uid="{EDAC4AC9-5224-45ED-B6C4-B6F7C2263745}">
      <text>
        <r>
          <rPr>
            <sz val="9"/>
            <color indexed="81"/>
            <rFont val="Tahoma"/>
            <family val="2"/>
          </rPr>
          <t>Solver could not find a feasible solution.</t>
        </r>
      </text>
    </comment>
    <comment ref="E281" authorId="0" shapeId="0" xr:uid="{916F8D33-ECD7-4844-AA83-3297EA68A16F}">
      <text>
        <r>
          <rPr>
            <sz val="9"/>
            <color indexed="81"/>
            <rFont val="Tahoma"/>
            <family val="2"/>
          </rPr>
          <t>Solver could not find a feasible solution.</t>
        </r>
      </text>
    </comment>
    <comment ref="F281" authorId="0" shapeId="0" xr:uid="{4A285E24-5005-46FE-8530-157F4C7F48C9}">
      <text>
        <r>
          <rPr>
            <sz val="9"/>
            <color indexed="81"/>
            <rFont val="Tahoma"/>
            <family val="2"/>
          </rPr>
          <t>Solver could not find a feasible solution.</t>
        </r>
      </text>
    </comment>
    <comment ref="G281" authorId="0" shapeId="0" xr:uid="{98862334-9EA9-4BEC-AEE1-6823B4B70B60}">
      <text>
        <r>
          <rPr>
            <sz val="9"/>
            <color indexed="81"/>
            <rFont val="Tahoma"/>
            <family val="2"/>
          </rPr>
          <t>Solver could not find a feasible solution.</t>
        </r>
      </text>
    </comment>
    <comment ref="H281" authorId="0" shapeId="0" xr:uid="{5A6D565F-FEF6-4205-9340-6A2D06501C40}">
      <text>
        <r>
          <rPr>
            <sz val="9"/>
            <color indexed="81"/>
            <rFont val="Tahoma"/>
            <family val="2"/>
          </rPr>
          <t>Solver could not find a feasible solution.</t>
        </r>
      </text>
    </comment>
    <comment ref="I281" authorId="0" shapeId="0" xr:uid="{4112D890-51B2-49DB-A81C-95A06E387DC4}">
      <text>
        <r>
          <rPr>
            <sz val="9"/>
            <color indexed="81"/>
            <rFont val="Tahoma"/>
            <family val="2"/>
          </rPr>
          <t>Solver could not find a feasible solution.</t>
        </r>
      </text>
    </comment>
    <comment ref="J281" authorId="0" shapeId="0" xr:uid="{D509FB98-5A8A-4F1D-B330-50EBC4D5BEB6}">
      <text>
        <r>
          <rPr>
            <sz val="9"/>
            <color indexed="81"/>
            <rFont val="Tahoma"/>
            <family val="2"/>
          </rPr>
          <t>Solver could not find a feasible solution.</t>
        </r>
      </text>
    </comment>
    <comment ref="K281" authorId="0" shapeId="0" xr:uid="{9DE7D0B1-6A54-4FE0-BCB2-100075B71C87}">
      <text>
        <r>
          <rPr>
            <sz val="9"/>
            <color indexed="81"/>
            <rFont val="Tahoma"/>
            <family val="2"/>
          </rPr>
          <t>Solver could not find a feasible solution.</t>
        </r>
      </text>
    </comment>
    <comment ref="L281" authorId="0" shapeId="0" xr:uid="{9E24DDCA-DDF8-4C0A-826D-47AD025A9AF4}">
      <text>
        <r>
          <rPr>
            <sz val="9"/>
            <color indexed="81"/>
            <rFont val="Tahoma"/>
            <family val="2"/>
          </rPr>
          <t>Solver could not find a feasible solution.</t>
        </r>
      </text>
    </comment>
    <comment ref="M281" authorId="0" shapeId="0" xr:uid="{C74D7446-C733-4924-A01D-BF666FB01A8B}">
      <text>
        <r>
          <rPr>
            <sz val="9"/>
            <color indexed="81"/>
            <rFont val="Tahoma"/>
            <family val="2"/>
          </rPr>
          <t>Solver could not find a feasible solution.</t>
        </r>
      </text>
    </comment>
    <comment ref="N281" authorId="0" shapeId="0" xr:uid="{E4BE0720-3824-4AA7-B89F-0BDD0BE4AFE6}">
      <text>
        <r>
          <rPr>
            <sz val="9"/>
            <color indexed="81"/>
            <rFont val="Tahoma"/>
            <family val="2"/>
          </rPr>
          <t>Solver could not find a feasible solution.</t>
        </r>
      </text>
    </comment>
    <comment ref="O281" authorId="0" shapeId="0" xr:uid="{387E8D1C-003F-4CA9-B5E6-D06EA7E316A1}">
      <text>
        <r>
          <rPr>
            <sz val="9"/>
            <color indexed="81"/>
            <rFont val="Tahoma"/>
            <family val="2"/>
          </rPr>
          <t>Solver could not find a feasible solution.</t>
        </r>
      </text>
    </comment>
    <comment ref="P281" authorId="0" shapeId="0" xr:uid="{8BFFF5E1-A173-4B59-9AFD-58940C383932}">
      <text>
        <r>
          <rPr>
            <sz val="9"/>
            <color indexed="81"/>
            <rFont val="Tahoma"/>
            <family val="2"/>
          </rPr>
          <t>Solver could not find a feasible solution.</t>
        </r>
      </text>
    </comment>
    <comment ref="Q281" authorId="0" shapeId="0" xr:uid="{5489FEF6-FE77-4804-857E-F887BD71A9F2}">
      <text>
        <r>
          <rPr>
            <sz val="9"/>
            <color indexed="81"/>
            <rFont val="Tahoma"/>
            <family val="2"/>
          </rPr>
          <t>Solver could not find a feasible solution.</t>
        </r>
      </text>
    </comment>
    <comment ref="R281" authorId="0" shapeId="0" xr:uid="{3A955D79-032B-4D00-933C-2BF88AB0CD2E}">
      <text>
        <r>
          <rPr>
            <sz val="9"/>
            <color indexed="81"/>
            <rFont val="Tahoma"/>
            <family val="2"/>
          </rPr>
          <t>Solver could not find a feasible solution.</t>
        </r>
      </text>
    </comment>
    <comment ref="S281" authorId="0" shapeId="0" xr:uid="{637B330C-C8B7-41A7-87BF-DDBBE3BF0ACC}">
      <text>
        <r>
          <rPr>
            <sz val="9"/>
            <color indexed="81"/>
            <rFont val="Tahoma"/>
            <family val="2"/>
          </rPr>
          <t>Solver could not find a feasible solution.</t>
        </r>
      </text>
    </comment>
    <comment ref="T281" authorId="0" shapeId="0" xr:uid="{419DE042-8DD5-407D-B79B-6194D3FCE834}">
      <text>
        <r>
          <rPr>
            <sz val="9"/>
            <color indexed="81"/>
            <rFont val="Tahoma"/>
            <family val="2"/>
          </rPr>
          <t>Solver converged in probability to a global solution.</t>
        </r>
      </text>
    </comment>
    <comment ref="U281" authorId="0" shapeId="0" xr:uid="{E998B286-55CE-4B2A-8C4E-F3BC7B82397E}">
      <text>
        <r>
          <rPr>
            <sz val="9"/>
            <color indexed="81"/>
            <rFont val="Tahoma"/>
            <family val="2"/>
          </rPr>
          <t>Solver converged in probability to a global solution.</t>
        </r>
      </text>
    </comment>
    <comment ref="V281" authorId="0" shapeId="0" xr:uid="{432801D9-4E6F-4250-9388-5A867C748F0A}">
      <text>
        <r>
          <rPr>
            <sz val="9"/>
            <color indexed="81"/>
            <rFont val="Tahoma"/>
            <family val="2"/>
          </rPr>
          <t>Solver converged in probability to a global solution.</t>
        </r>
      </text>
    </comment>
    <comment ref="W281" authorId="0" shapeId="0" xr:uid="{37C8214F-1969-4DAF-8DCC-19C1549290AD}">
      <text>
        <r>
          <rPr>
            <sz val="9"/>
            <color indexed="81"/>
            <rFont val="Tahoma"/>
            <family val="2"/>
          </rPr>
          <t>Solver converged in probability to a global solution.</t>
        </r>
      </text>
    </comment>
    <comment ref="X281" authorId="0" shapeId="0" xr:uid="{1E11E576-7641-48BD-BD85-478FCBE6E322}">
      <text>
        <r>
          <rPr>
            <sz val="9"/>
            <color indexed="81"/>
            <rFont val="Tahoma"/>
            <family val="2"/>
          </rPr>
          <t>Solver converged in probability to a global solution.</t>
        </r>
      </text>
    </comment>
    <comment ref="Y281" authorId="0" shapeId="0" xr:uid="{41B2E40C-2A89-4876-9305-24450E8E00D5}">
      <text>
        <r>
          <rPr>
            <sz val="9"/>
            <color indexed="81"/>
            <rFont val="Tahoma"/>
            <family val="2"/>
          </rPr>
          <t>Solver converged in probability to a global solution.</t>
        </r>
      </text>
    </comment>
    <comment ref="Z281" authorId="0" shapeId="0" xr:uid="{E68D60E5-59F4-4EA5-9D31-516F55E933A9}">
      <text>
        <r>
          <rPr>
            <sz val="9"/>
            <color indexed="81"/>
            <rFont val="Tahoma"/>
            <family val="2"/>
          </rPr>
          <t>Solver converged in probability to a global solution.</t>
        </r>
      </text>
    </comment>
    <comment ref="AA281" authorId="0" shapeId="0" xr:uid="{647C76C3-5A9F-4857-A52F-652606C90EFA}">
      <text>
        <r>
          <rPr>
            <sz val="9"/>
            <color indexed="81"/>
            <rFont val="Tahoma"/>
            <family val="2"/>
          </rPr>
          <t>Solver converged in probability to a global solution.</t>
        </r>
      </text>
    </comment>
    <comment ref="B282" authorId="0" shapeId="0" xr:uid="{57E62F96-E914-4537-8959-0950767C54C8}">
      <text>
        <r>
          <rPr>
            <sz val="9"/>
            <color indexed="81"/>
            <rFont val="Tahoma"/>
            <family val="2"/>
          </rPr>
          <t>Solver could not find a feasible solution.</t>
        </r>
      </text>
    </comment>
    <comment ref="C282" authorId="0" shapeId="0" xr:uid="{561DC569-1F7F-400F-A757-C8296DA9C6D6}">
      <text>
        <r>
          <rPr>
            <sz val="9"/>
            <color indexed="81"/>
            <rFont val="Tahoma"/>
            <family val="2"/>
          </rPr>
          <t>Solver could not find a feasible solution.</t>
        </r>
      </text>
    </comment>
    <comment ref="D282" authorId="0" shapeId="0" xr:uid="{973ED95E-C878-41A8-8072-926B6A6B9170}">
      <text>
        <r>
          <rPr>
            <sz val="9"/>
            <color indexed="81"/>
            <rFont val="Tahoma"/>
            <family val="2"/>
          </rPr>
          <t>Solver could not find a feasible solution.</t>
        </r>
      </text>
    </comment>
    <comment ref="E282" authorId="0" shapeId="0" xr:uid="{FEFB04D2-34D2-4ABD-81D7-6C78A4A44FD3}">
      <text>
        <r>
          <rPr>
            <sz val="9"/>
            <color indexed="81"/>
            <rFont val="Tahoma"/>
            <family val="2"/>
          </rPr>
          <t>Solver could not find a feasible solution.</t>
        </r>
      </text>
    </comment>
    <comment ref="F282" authorId="0" shapeId="0" xr:uid="{D65DD27E-DCA5-4F38-875A-2CC7778A958F}">
      <text>
        <r>
          <rPr>
            <sz val="9"/>
            <color indexed="81"/>
            <rFont val="Tahoma"/>
            <family val="2"/>
          </rPr>
          <t>Solver could not find a feasible solution.</t>
        </r>
      </text>
    </comment>
    <comment ref="G282" authorId="0" shapeId="0" xr:uid="{DE437CCD-25F4-4897-A09C-AE0A8A13B590}">
      <text>
        <r>
          <rPr>
            <sz val="9"/>
            <color indexed="81"/>
            <rFont val="Tahoma"/>
            <family val="2"/>
          </rPr>
          <t>Solver could not find a feasible solution.</t>
        </r>
      </text>
    </comment>
    <comment ref="H282" authorId="0" shapeId="0" xr:uid="{10E0ACF8-6996-4B4E-B65A-46A72C1F6733}">
      <text>
        <r>
          <rPr>
            <sz val="9"/>
            <color indexed="81"/>
            <rFont val="Tahoma"/>
            <family val="2"/>
          </rPr>
          <t>Solver could not find a feasible solution.</t>
        </r>
      </text>
    </comment>
    <comment ref="I282" authorId="0" shapeId="0" xr:uid="{E4E14E81-2575-43CA-BBAB-5DBD1513AF4C}">
      <text>
        <r>
          <rPr>
            <sz val="9"/>
            <color indexed="81"/>
            <rFont val="Tahoma"/>
            <family val="2"/>
          </rPr>
          <t>Solver could not find a feasible solution.</t>
        </r>
      </text>
    </comment>
    <comment ref="J282" authorId="0" shapeId="0" xr:uid="{096537AD-E318-49AD-BBB5-802D3E076F47}">
      <text>
        <r>
          <rPr>
            <sz val="9"/>
            <color indexed="81"/>
            <rFont val="Tahoma"/>
            <family val="2"/>
          </rPr>
          <t>Solver could not find a feasible solution.</t>
        </r>
      </text>
    </comment>
    <comment ref="K282" authorId="0" shapeId="0" xr:uid="{A8FE7A32-74A6-44AD-8B3A-858B5E754D9B}">
      <text>
        <r>
          <rPr>
            <sz val="9"/>
            <color indexed="81"/>
            <rFont val="Tahoma"/>
            <family val="2"/>
          </rPr>
          <t>Solver could not find a feasible solution.</t>
        </r>
      </text>
    </comment>
    <comment ref="L282" authorId="0" shapeId="0" xr:uid="{54646115-A957-47DC-88AD-7433063A5408}">
      <text>
        <r>
          <rPr>
            <sz val="9"/>
            <color indexed="81"/>
            <rFont val="Tahoma"/>
            <family val="2"/>
          </rPr>
          <t>Solver could not find a feasible solution.</t>
        </r>
      </text>
    </comment>
    <comment ref="M282" authorId="0" shapeId="0" xr:uid="{E46A31AD-21E2-490E-BE4A-588D2F70AC6D}">
      <text>
        <r>
          <rPr>
            <sz val="9"/>
            <color indexed="81"/>
            <rFont val="Tahoma"/>
            <family val="2"/>
          </rPr>
          <t>Solver could not find a feasible solution.</t>
        </r>
      </text>
    </comment>
    <comment ref="N282" authorId="0" shapeId="0" xr:uid="{1F8B7295-AA56-4747-9424-EA68BFE23D39}">
      <text>
        <r>
          <rPr>
            <sz val="9"/>
            <color indexed="81"/>
            <rFont val="Tahoma"/>
            <family val="2"/>
          </rPr>
          <t>Solver could not find a feasible solution.</t>
        </r>
      </text>
    </comment>
    <comment ref="O282" authorId="0" shapeId="0" xr:uid="{3DF98748-4C61-4429-A6E5-64E3422B7497}">
      <text>
        <r>
          <rPr>
            <sz val="9"/>
            <color indexed="81"/>
            <rFont val="Tahoma"/>
            <family val="2"/>
          </rPr>
          <t>Solver could not find a feasible solution.</t>
        </r>
      </text>
    </comment>
    <comment ref="P282" authorId="0" shapeId="0" xr:uid="{3907B812-8ADD-4301-A7F3-373DBA0F6411}">
      <text>
        <r>
          <rPr>
            <sz val="9"/>
            <color indexed="81"/>
            <rFont val="Tahoma"/>
            <family val="2"/>
          </rPr>
          <t>Solver could not find a feasible solution.</t>
        </r>
      </text>
    </comment>
    <comment ref="Q282" authorId="0" shapeId="0" xr:uid="{44AC8C9B-CDC4-4642-A393-EAD439354D9D}">
      <text>
        <r>
          <rPr>
            <sz val="9"/>
            <color indexed="81"/>
            <rFont val="Tahoma"/>
            <family val="2"/>
          </rPr>
          <t>Solver could not find a feasible solution.</t>
        </r>
      </text>
    </comment>
    <comment ref="R282" authorId="0" shapeId="0" xr:uid="{91947E27-A235-440D-9904-1887BB006FD2}">
      <text>
        <r>
          <rPr>
            <sz val="9"/>
            <color indexed="81"/>
            <rFont val="Tahoma"/>
            <family val="2"/>
          </rPr>
          <t>Solver could not find a feasible solution.</t>
        </r>
      </text>
    </comment>
    <comment ref="S282" authorId="0" shapeId="0" xr:uid="{AFD1A485-938B-4CB0-925F-68448273D81F}">
      <text>
        <r>
          <rPr>
            <sz val="9"/>
            <color indexed="81"/>
            <rFont val="Tahoma"/>
            <family val="2"/>
          </rPr>
          <t>Solver could not find a feasible solution.</t>
        </r>
      </text>
    </comment>
    <comment ref="T282" authorId="0" shapeId="0" xr:uid="{004A4831-4F2A-4BA1-B02C-199AAF8AA58F}">
      <text>
        <r>
          <rPr>
            <sz val="9"/>
            <color indexed="81"/>
            <rFont val="Tahoma"/>
            <family val="2"/>
          </rPr>
          <t>Solver converged in probability to a global solution.</t>
        </r>
      </text>
    </comment>
    <comment ref="U282" authorId="0" shapeId="0" xr:uid="{5611EFC0-85F6-4DFC-B818-850DF6A44C3A}">
      <text>
        <r>
          <rPr>
            <sz val="9"/>
            <color indexed="81"/>
            <rFont val="Tahoma"/>
            <family val="2"/>
          </rPr>
          <t>Solver converged in probability to a global solution.</t>
        </r>
      </text>
    </comment>
    <comment ref="V282" authorId="0" shapeId="0" xr:uid="{094547E3-2D73-4232-AC12-8189FC11738B}">
      <text>
        <r>
          <rPr>
            <sz val="9"/>
            <color indexed="81"/>
            <rFont val="Tahoma"/>
            <family val="2"/>
          </rPr>
          <t>Solver converged in probability to a global solution.</t>
        </r>
      </text>
    </comment>
    <comment ref="W282" authorId="0" shapeId="0" xr:uid="{75F63608-A194-4241-A3ED-90295450A0B0}">
      <text>
        <r>
          <rPr>
            <sz val="9"/>
            <color indexed="81"/>
            <rFont val="Tahoma"/>
            <family val="2"/>
          </rPr>
          <t>Solver converged in probability to a global solution.</t>
        </r>
      </text>
    </comment>
    <comment ref="X282" authorId="0" shapeId="0" xr:uid="{F4EA4BAB-3FD4-4FB9-872E-F77899F6264D}">
      <text>
        <r>
          <rPr>
            <sz val="9"/>
            <color indexed="81"/>
            <rFont val="Tahoma"/>
            <family val="2"/>
          </rPr>
          <t>Solver converged in probability to a global solution.</t>
        </r>
      </text>
    </comment>
    <comment ref="Y282" authorId="0" shapeId="0" xr:uid="{92F53414-9129-4C52-98AF-B13BB6CF6244}">
      <text>
        <r>
          <rPr>
            <sz val="9"/>
            <color indexed="81"/>
            <rFont val="Tahoma"/>
            <family val="2"/>
          </rPr>
          <t>Solver converged in probability to a global solution.</t>
        </r>
      </text>
    </comment>
    <comment ref="Z282" authorId="0" shapeId="0" xr:uid="{3A22473E-B7B4-42CB-8C83-766DE30D5320}">
      <text>
        <r>
          <rPr>
            <sz val="9"/>
            <color indexed="81"/>
            <rFont val="Tahoma"/>
            <family val="2"/>
          </rPr>
          <t>Solver converged in probability to a global solution.</t>
        </r>
      </text>
    </comment>
    <comment ref="AA282" authorId="0" shapeId="0" xr:uid="{EE25A1C3-3645-4EF0-9453-1B7FF143BFCD}">
      <text>
        <r>
          <rPr>
            <sz val="9"/>
            <color indexed="81"/>
            <rFont val="Tahoma"/>
            <family val="2"/>
          </rPr>
          <t>Solver converged in probability to a global solution.</t>
        </r>
      </text>
    </comment>
    <comment ref="B285" authorId="0" shapeId="0" xr:uid="{7E7616AB-7B0E-48FB-9C73-45A7426AB7F7}">
      <text>
        <r>
          <rPr>
            <sz val="9"/>
            <color indexed="81"/>
            <rFont val="Tahoma"/>
            <family val="2"/>
          </rPr>
          <t>Solver could not find a feasible solution.</t>
        </r>
      </text>
    </comment>
    <comment ref="C285" authorId="0" shapeId="0" xr:uid="{A172B58D-2F26-40F0-9042-B6D93A994901}">
      <text>
        <r>
          <rPr>
            <sz val="9"/>
            <color indexed="81"/>
            <rFont val="Tahoma"/>
            <family val="2"/>
          </rPr>
          <t>Solver could not find a feasible solution.</t>
        </r>
      </text>
    </comment>
    <comment ref="D285" authorId="0" shapeId="0" xr:uid="{B8B224D4-4518-496E-9DFA-060303E796D4}">
      <text>
        <r>
          <rPr>
            <sz val="9"/>
            <color indexed="81"/>
            <rFont val="Tahoma"/>
            <family val="2"/>
          </rPr>
          <t>Solver could not find a feasible solution.</t>
        </r>
      </text>
    </comment>
    <comment ref="E285" authorId="0" shapeId="0" xr:uid="{4CBC85BC-76ED-41FE-806E-AF76BFA2E226}">
      <text>
        <r>
          <rPr>
            <sz val="9"/>
            <color indexed="81"/>
            <rFont val="Tahoma"/>
            <family val="2"/>
          </rPr>
          <t>Solver could not find a feasible solution.</t>
        </r>
      </text>
    </comment>
    <comment ref="F285" authorId="0" shapeId="0" xr:uid="{4C18B770-63A3-49D3-80AB-8EED57AACD01}">
      <text>
        <r>
          <rPr>
            <sz val="9"/>
            <color indexed="81"/>
            <rFont val="Tahoma"/>
            <family val="2"/>
          </rPr>
          <t>Solver could not find a feasible solution.</t>
        </r>
      </text>
    </comment>
    <comment ref="G285" authorId="0" shapeId="0" xr:uid="{F6DC2CD4-AB71-458E-A800-15E81B874B73}">
      <text>
        <r>
          <rPr>
            <sz val="9"/>
            <color indexed="81"/>
            <rFont val="Tahoma"/>
            <family val="2"/>
          </rPr>
          <t>Solver could not find a feasible solution.</t>
        </r>
      </text>
    </comment>
    <comment ref="H285" authorId="0" shapeId="0" xr:uid="{6C11B3F5-DEC2-4AE0-8218-ECC284C7E286}">
      <text>
        <r>
          <rPr>
            <sz val="9"/>
            <color indexed="81"/>
            <rFont val="Tahoma"/>
            <family val="2"/>
          </rPr>
          <t>Solver could not find a feasible solution.</t>
        </r>
      </text>
    </comment>
    <comment ref="I285" authorId="0" shapeId="0" xr:uid="{21B12C0F-8DA5-45A3-9D9A-02744D17DE02}">
      <text>
        <r>
          <rPr>
            <sz val="9"/>
            <color indexed="81"/>
            <rFont val="Tahoma"/>
            <family val="2"/>
          </rPr>
          <t>Solver could not find a feasible solution.</t>
        </r>
      </text>
    </comment>
    <comment ref="J285" authorId="0" shapeId="0" xr:uid="{2B7E05A0-65F2-42CC-8828-964221DC47FA}">
      <text>
        <r>
          <rPr>
            <sz val="9"/>
            <color indexed="81"/>
            <rFont val="Tahoma"/>
            <family val="2"/>
          </rPr>
          <t>Solver could not find a feasible solution.</t>
        </r>
      </text>
    </comment>
    <comment ref="K285" authorId="0" shapeId="0" xr:uid="{60AF0371-9127-4AA9-8305-7F6A598FFF18}">
      <text>
        <r>
          <rPr>
            <sz val="9"/>
            <color indexed="81"/>
            <rFont val="Tahoma"/>
            <family val="2"/>
          </rPr>
          <t>Solver could not find a feasible solution.</t>
        </r>
      </text>
    </comment>
    <comment ref="L285" authorId="0" shapeId="0" xr:uid="{D2F4F92A-4B72-4E8D-BCC6-3D6EC1AA63E7}">
      <text>
        <r>
          <rPr>
            <sz val="9"/>
            <color indexed="81"/>
            <rFont val="Tahoma"/>
            <family val="2"/>
          </rPr>
          <t>Solver could not find a feasible solution.</t>
        </r>
      </text>
    </comment>
    <comment ref="M285" authorId="0" shapeId="0" xr:uid="{8F6CA082-7CF1-4018-BE6F-0F69CDB189E9}">
      <text>
        <r>
          <rPr>
            <sz val="9"/>
            <color indexed="81"/>
            <rFont val="Tahoma"/>
            <family val="2"/>
          </rPr>
          <t>Solver could not find a feasible solution.</t>
        </r>
      </text>
    </comment>
    <comment ref="N285" authorId="0" shapeId="0" xr:uid="{27359253-9BAD-4122-BAC3-462B6088D84D}">
      <text>
        <r>
          <rPr>
            <sz val="9"/>
            <color indexed="81"/>
            <rFont val="Tahoma"/>
            <family val="2"/>
          </rPr>
          <t>Solver could not find a feasible solution.</t>
        </r>
      </text>
    </comment>
    <comment ref="O285" authorId="0" shapeId="0" xr:uid="{D475660D-2497-4199-878F-AF9A42DF4CAE}">
      <text>
        <r>
          <rPr>
            <sz val="9"/>
            <color indexed="81"/>
            <rFont val="Tahoma"/>
            <family val="2"/>
          </rPr>
          <t>Solver converged in probability to a global solution.</t>
        </r>
      </text>
    </comment>
    <comment ref="P285" authorId="0" shapeId="0" xr:uid="{217B7E4A-7598-4BC2-A2AF-5B97C4FE2F46}">
      <text>
        <r>
          <rPr>
            <sz val="9"/>
            <color indexed="81"/>
            <rFont val="Tahoma"/>
            <family val="2"/>
          </rPr>
          <t>Solver converged in probability to a global solution.</t>
        </r>
      </text>
    </comment>
    <comment ref="Q285" authorId="0" shapeId="0" xr:uid="{7AC3BA52-C52F-4915-A18A-C4B75277A84B}">
      <text>
        <r>
          <rPr>
            <sz val="9"/>
            <color indexed="81"/>
            <rFont val="Tahoma"/>
            <family val="2"/>
          </rPr>
          <t>Solver converged in probability to a global solution.</t>
        </r>
      </text>
    </comment>
    <comment ref="R285" authorId="0" shapeId="0" xr:uid="{43EC1FBB-663B-42A0-BAB0-D6D1231C2F03}">
      <text>
        <r>
          <rPr>
            <sz val="9"/>
            <color indexed="81"/>
            <rFont val="Tahoma"/>
            <family val="2"/>
          </rPr>
          <t>Solver converged in probability to a global solution.</t>
        </r>
      </text>
    </comment>
    <comment ref="S285" authorId="0" shapeId="0" xr:uid="{3F0720F6-F55C-4005-9142-D27A9B8A6F40}">
      <text>
        <r>
          <rPr>
            <sz val="9"/>
            <color indexed="81"/>
            <rFont val="Tahoma"/>
            <family val="2"/>
          </rPr>
          <t>Solver converged in probability to a global solution.</t>
        </r>
      </text>
    </comment>
    <comment ref="T285" authorId="0" shapeId="0" xr:uid="{309AC422-FFBE-46FF-A67B-B40DC6B538E6}">
      <text>
        <r>
          <rPr>
            <sz val="9"/>
            <color indexed="81"/>
            <rFont val="Tahoma"/>
            <family val="2"/>
          </rPr>
          <t>Solver converged in probability to a global solution.</t>
        </r>
      </text>
    </comment>
    <comment ref="U285" authorId="0" shapeId="0" xr:uid="{25187A29-4BBA-4A90-BEC8-09FFCCFA9451}">
      <text>
        <r>
          <rPr>
            <sz val="9"/>
            <color indexed="81"/>
            <rFont val="Tahoma"/>
            <family val="2"/>
          </rPr>
          <t>Solver converged in probability to a global solution.</t>
        </r>
      </text>
    </comment>
    <comment ref="V285" authorId="0" shapeId="0" xr:uid="{AD98684B-F819-49CA-BC69-6E8EFD9DD208}">
      <text>
        <r>
          <rPr>
            <sz val="9"/>
            <color indexed="81"/>
            <rFont val="Tahoma"/>
            <family val="2"/>
          </rPr>
          <t>Solver converged in probability to a global solution.</t>
        </r>
      </text>
    </comment>
    <comment ref="W285" authorId="0" shapeId="0" xr:uid="{3C270352-271E-46FD-BCAA-4FAC39B159DA}">
      <text>
        <r>
          <rPr>
            <sz val="9"/>
            <color indexed="81"/>
            <rFont val="Tahoma"/>
            <family val="2"/>
          </rPr>
          <t>Solver converged in probability to a global solution.</t>
        </r>
      </text>
    </comment>
    <comment ref="X285" authorId="0" shapeId="0" xr:uid="{F1FAEBAF-8855-456A-9DDB-2122120FA289}">
      <text>
        <r>
          <rPr>
            <sz val="9"/>
            <color indexed="81"/>
            <rFont val="Tahoma"/>
            <family val="2"/>
          </rPr>
          <t>Solver converged in probability to a global solution.</t>
        </r>
      </text>
    </comment>
    <comment ref="Y285" authorId="0" shapeId="0" xr:uid="{8917E636-E1EF-467F-B5EE-3A09FABDD81A}">
      <text>
        <r>
          <rPr>
            <sz val="9"/>
            <color indexed="81"/>
            <rFont val="Tahoma"/>
            <family val="2"/>
          </rPr>
          <t>Solver converged in probability to a global solution.</t>
        </r>
      </text>
    </comment>
    <comment ref="Z285" authorId="0" shapeId="0" xr:uid="{8168AC3F-DF6C-4B92-B132-3676D2DE4620}">
      <text>
        <r>
          <rPr>
            <sz val="9"/>
            <color indexed="81"/>
            <rFont val="Tahoma"/>
            <family val="2"/>
          </rPr>
          <t>Solver converged in probability to a global solution.</t>
        </r>
      </text>
    </comment>
    <comment ref="AA285" authorId="0" shapeId="0" xr:uid="{72C822A4-05B7-4396-9A31-CB3A16A6CD3A}">
      <text>
        <r>
          <rPr>
            <sz val="9"/>
            <color indexed="81"/>
            <rFont val="Tahoma"/>
            <family val="2"/>
          </rPr>
          <t>Solver converged in probability to a global solution.</t>
        </r>
      </text>
    </comment>
    <comment ref="B286" authorId="0" shapeId="0" xr:uid="{5CF87828-3276-4EF9-8505-2D400149984F}">
      <text>
        <r>
          <rPr>
            <sz val="9"/>
            <color indexed="81"/>
            <rFont val="Tahoma"/>
            <family val="2"/>
          </rPr>
          <t>Solver could not find a feasible solution.</t>
        </r>
      </text>
    </comment>
    <comment ref="C286" authorId="0" shapeId="0" xr:uid="{2B6B2D1B-88DD-4480-B9DA-DC5889C78030}">
      <text>
        <r>
          <rPr>
            <sz val="9"/>
            <color indexed="81"/>
            <rFont val="Tahoma"/>
            <family val="2"/>
          </rPr>
          <t>Solver could not find a feasible solution.</t>
        </r>
      </text>
    </comment>
    <comment ref="D286" authorId="0" shapeId="0" xr:uid="{442A3A3C-22E6-430A-9DE4-97B81287A3E8}">
      <text>
        <r>
          <rPr>
            <sz val="9"/>
            <color indexed="81"/>
            <rFont val="Tahoma"/>
            <family val="2"/>
          </rPr>
          <t>Solver could not find a feasible solution.</t>
        </r>
      </text>
    </comment>
    <comment ref="E286" authorId="0" shapeId="0" xr:uid="{CDBB776E-41B2-4FAE-89C1-E4017A46411E}">
      <text>
        <r>
          <rPr>
            <sz val="9"/>
            <color indexed="81"/>
            <rFont val="Tahoma"/>
            <family val="2"/>
          </rPr>
          <t>Solver could not find a feasible solution.</t>
        </r>
      </text>
    </comment>
    <comment ref="F286" authorId="0" shapeId="0" xr:uid="{87DFA06E-7BC8-4D8F-AFE0-1EA47467FD5B}">
      <text>
        <r>
          <rPr>
            <sz val="9"/>
            <color indexed="81"/>
            <rFont val="Tahoma"/>
            <family val="2"/>
          </rPr>
          <t>Solver could not find a feasible solution.</t>
        </r>
      </text>
    </comment>
    <comment ref="G286" authorId="0" shapeId="0" xr:uid="{C603E0F1-A33E-4D77-B623-F70B2206B538}">
      <text>
        <r>
          <rPr>
            <sz val="9"/>
            <color indexed="81"/>
            <rFont val="Tahoma"/>
            <family val="2"/>
          </rPr>
          <t>Solver could not find a feasible solution.</t>
        </r>
      </text>
    </comment>
    <comment ref="H286" authorId="0" shapeId="0" xr:uid="{0398F407-DE48-4523-9771-732F450D3074}">
      <text>
        <r>
          <rPr>
            <sz val="9"/>
            <color indexed="81"/>
            <rFont val="Tahoma"/>
            <family val="2"/>
          </rPr>
          <t>Solver could not find a feasible solution.</t>
        </r>
      </text>
    </comment>
    <comment ref="I286" authorId="0" shapeId="0" xr:uid="{D7796ADE-C45C-4C50-80FD-55870D8A4BFF}">
      <text>
        <r>
          <rPr>
            <sz val="9"/>
            <color indexed="81"/>
            <rFont val="Tahoma"/>
            <family val="2"/>
          </rPr>
          <t>Solver could not find a feasible solution.</t>
        </r>
      </text>
    </comment>
    <comment ref="J286" authorId="0" shapeId="0" xr:uid="{52C3C510-6B1C-4706-8CED-D2F80D68B406}">
      <text>
        <r>
          <rPr>
            <sz val="9"/>
            <color indexed="81"/>
            <rFont val="Tahoma"/>
            <family val="2"/>
          </rPr>
          <t>Solver could not find a feasible solution.</t>
        </r>
      </text>
    </comment>
    <comment ref="K286" authorId="0" shapeId="0" xr:uid="{A4235C06-7703-4FD7-BAF4-865C9E9E6229}">
      <text>
        <r>
          <rPr>
            <sz val="9"/>
            <color indexed="81"/>
            <rFont val="Tahoma"/>
            <family val="2"/>
          </rPr>
          <t>Solver could not find a feasible solution.</t>
        </r>
      </text>
    </comment>
    <comment ref="L286" authorId="0" shapeId="0" xr:uid="{1BA1D7F0-5198-4AC7-B067-F8E3D20E2084}">
      <text>
        <r>
          <rPr>
            <sz val="9"/>
            <color indexed="81"/>
            <rFont val="Tahoma"/>
            <family val="2"/>
          </rPr>
          <t>Solver could not find a feasible solution.</t>
        </r>
      </text>
    </comment>
    <comment ref="M286" authorId="0" shapeId="0" xr:uid="{6F5FDECE-C3BB-47B9-A5CD-558917902733}">
      <text>
        <r>
          <rPr>
            <sz val="9"/>
            <color indexed="81"/>
            <rFont val="Tahoma"/>
            <family val="2"/>
          </rPr>
          <t>Solver could not find a feasible solution.</t>
        </r>
      </text>
    </comment>
    <comment ref="N286" authorId="0" shapeId="0" xr:uid="{62006B98-D516-4DE4-B89A-E5271F6ED4F3}">
      <text>
        <r>
          <rPr>
            <sz val="9"/>
            <color indexed="81"/>
            <rFont val="Tahoma"/>
            <family val="2"/>
          </rPr>
          <t>Solver could not find a feasible solution.</t>
        </r>
      </text>
    </comment>
    <comment ref="O286" authorId="0" shapeId="0" xr:uid="{5A05E8DC-57ED-442D-B671-8E91A7104220}">
      <text>
        <r>
          <rPr>
            <sz val="9"/>
            <color indexed="81"/>
            <rFont val="Tahoma"/>
            <family val="2"/>
          </rPr>
          <t>Solver converged in probability to a global solution.</t>
        </r>
      </text>
    </comment>
    <comment ref="P286" authorId="0" shapeId="0" xr:uid="{16EB1E89-DCED-4F86-8186-1B10D2CDFAFA}">
      <text>
        <r>
          <rPr>
            <sz val="9"/>
            <color indexed="81"/>
            <rFont val="Tahoma"/>
            <family val="2"/>
          </rPr>
          <t>Solver converged in probability to a global solution.</t>
        </r>
      </text>
    </comment>
    <comment ref="Q286" authorId="0" shapeId="0" xr:uid="{E673A688-B377-4306-B68C-04CF011991F5}">
      <text>
        <r>
          <rPr>
            <sz val="9"/>
            <color indexed="81"/>
            <rFont val="Tahoma"/>
            <family val="2"/>
          </rPr>
          <t>Solver converged in probability to a global solution.</t>
        </r>
      </text>
    </comment>
    <comment ref="R286" authorId="0" shapeId="0" xr:uid="{B50A717A-B1D3-4313-91D7-A2FC08BEE325}">
      <text>
        <r>
          <rPr>
            <sz val="9"/>
            <color indexed="81"/>
            <rFont val="Tahoma"/>
            <family val="2"/>
          </rPr>
          <t>Solver converged in probability to a global solution.</t>
        </r>
      </text>
    </comment>
    <comment ref="S286" authorId="0" shapeId="0" xr:uid="{C85C20D4-1398-426C-9792-2D94289DC01D}">
      <text>
        <r>
          <rPr>
            <sz val="9"/>
            <color indexed="81"/>
            <rFont val="Tahoma"/>
            <family val="2"/>
          </rPr>
          <t>Solver converged in probability to a global solution.</t>
        </r>
      </text>
    </comment>
    <comment ref="T286" authorId="0" shapeId="0" xr:uid="{64E878C3-B818-4405-8037-BE3F2E54BF90}">
      <text>
        <r>
          <rPr>
            <sz val="9"/>
            <color indexed="81"/>
            <rFont val="Tahoma"/>
            <family val="2"/>
          </rPr>
          <t>Solver converged in probability to a global solution.</t>
        </r>
      </text>
    </comment>
    <comment ref="U286" authorId="0" shapeId="0" xr:uid="{F1806F0B-3AEE-43BA-B0AA-0D5AEC43D30E}">
      <text>
        <r>
          <rPr>
            <sz val="9"/>
            <color indexed="81"/>
            <rFont val="Tahoma"/>
            <family val="2"/>
          </rPr>
          <t>Solver converged in probability to a global solution.</t>
        </r>
      </text>
    </comment>
    <comment ref="V286" authorId="0" shapeId="0" xr:uid="{4BF2E257-2F32-44D1-93EB-64DA18917E9D}">
      <text>
        <r>
          <rPr>
            <sz val="9"/>
            <color indexed="81"/>
            <rFont val="Tahoma"/>
            <family val="2"/>
          </rPr>
          <t>Solver converged in probability to a global solution.</t>
        </r>
      </text>
    </comment>
    <comment ref="W286" authorId="0" shapeId="0" xr:uid="{ACF22223-2D92-4252-92EB-37ADC48449A0}">
      <text>
        <r>
          <rPr>
            <sz val="9"/>
            <color indexed="81"/>
            <rFont val="Tahoma"/>
            <family val="2"/>
          </rPr>
          <t>Solver converged in probability to a global solution.</t>
        </r>
      </text>
    </comment>
    <comment ref="X286" authorId="0" shapeId="0" xr:uid="{E5A7E8D5-67DA-4949-81A2-ED0F8E18F0B2}">
      <text>
        <r>
          <rPr>
            <sz val="9"/>
            <color indexed="81"/>
            <rFont val="Tahoma"/>
            <family val="2"/>
          </rPr>
          <t>Solver converged in probability to a global solution.</t>
        </r>
      </text>
    </comment>
    <comment ref="Y286" authorId="0" shapeId="0" xr:uid="{6F93C95E-DE71-4F41-B555-1F9425DB9A6C}">
      <text>
        <r>
          <rPr>
            <sz val="9"/>
            <color indexed="81"/>
            <rFont val="Tahoma"/>
            <family val="2"/>
          </rPr>
          <t>Solver converged in probability to a global solution.</t>
        </r>
      </text>
    </comment>
    <comment ref="Z286" authorId="0" shapeId="0" xr:uid="{63713690-7D1B-45AF-A9B4-FDD3F1B4574E}">
      <text>
        <r>
          <rPr>
            <sz val="9"/>
            <color indexed="81"/>
            <rFont val="Tahoma"/>
            <family val="2"/>
          </rPr>
          <t>Solver converged in probability to a global solution.</t>
        </r>
      </text>
    </comment>
    <comment ref="AA286" authorId="0" shapeId="0" xr:uid="{20EA6E7B-C371-46BC-800D-A0201E5687D5}">
      <text>
        <r>
          <rPr>
            <sz val="9"/>
            <color indexed="81"/>
            <rFont val="Tahoma"/>
            <family val="2"/>
          </rPr>
          <t>Solver converged in probability to a global solution.</t>
        </r>
      </text>
    </comment>
    <comment ref="B287" authorId="0" shapeId="0" xr:uid="{907275C3-B790-4FB0-8FAB-BC3E372450BB}">
      <text>
        <r>
          <rPr>
            <sz val="9"/>
            <color indexed="81"/>
            <rFont val="Tahoma"/>
            <family val="2"/>
          </rPr>
          <t>Solver could not find a feasible solution.</t>
        </r>
      </text>
    </comment>
    <comment ref="C287" authorId="0" shapeId="0" xr:uid="{DC677CD5-78F1-4720-9B6E-ACBEAC8555CE}">
      <text>
        <r>
          <rPr>
            <sz val="9"/>
            <color indexed="81"/>
            <rFont val="Tahoma"/>
            <family val="2"/>
          </rPr>
          <t>Solver could not find a feasible solution.</t>
        </r>
      </text>
    </comment>
    <comment ref="D287" authorId="0" shapeId="0" xr:uid="{D7B266B2-998A-497F-BC2B-96FE950E5770}">
      <text>
        <r>
          <rPr>
            <sz val="9"/>
            <color indexed="81"/>
            <rFont val="Tahoma"/>
            <family val="2"/>
          </rPr>
          <t>Solver could not find a feasible solution.</t>
        </r>
      </text>
    </comment>
    <comment ref="E287" authorId="0" shapeId="0" xr:uid="{81318320-FFDD-4991-B3CE-EF1AC0900EE0}">
      <text>
        <r>
          <rPr>
            <sz val="9"/>
            <color indexed="81"/>
            <rFont val="Tahoma"/>
            <family val="2"/>
          </rPr>
          <t>Solver could not find a feasible solution.</t>
        </r>
      </text>
    </comment>
    <comment ref="F287" authorId="0" shapeId="0" xr:uid="{5FE862C6-DCE6-479C-81E1-D58AC234E6C4}">
      <text>
        <r>
          <rPr>
            <sz val="9"/>
            <color indexed="81"/>
            <rFont val="Tahoma"/>
            <family val="2"/>
          </rPr>
          <t>Solver could not find a feasible solution.</t>
        </r>
      </text>
    </comment>
    <comment ref="G287" authorId="0" shapeId="0" xr:uid="{0DA536E6-D04B-42E9-9023-81AFE66342C7}">
      <text>
        <r>
          <rPr>
            <sz val="9"/>
            <color indexed="81"/>
            <rFont val="Tahoma"/>
            <family val="2"/>
          </rPr>
          <t>Solver could not find a feasible solution.</t>
        </r>
      </text>
    </comment>
    <comment ref="H287" authorId="0" shapeId="0" xr:uid="{4B96DD20-F4ED-4FFE-9156-E14270B49274}">
      <text>
        <r>
          <rPr>
            <sz val="9"/>
            <color indexed="81"/>
            <rFont val="Tahoma"/>
            <family val="2"/>
          </rPr>
          <t>Solver could not find a feasible solution.</t>
        </r>
      </text>
    </comment>
    <comment ref="I287" authorId="0" shapeId="0" xr:uid="{13E5D949-4543-4408-B261-0EB2DBB6E537}">
      <text>
        <r>
          <rPr>
            <sz val="9"/>
            <color indexed="81"/>
            <rFont val="Tahoma"/>
            <family val="2"/>
          </rPr>
          <t>Solver could not find a feasible solution.</t>
        </r>
      </text>
    </comment>
    <comment ref="J287" authorId="0" shapeId="0" xr:uid="{54B27D87-CF9C-4A5C-AE7F-EA606588029C}">
      <text>
        <r>
          <rPr>
            <sz val="9"/>
            <color indexed="81"/>
            <rFont val="Tahoma"/>
            <family val="2"/>
          </rPr>
          <t>Solver could not find a feasible solution.</t>
        </r>
      </text>
    </comment>
    <comment ref="K287" authorId="0" shapeId="0" xr:uid="{9B377D5E-006B-4C2D-843D-623D048ED4B8}">
      <text>
        <r>
          <rPr>
            <sz val="9"/>
            <color indexed="81"/>
            <rFont val="Tahoma"/>
            <family val="2"/>
          </rPr>
          <t>Solver could not find a feasible solution.</t>
        </r>
      </text>
    </comment>
    <comment ref="L287" authorId="0" shapeId="0" xr:uid="{D5D0898A-7D02-41D0-B868-BE4451D3F322}">
      <text>
        <r>
          <rPr>
            <sz val="9"/>
            <color indexed="81"/>
            <rFont val="Tahoma"/>
            <family val="2"/>
          </rPr>
          <t>Solver could not find a feasible solution.</t>
        </r>
      </text>
    </comment>
    <comment ref="M287" authorId="0" shapeId="0" xr:uid="{1AA5E251-7B30-4587-B97F-9F058F746563}">
      <text>
        <r>
          <rPr>
            <sz val="9"/>
            <color indexed="81"/>
            <rFont val="Tahoma"/>
            <family val="2"/>
          </rPr>
          <t>Solver could not find a feasible solution.</t>
        </r>
      </text>
    </comment>
    <comment ref="N287" authorId="0" shapeId="0" xr:uid="{2FDDB50E-0978-450A-A8DE-6DFC0A27707F}">
      <text>
        <r>
          <rPr>
            <sz val="9"/>
            <color indexed="81"/>
            <rFont val="Tahoma"/>
            <family val="2"/>
          </rPr>
          <t>Solver could not find a feasible solution.</t>
        </r>
      </text>
    </comment>
    <comment ref="O287" authorId="0" shapeId="0" xr:uid="{D6C914D5-6A60-42B7-863C-140ED6567E47}">
      <text>
        <r>
          <rPr>
            <sz val="9"/>
            <color indexed="81"/>
            <rFont val="Tahoma"/>
            <family val="2"/>
          </rPr>
          <t>Solver converged in probability to a global solution.</t>
        </r>
      </text>
    </comment>
    <comment ref="P287" authorId="0" shapeId="0" xr:uid="{7ECFC6D9-8420-4DAA-AF52-51358E013D84}">
      <text>
        <r>
          <rPr>
            <sz val="9"/>
            <color indexed="81"/>
            <rFont val="Tahoma"/>
            <family val="2"/>
          </rPr>
          <t>Solver converged in probability to a global solution.</t>
        </r>
      </text>
    </comment>
    <comment ref="Q287" authorId="0" shapeId="0" xr:uid="{B5455C8E-C518-4FF0-85CC-AC892FBF53D3}">
      <text>
        <r>
          <rPr>
            <sz val="9"/>
            <color indexed="81"/>
            <rFont val="Tahoma"/>
            <family val="2"/>
          </rPr>
          <t>Solver converged in probability to a global solution.</t>
        </r>
      </text>
    </comment>
    <comment ref="R287" authorId="0" shapeId="0" xr:uid="{14DFD6CC-7B93-43CB-B8D4-2BF9BCD13784}">
      <text>
        <r>
          <rPr>
            <sz val="9"/>
            <color indexed="81"/>
            <rFont val="Tahoma"/>
            <family val="2"/>
          </rPr>
          <t>Solver converged in probability to a global solution.</t>
        </r>
      </text>
    </comment>
    <comment ref="S287" authorId="0" shapeId="0" xr:uid="{191C848F-144E-46F2-979C-A0B74D1DE2C4}">
      <text>
        <r>
          <rPr>
            <sz val="9"/>
            <color indexed="81"/>
            <rFont val="Tahoma"/>
            <family val="2"/>
          </rPr>
          <t>Solver converged in probability to a global solution.</t>
        </r>
      </text>
    </comment>
    <comment ref="T287" authorId="0" shapeId="0" xr:uid="{987813F8-E428-45AD-B319-1416A088299B}">
      <text>
        <r>
          <rPr>
            <sz val="9"/>
            <color indexed="81"/>
            <rFont val="Tahoma"/>
            <family val="2"/>
          </rPr>
          <t>Solver converged in probability to a global solution.</t>
        </r>
      </text>
    </comment>
    <comment ref="U287" authorId="0" shapeId="0" xr:uid="{8E68D7ED-252F-4C22-AD43-E1CFB487C789}">
      <text>
        <r>
          <rPr>
            <sz val="9"/>
            <color indexed="81"/>
            <rFont val="Tahoma"/>
            <family val="2"/>
          </rPr>
          <t>Solver converged in probability to a global solution.</t>
        </r>
      </text>
    </comment>
    <comment ref="V287" authorId="0" shapeId="0" xr:uid="{90EDE0B6-02ED-4AD1-B33C-18809F80D7A3}">
      <text>
        <r>
          <rPr>
            <sz val="9"/>
            <color indexed="81"/>
            <rFont val="Tahoma"/>
            <family val="2"/>
          </rPr>
          <t>Solver converged in probability to a global solution.</t>
        </r>
      </text>
    </comment>
    <comment ref="W287" authorId="0" shapeId="0" xr:uid="{AC7D1DC7-D2D0-4417-89F4-52E48E763D4A}">
      <text>
        <r>
          <rPr>
            <sz val="9"/>
            <color indexed="81"/>
            <rFont val="Tahoma"/>
            <family val="2"/>
          </rPr>
          <t>Solver converged in probability to a global solution.</t>
        </r>
      </text>
    </comment>
    <comment ref="X287" authorId="0" shapeId="0" xr:uid="{B0547C0D-E123-432C-A0A3-8D944EDBF229}">
      <text>
        <r>
          <rPr>
            <sz val="9"/>
            <color indexed="81"/>
            <rFont val="Tahoma"/>
            <family val="2"/>
          </rPr>
          <t>Solver converged in probability to a global solution.</t>
        </r>
      </text>
    </comment>
    <comment ref="Y287" authorId="0" shapeId="0" xr:uid="{F6B163EE-93BE-43BB-9955-8F4C9B37FD10}">
      <text>
        <r>
          <rPr>
            <sz val="9"/>
            <color indexed="81"/>
            <rFont val="Tahoma"/>
            <family val="2"/>
          </rPr>
          <t>Solver converged in probability to a global solution.</t>
        </r>
      </text>
    </comment>
    <comment ref="Z287" authorId="0" shapeId="0" xr:uid="{0E03653B-6B9A-45B1-97E1-0408B10DACFB}">
      <text>
        <r>
          <rPr>
            <sz val="9"/>
            <color indexed="81"/>
            <rFont val="Tahoma"/>
            <family val="2"/>
          </rPr>
          <t>Solver converged in probability to a global solution.</t>
        </r>
      </text>
    </comment>
    <comment ref="AA287" authorId="0" shapeId="0" xr:uid="{AC41744F-C3C7-406A-806E-2F29CD011DDB}">
      <text>
        <r>
          <rPr>
            <sz val="9"/>
            <color indexed="81"/>
            <rFont val="Tahoma"/>
            <family val="2"/>
          </rPr>
          <t>Solver converged in probability to a global solution.</t>
        </r>
      </text>
    </comment>
    <comment ref="B288" authorId="0" shapeId="0" xr:uid="{56B447D4-9FBF-4669-B728-7A61B76177FB}">
      <text>
        <r>
          <rPr>
            <sz val="9"/>
            <color indexed="81"/>
            <rFont val="Tahoma"/>
            <family val="2"/>
          </rPr>
          <t>Solver could not find a feasible solution.</t>
        </r>
      </text>
    </comment>
    <comment ref="C288" authorId="0" shapeId="0" xr:uid="{42932139-FEF8-4CE4-9F57-49A0875B990D}">
      <text>
        <r>
          <rPr>
            <sz val="9"/>
            <color indexed="81"/>
            <rFont val="Tahoma"/>
            <family val="2"/>
          </rPr>
          <t>Solver could not find a feasible solution.</t>
        </r>
      </text>
    </comment>
    <comment ref="D288" authorId="0" shapeId="0" xr:uid="{F677DC05-4E8B-4906-AE8E-404D39BAF92B}">
      <text>
        <r>
          <rPr>
            <sz val="9"/>
            <color indexed="81"/>
            <rFont val="Tahoma"/>
            <family val="2"/>
          </rPr>
          <t>Solver could not find a feasible solution.</t>
        </r>
      </text>
    </comment>
    <comment ref="E288" authorId="0" shapeId="0" xr:uid="{1CD6DAB5-125E-44DE-AD69-8E3036E64FB0}">
      <text>
        <r>
          <rPr>
            <sz val="9"/>
            <color indexed="81"/>
            <rFont val="Tahoma"/>
            <family val="2"/>
          </rPr>
          <t>Solver could not find a feasible solution.</t>
        </r>
      </text>
    </comment>
    <comment ref="F288" authorId="0" shapeId="0" xr:uid="{2012FA5F-9266-49CD-B39D-5D5AC7031B72}">
      <text>
        <r>
          <rPr>
            <sz val="9"/>
            <color indexed="81"/>
            <rFont val="Tahoma"/>
            <family val="2"/>
          </rPr>
          <t>Solver could not find a feasible solution.</t>
        </r>
      </text>
    </comment>
    <comment ref="G288" authorId="0" shapeId="0" xr:uid="{61F12726-FCF9-4DCB-AD29-ED2E7683C9EC}">
      <text>
        <r>
          <rPr>
            <sz val="9"/>
            <color indexed="81"/>
            <rFont val="Tahoma"/>
            <family val="2"/>
          </rPr>
          <t>Solver could not find a feasible solution.</t>
        </r>
      </text>
    </comment>
    <comment ref="H288" authorId="0" shapeId="0" xr:uid="{14B3423B-09FD-4CAE-9AA3-214D51DE767F}">
      <text>
        <r>
          <rPr>
            <sz val="9"/>
            <color indexed="81"/>
            <rFont val="Tahoma"/>
            <family val="2"/>
          </rPr>
          <t>Solver could not find a feasible solution.</t>
        </r>
      </text>
    </comment>
    <comment ref="I288" authorId="0" shapeId="0" xr:uid="{283A9474-FD19-4D65-B8D0-EBE257C96A20}">
      <text>
        <r>
          <rPr>
            <sz val="9"/>
            <color indexed="81"/>
            <rFont val="Tahoma"/>
            <family val="2"/>
          </rPr>
          <t>Solver could not find a feasible solution.</t>
        </r>
      </text>
    </comment>
    <comment ref="J288" authorId="0" shapeId="0" xr:uid="{32EC0D9B-23FB-4AFD-84C9-3D2D19B50D30}">
      <text>
        <r>
          <rPr>
            <sz val="9"/>
            <color indexed="81"/>
            <rFont val="Tahoma"/>
            <family val="2"/>
          </rPr>
          <t>Solver could not find a feasible solution.</t>
        </r>
      </text>
    </comment>
    <comment ref="K288" authorId="0" shapeId="0" xr:uid="{9BED6478-DF14-481B-8B56-DB346FDA2E5C}">
      <text>
        <r>
          <rPr>
            <sz val="9"/>
            <color indexed="81"/>
            <rFont val="Tahoma"/>
            <family val="2"/>
          </rPr>
          <t>Solver could not find a feasible solution.</t>
        </r>
      </text>
    </comment>
    <comment ref="L288" authorId="0" shapeId="0" xr:uid="{6A365766-031C-446D-BF72-B2A9179F68C2}">
      <text>
        <r>
          <rPr>
            <sz val="9"/>
            <color indexed="81"/>
            <rFont val="Tahoma"/>
            <family val="2"/>
          </rPr>
          <t>Solver could not find a feasible solution.</t>
        </r>
      </text>
    </comment>
    <comment ref="M288" authorId="0" shapeId="0" xr:uid="{C405696F-BC23-4F8E-B6D9-AE6A8FDF25EA}">
      <text>
        <r>
          <rPr>
            <sz val="9"/>
            <color indexed="81"/>
            <rFont val="Tahoma"/>
            <family val="2"/>
          </rPr>
          <t>Solver could not find a feasible solution.</t>
        </r>
      </text>
    </comment>
    <comment ref="N288" authorId="0" shapeId="0" xr:uid="{E5A7082A-7C1A-48FB-8F30-11714A27482B}">
      <text>
        <r>
          <rPr>
            <sz val="9"/>
            <color indexed="81"/>
            <rFont val="Tahoma"/>
            <family val="2"/>
          </rPr>
          <t>Solver could not find a feasible solution.</t>
        </r>
      </text>
    </comment>
    <comment ref="O288" authorId="0" shapeId="0" xr:uid="{E02211A1-C5CD-41F3-AD64-146F4233EE97}">
      <text>
        <r>
          <rPr>
            <sz val="9"/>
            <color indexed="81"/>
            <rFont val="Tahoma"/>
            <family val="2"/>
          </rPr>
          <t>Solver converged in probability to a global solution.</t>
        </r>
      </text>
    </comment>
    <comment ref="P288" authorId="0" shapeId="0" xr:uid="{2F36CDBF-AC24-4D82-87B4-A985FC33D5F4}">
      <text>
        <r>
          <rPr>
            <sz val="9"/>
            <color indexed="81"/>
            <rFont val="Tahoma"/>
            <family val="2"/>
          </rPr>
          <t>Solver converged in probability to a global solution.</t>
        </r>
      </text>
    </comment>
    <comment ref="Q288" authorId="0" shapeId="0" xr:uid="{662EFB9A-1797-4CE5-B5B1-61D80B1CBBFC}">
      <text>
        <r>
          <rPr>
            <sz val="9"/>
            <color indexed="81"/>
            <rFont val="Tahoma"/>
            <family val="2"/>
          </rPr>
          <t>Solver converged in probability to a global solution.</t>
        </r>
      </text>
    </comment>
    <comment ref="R288" authorId="0" shapeId="0" xr:uid="{9782FF03-2BA0-4514-801F-AB8E1C37A748}">
      <text>
        <r>
          <rPr>
            <sz val="9"/>
            <color indexed="81"/>
            <rFont val="Tahoma"/>
            <family val="2"/>
          </rPr>
          <t>Solver converged in probability to a global solution.</t>
        </r>
      </text>
    </comment>
    <comment ref="S288" authorId="0" shapeId="0" xr:uid="{3F423423-3C84-44CF-9638-41C6CB81C49B}">
      <text>
        <r>
          <rPr>
            <sz val="9"/>
            <color indexed="81"/>
            <rFont val="Tahoma"/>
            <family val="2"/>
          </rPr>
          <t>Solver converged in probability to a global solution.</t>
        </r>
      </text>
    </comment>
    <comment ref="T288" authorId="0" shapeId="0" xr:uid="{5FD50C51-7D33-4DDF-8B9E-C755C280DF66}">
      <text>
        <r>
          <rPr>
            <sz val="9"/>
            <color indexed="81"/>
            <rFont val="Tahoma"/>
            <family val="2"/>
          </rPr>
          <t>Solver converged in probability to a global solution.</t>
        </r>
      </text>
    </comment>
    <comment ref="U288" authorId="0" shapeId="0" xr:uid="{01E000AD-4B7A-4E40-BDA0-90F5843DFEFC}">
      <text>
        <r>
          <rPr>
            <sz val="9"/>
            <color indexed="81"/>
            <rFont val="Tahoma"/>
            <family val="2"/>
          </rPr>
          <t>Solver converged in probability to a global solution.</t>
        </r>
      </text>
    </comment>
    <comment ref="V288" authorId="0" shapeId="0" xr:uid="{B37F97C3-12A1-489E-9632-F7287637A0ED}">
      <text>
        <r>
          <rPr>
            <sz val="9"/>
            <color indexed="81"/>
            <rFont val="Tahoma"/>
            <family val="2"/>
          </rPr>
          <t>Solver converged in probability to a global solution.</t>
        </r>
      </text>
    </comment>
    <comment ref="W288" authorId="0" shapeId="0" xr:uid="{E7408162-8376-4C2E-ACE3-3095D32E2A07}">
      <text>
        <r>
          <rPr>
            <sz val="9"/>
            <color indexed="81"/>
            <rFont val="Tahoma"/>
            <family val="2"/>
          </rPr>
          <t>Solver converged in probability to a global solution.</t>
        </r>
      </text>
    </comment>
    <comment ref="X288" authorId="0" shapeId="0" xr:uid="{754D5223-8990-4043-B074-D8919FA60CC6}">
      <text>
        <r>
          <rPr>
            <sz val="9"/>
            <color indexed="81"/>
            <rFont val="Tahoma"/>
            <family val="2"/>
          </rPr>
          <t>Solver converged in probability to a global solution.</t>
        </r>
      </text>
    </comment>
    <comment ref="Y288" authorId="0" shapeId="0" xr:uid="{C26DE63B-29FC-41FC-8122-A5D7E01400F4}">
      <text>
        <r>
          <rPr>
            <sz val="9"/>
            <color indexed="81"/>
            <rFont val="Tahoma"/>
            <family val="2"/>
          </rPr>
          <t>Solver converged in probability to a global solution.</t>
        </r>
      </text>
    </comment>
    <comment ref="Z288" authorId="0" shapeId="0" xr:uid="{8750CF78-086A-45EB-B68C-438FE5FCB782}">
      <text>
        <r>
          <rPr>
            <sz val="9"/>
            <color indexed="81"/>
            <rFont val="Tahoma"/>
            <family val="2"/>
          </rPr>
          <t>Solver converged in probability to a global solution.</t>
        </r>
      </text>
    </comment>
    <comment ref="AA288" authorId="0" shapeId="0" xr:uid="{1D8D232C-777E-4750-A527-62E63733C243}">
      <text>
        <r>
          <rPr>
            <sz val="9"/>
            <color indexed="81"/>
            <rFont val="Tahoma"/>
            <family val="2"/>
          </rPr>
          <t>Solver converged in probability to a global solution.</t>
        </r>
      </text>
    </comment>
    <comment ref="B289" authorId="0" shapeId="0" xr:uid="{86B72027-85B7-422B-9AF8-7FED47BAA283}">
      <text>
        <r>
          <rPr>
            <sz val="9"/>
            <color indexed="81"/>
            <rFont val="Tahoma"/>
            <family val="2"/>
          </rPr>
          <t>Solver could not find a feasible solution.</t>
        </r>
      </text>
    </comment>
    <comment ref="C289" authorId="0" shapeId="0" xr:uid="{13D01C90-F309-49D7-B342-FE5B72BE385E}">
      <text>
        <r>
          <rPr>
            <sz val="9"/>
            <color indexed="81"/>
            <rFont val="Tahoma"/>
            <family val="2"/>
          </rPr>
          <t>Solver could not find a feasible solution.</t>
        </r>
      </text>
    </comment>
    <comment ref="D289" authorId="0" shapeId="0" xr:uid="{E516F816-2153-41EE-9CCE-4857440204E3}">
      <text>
        <r>
          <rPr>
            <sz val="9"/>
            <color indexed="81"/>
            <rFont val="Tahoma"/>
            <family val="2"/>
          </rPr>
          <t>Solver could not find a feasible solution.</t>
        </r>
      </text>
    </comment>
    <comment ref="E289" authorId="0" shapeId="0" xr:uid="{32E7CFB2-1079-4D85-99FE-5A92FD5CFB71}">
      <text>
        <r>
          <rPr>
            <sz val="9"/>
            <color indexed="81"/>
            <rFont val="Tahoma"/>
            <family val="2"/>
          </rPr>
          <t>Solver could not find a feasible solution.</t>
        </r>
      </text>
    </comment>
    <comment ref="F289" authorId="0" shapeId="0" xr:uid="{69B4D1F2-1AFB-40DA-BF3D-95D638C9FBF2}">
      <text>
        <r>
          <rPr>
            <sz val="9"/>
            <color indexed="81"/>
            <rFont val="Tahoma"/>
            <family val="2"/>
          </rPr>
          <t>Solver could not find a feasible solution.</t>
        </r>
      </text>
    </comment>
    <comment ref="G289" authorId="0" shapeId="0" xr:uid="{C8B4DA03-FAFC-4A51-B4F2-425486E84BAD}">
      <text>
        <r>
          <rPr>
            <sz val="9"/>
            <color indexed="81"/>
            <rFont val="Tahoma"/>
            <family val="2"/>
          </rPr>
          <t>Solver could not find a feasible solution.</t>
        </r>
      </text>
    </comment>
    <comment ref="H289" authorId="0" shapeId="0" xr:uid="{61B8AC05-0D87-430B-B594-AC0D44F1759D}">
      <text>
        <r>
          <rPr>
            <sz val="9"/>
            <color indexed="81"/>
            <rFont val="Tahoma"/>
            <family val="2"/>
          </rPr>
          <t>Solver could not find a feasible solution.</t>
        </r>
      </text>
    </comment>
    <comment ref="I289" authorId="0" shapeId="0" xr:uid="{B193D641-D541-4F19-9496-EE3AD2333E87}">
      <text>
        <r>
          <rPr>
            <sz val="9"/>
            <color indexed="81"/>
            <rFont val="Tahoma"/>
            <family val="2"/>
          </rPr>
          <t>Solver could not find a feasible solution.</t>
        </r>
      </text>
    </comment>
    <comment ref="J289" authorId="0" shapeId="0" xr:uid="{5B318D50-190B-49F6-99BE-C4A4D06791EE}">
      <text>
        <r>
          <rPr>
            <sz val="9"/>
            <color indexed="81"/>
            <rFont val="Tahoma"/>
            <family val="2"/>
          </rPr>
          <t>Solver could not find a feasible solution.</t>
        </r>
      </text>
    </comment>
    <comment ref="K289" authorId="0" shapeId="0" xr:uid="{93AC3C22-746B-4DB8-9D82-6D1232A1A6B6}">
      <text>
        <r>
          <rPr>
            <sz val="9"/>
            <color indexed="81"/>
            <rFont val="Tahoma"/>
            <family val="2"/>
          </rPr>
          <t>Solver could not find a feasible solution.</t>
        </r>
      </text>
    </comment>
    <comment ref="L289" authorId="0" shapeId="0" xr:uid="{EAFCC5DE-3AB4-4824-BFED-4514DE20076E}">
      <text>
        <r>
          <rPr>
            <sz val="9"/>
            <color indexed="81"/>
            <rFont val="Tahoma"/>
            <family val="2"/>
          </rPr>
          <t>Solver could not find a feasible solution.</t>
        </r>
      </text>
    </comment>
    <comment ref="M289" authorId="0" shapeId="0" xr:uid="{5E14E0BF-2554-46EB-8A1C-C3F4FE651E5F}">
      <text>
        <r>
          <rPr>
            <sz val="9"/>
            <color indexed="81"/>
            <rFont val="Tahoma"/>
            <family val="2"/>
          </rPr>
          <t>Solver could not find a feasible solution.</t>
        </r>
      </text>
    </comment>
    <comment ref="N289" authorId="0" shapeId="0" xr:uid="{DE19CD85-5695-44BF-9243-96BD6B6A95E0}">
      <text>
        <r>
          <rPr>
            <sz val="9"/>
            <color indexed="81"/>
            <rFont val="Tahoma"/>
            <family val="2"/>
          </rPr>
          <t>Solver could not find a feasible solution.</t>
        </r>
      </text>
    </comment>
    <comment ref="O289" authorId="0" shapeId="0" xr:uid="{40505ADB-1BEB-4831-86ED-344A60DF2229}">
      <text>
        <r>
          <rPr>
            <sz val="9"/>
            <color indexed="81"/>
            <rFont val="Tahoma"/>
            <family val="2"/>
          </rPr>
          <t>Solver converged in probability to a global solution.</t>
        </r>
      </text>
    </comment>
    <comment ref="P289" authorId="0" shapeId="0" xr:uid="{C9976C89-246F-48E7-B392-279CC3107160}">
      <text>
        <r>
          <rPr>
            <sz val="9"/>
            <color indexed="81"/>
            <rFont val="Tahoma"/>
            <family val="2"/>
          </rPr>
          <t>Solver converged in probability to a global solution.</t>
        </r>
      </text>
    </comment>
    <comment ref="Q289" authorId="0" shapeId="0" xr:uid="{E6B8D463-C801-4867-8B56-DCF28181C975}">
      <text>
        <r>
          <rPr>
            <sz val="9"/>
            <color indexed="81"/>
            <rFont val="Tahoma"/>
            <family val="2"/>
          </rPr>
          <t>Solver converged in probability to a global solution.</t>
        </r>
      </text>
    </comment>
    <comment ref="R289" authorId="0" shapeId="0" xr:uid="{483BA363-8AB9-4467-AF48-9560DCB529D9}">
      <text>
        <r>
          <rPr>
            <sz val="9"/>
            <color indexed="81"/>
            <rFont val="Tahoma"/>
            <family val="2"/>
          </rPr>
          <t>Solver converged in probability to a global solution.</t>
        </r>
      </text>
    </comment>
    <comment ref="S289" authorId="0" shapeId="0" xr:uid="{DF9778B0-7310-43CB-BF63-56A09D5BFFFD}">
      <text>
        <r>
          <rPr>
            <sz val="9"/>
            <color indexed="81"/>
            <rFont val="Tahoma"/>
            <family val="2"/>
          </rPr>
          <t>Solver converged in probability to a global solution.</t>
        </r>
      </text>
    </comment>
    <comment ref="T289" authorId="0" shapeId="0" xr:uid="{A3AAC39F-E5D0-44B9-873E-7AD16180245E}">
      <text>
        <r>
          <rPr>
            <sz val="9"/>
            <color indexed="81"/>
            <rFont val="Tahoma"/>
            <family val="2"/>
          </rPr>
          <t>Solver converged in probability to a global solution.</t>
        </r>
      </text>
    </comment>
    <comment ref="U289" authorId="0" shapeId="0" xr:uid="{2B127C21-9770-4564-B0A4-19E053089ACF}">
      <text>
        <r>
          <rPr>
            <sz val="9"/>
            <color indexed="81"/>
            <rFont val="Tahoma"/>
            <family val="2"/>
          </rPr>
          <t>Solver converged in probability to a global solution.</t>
        </r>
      </text>
    </comment>
    <comment ref="V289" authorId="0" shapeId="0" xr:uid="{4944D868-DEFE-4F08-90CF-DC95DAB02E2D}">
      <text>
        <r>
          <rPr>
            <sz val="9"/>
            <color indexed="81"/>
            <rFont val="Tahoma"/>
            <family val="2"/>
          </rPr>
          <t>Solver converged in probability to a global solution.</t>
        </r>
      </text>
    </comment>
    <comment ref="W289" authorId="0" shapeId="0" xr:uid="{7DEC05EE-CE3B-4351-BEED-7DE1C30AEC42}">
      <text>
        <r>
          <rPr>
            <sz val="9"/>
            <color indexed="81"/>
            <rFont val="Tahoma"/>
            <family val="2"/>
          </rPr>
          <t>Solver converged in probability to a global solution.</t>
        </r>
      </text>
    </comment>
    <comment ref="X289" authorId="0" shapeId="0" xr:uid="{A694CD7A-9C79-4C9C-9034-8F1F47F12EC8}">
      <text>
        <r>
          <rPr>
            <sz val="9"/>
            <color indexed="81"/>
            <rFont val="Tahoma"/>
            <family val="2"/>
          </rPr>
          <t>Solver converged in probability to a global solution.</t>
        </r>
      </text>
    </comment>
    <comment ref="Y289" authorId="0" shapeId="0" xr:uid="{D1A44C13-DF65-415E-B4E3-B7052B23DDF2}">
      <text>
        <r>
          <rPr>
            <sz val="9"/>
            <color indexed="81"/>
            <rFont val="Tahoma"/>
            <family val="2"/>
          </rPr>
          <t>Solver converged in probability to a global solution.</t>
        </r>
      </text>
    </comment>
    <comment ref="Z289" authorId="0" shapeId="0" xr:uid="{75A29BD9-5962-4B3B-9E22-67BD5E6B080B}">
      <text>
        <r>
          <rPr>
            <sz val="9"/>
            <color indexed="81"/>
            <rFont val="Tahoma"/>
            <family val="2"/>
          </rPr>
          <t>Solver converged in probability to a global solution.</t>
        </r>
      </text>
    </comment>
    <comment ref="AA289" authorId="0" shapeId="0" xr:uid="{C78E31EA-E6C8-4CA9-A1B5-834B238EEEDE}">
      <text>
        <r>
          <rPr>
            <sz val="9"/>
            <color indexed="81"/>
            <rFont val="Tahoma"/>
            <family val="2"/>
          </rPr>
          <t>Solver converged in probability to a global solution.</t>
        </r>
      </text>
    </comment>
    <comment ref="B290" authorId="0" shapeId="0" xr:uid="{F4BB89F7-1868-4E49-B834-E88CF00029A1}">
      <text>
        <r>
          <rPr>
            <sz val="9"/>
            <color indexed="81"/>
            <rFont val="Tahoma"/>
            <family val="2"/>
          </rPr>
          <t>Solver could not find a feasible solution.</t>
        </r>
      </text>
    </comment>
    <comment ref="C290" authorId="0" shapeId="0" xr:uid="{F58AC104-CE3E-4872-B529-C6D06A11FFC1}">
      <text>
        <r>
          <rPr>
            <sz val="9"/>
            <color indexed="81"/>
            <rFont val="Tahoma"/>
            <family val="2"/>
          </rPr>
          <t>Solver could not find a feasible solution.</t>
        </r>
      </text>
    </comment>
    <comment ref="D290" authorId="0" shapeId="0" xr:uid="{4F17F89C-4ECA-414F-B913-83004A515E57}">
      <text>
        <r>
          <rPr>
            <sz val="9"/>
            <color indexed="81"/>
            <rFont val="Tahoma"/>
            <family val="2"/>
          </rPr>
          <t>Solver could not find a feasible solution.</t>
        </r>
      </text>
    </comment>
    <comment ref="E290" authorId="0" shapeId="0" xr:uid="{9C5ED4F1-80F2-457A-8345-1E09EF240797}">
      <text>
        <r>
          <rPr>
            <sz val="9"/>
            <color indexed="81"/>
            <rFont val="Tahoma"/>
            <family val="2"/>
          </rPr>
          <t>Solver could not find a feasible solution.</t>
        </r>
      </text>
    </comment>
    <comment ref="F290" authorId="0" shapeId="0" xr:uid="{2F4257D9-C324-493A-A103-90DD03F81887}">
      <text>
        <r>
          <rPr>
            <sz val="9"/>
            <color indexed="81"/>
            <rFont val="Tahoma"/>
            <family val="2"/>
          </rPr>
          <t>Solver could not find a feasible solution.</t>
        </r>
      </text>
    </comment>
    <comment ref="G290" authorId="0" shapeId="0" xr:uid="{A5C2A5A4-4399-4BF0-8F7E-94529DFC4858}">
      <text>
        <r>
          <rPr>
            <sz val="9"/>
            <color indexed="81"/>
            <rFont val="Tahoma"/>
            <family val="2"/>
          </rPr>
          <t>Solver could not find a feasible solution.</t>
        </r>
      </text>
    </comment>
    <comment ref="H290" authorId="0" shapeId="0" xr:uid="{7B56B904-97E9-4FA7-9C4F-B221F818FAD0}">
      <text>
        <r>
          <rPr>
            <sz val="9"/>
            <color indexed="81"/>
            <rFont val="Tahoma"/>
            <family val="2"/>
          </rPr>
          <t>Solver could not find a feasible solution.</t>
        </r>
      </text>
    </comment>
    <comment ref="I290" authorId="0" shapeId="0" xr:uid="{B70BCC69-7A7C-4D54-A54B-A7F74C07898D}">
      <text>
        <r>
          <rPr>
            <sz val="9"/>
            <color indexed="81"/>
            <rFont val="Tahoma"/>
            <family val="2"/>
          </rPr>
          <t>Solver could not find a feasible solution.</t>
        </r>
      </text>
    </comment>
    <comment ref="J290" authorId="0" shapeId="0" xr:uid="{A6374D43-1F28-4FEF-917D-F5762431EDE6}">
      <text>
        <r>
          <rPr>
            <sz val="9"/>
            <color indexed="81"/>
            <rFont val="Tahoma"/>
            <family val="2"/>
          </rPr>
          <t>Solver could not find a feasible solution.</t>
        </r>
      </text>
    </comment>
    <comment ref="K290" authorId="0" shapeId="0" xr:uid="{49279DC8-93C6-4C6F-81FB-B0FCCE0DB6A2}">
      <text>
        <r>
          <rPr>
            <sz val="9"/>
            <color indexed="81"/>
            <rFont val="Tahoma"/>
            <family val="2"/>
          </rPr>
          <t>Solver could not find a feasible solution.</t>
        </r>
      </text>
    </comment>
    <comment ref="L290" authorId="0" shapeId="0" xr:uid="{A6A37E5F-A90B-4A1F-B521-D6394159E572}">
      <text>
        <r>
          <rPr>
            <sz val="9"/>
            <color indexed="81"/>
            <rFont val="Tahoma"/>
            <family val="2"/>
          </rPr>
          <t>Solver could not find a feasible solution.</t>
        </r>
      </text>
    </comment>
    <comment ref="M290" authorId="0" shapeId="0" xr:uid="{E43878AE-25EE-4788-ABD9-F49728E61C88}">
      <text>
        <r>
          <rPr>
            <sz val="9"/>
            <color indexed="81"/>
            <rFont val="Tahoma"/>
            <family val="2"/>
          </rPr>
          <t>Solver could not find a feasible solution.</t>
        </r>
      </text>
    </comment>
    <comment ref="N290" authorId="0" shapeId="0" xr:uid="{10F4AA11-5FB6-4525-B460-C15BAB0CB9E3}">
      <text>
        <r>
          <rPr>
            <sz val="9"/>
            <color indexed="81"/>
            <rFont val="Tahoma"/>
            <family val="2"/>
          </rPr>
          <t>Solver could not find a feasible solution.</t>
        </r>
      </text>
    </comment>
    <comment ref="O290" authorId="0" shapeId="0" xr:uid="{46AEF025-4987-49B5-A854-7D6B92166E42}">
      <text>
        <r>
          <rPr>
            <sz val="9"/>
            <color indexed="81"/>
            <rFont val="Tahoma"/>
            <family val="2"/>
          </rPr>
          <t>Solver converged in probability to a global solution.</t>
        </r>
      </text>
    </comment>
    <comment ref="P290" authorId="0" shapeId="0" xr:uid="{D4A9A2F8-10B7-419C-8A32-1A29C19C364D}">
      <text>
        <r>
          <rPr>
            <sz val="9"/>
            <color indexed="81"/>
            <rFont val="Tahoma"/>
            <family val="2"/>
          </rPr>
          <t>Solver converged in probability to a global solution.</t>
        </r>
      </text>
    </comment>
    <comment ref="Q290" authorId="0" shapeId="0" xr:uid="{882A8005-1202-475D-BA4B-CC6CB3A22767}">
      <text>
        <r>
          <rPr>
            <sz val="9"/>
            <color indexed="81"/>
            <rFont val="Tahoma"/>
            <family val="2"/>
          </rPr>
          <t>Solver converged in probability to a global solution.</t>
        </r>
      </text>
    </comment>
    <comment ref="R290" authorId="0" shapeId="0" xr:uid="{5ACE08B4-8D4F-4F63-92D5-03A4BDCF03AF}">
      <text>
        <r>
          <rPr>
            <sz val="9"/>
            <color indexed="81"/>
            <rFont val="Tahoma"/>
            <family val="2"/>
          </rPr>
          <t>Solver converged in probability to a global solution.</t>
        </r>
      </text>
    </comment>
    <comment ref="S290" authorId="0" shapeId="0" xr:uid="{A0C5A3C8-03DB-40C8-B1F4-6F2CED6DD78A}">
      <text>
        <r>
          <rPr>
            <sz val="9"/>
            <color indexed="81"/>
            <rFont val="Tahoma"/>
            <family val="2"/>
          </rPr>
          <t>Solver converged in probability to a global solution.</t>
        </r>
      </text>
    </comment>
    <comment ref="T290" authorId="0" shapeId="0" xr:uid="{0A644823-F098-4A57-89B7-4605526FD055}">
      <text>
        <r>
          <rPr>
            <sz val="9"/>
            <color indexed="81"/>
            <rFont val="Tahoma"/>
            <family val="2"/>
          </rPr>
          <t>Solver converged in probability to a global solution.</t>
        </r>
      </text>
    </comment>
    <comment ref="U290" authorId="0" shapeId="0" xr:uid="{7853A30D-45F3-4003-8FA5-E5B796CFBF4F}">
      <text>
        <r>
          <rPr>
            <sz val="9"/>
            <color indexed="81"/>
            <rFont val="Tahoma"/>
            <family val="2"/>
          </rPr>
          <t>Solver converged in probability to a global solution.</t>
        </r>
      </text>
    </comment>
    <comment ref="V290" authorId="0" shapeId="0" xr:uid="{81B03BDB-7C34-4CED-A42F-2EE8694919AF}">
      <text>
        <r>
          <rPr>
            <sz val="9"/>
            <color indexed="81"/>
            <rFont val="Tahoma"/>
            <family val="2"/>
          </rPr>
          <t>Solver converged in probability to a global solution.</t>
        </r>
      </text>
    </comment>
    <comment ref="W290" authorId="0" shapeId="0" xr:uid="{C7FDC378-DFF0-4223-B91B-2B7B13C78D87}">
      <text>
        <r>
          <rPr>
            <sz val="9"/>
            <color indexed="81"/>
            <rFont val="Tahoma"/>
            <family val="2"/>
          </rPr>
          <t>Solver converged in probability to a global solution.</t>
        </r>
      </text>
    </comment>
    <comment ref="X290" authorId="0" shapeId="0" xr:uid="{E95EF12E-F902-4E5B-9E2B-097445216CE7}">
      <text>
        <r>
          <rPr>
            <sz val="9"/>
            <color indexed="81"/>
            <rFont val="Tahoma"/>
            <family val="2"/>
          </rPr>
          <t>Solver converged in probability to a global solution.</t>
        </r>
      </text>
    </comment>
    <comment ref="Y290" authorId="0" shapeId="0" xr:uid="{78563B16-6BDA-409A-AFD5-6719092AEE46}">
      <text>
        <r>
          <rPr>
            <sz val="9"/>
            <color indexed="81"/>
            <rFont val="Tahoma"/>
            <family val="2"/>
          </rPr>
          <t>Solver converged in probability to a global solution.</t>
        </r>
      </text>
    </comment>
    <comment ref="Z290" authorId="0" shapeId="0" xr:uid="{57D2FCA1-704F-4A08-AEB8-3A9A6AD8C406}">
      <text>
        <r>
          <rPr>
            <sz val="9"/>
            <color indexed="81"/>
            <rFont val="Tahoma"/>
            <family val="2"/>
          </rPr>
          <t>Solver converged in probability to a global solution.</t>
        </r>
      </text>
    </comment>
    <comment ref="AA290" authorId="0" shapeId="0" xr:uid="{D7CB3DC2-94DE-4C54-A4BF-85B080868830}">
      <text>
        <r>
          <rPr>
            <sz val="9"/>
            <color indexed="81"/>
            <rFont val="Tahoma"/>
            <family val="2"/>
          </rPr>
          <t>Solver converged in probability to a global solution.</t>
        </r>
      </text>
    </comment>
    <comment ref="B291" authorId="0" shapeId="0" xr:uid="{FCFD7E7A-7776-4F8F-9998-0F9688721C72}">
      <text>
        <r>
          <rPr>
            <sz val="9"/>
            <color indexed="81"/>
            <rFont val="Tahoma"/>
            <family val="2"/>
          </rPr>
          <t>Solver could not find a feasible solution.</t>
        </r>
      </text>
    </comment>
    <comment ref="C291" authorId="0" shapeId="0" xr:uid="{7151D841-CBBC-40A5-816B-CA1B35B99CE0}">
      <text>
        <r>
          <rPr>
            <sz val="9"/>
            <color indexed="81"/>
            <rFont val="Tahoma"/>
            <family val="2"/>
          </rPr>
          <t>Solver could not find a feasible solution.</t>
        </r>
      </text>
    </comment>
    <comment ref="D291" authorId="0" shapeId="0" xr:uid="{7745178A-FEE9-4BF3-A4BF-4768B4BB5778}">
      <text>
        <r>
          <rPr>
            <sz val="9"/>
            <color indexed="81"/>
            <rFont val="Tahoma"/>
            <family val="2"/>
          </rPr>
          <t>Solver could not find a feasible solution.</t>
        </r>
      </text>
    </comment>
    <comment ref="E291" authorId="0" shapeId="0" xr:uid="{08126BB7-1115-4FBB-8A58-3336B9EFE795}">
      <text>
        <r>
          <rPr>
            <sz val="9"/>
            <color indexed="81"/>
            <rFont val="Tahoma"/>
            <family val="2"/>
          </rPr>
          <t>Solver could not find a feasible solution.</t>
        </r>
      </text>
    </comment>
    <comment ref="F291" authorId="0" shapeId="0" xr:uid="{450CB300-11A9-4ACC-8D54-53EAE87CD124}">
      <text>
        <r>
          <rPr>
            <sz val="9"/>
            <color indexed="81"/>
            <rFont val="Tahoma"/>
            <family val="2"/>
          </rPr>
          <t>Solver could not find a feasible solution.</t>
        </r>
      </text>
    </comment>
    <comment ref="G291" authorId="0" shapeId="0" xr:uid="{7282031B-FC92-49BD-898E-42EFFB4015A1}">
      <text>
        <r>
          <rPr>
            <sz val="9"/>
            <color indexed="81"/>
            <rFont val="Tahoma"/>
            <family val="2"/>
          </rPr>
          <t>Solver could not find a feasible solution.</t>
        </r>
      </text>
    </comment>
    <comment ref="H291" authorId="0" shapeId="0" xr:uid="{56F80CDB-0A2C-43E8-B401-00B113781AB9}">
      <text>
        <r>
          <rPr>
            <sz val="9"/>
            <color indexed="81"/>
            <rFont val="Tahoma"/>
            <family val="2"/>
          </rPr>
          <t>Solver could not find a feasible solution.</t>
        </r>
      </text>
    </comment>
    <comment ref="I291" authorId="0" shapeId="0" xr:uid="{4611FF45-96CB-49A7-AF3B-6515E794031D}">
      <text>
        <r>
          <rPr>
            <sz val="9"/>
            <color indexed="81"/>
            <rFont val="Tahoma"/>
            <family val="2"/>
          </rPr>
          <t>Solver could not find a feasible solution.</t>
        </r>
      </text>
    </comment>
    <comment ref="J291" authorId="0" shapeId="0" xr:uid="{F8B989E7-5259-41CA-B9A4-B99DBE495FF6}">
      <text>
        <r>
          <rPr>
            <sz val="9"/>
            <color indexed="81"/>
            <rFont val="Tahoma"/>
            <family val="2"/>
          </rPr>
          <t>Solver could not find a feasible solution.</t>
        </r>
      </text>
    </comment>
    <comment ref="K291" authorId="0" shapeId="0" xr:uid="{404BC3B0-7F70-40B2-A277-B29DDA690282}">
      <text>
        <r>
          <rPr>
            <sz val="9"/>
            <color indexed="81"/>
            <rFont val="Tahoma"/>
            <family val="2"/>
          </rPr>
          <t>Solver could not find a feasible solution.</t>
        </r>
      </text>
    </comment>
    <comment ref="L291" authorId="0" shapeId="0" xr:uid="{392BF2F8-A83A-4E7C-BDE7-425940C52F15}">
      <text>
        <r>
          <rPr>
            <sz val="9"/>
            <color indexed="81"/>
            <rFont val="Tahoma"/>
            <family val="2"/>
          </rPr>
          <t>Solver could not find a feasible solution.</t>
        </r>
      </text>
    </comment>
    <comment ref="M291" authorId="0" shapeId="0" xr:uid="{BD793735-726C-4AA6-A7C1-7A49F1A0EFD0}">
      <text>
        <r>
          <rPr>
            <sz val="9"/>
            <color indexed="81"/>
            <rFont val="Tahoma"/>
            <family val="2"/>
          </rPr>
          <t>Solver could not find a feasible solution.</t>
        </r>
      </text>
    </comment>
    <comment ref="N291" authorId="0" shapeId="0" xr:uid="{9A66D3EE-93BB-496F-AAF9-6E1B89B2AB68}">
      <text>
        <r>
          <rPr>
            <sz val="9"/>
            <color indexed="81"/>
            <rFont val="Tahoma"/>
            <family val="2"/>
          </rPr>
          <t>Solver could not find a feasible solution.</t>
        </r>
      </text>
    </comment>
    <comment ref="O291" authorId="0" shapeId="0" xr:uid="{57697BE6-F59F-4DC0-9316-E18748232470}">
      <text>
        <r>
          <rPr>
            <sz val="9"/>
            <color indexed="81"/>
            <rFont val="Tahoma"/>
            <family val="2"/>
          </rPr>
          <t>Solver converged in probability to a global solution.</t>
        </r>
      </text>
    </comment>
    <comment ref="P291" authorId="0" shapeId="0" xr:uid="{B5A0B784-B5F5-4ECB-856B-CB57F1080B78}">
      <text>
        <r>
          <rPr>
            <sz val="9"/>
            <color indexed="81"/>
            <rFont val="Tahoma"/>
            <family val="2"/>
          </rPr>
          <t>Solver converged in probability to a global solution.</t>
        </r>
      </text>
    </comment>
    <comment ref="Q291" authorId="0" shapeId="0" xr:uid="{E5F967CC-CCC2-4BA4-867A-CAA6DFC08FBC}">
      <text>
        <r>
          <rPr>
            <sz val="9"/>
            <color indexed="81"/>
            <rFont val="Tahoma"/>
            <family val="2"/>
          </rPr>
          <t>Solver converged in probability to a global solution.</t>
        </r>
      </text>
    </comment>
    <comment ref="R291" authorId="0" shapeId="0" xr:uid="{50D7EA53-7CDE-4B67-B254-2673CD1AED42}">
      <text>
        <r>
          <rPr>
            <sz val="9"/>
            <color indexed="81"/>
            <rFont val="Tahoma"/>
            <family val="2"/>
          </rPr>
          <t>Solver converged in probability to a global solution.</t>
        </r>
      </text>
    </comment>
    <comment ref="S291" authorId="0" shapeId="0" xr:uid="{0E9B7C1A-C5BD-4CCD-9C7A-03D6DCE58FF2}">
      <text>
        <r>
          <rPr>
            <sz val="9"/>
            <color indexed="81"/>
            <rFont val="Tahoma"/>
            <family val="2"/>
          </rPr>
          <t>Solver converged in probability to a global solution.</t>
        </r>
      </text>
    </comment>
    <comment ref="T291" authorId="0" shapeId="0" xr:uid="{2F48CF5A-D16B-41B7-9C95-3A1B6AEE5135}">
      <text>
        <r>
          <rPr>
            <sz val="9"/>
            <color indexed="81"/>
            <rFont val="Tahoma"/>
            <family val="2"/>
          </rPr>
          <t>Solver converged in probability to a global solution.</t>
        </r>
      </text>
    </comment>
    <comment ref="U291" authorId="0" shapeId="0" xr:uid="{182EA2F7-AAE1-4CA5-B79C-31F2BDD38F61}">
      <text>
        <r>
          <rPr>
            <sz val="9"/>
            <color indexed="81"/>
            <rFont val="Tahoma"/>
            <family val="2"/>
          </rPr>
          <t>Solver converged in probability to a global solution.</t>
        </r>
      </text>
    </comment>
    <comment ref="V291" authorId="0" shapeId="0" xr:uid="{1C283A8E-3031-49A5-AC77-61E52A120F55}">
      <text>
        <r>
          <rPr>
            <sz val="9"/>
            <color indexed="81"/>
            <rFont val="Tahoma"/>
            <family val="2"/>
          </rPr>
          <t>Solver converged in probability to a global solution.</t>
        </r>
      </text>
    </comment>
    <comment ref="W291" authorId="0" shapeId="0" xr:uid="{7465051C-5FA1-462A-98D4-4D1F6E77514E}">
      <text>
        <r>
          <rPr>
            <sz val="9"/>
            <color indexed="81"/>
            <rFont val="Tahoma"/>
            <family val="2"/>
          </rPr>
          <t>Solver converged in probability to a global solution.</t>
        </r>
      </text>
    </comment>
    <comment ref="X291" authorId="0" shapeId="0" xr:uid="{7F1DFA41-4508-4163-86C0-04AC206DF9CF}">
      <text>
        <r>
          <rPr>
            <sz val="9"/>
            <color indexed="81"/>
            <rFont val="Tahoma"/>
            <family val="2"/>
          </rPr>
          <t>Solver converged in probability to a global solution.</t>
        </r>
      </text>
    </comment>
    <comment ref="Y291" authorId="0" shapeId="0" xr:uid="{52E28242-24CC-4EEC-B499-7C768FB08620}">
      <text>
        <r>
          <rPr>
            <sz val="9"/>
            <color indexed="81"/>
            <rFont val="Tahoma"/>
            <family val="2"/>
          </rPr>
          <t>Solver converged in probability to a global solution.</t>
        </r>
      </text>
    </comment>
    <comment ref="Z291" authorId="0" shapeId="0" xr:uid="{9771E226-211B-4A92-9446-D6FEC05422C2}">
      <text>
        <r>
          <rPr>
            <sz val="9"/>
            <color indexed="81"/>
            <rFont val="Tahoma"/>
            <family val="2"/>
          </rPr>
          <t>Solver converged in probability to a global solution.</t>
        </r>
      </text>
    </comment>
    <comment ref="AA291" authorId="0" shapeId="0" xr:uid="{AFDA1EC2-7F6D-4CDE-A8C1-52478AA6EAB7}">
      <text>
        <r>
          <rPr>
            <sz val="9"/>
            <color indexed="81"/>
            <rFont val="Tahoma"/>
            <family val="2"/>
          </rPr>
          <t>Solver converged in probability to a global solution.</t>
        </r>
      </text>
    </comment>
    <comment ref="B292" authorId="0" shapeId="0" xr:uid="{004D82B1-1EB4-40DB-8C22-12CC9AD65D3E}">
      <text>
        <r>
          <rPr>
            <sz val="9"/>
            <color indexed="81"/>
            <rFont val="Tahoma"/>
            <family val="2"/>
          </rPr>
          <t>Solver could not find a feasible solution.</t>
        </r>
      </text>
    </comment>
    <comment ref="C292" authorId="0" shapeId="0" xr:uid="{276DCD79-F8EC-4E7C-AF41-7CF59806FD12}">
      <text>
        <r>
          <rPr>
            <sz val="9"/>
            <color indexed="81"/>
            <rFont val="Tahoma"/>
            <family val="2"/>
          </rPr>
          <t>Solver could not find a feasible solution.</t>
        </r>
      </text>
    </comment>
    <comment ref="D292" authorId="0" shapeId="0" xr:uid="{E6932AF9-06AD-4324-9340-57F73BE93394}">
      <text>
        <r>
          <rPr>
            <sz val="9"/>
            <color indexed="81"/>
            <rFont val="Tahoma"/>
            <family val="2"/>
          </rPr>
          <t>Solver could not find a feasible solution.</t>
        </r>
      </text>
    </comment>
    <comment ref="E292" authorId="0" shapeId="0" xr:uid="{150EC43F-054F-4009-87BF-AB46F20E9600}">
      <text>
        <r>
          <rPr>
            <sz val="9"/>
            <color indexed="81"/>
            <rFont val="Tahoma"/>
            <family val="2"/>
          </rPr>
          <t>Solver could not find a feasible solution.</t>
        </r>
      </text>
    </comment>
    <comment ref="F292" authorId="0" shapeId="0" xr:uid="{976039D0-EAD4-472B-A8F5-392367B120E2}">
      <text>
        <r>
          <rPr>
            <sz val="9"/>
            <color indexed="81"/>
            <rFont val="Tahoma"/>
            <family val="2"/>
          </rPr>
          <t>Solver could not find a feasible solution.</t>
        </r>
      </text>
    </comment>
    <comment ref="G292" authorId="0" shapeId="0" xr:uid="{75F246D3-32DE-461E-A80F-5C3A50401651}">
      <text>
        <r>
          <rPr>
            <sz val="9"/>
            <color indexed="81"/>
            <rFont val="Tahoma"/>
            <family val="2"/>
          </rPr>
          <t>Solver could not find a feasible solution.</t>
        </r>
      </text>
    </comment>
    <comment ref="H292" authorId="0" shapeId="0" xr:uid="{09B2D651-9B5E-4B65-BF06-93F3525DE51C}">
      <text>
        <r>
          <rPr>
            <sz val="9"/>
            <color indexed="81"/>
            <rFont val="Tahoma"/>
            <family val="2"/>
          </rPr>
          <t>Solver could not find a feasible solution.</t>
        </r>
      </text>
    </comment>
    <comment ref="I292" authorId="0" shapeId="0" xr:uid="{020C0737-B9A5-44D3-ABB1-9755E5AA6B5D}">
      <text>
        <r>
          <rPr>
            <sz val="9"/>
            <color indexed="81"/>
            <rFont val="Tahoma"/>
            <family val="2"/>
          </rPr>
          <t>Solver could not find a feasible solution.</t>
        </r>
      </text>
    </comment>
    <comment ref="J292" authorId="0" shapeId="0" xr:uid="{0C26DEF1-8A4A-48CA-9C73-F944C8B41EBA}">
      <text>
        <r>
          <rPr>
            <sz val="9"/>
            <color indexed="81"/>
            <rFont val="Tahoma"/>
            <family val="2"/>
          </rPr>
          <t>Solver could not find a feasible solution.</t>
        </r>
      </text>
    </comment>
    <comment ref="K292" authorId="0" shapeId="0" xr:uid="{5A12EECA-4CC1-4229-9E53-66B250F0AB28}">
      <text>
        <r>
          <rPr>
            <sz val="9"/>
            <color indexed="81"/>
            <rFont val="Tahoma"/>
            <family val="2"/>
          </rPr>
          <t>Solver could not find a feasible solution.</t>
        </r>
      </text>
    </comment>
    <comment ref="L292" authorId="0" shapeId="0" xr:uid="{45477FC7-5C6F-44F5-922D-C8459C79153A}">
      <text>
        <r>
          <rPr>
            <sz val="9"/>
            <color indexed="81"/>
            <rFont val="Tahoma"/>
            <family val="2"/>
          </rPr>
          <t>Solver could not find a feasible solution.</t>
        </r>
      </text>
    </comment>
    <comment ref="M292" authorId="0" shapeId="0" xr:uid="{4323A19F-0D52-4DE8-A4E3-009EA392208F}">
      <text>
        <r>
          <rPr>
            <sz val="9"/>
            <color indexed="81"/>
            <rFont val="Tahoma"/>
            <family val="2"/>
          </rPr>
          <t>Solver could not find a feasible solution.</t>
        </r>
      </text>
    </comment>
    <comment ref="N292" authorId="0" shapeId="0" xr:uid="{D0C7C603-AA4A-4E7A-AA36-8EE7B3353E67}">
      <text>
        <r>
          <rPr>
            <sz val="9"/>
            <color indexed="81"/>
            <rFont val="Tahoma"/>
            <family val="2"/>
          </rPr>
          <t>Solver could not find a feasible solution.</t>
        </r>
      </text>
    </comment>
    <comment ref="O292" authorId="0" shapeId="0" xr:uid="{D07B72A7-5B1D-4781-AA4A-6FA3F4A7A72F}">
      <text>
        <r>
          <rPr>
            <sz val="9"/>
            <color indexed="81"/>
            <rFont val="Tahoma"/>
            <family val="2"/>
          </rPr>
          <t>Solver converged in probability to a global solution.</t>
        </r>
      </text>
    </comment>
    <comment ref="P292" authorId="0" shapeId="0" xr:uid="{BC1B1D0A-1A4E-4EBA-AEFD-0FD936B9DBE5}">
      <text>
        <r>
          <rPr>
            <sz val="9"/>
            <color indexed="81"/>
            <rFont val="Tahoma"/>
            <family val="2"/>
          </rPr>
          <t>Solver converged in probability to a global solution.</t>
        </r>
      </text>
    </comment>
    <comment ref="Q292" authorId="0" shapeId="0" xr:uid="{9EF20CFD-FAFC-4CAE-8FCE-7E6DFC4D10BC}">
      <text>
        <r>
          <rPr>
            <sz val="9"/>
            <color indexed="81"/>
            <rFont val="Tahoma"/>
            <family val="2"/>
          </rPr>
          <t>Solver converged in probability to a global solution.</t>
        </r>
      </text>
    </comment>
    <comment ref="R292" authorId="0" shapeId="0" xr:uid="{1CA6D3E5-4CCB-4DBC-A22D-22B22AEC9F12}">
      <text>
        <r>
          <rPr>
            <sz val="9"/>
            <color indexed="81"/>
            <rFont val="Tahoma"/>
            <family val="2"/>
          </rPr>
          <t>Solver converged in probability to a global solution.</t>
        </r>
      </text>
    </comment>
    <comment ref="S292" authorId="0" shapeId="0" xr:uid="{4B97B037-C8D1-4BEB-A56D-AA72105270ED}">
      <text>
        <r>
          <rPr>
            <sz val="9"/>
            <color indexed="81"/>
            <rFont val="Tahoma"/>
            <family val="2"/>
          </rPr>
          <t>Solver converged in probability to a global solution.</t>
        </r>
      </text>
    </comment>
    <comment ref="T292" authorId="0" shapeId="0" xr:uid="{BFB9153F-71C6-4944-8A4D-22EE972928CC}">
      <text>
        <r>
          <rPr>
            <sz val="9"/>
            <color indexed="81"/>
            <rFont val="Tahoma"/>
            <family val="2"/>
          </rPr>
          <t>Solver converged in probability to a global solution.</t>
        </r>
      </text>
    </comment>
    <comment ref="U292" authorId="0" shapeId="0" xr:uid="{902B2220-AA9A-473B-875F-A44F4D199188}">
      <text>
        <r>
          <rPr>
            <sz val="9"/>
            <color indexed="81"/>
            <rFont val="Tahoma"/>
            <family val="2"/>
          </rPr>
          <t>Solver converged in probability to a global solution.</t>
        </r>
      </text>
    </comment>
    <comment ref="V292" authorId="0" shapeId="0" xr:uid="{ED93C5AE-C981-416A-B750-B4FF9D7DA7DA}">
      <text>
        <r>
          <rPr>
            <sz val="9"/>
            <color indexed="81"/>
            <rFont val="Tahoma"/>
            <family val="2"/>
          </rPr>
          <t>Solver converged in probability to a global solution.</t>
        </r>
      </text>
    </comment>
    <comment ref="W292" authorId="0" shapeId="0" xr:uid="{59523BD0-E490-47B3-9CBF-25DFBAD4DC90}">
      <text>
        <r>
          <rPr>
            <sz val="9"/>
            <color indexed="81"/>
            <rFont val="Tahoma"/>
            <family val="2"/>
          </rPr>
          <t>Solver converged in probability to a global solution.</t>
        </r>
      </text>
    </comment>
    <comment ref="X292" authorId="0" shapeId="0" xr:uid="{B8DF533A-7931-4C85-B4D7-021505AE2A5C}">
      <text>
        <r>
          <rPr>
            <sz val="9"/>
            <color indexed="81"/>
            <rFont val="Tahoma"/>
            <family val="2"/>
          </rPr>
          <t>Solver converged in probability to a global solution.</t>
        </r>
      </text>
    </comment>
    <comment ref="Y292" authorId="0" shapeId="0" xr:uid="{3967F56D-276E-48DE-8ACB-F073941639D2}">
      <text>
        <r>
          <rPr>
            <sz val="9"/>
            <color indexed="81"/>
            <rFont val="Tahoma"/>
            <family val="2"/>
          </rPr>
          <t>Solver converged in probability to a global solution.</t>
        </r>
      </text>
    </comment>
    <comment ref="Z292" authorId="0" shapeId="0" xr:uid="{64F39833-61B1-4D98-9B39-9F4E94BEC18F}">
      <text>
        <r>
          <rPr>
            <sz val="9"/>
            <color indexed="81"/>
            <rFont val="Tahoma"/>
            <family val="2"/>
          </rPr>
          <t>Solver converged in probability to a global solution.</t>
        </r>
      </text>
    </comment>
    <comment ref="AA292" authorId="0" shapeId="0" xr:uid="{F160E11A-ECE7-4791-B04D-78FC19F6D822}">
      <text>
        <r>
          <rPr>
            <sz val="9"/>
            <color indexed="81"/>
            <rFont val="Tahoma"/>
            <family val="2"/>
          </rPr>
          <t>Solver converged in probability to a global solution.</t>
        </r>
      </text>
    </comment>
    <comment ref="B293" authorId="0" shapeId="0" xr:uid="{5CACF290-360B-4F0C-8338-1BF18C870F74}">
      <text>
        <r>
          <rPr>
            <sz val="9"/>
            <color indexed="81"/>
            <rFont val="Tahoma"/>
            <family val="2"/>
          </rPr>
          <t>Solver could not find a feasible solution.</t>
        </r>
      </text>
    </comment>
    <comment ref="C293" authorId="0" shapeId="0" xr:uid="{59577CA3-2EC3-468E-8FC8-09C1A521E89D}">
      <text>
        <r>
          <rPr>
            <sz val="9"/>
            <color indexed="81"/>
            <rFont val="Tahoma"/>
            <family val="2"/>
          </rPr>
          <t>Solver could not find a feasible solution.</t>
        </r>
      </text>
    </comment>
    <comment ref="D293" authorId="0" shapeId="0" xr:uid="{BE241F64-6827-4CD1-9E28-C04767C78F4D}">
      <text>
        <r>
          <rPr>
            <sz val="9"/>
            <color indexed="81"/>
            <rFont val="Tahoma"/>
            <family val="2"/>
          </rPr>
          <t>Solver could not find a feasible solution.</t>
        </r>
      </text>
    </comment>
    <comment ref="E293" authorId="0" shapeId="0" xr:uid="{54E90581-CF77-4B93-BAAA-156B4CDE4D35}">
      <text>
        <r>
          <rPr>
            <sz val="9"/>
            <color indexed="81"/>
            <rFont val="Tahoma"/>
            <family val="2"/>
          </rPr>
          <t>Solver could not find a feasible solution.</t>
        </r>
      </text>
    </comment>
    <comment ref="F293" authorId="0" shapeId="0" xr:uid="{E8931824-AEF5-4B5E-BCF4-7ACD8A768490}">
      <text>
        <r>
          <rPr>
            <sz val="9"/>
            <color indexed="81"/>
            <rFont val="Tahoma"/>
            <family val="2"/>
          </rPr>
          <t>Solver could not find a feasible solution.</t>
        </r>
      </text>
    </comment>
    <comment ref="G293" authorId="0" shapeId="0" xr:uid="{1798FCF7-3CA4-49FE-B7D6-CE18DD0D8EB4}">
      <text>
        <r>
          <rPr>
            <sz val="9"/>
            <color indexed="81"/>
            <rFont val="Tahoma"/>
            <family val="2"/>
          </rPr>
          <t>Solver could not find a feasible solution.</t>
        </r>
      </text>
    </comment>
    <comment ref="H293" authorId="0" shapeId="0" xr:uid="{E720504B-71D0-4FB4-A83C-CBF5E3968A9B}">
      <text>
        <r>
          <rPr>
            <sz val="9"/>
            <color indexed="81"/>
            <rFont val="Tahoma"/>
            <family val="2"/>
          </rPr>
          <t>Solver could not find a feasible solution.</t>
        </r>
      </text>
    </comment>
    <comment ref="I293" authorId="0" shapeId="0" xr:uid="{899F61BE-247B-4CA5-B1B9-387F25B7F187}">
      <text>
        <r>
          <rPr>
            <sz val="9"/>
            <color indexed="81"/>
            <rFont val="Tahoma"/>
            <family val="2"/>
          </rPr>
          <t>Solver could not find a feasible solution.</t>
        </r>
      </text>
    </comment>
    <comment ref="J293" authorId="0" shapeId="0" xr:uid="{86B1D774-78C0-4BF5-BE31-81E5276D03EF}">
      <text>
        <r>
          <rPr>
            <sz val="9"/>
            <color indexed="81"/>
            <rFont val="Tahoma"/>
            <family val="2"/>
          </rPr>
          <t>Solver could not find a feasible solution.</t>
        </r>
      </text>
    </comment>
    <comment ref="K293" authorId="0" shapeId="0" xr:uid="{F450225C-AA08-472C-BCEC-08147EA53A6F}">
      <text>
        <r>
          <rPr>
            <sz val="9"/>
            <color indexed="81"/>
            <rFont val="Tahoma"/>
            <family val="2"/>
          </rPr>
          <t>Solver could not find a feasible solution.</t>
        </r>
      </text>
    </comment>
    <comment ref="L293" authorId="0" shapeId="0" xr:uid="{5A37E108-D7E1-452B-B141-85018E8F56E9}">
      <text>
        <r>
          <rPr>
            <sz val="9"/>
            <color indexed="81"/>
            <rFont val="Tahoma"/>
            <family val="2"/>
          </rPr>
          <t>Solver could not find a feasible solution.</t>
        </r>
      </text>
    </comment>
    <comment ref="M293" authorId="0" shapeId="0" xr:uid="{DAEFDB51-5743-49B7-AE87-94AB4D99F01F}">
      <text>
        <r>
          <rPr>
            <sz val="9"/>
            <color indexed="81"/>
            <rFont val="Tahoma"/>
            <family val="2"/>
          </rPr>
          <t>Solver could not find a feasible solution.</t>
        </r>
      </text>
    </comment>
    <comment ref="N293" authorId="0" shapeId="0" xr:uid="{2593DFDB-E0FF-4CE5-AD25-61417D54E8AF}">
      <text>
        <r>
          <rPr>
            <sz val="9"/>
            <color indexed="81"/>
            <rFont val="Tahoma"/>
            <family val="2"/>
          </rPr>
          <t>Solver could not find a feasible solution.</t>
        </r>
      </text>
    </comment>
    <comment ref="O293" authorId="0" shapeId="0" xr:uid="{40DECD62-91A6-4ADF-8432-3A5599F1593D}">
      <text>
        <r>
          <rPr>
            <sz val="9"/>
            <color indexed="81"/>
            <rFont val="Tahoma"/>
            <family val="2"/>
          </rPr>
          <t>Solver converged in probability to a global solution.</t>
        </r>
      </text>
    </comment>
    <comment ref="P293" authorId="0" shapeId="0" xr:uid="{B89CCAD5-F918-40E3-8F00-93FDECB6CDCF}">
      <text>
        <r>
          <rPr>
            <sz val="9"/>
            <color indexed="81"/>
            <rFont val="Tahoma"/>
            <family val="2"/>
          </rPr>
          <t>Solver converged in probability to a global solution.</t>
        </r>
      </text>
    </comment>
    <comment ref="Q293" authorId="0" shapeId="0" xr:uid="{59FE8996-CD71-4381-B5A8-5F8FC885E5ED}">
      <text>
        <r>
          <rPr>
            <sz val="9"/>
            <color indexed="81"/>
            <rFont val="Tahoma"/>
            <family val="2"/>
          </rPr>
          <t>Solver converged in probability to a global solution.</t>
        </r>
      </text>
    </comment>
    <comment ref="R293" authorId="0" shapeId="0" xr:uid="{3733A414-DE3E-483B-A47D-B0AD3B7AA878}">
      <text>
        <r>
          <rPr>
            <sz val="9"/>
            <color indexed="81"/>
            <rFont val="Tahoma"/>
            <family val="2"/>
          </rPr>
          <t>Solver converged in probability to a global solution.</t>
        </r>
      </text>
    </comment>
    <comment ref="S293" authorId="0" shapeId="0" xr:uid="{E40D20DF-A3E9-481E-85B1-3F5E7746993C}">
      <text>
        <r>
          <rPr>
            <sz val="9"/>
            <color indexed="81"/>
            <rFont val="Tahoma"/>
            <family val="2"/>
          </rPr>
          <t>Solver converged in probability to a global solution.</t>
        </r>
      </text>
    </comment>
    <comment ref="T293" authorId="0" shapeId="0" xr:uid="{DB1F3A36-2489-4022-921B-5CE4D4434B89}">
      <text>
        <r>
          <rPr>
            <sz val="9"/>
            <color indexed="81"/>
            <rFont val="Tahoma"/>
            <family val="2"/>
          </rPr>
          <t>Solver converged in probability to a global solution.</t>
        </r>
      </text>
    </comment>
    <comment ref="U293" authorId="0" shapeId="0" xr:uid="{FF2F89B1-E01C-4E84-A600-6987BD6CD14A}">
      <text>
        <r>
          <rPr>
            <sz val="9"/>
            <color indexed="81"/>
            <rFont val="Tahoma"/>
            <family val="2"/>
          </rPr>
          <t>Solver converged in probability to a global solution.</t>
        </r>
      </text>
    </comment>
    <comment ref="V293" authorId="0" shapeId="0" xr:uid="{80A2C06B-7F93-4C39-A42A-F5BC8D312A47}">
      <text>
        <r>
          <rPr>
            <sz val="9"/>
            <color indexed="81"/>
            <rFont val="Tahoma"/>
            <family val="2"/>
          </rPr>
          <t>Solver converged in probability to a global solution.</t>
        </r>
      </text>
    </comment>
    <comment ref="W293" authorId="0" shapeId="0" xr:uid="{BC6DB8FB-DD1F-435B-BC1F-F96408335386}">
      <text>
        <r>
          <rPr>
            <sz val="9"/>
            <color indexed="81"/>
            <rFont val="Tahoma"/>
            <family val="2"/>
          </rPr>
          <t>Solver converged in probability to a global solution.</t>
        </r>
      </text>
    </comment>
    <comment ref="X293" authorId="0" shapeId="0" xr:uid="{5295DA38-7EED-43CE-9638-409DB28CCA6D}">
      <text>
        <r>
          <rPr>
            <sz val="9"/>
            <color indexed="81"/>
            <rFont val="Tahoma"/>
            <family val="2"/>
          </rPr>
          <t>Solver converged in probability to a global solution.</t>
        </r>
      </text>
    </comment>
    <comment ref="Y293" authorId="0" shapeId="0" xr:uid="{0DDA28D5-7C40-48F6-A2A1-0F0A4E564145}">
      <text>
        <r>
          <rPr>
            <sz val="9"/>
            <color indexed="81"/>
            <rFont val="Tahoma"/>
            <family val="2"/>
          </rPr>
          <t>Solver converged in probability to a global solution.</t>
        </r>
      </text>
    </comment>
    <comment ref="Z293" authorId="0" shapeId="0" xr:uid="{4D1DBCAB-3199-44EB-91F5-28615D6573CE}">
      <text>
        <r>
          <rPr>
            <sz val="9"/>
            <color indexed="81"/>
            <rFont val="Tahoma"/>
            <family val="2"/>
          </rPr>
          <t>Solver converged in probability to a global solution.</t>
        </r>
      </text>
    </comment>
    <comment ref="AA293" authorId="0" shapeId="0" xr:uid="{79485358-0B65-4900-B5DA-37208FD2CFD1}">
      <text>
        <r>
          <rPr>
            <sz val="9"/>
            <color indexed="81"/>
            <rFont val="Tahoma"/>
            <family val="2"/>
          </rPr>
          <t>Solver converged in probability to a global solution.</t>
        </r>
      </text>
    </comment>
    <comment ref="B294" authorId="0" shapeId="0" xr:uid="{832316BD-BC4B-456C-8698-D367959D6633}">
      <text>
        <r>
          <rPr>
            <sz val="9"/>
            <color indexed="81"/>
            <rFont val="Tahoma"/>
            <family val="2"/>
          </rPr>
          <t>Solver could not find a feasible solution.</t>
        </r>
      </text>
    </comment>
    <comment ref="C294" authorId="0" shapeId="0" xr:uid="{FA3FDA08-A602-4103-847A-4E24A3B92B62}">
      <text>
        <r>
          <rPr>
            <sz val="9"/>
            <color indexed="81"/>
            <rFont val="Tahoma"/>
            <family val="2"/>
          </rPr>
          <t>Solver could not find a feasible solution.</t>
        </r>
      </text>
    </comment>
    <comment ref="D294" authorId="0" shapeId="0" xr:uid="{2C781769-1192-46B9-911E-F55B6931440A}">
      <text>
        <r>
          <rPr>
            <sz val="9"/>
            <color indexed="81"/>
            <rFont val="Tahoma"/>
            <family val="2"/>
          </rPr>
          <t>Solver could not find a feasible solution.</t>
        </r>
      </text>
    </comment>
    <comment ref="E294" authorId="0" shapeId="0" xr:uid="{D2F1AE55-BEA1-41E8-A1E2-63679D56EEC7}">
      <text>
        <r>
          <rPr>
            <sz val="9"/>
            <color indexed="81"/>
            <rFont val="Tahoma"/>
            <family val="2"/>
          </rPr>
          <t>Solver could not find a feasible solution.</t>
        </r>
      </text>
    </comment>
    <comment ref="F294" authorId="0" shapeId="0" xr:uid="{DE99AB11-E6A0-4E1F-A8A2-076A8FD93C5A}">
      <text>
        <r>
          <rPr>
            <sz val="9"/>
            <color indexed="81"/>
            <rFont val="Tahoma"/>
            <family val="2"/>
          </rPr>
          <t>Solver could not find a feasible solution.</t>
        </r>
      </text>
    </comment>
    <comment ref="G294" authorId="0" shapeId="0" xr:uid="{3CD95625-DAF2-4AE3-944B-64F72C29D0A0}">
      <text>
        <r>
          <rPr>
            <sz val="9"/>
            <color indexed="81"/>
            <rFont val="Tahoma"/>
            <family val="2"/>
          </rPr>
          <t>Solver could not find a feasible solution.</t>
        </r>
      </text>
    </comment>
    <comment ref="H294" authorId="0" shapeId="0" xr:uid="{B05500E0-8DDE-47FF-9165-551E8B077A5E}">
      <text>
        <r>
          <rPr>
            <sz val="9"/>
            <color indexed="81"/>
            <rFont val="Tahoma"/>
            <family val="2"/>
          </rPr>
          <t>Solver could not find a feasible solution.</t>
        </r>
      </text>
    </comment>
    <comment ref="I294" authorId="0" shapeId="0" xr:uid="{9F30CA5C-B5AC-4314-B228-23C476852929}">
      <text>
        <r>
          <rPr>
            <sz val="9"/>
            <color indexed="81"/>
            <rFont val="Tahoma"/>
            <family val="2"/>
          </rPr>
          <t>Solver could not find a feasible solution.</t>
        </r>
      </text>
    </comment>
    <comment ref="J294" authorId="0" shapeId="0" xr:uid="{9962118A-945B-4075-BD70-45031FD7FC63}">
      <text>
        <r>
          <rPr>
            <sz val="9"/>
            <color indexed="81"/>
            <rFont val="Tahoma"/>
            <family val="2"/>
          </rPr>
          <t>Solver could not find a feasible solution.</t>
        </r>
      </text>
    </comment>
    <comment ref="K294" authorId="0" shapeId="0" xr:uid="{D3D655F3-7B4D-459A-8119-4A98AD123B5E}">
      <text>
        <r>
          <rPr>
            <sz val="9"/>
            <color indexed="81"/>
            <rFont val="Tahoma"/>
            <family val="2"/>
          </rPr>
          <t>Solver could not find a feasible solution.</t>
        </r>
      </text>
    </comment>
    <comment ref="L294" authorId="0" shapeId="0" xr:uid="{9A44FC87-8529-4FA0-AE49-F1F60B696D89}">
      <text>
        <r>
          <rPr>
            <sz val="9"/>
            <color indexed="81"/>
            <rFont val="Tahoma"/>
            <family val="2"/>
          </rPr>
          <t>Solver could not find a feasible solution.</t>
        </r>
      </text>
    </comment>
    <comment ref="M294" authorId="0" shapeId="0" xr:uid="{AEACF099-06AB-4746-8B61-901A0A252BF2}">
      <text>
        <r>
          <rPr>
            <sz val="9"/>
            <color indexed="81"/>
            <rFont val="Tahoma"/>
            <family val="2"/>
          </rPr>
          <t>Solver could not find a feasible solution.</t>
        </r>
      </text>
    </comment>
    <comment ref="N294" authorId="0" shapeId="0" xr:uid="{06FEA93A-11B1-45A2-A41D-28ABDC8135A3}">
      <text>
        <r>
          <rPr>
            <sz val="9"/>
            <color indexed="81"/>
            <rFont val="Tahoma"/>
            <family val="2"/>
          </rPr>
          <t>Solver could not find a feasible solution.</t>
        </r>
      </text>
    </comment>
    <comment ref="O294" authorId="0" shapeId="0" xr:uid="{F8400E83-DECE-404A-A1DE-71416B2A7238}">
      <text>
        <r>
          <rPr>
            <sz val="9"/>
            <color indexed="81"/>
            <rFont val="Tahoma"/>
            <family val="2"/>
          </rPr>
          <t>Solver converged in probability to a global solution.</t>
        </r>
      </text>
    </comment>
    <comment ref="P294" authorId="0" shapeId="0" xr:uid="{6E12CC1E-16C6-45BC-B7D6-93860ADBF4E0}">
      <text>
        <r>
          <rPr>
            <sz val="9"/>
            <color indexed="81"/>
            <rFont val="Tahoma"/>
            <family val="2"/>
          </rPr>
          <t>Solver converged in probability to a global solution.</t>
        </r>
      </text>
    </comment>
    <comment ref="Q294" authorId="0" shapeId="0" xr:uid="{C2040AFF-DE0D-403C-959C-1A6B72832428}">
      <text>
        <r>
          <rPr>
            <sz val="9"/>
            <color indexed="81"/>
            <rFont val="Tahoma"/>
            <family val="2"/>
          </rPr>
          <t>Solver converged in probability to a global solution.</t>
        </r>
      </text>
    </comment>
    <comment ref="R294" authorId="0" shapeId="0" xr:uid="{628148A6-80F8-4627-B7BA-4BF0A59FC429}">
      <text>
        <r>
          <rPr>
            <sz val="9"/>
            <color indexed="81"/>
            <rFont val="Tahoma"/>
            <family val="2"/>
          </rPr>
          <t>Solver converged in probability to a global solution.</t>
        </r>
      </text>
    </comment>
    <comment ref="S294" authorId="0" shapeId="0" xr:uid="{A9A7E89F-B32B-48B9-A9AA-771CFA68DF6C}">
      <text>
        <r>
          <rPr>
            <sz val="9"/>
            <color indexed="81"/>
            <rFont val="Tahoma"/>
            <family val="2"/>
          </rPr>
          <t>Solver converged in probability to a global solution.</t>
        </r>
      </text>
    </comment>
    <comment ref="T294" authorId="0" shapeId="0" xr:uid="{C9B81C2F-60A7-49C2-8D57-4377AD83FC44}">
      <text>
        <r>
          <rPr>
            <sz val="9"/>
            <color indexed="81"/>
            <rFont val="Tahoma"/>
            <family val="2"/>
          </rPr>
          <t>Solver converged in probability to a global solution.</t>
        </r>
      </text>
    </comment>
    <comment ref="U294" authorId="0" shapeId="0" xr:uid="{4679B1D3-33E2-4663-8A2B-071B435AC44E}">
      <text>
        <r>
          <rPr>
            <sz val="9"/>
            <color indexed="81"/>
            <rFont val="Tahoma"/>
            <family val="2"/>
          </rPr>
          <t>Solver converged in probability to a global solution.</t>
        </r>
      </text>
    </comment>
    <comment ref="V294" authorId="0" shapeId="0" xr:uid="{F55773DA-178D-496E-9E32-303C56D119CE}">
      <text>
        <r>
          <rPr>
            <sz val="9"/>
            <color indexed="81"/>
            <rFont val="Tahoma"/>
            <family val="2"/>
          </rPr>
          <t>Solver converged in probability to a global solution.</t>
        </r>
      </text>
    </comment>
    <comment ref="W294" authorId="0" shapeId="0" xr:uid="{3191B969-9319-4355-81CF-EC55538654F6}">
      <text>
        <r>
          <rPr>
            <sz val="9"/>
            <color indexed="81"/>
            <rFont val="Tahoma"/>
            <family val="2"/>
          </rPr>
          <t>Solver converged in probability to a global solution.</t>
        </r>
      </text>
    </comment>
    <comment ref="X294" authorId="0" shapeId="0" xr:uid="{4FC0DAE6-2211-4E22-9B99-DDFE4913814C}">
      <text>
        <r>
          <rPr>
            <sz val="9"/>
            <color indexed="81"/>
            <rFont val="Tahoma"/>
            <family val="2"/>
          </rPr>
          <t>Solver converged in probability to a global solution.</t>
        </r>
      </text>
    </comment>
    <comment ref="Y294" authorId="0" shapeId="0" xr:uid="{33186509-EE01-4175-A6A8-402FBDDD6111}">
      <text>
        <r>
          <rPr>
            <sz val="9"/>
            <color indexed="81"/>
            <rFont val="Tahoma"/>
            <family val="2"/>
          </rPr>
          <t>Solver converged in probability to a global solution.</t>
        </r>
      </text>
    </comment>
    <comment ref="Z294" authorId="0" shapeId="0" xr:uid="{342D732C-C330-47A1-9E96-8215D85A7B7D}">
      <text>
        <r>
          <rPr>
            <sz val="9"/>
            <color indexed="81"/>
            <rFont val="Tahoma"/>
            <family val="2"/>
          </rPr>
          <t>Solver converged in probability to a global solution.</t>
        </r>
      </text>
    </comment>
    <comment ref="AA294" authorId="0" shapeId="0" xr:uid="{CB3E527F-2944-47FE-BA5C-0385448449C9}">
      <text>
        <r>
          <rPr>
            <sz val="9"/>
            <color indexed="81"/>
            <rFont val="Tahoma"/>
            <family val="2"/>
          </rPr>
          <t>Solver converged in probability to a global solution.</t>
        </r>
      </text>
    </comment>
    <comment ref="B295" authorId="0" shapeId="0" xr:uid="{B6C74EA2-CF01-4A03-A776-861162EF51FF}">
      <text>
        <r>
          <rPr>
            <sz val="9"/>
            <color indexed="81"/>
            <rFont val="Tahoma"/>
            <family val="2"/>
          </rPr>
          <t>Solver could not find a feasible solution.</t>
        </r>
      </text>
    </comment>
    <comment ref="C295" authorId="0" shapeId="0" xr:uid="{A092ED1A-CE62-43C1-8FF3-3824EEA954A0}">
      <text>
        <r>
          <rPr>
            <sz val="9"/>
            <color indexed="81"/>
            <rFont val="Tahoma"/>
            <family val="2"/>
          </rPr>
          <t>Solver could not find a feasible solution.</t>
        </r>
      </text>
    </comment>
    <comment ref="D295" authorId="0" shapeId="0" xr:uid="{DA134882-0A02-4748-8E8C-AC79029E0907}">
      <text>
        <r>
          <rPr>
            <sz val="9"/>
            <color indexed="81"/>
            <rFont val="Tahoma"/>
            <family val="2"/>
          </rPr>
          <t>Solver could not find a feasible solution.</t>
        </r>
      </text>
    </comment>
    <comment ref="E295" authorId="0" shapeId="0" xr:uid="{E3720BE4-D1AE-4960-A31F-DEAF8217A7CA}">
      <text>
        <r>
          <rPr>
            <sz val="9"/>
            <color indexed="81"/>
            <rFont val="Tahoma"/>
            <family val="2"/>
          </rPr>
          <t>Solver could not find a feasible solution.</t>
        </r>
      </text>
    </comment>
    <comment ref="F295" authorId="0" shapeId="0" xr:uid="{25F3C8AD-6790-4065-B6A9-6D2AE9FC7C41}">
      <text>
        <r>
          <rPr>
            <sz val="9"/>
            <color indexed="81"/>
            <rFont val="Tahoma"/>
            <family val="2"/>
          </rPr>
          <t>Solver could not find a feasible solution.</t>
        </r>
      </text>
    </comment>
    <comment ref="G295" authorId="0" shapeId="0" xr:uid="{8A32CCFD-D75F-4DA1-BD61-2CA02F3E591C}">
      <text>
        <r>
          <rPr>
            <sz val="9"/>
            <color indexed="81"/>
            <rFont val="Tahoma"/>
            <family val="2"/>
          </rPr>
          <t>Solver could not find a feasible solution.</t>
        </r>
      </text>
    </comment>
    <comment ref="H295" authorId="0" shapeId="0" xr:uid="{38A6977B-9EB9-46B8-B5CC-AEAC5CCE34B1}">
      <text>
        <r>
          <rPr>
            <sz val="9"/>
            <color indexed="81"/>
            <rFont val="Tahoma"/>
            <family val="2"/>
          </rPr>
          <t>Solver could not find a feasible solution.</t>
        </r>
      </text>
    </comment>
    <comment ref="I295" authorId="0" shapeId="0" xr:uid="{3C8EB4B2-3F62-4659-B43F-C674A66E8E87}">
      <text>
        <r>
          <rPr>
            <sz val="9"/>
            <color indexed="81"/>
            <rFont val="Tahoma"/>
            <family val="2"/>
          </rPr>
          <t>Solver could not find a feasible solution.</t>
        </r>
      </text>
    </comment>
    <comment ref="J295" authorId="0" shapeId="0" xr:uid="{6BA48114-6570-4BEA-9957-B52788245BBB}">
      <text>
        <r>
          <rPr>
            <sz val="9"/>
            <color indexed="81"/>
            <rFont val="Tahoma"/>
            <family val="2"/>
          </rPr>
          <t>Solver could not find a feasible solution.</t>
        </r>
      </text>
    </comment>
    <comment ref="K295" authorId="0" shapeId="0" xr:uid="{D072AF42-6B5D-4DB5-893B-484E3902D779}">
      <text>
        <r>
          <rPr>
            <sz val="9"/>
            <color indexed="81"/>
            <rFont val="Tahoma"/>
            <family val="2"/>
          </rPr>
          <t>Solver could not find a feasible solution.</t>
        </r>
      </text>
    </comment>
    <comment ref="L295" authorId="0" shapeId="0" xr:uid="{FDFE5479-E398-40A8-A6A9-F535BF5749C6}">
      <text>
        <r>
          <rPr>
            <sz val="9"/>
            <color indexed="81"/>
            <rFont val="Tahoma"/>
            <family val="2"/>
          </rPr>
          <t>Solver could not find a feasible solution.</t>
        </r>
      </text>
    </comment>
    <comment ref="M295" authorId="0" shapeId="0" xr:uid="{701E9E75-E9DE-4FF5-904B-5780BA407805}">
      <text>
        <r>
          <rPr>
            <sz val="9"/>
            <color indexed="81"/>
            <rFont val="Tahoma"/>
            <family val="2"/>
          </rPr>
          <t>Solver could not find a feasible solution.</t>
        </r>
      </text>
    </comment>
    <comment ref="N295" authorId="0" shapeId="0" xr:uid="{77EC6BB8-24D6-4C88-B1D3-E9F41A12908B}">
      <text>
        <r>
          <rPr>
            <sz val="9"/>
            <color indexed="81"/>
            <rFont val="Tahoma"/>
            <family val="2"/>
          </rPr>
          <t>Solver could not find a feasible solution.</t>
        </r>
      </text>
    </comment>
    <comment ref="O295" authorId="0" shapeId="0" xr:uid="{68D37CB7-5E1C-4699-9C49-5831FD6DA91B}">
      <text>
        <r>
          <rPr>
            <sz val="9"/>
            <color indexed="81"/>
            <rFont val="Tahoma"/>
            <family val="2"/>
          </rPr>
          <t>Solver converged in probability to a global solution.</t>
        </r>
      </text>
    </comment>
    <comment ref="P295" authorId="0" shapeId="0" xr:uid="{618BCE34-DBE5-4B41-86A1-06908F0A37EF}">
      <text>
        <r>
          <rPr>
            <sz val="9"/>
            <color indexed="81"/>
            <rFont val="Tahoma"/>
            <family val="2"/>
          </rPr>
          <t>Solver converged in probability to a global solution.</t>
        </r>
      </text>
    </comment>
    <comment ref="Q295" authorId="0" shapeId="0" xr:uid="{880137FC-DE4E-4EC6-9858-D2EF3422A2FF}">
      <text>
        <r>
          <rPr>
            <sz val="9"/>
            <color indexed="81"/>
            <rFont val="Tahoma"/>
            <family val="2"/>
          </rPr>
          <t>Solver converged in probability to a global solution.</t>
        </r>
      </text>
    </comment>
    <comment ref="R295" authorId="0" shapeId="0" xr:uid="{72193B9A-7138-4740-BB78-5B878C1FEFD9}">
      <text>
        <r>
          <rPr>
            <sz val="9"/>
            <color indexed="81"/>
            <rFont val="Tahoma"/>
            <family val="2"/>
          </rPr>
          <t>Solver converged in probability to a global solution.</t>
        </r>
      </text>
    </comment>
    <comment ref="S295" authorId="0" shapeId="0" xr:uid="{A962BFA4-B58D-4E45-B62C-19BB60894161}">
      <text>
        <r>
          <rPr>
            <sz val="9"/>
            <color indexed="81"/>
            <rFont val="Tahoma"/>
            <family val="2"/>
          </rPr>
          <t>Solver converged in probability to a global solution.</t>
        </r>
      </text>
    </comment>
    <comment ref="T295" authorId="0" shapeId="0" xr:uid="{DF03B554-2A0D-4D46-9279-70335195FB2A}">
      <text>
        <r>
          <rPr>
            <sz val="9"/>
            <color indexed="81"/>
            <rFont val="Tahoma"/>
            <family val="2"/>
          </rPr>
          <t>Solver converged in probability to a global solution.</t>
        </r>
      </text>
    </comment>
    <comment ref="U295" authorId="0" shapeId="0" xr:uid="{23286372-D97F-4859-886D-E193E120AC48}">
      <text>
        <r>
          <rPr>
            <sz val="9"/>
            <color indexed="81"/>
            <rFont val="Tahoma"/>
            <family val="2"/>
          </rPr>
          <t>Solver converged in probability to a global solution.</t>
        </r>
      </text>
    </comment>
    <comment ref="V295" authorId="0" shapeId="0" xr:uid="{1A979EA9-F1C9-4117-A3BA-175E79D0D063}">
      <text>
        <r>
          <rPr>
            <sz val="9"/>
            <color indexed="81"/>
            <rFont val="Tahoma"/>
            <family val="2"/>
          </rPr>
          <t>Solver converged in probability to a global solution.</t>
        </r>
      </text>
    </comment>
    <comment ref="W295" authorId="0" shapeId="0" xr:uid="{7354000F-8F99-4D96-849E-35E256F5AFD2}">
      <text>
        <r>
          <rPr>
            <sz val="9"/>
            <color indexed="81"/>
            <rFont val="Tahoma"/>
            <family val="2"/>
          </rPr>
          <t>Solver converged in probability to a global solution.</t>
        </r>
      </text>
    </comment>
    <comment ref="X295" authorId="0" shapeId="0" xr:uid="{E81E24A2-3452-40AC-AA37-934A20E97DE1}">
      <text>
        <r>
          <rPr>
            <sz val="9"/>
            <color indexed="81"/>
            <rFont val="Tahoma"/>
            <family val="2"/>
          </rPr>
          <t>Solver converged in probability to a global solution.</t>
        </r>
      </text>
    </comment>
    <comment ref="Y295" authorId="0" shapeId="0" xr:uid="{381493A3-905C-4DED-A1F8-C31F78C17F5E}">
      <text>
        <r>
          <rPr>
            <sz val="9"/>
            <color indexed="81"/>
            <rFont val="Tahoma"/>
            <family val="2"/>
          </rPr>
          <t>Solver converged in probability to a global solution.</t>
        </r>
      </text>
    </comment>
    <comment ref="Z295" authorId="0" shapeId="0" xr:uid="{A8AB7A24-B789-4A7D-9EB4-CC2E2A2C151E}">
      <text>
        <r>
          <rPr>
            <sz val="9"/>
            <color indexed="81"/>
            <rFont val="Tahoma"/>
            <family val="2"/>
          </rPr>
          <t>Solver converged in probability to a global solution.</t>
        </r>
      </text>
    </comment>
    <comment ref="AA295" authorId="0" shapeId="0" xr:uid="{E9DD8D5F-19CC-4A5E-8E75-18366D1EB278}">
      <text>
        <r>
          <rPr>
            <sz val="9"/>
            <color indexed="81"/>
            <rFont val="Tahoma"/>
            <family val="2"/>
          </rPr>
          <t>Solver converged in probability to a global solution.</t>
        </r>
      </text>
    </comment>
    <comment ref="B296" authorId="0" shapeId="0" xr:uid="{EE053948-3300-4E4C-9EA7-1DFB6A08B455}">
      <text>
        <r>
          <rPr>
            <sz val="9"/>
            <color indexed="81"/>
            <rFont val="Tahoma"/>
            <family val="2"/>
          </rPr>
          <t>Solver could not find a feasible solution.</t>
        </r>
      </text>
    </comment>
    <comment ref="C296" authorId="0" shapeId="0" xr:uid="{C07BE88A-4FB2-4F6C-B151-CF8C6C004EBD}">
      <text>
        <r>
          <rPr>
            <sz val="9"/>
            <color indexed="81"/>
            <rFont val="Tahoma"/>
            <family val="2"/>
          </rPr>
          <t>Solver could not find a feasible solution.</t>
        </r>
      </text>
    </comment>
    <comment ref="D296" authorId="0" shapeId="0" xr:uid="{764B8A12-D321-4C0D-957C-395D09D8ED14}">
      <text>
        <r>
          <rPr>
            <sz val="9"/>
            <color indexed="81"/>
            <rFont val="Tahoma"/>
            <family val="2"/>
          </rPr>
          <t>Solver could not find a feasible solution.</t>
        </r>
      </text>
    </comment>
    <comment ref="E296" authorId="0" shapeId="0" xr:uid="{479B6AB7-2281-43AC-9405-DC9D6DFEC1FD}">
      <text>
        <r>
          <rPr>
            <sz val="9"/>
            <color indexed="81"/>
            <rFont val="Tahoma"/>
            <family val="2"/>
          </rPr>
          <t>Solver could not find a feasible solution.</t>
        </r>
      </text>
    </comment>
    <comment ref="F296" authorId="0" shapeId="0" xr:uid="{3664B13F-00F5-4562-B5E2-DCFEDFDF8050}">
      <text>
        <r>
          <rPr>
            <sz val="9"/>
            <color indexed="81"/>
            <rFont val="Tahoma"/>
            <family val="2"/>
          </rPr>
          <t>Solver could not find a feasible solution.</t>
        </r>
      </text>
    </comment>
    <comment ref="G296" authorId="0" shapeId="0" xr:uid="{07B75630-8735-4037-9465-6F5A5AD303B3}">
      <text>
        <r>
          <rPr>
            <sz val="9"/>
            <color indexed="81"/>
            <rFont val="Tahoma"/>
            <family val="2"/>
          </rPr>
          <t>Solver could not find a feasible solution.</t>
        </r>
      </text>
    </comment>
    <comment ref="H296" authorId="0" shapeId="0" xr:uid="{E079A0C1-2458-45C1-912E-009774215E73}">
      <text>
        <r>
          <rPr>
            <sz val="9"/>
            <color indexed="81"/>
            <rFont val="Tahoma"/>
            <family val="2"/>
          </rPr>
          <t>Solver could not find a feasible solution.</t>
        </r>
      </text>
    </comment>
    <comment ref="I296" authorId="0" shapeId="0" xr:uid="{AA586A6D-972F-4B81-8791-04019A5BBB43}">
      <text>
        <r>
          <rPr>
            <sz val="9"/>
            <color indexed="81"/>
            <rFont val="Tahoma"/>
            <family val="2"/>
          </rPr>
          <t>Solver could not find a feasible solution.</t>
        </r>
      </text>
    </comment>
    <comment ref="J296" authorId="0" shapeId="0" xr:uid="{B4AB015B-205A-4FD8-A83D-75EAEA33C7D3}">
      <text>
        <r>
          <rPr>
            <sz val="9"/>
            <color indexed="81"/>
            <rFont val="Tahoma"/>
            <family val="2"/>
          </rPr>
          <t>Solver could not find a feasible solution.</t>
        </r>
      </text>
    </comment>
    <comment ref="K296" authorId="0" shapeId="0" xr:uid="{3F9C2A0D-8524-4E32-BF3F-884E0C12E1B2}">
      <text>
        <r>
          <rPr>
            <sz val="9"/>
            <color indexed="81"/>
            <rFont val="Tahoma"/>
            <family val="2"/>
          </rPr>
          <t>Solver could not find a feasible solution.</t>
        </r>
      </text>
    </comment>
    <comment ref="L296" authorId="0" shapeId="0" xr:uid="{6290BE86-E81A-4771-91D2-41C0BF7BFA32}">
      <text>
        <r>
          <rPr>
            <sz val="9"/>
            <color indexed="81"/>
            <rFont val="Tahoma"/>
            <family val="2"/>
          </rPr>
          <t>Solver could not find a feasible solution.</t>
        </r>
      </text>
    </comment>
    <comment ref="M296" authorId="0" shapeId="0" xr:uid="{B69B54A9-971B-4490-A5F1-3EBE9C00E9DA}">
      <text>
        <r>
          <rPr>
            <sz val="9"/>
            <color indexed="81"/>
            <rFont val="Tahoma"/>
            <family val="2"/>
          </rPr>
          <t>Solver could not find a feasible solution.</t>
        </r>
      </text>
    </comment>
    <comment ref="N296" authorId="0" shapeId="0" xr:uid="{D8BFA20E-D09D-4C79-BC1A-882332F2F10A}">
      <text>
        <r>
          <rPr>
            <sz val="9"/>
            <color indexed="81"/>
            <rFont val="Tahoma"/>
            <family val="2"/>
          </rPr>
          <t>Solver could not find a feasible solution.</t>
        </r>
      </text>
    </comment>
    <comment ref="O296" authorId="0" shapeId="0" xr:uid="{D3783BE1-22CF-4EFB-A49A-8FDE54B4B3C3}">
      <text>
        <r>
          <rPr>
            <sz val="9"/>
            <color indexed="81"/>
            <rFont val="Tahoma"/>
            <family val="2"/>
          </rPr>
          <t>Solver converged in probability to a global solution.</t>
        </r>
      </text>
    </comment>
    <comment ref="P296" authorId="0" shapeId="0" xr:uid="{29400F5B-38D5-4D64-A475-61E270990130}">
      <text>
        <r>
          <rPr>
            <sz val="9"/>
            <color indexed="81"/>
            <rFont val="Tahoma"/>
            <family val="2"/>
          </rPr>
          <t>Solver converged in probability to a global solution.</t>
        </r>
      </text>
    </comment>
    <comment ref="Q296" authorId="0" shapeId="0" xr:uid="{3E685831-FEEC-4E0D-B2E4-5A94B108211B}">
      <text>
        <r>
          <rPr>
            <sz val="9"/>
            <color indexed="81"/>
            <rFont val="Tahoma"/>
            <family val="2"/>
          </rPr>
          <t>Solver converged in probability to a global solution.</t>
        </r>
      </text>
    </comment>
    <comment ref="R296" authorId="0" shapeId="0" xr:uid="{46FB7178-A22A-4161-8472-EC80A8545F40}">
      <text>
        <r>
          <rPr>
            <sz val="9"/>
            <color indexed="81"/>
            <rFont val="Tahoma"/>
            <family val="2"/>
          </rPr>
          <t>Solver converged in probability to a global solution.</t>
        </r>
      </text>
    </comment>
    <comment ref="S296" authorId="0" shapeId="0" xr:uid="{F616FD0E-E227-4E74-A2E2-5F625971B24F}">
      <text>
        <r>
          <rPr>
            <sz val="9"/>
            <color indexed="81"/>
            <rFont val="Tahoma"/>
            <family val="2"/>
          </rPr>
          <t>Solver converged in probability to a global solution.</t>
        </r>
      </text>
    </comment>
    <comment ref="T296" authorId="0" shapeId="0" xr:uid="{7E4482F3-3E22-47A7-BDE6-2CD3B509C58E}">
      <text>
        <r>
          <rPr>
            <sz val="9"/>
            <color indexed="81"/>
            <rFont val="Tahoma"/>
            <family val="2"/>
          </rPr>
          <t>Solver converged in probability to a global solution.</t>
        </r>
      </text>
    </comment>
    <comment ref="U296" authorId="0" shapeId="0" xr:uid="{7DEAF747-D4D4-4764-967B-579B73C85ACE}">
      <text>
        <r>
          <rPr>
            <sz val="9"/>
            <color indexed="81"/>
            <rFont val="Tahoma"/>
            <family val="2"/>
          </rPr>
          <t>Solver converged in probability to a global solution.</t>
        </r>
      </text>
    </comment>
    <comment ref="V296" authorId="0" shapeId="0" xr:uid="{4E6EAD9D-863D-40B1-AC82-5B75CBB55AD9}">
      <text>
        <r>
          <rPr>
            <sz val="9"/>
            <color indexed="81"/>
            <rFont val="Tahoma"/>
            <family val="2"/>
          </rPr>
          <t>Solver converged in probability to a global solution.</t>
        </r>
      </text>
    </comment>
    <comment ref="W296" authorId="0" shapeId="0" xr:uid="{802CB6BE-B203-46E7-A81A-70ECA208EFBB}">
      <text>
        <r>
          <rPr>
            <sz val="9"/>
            <color indexed="81"/>
            <rFont val="Tahoma"/>
            <family val="2"/>
          </rPr>
          <t>Solver converged in probability to a global solution.</t>
        </r>
      </text>
    </comment>
    <comment ref="X296" authorId="0" shapeId="0" xr:uid="{A7114C25-98E3-41FB-A7A0-55EE990FDC7A}">
      <text>
        <r>
          <rPr>
            <sz val="9"/>
            <color indexed="81"/>
            <rFont val="Tahoma"/>
            <family val="2"/>
          </rPr>
          <t>Solver converged in probability to a global solution.</t>
        </r>
      </text>
    </comment>
    <comment ref="Y296" authorId="0" shapeId="0" xr:uid="{2D77304F-E6EC-4979-B683-7AF0B8ACD847}">
      <text>
        <r>
          <rPr>
            <sz val="9"/>
            <color indexed="81"/>
            <rFont val="Tahoma"/>
            <family val="2"/>
          </rPr>
          <t>Solver converged in probability to a global solution.</t>
        </r>
      </text>
    </comment>
    <comment ref="Z296" authorId="0" shapeId="0" xr:uid="{8640F3CB-61C2-4F45-A423-744B7E628E52}">
      <text>
        <r>
          <rPr>
            <sz val="9"/>
            <color indexed="81"/>
            <rFont val="Tahoma"/>
            <family val="2"/>
          </rPr>
          <t>Solver converged in probability to a global solution.</t>
        </r>
      </text>
    </comment>
    <comment ref="AA296" authorId="0" shapeId="0" xr:uid="{AFAA2DA2-D987-4923-B3C8-02E5B2835060}">
      <text>
        <r>
          <rPr>
            <sz val="9"/>
            <color indexed="81"/>
            <rFont val="Tahoma"/>
            <family val="2"/>
          </rPr>
          <t>Solver converged in probability to a global solution.</t>
        </r>
      </text>
    </comment>
    <comment ref="B297" authorId="0" shapeId="0" xr:uid="{D5029571-C233-4754-A181-92DE346E4FC0}">
      <text>
        <r>
          <rPr>
            <sz val="9"/>
            <color indexed="81"/>
            <rFont val="Tahoma"/>
            <family val="2"/>
          </rPr>
          <t>Solver could not find a feasible solution.</t>
        </r>
      </text>
    </comment>
    <comment ref="C297" authorId="0" shapeId="0" xr:uid="{67385282-454F-4BBB-8A2F-CC8C24A4654F}">
      <text>
        <r>
          <rPr>
            <sz val="9"/>
            <color indexed="81"/>
            <rFont val="Tahoma"/>
            <family val="2"/>
          </rPr>
          <t>Solver could not find a feasible solution.</t>
        </r>
      </text>
    </comment>
    <comment ref="D297" authorId="0" shapeId="0" xr:uid="{26AB4277-4BC3-46CF-8962-12093075786D}">
      <text>
        <r>
          <rPr>
            <sz val="9"/>
            <color indexed="81"/>
            <rFont val="Tahoma"/>
            <family val="2"/>
          </rPr>
          <t>Solver could not find a feasible solution.</t>
        </r>
      </text>
    </comment>
    <comment ref="E297" authorId="0" shapeId="0" xr:uid="{FA988204-1B54-42C6-BDBE-1A71E7523646}">
      <text>
        <r>
          <rPr>
            <sz val="9"/>
            <color indexed="81"/>
            <rFont val="Tahoma"/>
            <family val="2"/>
          </rPr>
          <t>Solver could not find a feasible solution.</t>
        </r>
      </text>
    </comment>
    <comment ref="F297" authorId="0" shapeId="0" xr:uid="{236AAF49-78CC-4561-A9E6-3591B5D3D5D4}">
      <text>
        <r>
          <rPr>
            <sz val="9"/>
            <color indexed="81"/>
            <rFont val="Tahoma"/>
            <family val="2"/>
          </rPr>
          <t>Solver could not find a feasible solution.</t>
        </r>
      </text>
    </comment>
    <comment ref="G297" authorId="0" shapeId="0" xr:uid="{14A838EC-05F2-48C8-8CCD-96DFE323005B}">
      <text>
        <r>
          <rPr>
            <sz val="9"/>
            <color indexed="81"/>
            <rFont val="Tahoma"/>
            <family val="2"/>
          </rPr>
          <t>Solver could not find a feasible solution.</t>
        </r>
      </text>
    </comment>
    <comment ref="H297" authorId="0" shapeId="0" xr:uid="{D4D49F67-F2A3-41B2-95AD-AF0A863CEE37}">
      <text>
        <r>
          <rPr>
            <sz val="9"/>
            <color indexed="81"/>
            <rFont val="Tahoma"/>
            <family val="2"/>
          </rPr>
          <t>Solver could not find a feasible solution.</t>
        </r>
      </text>
    </comment>
    <comment ref="I297" authorId="0" shapeId="0" xr:uid="{811AE2CA-578A-4804-BCF8-981AA4A64A38}">
      <text>
        <r>
          <rPr>
            <sz val="9"/>
            <color indexed="81"/>
            <rFont val="Tahoma"/>
            <family val="2"/>
          </rPr>
          <t>Solver could not find a feasible solution.</t>
        </r>
      </text>
    </comment>
    <comment ref="J297" authorId="0" shapeId="0" xr:uid="{A34D83DD-A2EC-474E-B6FC-5DBCBCEEAE91}">
      <text>
        <r>
          <rPr>
            <sz val="9"/>
            <color indexed="81"/>
            <rFont val="Tahoma"/>
            <family val="2"/>
          </rPr>
          <t>Solver could not find a feasible solution.</t>
        </r>
      </text>
    </comment>
    <comment ref="K297" authorId="0" shapeId="0" xr:uid="{AE9ED3A1-DDC1-459D-B57E-ED39A8C2E5D8}">
      <text>
        <r>
          <rPr>
            <sz val="9"/>
            <color indexed="81"/>
            <rFont val="Tahoma"/>
            <family val="2"/>
          </rPr>
          <t>Solver could not find a feasible solution.</t>
        </r>
      </text>
    </comment>
    <comment ref="L297" authorId="0" shapeId="0" xr:uid="{174DFB13-89D0-451A-AE89-3356C2D4E69B}">
      <text>
        <r>
          <rPr>
            <sz val="9"/>
            <color indexed="81"/>
            <rFont val="Tahoma"/>
            <family val="2"/>
          </rPr>
          <t>Solver could not find a feasible solution.</t>
        </r>
      </text>
    </comment>
    <comment ref="M297" authorId="0" shapeId="0" xr:uid="{F8CD4EA5-CFB0-4127-BC17-4CDFD0D936DB}">
      <text>
        <r>
          <rPr>
            <sz val="9"/>
            <color indexed="81"/>
            <rFont val="Tahoma"/>
            <family val="2"/>
          </rPr>
          <t>Solver could not find a feasible solution.</t>
        </r>
      </text>
    </comment>
    <comment ref="N297" authorId="0" shapeId="0" xr:uid="{73750387-26A5-4254-BCE6-3D500BC18323}">
      <text>
        <r>
          <rPr>
            <sz val="9"/>
            <color indexed="81"/>
            <rFont val="Tahoma"/>
            <family val="2"/>
          </rPr>
          <t>Solver could not find a feasible solution.</t>
        </r>
      </text>
    </comment>
    <comment ref="O297" authorId="0" shapeId="0" xr:uid="{B0E16FE4-AAEA-4C7D-94FB-3053351B3D48}">
      <text>
        <r>
          <rPr>
            <sz val="9"/>
            <color indexed="81"/>
            <rFont val="Tahoma"/>
            <family val="2"/>
          </rPr>
          <t>Solver converged in probability to a global solution.</t>
        </r>
      </text>
    </comment>
    <comment ref="P297" authorId="0" shapeId="0" xr:uid="{F4D8DC99-4CBC-445E-9225-0DF1CBB6CBC2}">
      <text>
        <r>
          <rPr>
            <sz val="9"/>
            <color indexed="81"/>
            <rFont val="Tahoma"/>
            <family val="2"/>
          </rPr>
          <t>Solver converged in probability to a global solution.</t>
        </r>
      </text>
    </comment>
    <comment ref="Q297" authorId="0" shapeId="0" xr:uid="{3BBA0A46-E488-4F23-83FC-EBE3CF36F446}">
      <text>
        <r>
          <rPr>
            <sz val="9"/>
            <color indexed="81"/>
            <rFont val="Tahoma"/>
            <family val="2"/>
          </rPr>
          <t>Solver converged in probability to a global solution.</t>
        </r>
      </text>
    </comment>
    <comment ref="R297" authorId="0" shapeId="0" xr:uid="{51C8FA57-4D37-4029-A3FE-3A96826CC921}">
      <text>
        <r>
          <rPr>
            <sz val="9"/>
            <color indexed="81"/>
            <rFont val="Tahoma"/>
            <family val="2"/>
          </rPr>
          <t>Solver converged in probability to a global solution.</t>
        </r>
      </text>
    </comment>
    <comment ref="S297" authorId="0" shapeId="0" xr:uid="{AD7F2C2F-FF0E-4A68-A980-9B0695CEA360}">
      <text>
        <r>
          <rPr>
            <sz val="9"/>
            <color indexed="81"/>
            <rFont val="Tahoma"/>
            <family val="2"/>
          </rPr>
          <t>Solver converged in probability to a global solution.</t>
        </r>
      </text>
    </comment>
    <comment ref="T297" authorId="0" shapeId="0" xr:uid="{83E4FAEC-27A2-4E58-BFA7-EB3DF977DE0E}">
      <text>
        <r>
          <rPr>
            <sz val="9"/>
            <color indexed="81"/>
            <rFont val="Tahoma"/>
            <family val="2"/>
          </rPr>
          <t>Solver converged in probability to a global solution.</t>
        </r>
      </text>
    </comment>
    <comment ref="U297" authorId="0" shapeId="0" xr:uid="{024645EC-761F-4C5B-9C0A-65F37558B196}">
      <text>
        <r>
          <rPr>
            <sz val="9"/>
            <color indexed="81"/>
            <rFont val="Tahoma"/>
            <family val="2"/>
          </rPr>
          <t>Solver converged in probability to a global solution.</t>
        </r>
      </text>
    </comment>
    <comment ref="V297" authorId="0" shapeId="0" xr:uid="{37FC70EE-680C-4BDA-9DAD-1D8CDC3DC917}">
      <text>
        <r>
          <rPr>
            <sz val="9"/>
            <color indexed="81"/>
            <rFont val="Tahoma"/>
            <family val="2"/>
          </rPr>
          <t>Solver converged in probability to a global solution.</t>
        </r>
      </text>
    </comment>
    <comment ref="W297" authorId="0" shapeId="0" xr:uid="{6A24F13F-043F-4DF4-8461-F6ACE585919B}">
      <text>
        <r>
          <rPr>
            <sz val="9"/>
            <color indexed="81"/>
            <rFont val="Tahoma"/>
            <family val="2"/>
          </rPr>
          <t>Solver converged in probability to a global solution.</t>
        </r>
      </text>
    </comment>
    <comment ref="X297" authorId="0" shapeId="0" xr:uid="{388392E9-722E-4FDE-A2D2-197E7942B479}">
      <text>
        <r>
          <rPr>
            <sz val="9"/>
            <color indexed="81"/>
            <rFont val="Tahoma"/>
            <family val="2"/>
          </rPr>
          <t>Solver converged in probability to a global solution.</t>
        </r>
      </text>
    </comment>
    <comment ref="Y297" authorId="0" shapeId="0" xr:uid="{BAEAE1BA-A481-4068-80B2-1B6EB6A1DC9D}">
      <text>
        <r>
          <rPr>
            <sz val="9"/>
            <color indexed="81"/>
            <rFont val="Tahoma"/>
            <family val="2"/>
          </rPr>
          <t>Solver converged in probability to a global solution.</t>
        </r>
      </text>
    </comment>
    <comment ref="Z297" authorId="0" shapeId="0" xr:uid="{AC258372-1927-4AC4-BA5F-882FD11E7F9F}">
      <text>
        <r>
          <rPr>
            <sz val="9"/>
            <color indexed="81"/>
            <rFont val="Tahoma"/>
            <family val="2"/>
          </rPr>
          <t>Solver converged in probability to a global solution.</t>
        </r>
      </text>
    </comment>
    <comment ref="AA297" authorId="0" shapeId="0" xr:uid="{C6E47C7F-5638-4DD2-B226-F93DBD094312}">
      <text>
        <r>
          <rPr>
            <sz val="9"/>
            <color indexed="81"/>
            <rFont val="Tahoma"/>
            <family val="2"/>
          </rPr>
          <t>Solver converged in probability to a global solution.</t>
        </r>
      </text>
    </comment>
    <comment ref="B298" authorId="0" shapeId="0" xr:uid="{7F0DD9E8-8209-4381-8580-90727D131398}">
      <text>
        <r>
          <rPr>
            <sz val="9"/>
            <color indexed="81"/>
            <rFont val="Tahoma"/>
            <family val="2"/>
          </rPr>
          <t>Solver could not find a feasible solution.</t>
        </r>
      </text>
    </comment>
    <comment ref="C298" authorId="0" shapeId="0" xr:uid="{D8A2A33C-2E14-4B1A-9BD0-0950FFAC0675}">
      <text>
        <r>
          <rPr>
            <sz val="9"/>
            <color indexed="81"/>
            <rFont val="Tahoma"/>
            <family val="2"/>
          </rPr>
          <t>Solver could not find a feasible solution.</t>
        </r>
      </text>
    </comment>
    <comment ref="D298" authorId="0" shapeId="0" xr:uid="{2DC3E9C0-A788-4E3B-9A2F-E38AF2ECD776}">
      <text>
        <r>
          <rPr>
            <sz val="9"/>
            <color indexed="81"/>
            <rFont val="Tahoma"/>
            <family val="2"/>
          </rPr>
          <t>Solver could not find a feasible solution.</t>
        </r>
      </text>
    </comment>
    <comment ref="E298" authorId="0" shapeId="0" xr:uid="{1973527F-D0EC-4C79-B71C-51AE236B5D38}">
      <text>
        <r>
          <rPr>
            <sz val="9"/>
            <color indexed="81"/>
            <rFont val="Tahoma"/>
            <family val="2"/>
          </rPr>
          <t>Solver could not find a feasible solution.</t>
        </r>
      </text>
    </comment>
    <comment ref="F298" authorId="0" shapeId="0" xr:uid="{0A802809-C0A2-45B3-A42A-EF577CE109D6}">
      <text>
        <r>
          <rPr>
            <sz val="9"/>
            <color indexed="81"/>
            <rFont val="Tahoma"/>
            <family val="2"/>
          </rPr>
          <t>Solver could not find a feasible solution.</t>
        </r>
      </text>
    </comment>
    <comment ref="G298" authorId="0" shapeId="0" xr:uid="{6D4BC3D0-AC7C-4C48-9324-E2D01758B5E6}">
      <text>
        <r>
          <rPr>
            <sz val="9"/>
            <color indexed="81"/>
            <rFont val="Tahoma"/>
            <family val="2"/>
          </rPr>
          <t>Solver could not find a feasible solution.</t>
        </r>
      </text>
    </comment>
    <comment ref="H298" authorId="0" shapeId="0" xr:uid="{6B107B7C-DDEC-4009-9BEF-3417FE23BBCD}">
      <text>
        <r>
          <rPr>
            <sz val="9"/>
            <color indexed="81"/>
            <rFont val="Tahoma"/>
            <family val="2"/>
          </rPr>
          <t>Solver could not find a feasible solution.</t>
        </r>
      </text>
    </comment>
    <comment ref="I298" authorId="0" shapeId="0" xr:uid="{24E9CC27-7B03-4CF0-A198-F2931D0D97E5}">
      <text>
        <r>
          <rPr>
            <sz val="9"/>
            <color indexed="81"/>
            <rFont val="Tahoma"/>
            <family val="2"/>
          </rPr>
          <t>Solver could not find a feasible solution.</t>
        </r>
      </text>
    </comment>
    <comment ref="J298" authorId="0" shapeId="0" xr:uid="{B00E9EAF-E17F-42AF-BA00-81955524AB43}">
      <text>
        <r>
          <rPr>
            <sz val="9"/>
            <color indexed="81"/>
            <rFont val="Tahoma"/>
            <family val="2"/>
          </rPr>
          <t>Solver could not find a feasible solution.</t>
        </r>
      </text>
    </comment>
    <comment ref="K298" authorId="0" shapeId="0" xr:uid="{63586C53-0446-4A6D-AD56-2A55B18B1183}">
      <text>
        <r>
          <rPr>
            <sz val="9"/>
            <color indexed="81"/>
            <rFont val="Tahoma"/>
            <family val="2"/>
          </rPr>
          <t>Solver could not find a feasible solution.</t>
        </r>
      </text>
    </comment>
    <comment ref="L298" authorId="0" shapeId="0" xr:uid="{B3A64ADD-2793-4D03-9E72-F453B2EB84F3}">
      <text>
        <r>
          <rPr>
            <sz val="9"/>
            <color indexed="81"/>
            <rFont val="Tahoma"/>
            <family val="2"/>
          </rPr>
          <t>Solver could not find a feasible solution.</t>
        </r>
      </text>
    </comment>
    <comment ref="M298" authorId="0" shapeId="0" xr:uid="{0204D0C9-7AFE-4C06-9E9A-1A0B6B1C8BE2}">
      <text>
        <r>
          <rPr>
            <sz val="9"/>
            <color indexed="81"/>
            <rFont val="Tahoma"/>
            <family val="2"/>
          </rPr>
          <t>Solver could not find a feasible solution.</t>
        </r>
      </text>
    </comment>
    <comment ref="N298" authorId="0" shapeId="0" xr:uid="{66561BBA-4E60-42B4-90B3-73A733D3F91D}">
      <text>
        <r>
          <rPr>
            <sz val="9"/>
            <color indexed="81"/>
            <rFont val="Tahoma"/>
            <family val="2"/>
          </rPr>
          <t>Solver could not find a feasible solution.</t>
        </r>
      </text>
    </comment>
    <comment ref="O298" authorId="0" shapeId="0" xr:uid="{460BA2D3-5561-4DA4-81E8-C4E2A881426F}">
      <text>
        <r>
          <rPr>
            <sz val="9"/>
            <color indexed="81"/>
            <rFont val="Tahoma"/>
            <family val="2"/>
          </rPr>
          <t>Solver converged in probability to a global solution.</t>
        </r>
      </text>
    </comment>
    <comment ref="P298" authorId="0" shapeId="0" xr:uid="{0B17DB37-0DC3-4FCB-8615-FE5581DD1E3F}">
      <text>
        <r>
          <rPr>
            <sz val="9"/>
            <color indexed="81"/>
            <rFont val="Tahoma"/>
            <family val="2"/>
          </rPr>
          <t>Solver converged in probability to a global solution.</t>
        </r>
      </text>
    </comment>
    <comment ref="Q298" authorId="0" shapeId="0" xr:uid="{DA609A96-450B-41EC-8AE1-51C7C2A4C3A4}">
      <text>
        <r>
          <rPr>
            <sz val="9"/>
            <color indexed="81"/>
            <rFont val="Tahoma"/>
            <family val="2"/>
          </rPr>
          <t>Solver converged in probability to a global solution.</t>
        </r>
      </text>
    </comment>
    <comment ref="R298" authorId="0" shapeId="0" xr:uid="{AC566BB1-97A6-4FB6-A72E-B7F0025A2A43}">
      <text>
        <r>
          <rPr>
            <sz val="9"/>
            <color indexed="81"/>
            <rFont val="Tahoma"/>
            <family val="2"/>
          </rPr>
          <t>Solver converged in probability to a global solution.</t>
        </r>
      </text>
    </comment>
    <comment ref="S298" authorId="0" shapeId="0" xr:uid="{6BF340F2-0573-49F7-8DCD-B6DC86176133}">
      <text>
        <r>
          <rPr>
            <sz val="9"/>
            <color indexed="81"/>
            <rFont val="Tahoma"/>
            <family val="2"/>
          </rPr>
          <t>Solver converged in probability to a global solution.</t>
        </r>
      </text>
    </comment>
    <comment ref="T298" authorId="0" shapeId="0" xr:uid="{3FB95877-1F0B-4BF3-B28C-390601DA3B39}">
      <text>
        <r>
          <rPr>
            <sz val="9"/>
            <color indexed="81"/>
            <rFont val="Tahoma"/>
            <family val="2"/>
          </rPr>
          <t>Solver converged in probability to a global solution.</t>
        </r>
      </text>
    </comment>
    <comment ref="U298" authorId="0" shapeId="0" xr:uid="{302F1E2C-95DD-4CEC-A722-06EA09D2284F}">
      <text>
        <r>
          <rPr>
            <sz val="9"/>
            <color indexed="81"/>
            <rFont val="Tahoma"/>
            <family val="2"/>
          </rPr>
          <t>Solver converged in probability to a global solution.</t>
        </r>
      </text>
    </comment>
    <comment ref="V298" authorId="0" shapeId="0" xr:uid="{A411A152-9C9B-432B-AC17-9ACD2CB5ABC6}">
      <text>
        <r>
          <rPr>
            <sz val="9"/>
            <color indexed="81"/>
            <rFont val="Tahoma"/>
            <family val="2"/>
          </rPr>
          <t>Solver converged in probability to a global solution.</t>
        </r>
      </text>
    </comment>
    <comment ref="W298" authorId="0" shapeId="0" xr:uid="{3BA2FC2D-A6C2-4B9A-9AAF-30BD89F45490}">
      <text>
        <r>
          <rPr>
            <sz val="9"/>
            <color indexed="81"/>
            <rFont val="Tahoma"/>
            <family val="2"/>
          </rPr>
          <t>Solver converged in probability to a global solution.</t>
        </r>
      </text>
    </comment>
    <comment ref="X298" authorId="0" shapeId="0" xr:uid="{A0C48202-5196-4B18-BAF6-779F6A5F4C4B}">
      <text>
        <r>
          <rPr>
            <sz val="9"/>
            <color indexed="81"/>
            <rFont val="Tahoma"/>
            <family val="2"/>
          </rPr>
          <t>Solver converged in probability to a global solution.</t>
        </r>
      </text>
    </comment>
    <comment ref="Y298" authorId="0" shapeId="0" xr:uid="{CCACD4CD-6F0E-4290-8D64-9259FD9C1FF8}">
      <text>
        <r>
          <rPr>
            <sz val="9"/>
            <color indexed="81"/>
            <rFont val="Tahoma"/>
            <family val="2"/>
          </rPr>
          <t>Solver converged in probability to a global solution.</t>
        </r>
      </text>
    </comment>
    <comment ref="Z298" authorId="0" shapeId="0" xr:uid="{91F69E4E-FD2C-4DE1-BA30-85F3ABA29579}">
      <text>
        <r>
          <rPr>
            <sz val="9"/>
            <color indexed="81"/>
            <rFont val="Tahoma"/>
            <family val="2"/>
          </rPr>
          <t>Solver converged in probability to a global solution.</t>
        </r>
      </text>
    </comment>
    <comment ref="AA298" authorId="0" shapeId="0" xr:uid="{18A74143-9243-47C5-9D30-B28A8181F38B}">
      <text>
        <r>
          <rPr>
            <sz val="9"/>
            <color indexed="81"/>
            <rFont val="Tahoma"/>
            <family val="2"/>
          </rPr>
          <t>Solver converged in probability to a global solution.</t>
        </r>
      </text>
    </comment>
    <comment ref="B299" authorId="0" shapeId="0" xr:uid="{44C09177-C6C6-45D9-B797-216270151D58}">
      <text>
        <r>
          <rPr>
            <sz val="9"/>
            <color indexed="81"/>
            <rFont val="Tahoma"/>
            <family val="2"/>
          </rPr>
          <t>Solver could not find a feasible solution.</t>
        </r>
      </text>
    </comment>
    <comment ref="C299" authorId="0" shapeId="0" xr:uid="{F973E17E-8F94-44AA-80B4-F5BC2171FA85}">
      <text>
        <r>
          <rPr>
            <sz val="9"/>
            <color indexed="81"/>
            <rFont val="Tahoma"/>
            <family val="2"/>
          </rPr>
          <t>Solver could not find a feasible solution.</t>
        </r>
      </text>
    </comment>
    <comment ref="D299" authorId="0" shapeId="0" xr:uid="{1A66A5DF-C05B-40B6-879D-172C728DA02D}">
      <text>
        <r>
          <rPr>
            <sz val="9"/>
            <color indexed="81"/>
            <rFont val="Tahoma"/>
            <family val="2"/>
          </rPr>
          <t>Solver could not find a feasible solution.</t>
        </r>
      </text>
    </comment>
    <comment ref="E299" authorId="0" shapeId="0" xr:uid="{916F9ADB-167A-495B-9AA2-1C4DEC180578}">
      <text>
        <r>
          <rPr>
            <sz val="9"/>
            <color indexed="81"/>
            <rFont val="Tahoma"/>
            <family val="2"/>
          </rPr>
          <t>Solver could not find a feasible solution.</t>
        </r>
      </text>
    </comment>
    <comment ref="F299" authorId="0" shapeId="0" xr:uid="{98B64143-834A-4F29-87EC-AD1C6245A00C}">
      <text>
        <r>
          <rPr>
            <sz val="9"/>
            <color indexed="81"/>
            <rFont val="Tahoma"/>
            <family val="2"/>
          </rPr>
          <t>Solver could not find a feasible solution.</t>
        </r>
      </text>
    </comment>
    <comment ref="G299" authorId="0" shapeId="0" xr:uid="{E8B9ABDB-31AE-425F-81BE-BF2203830540}">
      <text>
        <r>
          <rPr>
            <sz val="9"/>
            <color indexed="81"/>
            <rFont val="Tahoma"/>
            <family val="2"/>
          </rPr>
          <t>Solver could not find a feasible solution.</t>
        </r>
      </text>
    </comment>
    <comment ref="H299" authorId="0" shapeId="0" xr:uid="{E9AA5DDE-F0EC-4377-8015-72581AEB95E0}">
      <text>
        <r>
          <rPr>
            <sz val="9"/>
            <color indexed="81"/>
            <rFont val="Tahoma"/>
            <family val="2"/>
          </rPr>
          <t>Solver could not find a feasible solution.</t>
        </r>
      </text>
    </comment>
    <comment ref="I299" authorId="0" shapeId="0" xr:uid="{D9E7BDE8-D01B-4E49-A6EA-096307DF1D1C}">
      <text>
        <r>
          <rPr>
            <sz val="9"/>
            <color indexed="81"/>
            <rFont val="Tahoma"/>
            <family val="2"/>
          </rPr>
          <t>Solver could not find a feasible solution.</t>
        </r>
      </text>
    </comment>
    <comment ref="J299" authorId="0" shapeId="0" xr:uid="{F43A3ED3-3060-429C-843F-57398484E649}">
      <text>
        <r>
          <rPr>
            <sz val="9"/>
            <color indexed="81"/>
            <rFont val="Tahoma"/>
            <family val="2"/>
          </rPr>
          <t>Solver could not find a feasible solution.</t>
        </r>
      </text>
    </comment>
    <comment ref="K299" authorId="0" shapeId="0" xr:uid="{507AEB35-32AA-4130-962C-867AEDB6581B}">
      <text>
        <r>
          <rPr>
            <sz val="9"/>
            <color indexed="81"/>
            <rFont val="Tahoma"/>
            <family val="2"/>
          </rPr>
          <t>Solver could not find a feasible solution.</t>
        </r>
      </text>
    </comment>
    <comment ref="L299" authorId="0" shapeId="0" xr:uid="{95BFC01D-3D7A-498C-8CB5-13F1107C2F0B}">
      <text>
        <r>
          <rPr>
            <sz val="9"/>
            <color indexed="81"/>
            <rFont val="Tahoma"/>
            <family val="2"/>
          </rPr>
          <t>Solver could not find a feasible solution.</t>
        </r>
      </text>
    </comment>
    <comment ref="M299" authorId="0" shapeId="0" xr:uid="{47C66BDE-C4DE-434B-A6B9-F5A18B8F4EFD}">
      <text>
        <r>
          <rPr>
            <sz val="9"/>
            <color indexed="81"/>
            <rFont val="Tahoma"/>
            <family val="2"/>
          </rPr>
          <t>Solver could not find a feasible solution.</t>
        </r>
      </text>
    </comment>
    <comment ref="N299" authorId="0" shapeId="0" xr:uid="{E0E9BD5B-38DF-4569-BEC0-4E3F2C64E006}">
      <text>
        <r>
          <rPr>
            <sz val="9"/>
            <color indexed="81"/>
            <rFont val="Tahoma"/>
            <family val="2"/>
          </rPr>
          <t>Solver could not find a feasible solution.</t>
        </r>
      </text>
    </comment>
    <comment ref="O299" authorId="0" shapeId="0" xr:uid="{42EF7EEC-7CF2-4A7E-A8B5-9E6EBA83C61A}">
      <text>
        <r>
          <rPr>
            <sz val="9"/>
            <color indexed="81"/>
            <rFont val="Tahoma"/>
            <family val="2"/>
          </rPr>
          <t>Solver converged in probability to a global solution.</t>
        </r>
      </text>
    </comment>
    <comment ref="P299" authorId="0" shapeId="0" xr:uid="{83D554FA-B8DF-4257-BEAE-F866B0D08CD1}">
      <text>
        <r>
          <rPr>
            <sz val="9"/>
            <color indexed="81"/>
            <rFont val="Tahoma"/>
            <family val="2"/>
          </rPr>
          <t>Solver converged in probability to a global solution.</t>
        </r>
      </text>
    </comment>
    <comment ref="Q299" authorId="0" shapeId="0" xr:uid="{B7723E67-1CEE-4825-B8E2-41B6BD097F7C}">
      <text>
        <r>
          <rPr>
            <sz val="9"/>
            <color indexed="81"/>
            <rFont val="Tahoma"/>
            <family val="2"/>
          </rPr>
          <t>Solver converged in probability to a global solution.</t>
        </r>
      </text>
    </comment>
    <comment ref="R299" authorId="0" shapeId="0" xr:uid="{2CCA7EA3-9E49-4EA6-9A06-12E4A8538C73}">
      <text>
        <r>
          <rPr>
            <sz val="9"/>
            <color indexed="81"/>
            <rFont val="Tahoma"/>
            <family val="2"/>
          </rPr>
          <t>Solver converged in probability to a global solution.</t>
        </r>
      </text>
    </comment>
    <comment ref="S299" authorId="0" shapeId="0" xr:uid="{9EEB7A57-6533-41BD-B097-041D97530DE2}">
      <text>
        <r>
          <rPr>
            <sz val="9"/>
            <color indexed="81"/>
            <rFont val="Tahoma"/>
            <family val="2"/>
          </rPr>
          <t>Solver converged in probability to a global solution.</t>
        </r>
      </text>
    </comment>
    <comment ref="T299" authorId="0" shapeId="0" xr:uid="{8356CAD3-B4E0-4F57-8852-FD13E0EE7548}">
      <text>
        <r>
          <rPr>
            <sz val="9"/>
            <color indexed="81"/>
            <rFont val="Tahoma"/>
            <family val="2"/>
          </rPr>
          <t>Solver converged in probability to a global solution.</t>
        </r>
      </text>
    </comment>
    <comment ref="U299" authorId="0" shapeId="0" xr:uid="{7E20F766-ED0D-4378-966A-065F3D644575}">
      <text>
        <r>
          <rPr>
            <sz val="9"/>
            <color indexed="81"/>
            <rFont val="Tahoma"/>
            <family val="2"/>
          </rPr>
          <t>Solver converged in probability to a global solution.</t>
        </r>
      </text>
    </comment>
    <comment ref="V299" authorId="0" shapeId="0" xr:uid="{6E77B990-96B3-4CCA-8757-55CC8DF8004F}">
      <text>
        <r>
          <rPr>
            <sz val="9"/>
            <color indexed="81"/>
            <rFont val="Tahoma"/>
            <family val="2"/>
          </rPr>
          <t>Solver converged in probability to a global solution.</t>
        </r>
      </text>
    </comment>
    <comment ref="W299" authorId="0" shapeId="0" xr:uid="{4FC4F899-44C9-42D2-AB09-5AB50DE594B6}">
      <text>
        <r>
          <rPr>
            <sz val="9"/>
            <color indexed="81"/>
            <rFont val="Tahoma"/>
            <family val="2"/>
          </rPr>
          <t>Solver converged in probability to a global solution.</t>
        </r>
      </text>
    </comment>
    <comment ref="X299" authorId="0" shapeId="0" xr:uid="{FF37F77E-503E-4EF4-8364-712532A8859D}">
      <text>
        <r>
          <rPr>
            <sz val="9"/>
            <color indexed="81"/>
            <rFont val="Tahoma"/>
            <family val="2"/>
          </rPr>
          <t>Solver converged in probability to a global solution.</t>
        </r>
      </text>
    </comment>
    <comment ref="Y299" authorId="0" shapeId="0" xr:uid="{E5110EAE-CA5F-461D-940E-164A70C436AA}">
      <text>
        <r>
          <rPr>
            <sz val="9"/>
            <color indexed="81"/>
            <rFont val="Tahoma"/>
            <family val="2"/>
          </rPr>
          <t>Solver converged in probability to a global solution.</t>
        </r>
      </text>
    </comment>
    <comment ref="Z299" authorId="0" shapeId="0" xr:uid="{55F559A7-613B-476C-B3AC-A13016638D56}">
      <text>
        <r>
          <rPr>
            <sz val="9"/>
            <color indexed="81"/>
            <rFont val="Tahoma"/>
            <family val="2"/>
          </rPr>
          <t>Solver converged in probability to a global solution.</t>
        </r>
      </text>
    </comment>
    <comment ref="AA299" authorId="0" shapeId="0" xr:uid="{DFF79190-98E5-48D6-B45F-382E2D2FA823}">
      <text>
        <r>
          <rPr>
            <sz val="9"/>
            <color indexed="81"/>
            <rFont val="Tahoma"/>
            <family val="2"/>
          </rPr>
          <t>Solver converged in probability to a global solution.</t>
        </r>
      </text>
    </comment>
    <comment ref="B300" authorId="0" shapeId="0" xr:uid="{BA4166D5-B305-4758-AE67-D4D804036509}">
      <text>
        <r>
          <rPr>
            <sz val="9"/>
            <color indexed="81"/>
            <rFont val="Tahoma"/>
            <family val="2"/>
          </rPr>
          <t>Solver could not find a feasible solution.</t>
        </r>
      </text>
    </comment>
    <comment ref="C300" authorId="0" shapeId="0" xr:uid="{06E9136A-B46D-4047-AB55-AEE70E9D96E9}">
      <text>
        <r>
          <rPr>
            <sz val="9"/>
            <color indexed="81"/>
            <rFont val="Tahoma"/>
            <family val="2"/>
          </rPr>
          <t>Solver could not find a feasible solution.</t>
        </r>
      </text>
    </comment>
    <comment ref="D300" authorId="0" shapeId="0" xr:uid="{A8B9A06B-D75A-4808-9553-AAE8613E7EF7}">
      <text>
        <r>
          <rPr>
            <sz val="9"/>
            <color indexed="81"/>
            <rFont val="Tahoma"/>
            <family val="2"/>
          </rPr>
          <t>Solver could not find a feasible solution.</t>
        </r>
      </text>
    </comment>
    <comment ref="E300" authorId="0" shapeId="0" xr:uid="{37EFCABC-F3DF-4DED-BBA7-8BA9DE6E7736}">
      <text>
        <r>
          <rPr>
            <sz val="9"/>
            <color indexed="81"/>
            <rFont val="Tahoma"/>
            <family val="2"/>
          </rPr>
          <t>Solver could not find a feasible solution.</t>
        </r>
      </text>
    </comment>
    <comment ref="F300" authorId="0" shapeId="0" xr:uid="{D6F0D7F7-655E-46AC-B7A1-BF9ABFA186A7}">
      <text>
        <r>
          <rPr>
            <sz val="9"/>
            <color indexed="81"/>
            <rFont val="Tahoma"/>
            <family val="2"/>
          </rPr>
          <t>Solver could not find a feasible solution.</t>
        </r>
      </text>
    </comment>
    <comment ref="G300" authorId="0" shapeId="0" xr:uid="{69BC0A14-4941-4A10-B3E0-F12A8467EC4B}">
      <text>
        <r>
          <rPr>
            <sz val="9"/>
            <color indexed="81"/>
            <rFont val="Tahoma"/>
            <family val="2"/>
          </rPr>
          <t>Solver could not find a feasible solution.</t>
        </r>
      </text>
    </comment>
    <comment ref="H300" authorId="0" shapeId="0" xr:uid="{B4FB9B33-2F4E-44CA-BDB7-BF91629855E0}">
      <text>
        <r>
          <rPr>
            <sz val="9"/>
            <color indexed="81"/>
            <rFont val="Tahoma"/>
            <family val="2"/>
          </rPr>
          <t>Solver could not find a feasible solution.</t>
        </r>
      </text>
    </comment>
    <comment ref="I300" authorId="0" shapeId="0" xr:uid="{BCE7327C-8BD1-4FA6-833D-933328226A47}">
      <text>
        <r>
          <rPr>
            <sz val="9"/>
            <color indexed="81"/>
            <rFont val="Tahoma"/>
            <family val="2"/>
          </rPr>
          <t>Solver could not find a feasible solution.</t>
        </r>
      </text>
    </comment>
    <comment ref="J300" authorId="0" shapeId="0" xr:uid="{0C1A6534-ABA2-42CC-8DF9-3DAE9877781F}">
      <text>
        <r>
          <rPr>
            <sz val="9"/>
            <color indexed="81"/>
            <rFont val="Tahoma"/>
            <family val="2"/>
          </rPr>
          <t>Solver could not find a feasible solution.</t>
        </r>
      </text>
    </comment>
    <comment ref="K300" authorId="0" shapeId="0" xr:uid="{FB9AAD76-ECC8-484C-9CAB-C910EF234325}">
      <text>
        <r>
          <rPr>
            <sz val="9"/>
            <color indexed="81"/>
            <rFont val="Tahoma"/>
            <family val="2"/>
          </rPr>
          <t>Solver could not find a feasible solution.</t>
        </r>
      </text>
    </comment>
    <comment ref="L300" authorId="0" shapeId="0" xr:uid="{832B5533-0EAE-48D6-BFED-BF1186A7B00B}">
      <text>
        <r>
          <rPr>
            <sz val="9"/>
            <color indexed="81"/>
            <rFont val="Tahoma"/>
            <family val="2"/>
          </rPr>
          <t>Solver could not find a feasible solution.</t>
        </r>
      </text>
    </comment>
    <comment ref="M300" authorId="0" shapeId="0" xr:uid="{7C7DBC99-C93B-4B08-9654-E23F17709940}">
      <text>
        <r>
          <rPr>
            <sz val="9"/>
            <color indexed="81"/>
            <rFont val="Tahoma"/>
            <family val="2"/>
          </rPr>
          <t>Solver could not find a feasible solution.</t>
        </r>
      </text>
    </comment>
    <comment ref="N300" authorId="0" shapeId="0" xr:uid="{843C991F-4C1E-40BF-B719-23923576D694}">
      <text>
        <r>
          <rPr>
            <sz val="9"/>
            <color indexed="81"/>
            <rFont val="Tahoma"/>
            <family val="2"/>
          </rPr>
          <t>Solver could not find a feasible solution.</t>
        </r>
      </text>
    </comment>
    <comment ref="O300" authorId="0" shapeId="0" xr:uid="{CEA64C60-9587-426D-93EB-B8D7F544F6AE}">
      <text>
        <r>
          <rPr>
            <sz val="9"/>
            <color indexed="81"/>
            <rFont val="Tahoma"/>
            <family val="2"/>
          </rPr>
          <t>Solver converged in probability to a global solution.</t>
        </r>
      </text>
    </comment>
    <comment ref="P300" authorId="0" shapeId="0" xr:uid="{7C7DA13A-8E5E-4648-BE6E-D86B576F6E0A}">
      <text>
        <r>
          <rPr>
            <sz val="9"/>
            <color indexed="81"/>
            <rFont val="Tahoma"/>
            <family val="2"/>
          </rPr>
          <t>Solver converged in probability to a global solution.</t>
        </r>
      </text>
    </comment>
    <comment ref="Q300" authorId="0" shapeId="0" xr:uid="{EF37D42B-5423-4280-B2EC-BFEBA82B89DF}">
      <text>
        <r>
          <rPr>
            <sz val="9"/>
            <color indexed="81"/>
            <rFont val="Tahoma"/>
            <family val="2"/>
          </rPr>
          <t>Solver converged in probability to a global solution.</t>
        </r>
      </text>
    </comment>
    <comment ref="R300" authorId="0" shapeId="0" xr:uid="{92C90029-958C-456D-BE20-703F5B9CAD4B}">
      <text>
        <r>
          <rPr>
            <sz val="9"/>
            <color indexed="81"/>
            <rFont val="Tahoma"/>
            <family val="2"/>
          </rPr>
          <t>Solver converged in probability to a global solution.</t>
        </r>
      </text>
    </comment>
    <comment ref="S300" authorId="0" shapeId="0" xr:uid="{9C220D75-EBAF-4587-A841-E7F1A8C6CD4E}">
      <text>
        <r>
          <rPr>
            <sz val="9"/>
            <color indexed="81"/>
            <rFont val="Tahoma"/>
            <family val="2"/>
          </rPr>
          <t>Solver converged in probability to a global solution.</t>
        </r>
      </text>
    </comment>
    <comment ref="T300" authorId="0" shapeId="0" xr:uid="{21957056-89A8-4FBE-B79C-487CF62122C3}">
      <text>
        <r>
          <rPr>
            <sz val="9"/>
            <color indexed="81"/>
            <rFont val="Tahoma"/>
            <family val="2"/>
          </rPr>
          <t>Solver converged in probability to a global solution.</t>
        </r>
      </text>
    </comment>
    <comment ref="U300" authorId="0" shapeId="0" xr:uid="{E8FABA64-9514-41DB-8094-318E7D36CE37}">
      <text>
        <r>
          <rPr>
            <sz val="9"/>
            <color indexed="81"/>
            <rFont val="Tahoma"/>
            <family val="2"/>
          </rPr>
          <t>Solver converged in probability to a global solution.</t>
        </r>
      </text>
    </comment>
    <comment ref="V300" authorId="0" shapeId="0" xr:uid="{41CAD792-B2C4-43EF-A95A-84915CD1DF6B}">
      <text>
        <r>
          <rPr>
            <sz val="9"/>
            <color indexed="81"/>
            <rFont val="Tahoma"/>
            <family val="2"/>
          </rPr>
          <t>Solver converged in probability to a global solution.</t>
        </r>
      </text>
    </comment>
    <comment ref="W300" authorId="0" shapeId="0" xr:uid="{A51E1387-8653-4C57-9FB4-02A4CE3AEA59}">
      <text>
        <r>
          <rPr>
            <sz val="9"/>
            <color indexed="81"/>
            <rFont val="Tahoma"/>
            <family val="2"/>
          </rPr>
          <t>Solver converged in probability to a global solution.</t>
        </r>
      </text>
    </comment>
    <comment ref="X300" authorId="0" shapeId="0" xr:uid="{2A1EC739-59BD-419F-AFD5-25A527C42453}">
      <text>
        <r>
          <rPr>
            <sz val="9"/>
            <color indexed="81"/>
            <rFont val="Tahoma"/>
            <family val="2"/>
          </rPr>
          <t>Solver converged in probability to a global solution.</t>
        </r>
      </text>
    </comment>
    <comment ref="Y300" authorId="0" shapeId="0" xr:uid="{7C17C83A-CFB3-47A1-A484-969B1D88B46C}">
      <text>
        <r>
          <rPr>
            <sz val="9"/>
            <color indexed="81"/>
            <rFont val="Tahoma"/>
            <family val="2"/>
          </rPr>
          <t>Solver converged in probability to a global solution.</t>
        </r>
      </text>
    </comment>
    <comment ref="Z300" authorId="0" shapeId="0" xr:uid="{F418A72C-627D-4915-8DC8-5BBF92069C92}">
      <text>
        <r>
          <rPr>
            <sz val="9"/>
            <color indexed="81"/>
            <rFont val="Tahoma"/>
            <family val="2"/>
          </rPr>
          <t>Solver converged in probability to a global solution.</t>
        </r>
      </text>
    </comment>
    <comment ref="AA300" authorId="0" shapeId="0" xr:uid="{40CEF786-A079-4E6B-A5E5-EF06202AE4BB}">
      <text>
        <r>
          <rPr>
            <sz val="9"/>
            <color indexed="81"/>
            <rFont val="Tahoma"/>
            <family val="2"/>
          </rPr>
          <t>Solver converged in probability to a global solution.</t>
        </r>
      </text>
    </comment>
    <comment ref="B301" authorId="0" shapeId="0" xr:uid="{C6C36CF3-AD91-418E-8E53-A1C006319647}">
      <text>
        <r>
          <rPr>
            <sz val="9"/>
            <color indexed="81"/>
            <rFont val="Tahoma"/>
            <family val="2"/>
          </rPr>
          <t>Solver could not find a feasible solution.</t>
        </r>
      </text>
    </comment>
    <comment ref="C301" authorId="0" shapeId="0" xr:uid="{20D0C67C-DF09-44D5-B28C-22D2C6C69701}">
      <text>
        <r>
          <rPr>
            <sz val="9"/>
            <color indexed="81"/>
            <rFont val="Tahoma"/>
            <family val="2"/>
          </rPr>
          <t>Solver could not find a feasible solution.</t>
        </r>
      </text>
    </comment>
    <comment ref="D301" authorId="0" shapeId="0" xr:uid="{67E92F0A-1899-4715-836A-8AC17D79EF87}">
      <text>
        <r>
          <rPr>
            <sz val="9"/>
            <color indexed="81"/>
            <rFont val="Tahoma"/>
            <family val="2"/>
          </rPr>
          <t>Solver could not find a feasible solution.</t>
        </r>
      </text>
    </comment>
    <comment ref="E301" authorId="0" shapeId="0" xr:uid="{37E7386A-3584-44C5-A89C-55428DFB652C}">
      <text>
        <r>
          <rPr>
            <sz val="9"/>
            <color indexed="81"/>
            <rFont val="Tahoma"/>
            <family val="2"/>
          </rPr>
          <t>Solver could not find a feasible solution.</t>
        </r>
      </text>
    </comment>
    <comment ref="F301" authorId="0" shapeId="0" xr:uid="{A61E6B2D-1286-4250-9839-60FD9C70C668}">
      <text>
        <r>
          <rPr>
            <sz val="9"/>
            <color indexed="81"/>
            <rFont val="Tahoma"/>
            <family val="2"/>
          </rPr>
          <t>Solver could not find a feasible solution.</t>
        </r>
      </text>
    </comment>
    <comment ref="G301" authorId="0" shapeId="0" xr:uid="{08A668C2-BD4D-42DE-BC5B-00AE0B1EC305}">
      <text>
        <r>
          <rPr>
            <sz val="9"/>
            <color indexed="81"/>
            <rFont val="Tahoma"/>
            <family val="2"/>
          </rPr>
          <t>Solver could not find a feasible solution.</t>
        </r>
      </text>
    </comment>
    <comment ref="H301" authorId="0" shapeId="0" xr:uid="{7E566053-E187-4CE6-B624-77F123289A3D}">
      <text>
        <r>
          <rPr>
            <sz val="9"/>
            <color indexed="81"/>
            <rFont val="Tahoma"/>
            <family val="2"/>
          </rPr>
          <t>Solver could not find a feasible solution.</t>
        </r>
      </text>
    </comment>
    <comment ref="I301" authorId="0" shapeId="0" xr:uid="{9C680A50-4C16-498D-98BE-633E39F1C12A}">
      <text>
        <r>
          <rPr>
            <sz val="9"/>
            <color indexed="81"/>
            <rFont val="Tahoma"/>
            <family val="2"/>
          </rPr>
          <t>Solver could not find a feasible solution.</t>
        </r>
      </text>
    </comment>
    <comment ref="J301" authorId="0" shapeId="0" xr:uid="{909CF708-AEA2-4CC6-BFB7-9CB4B63749E7}">
      <text>
        <r>
          <rPr>
            <sz val="9"/>
            <color indexed="81"/>
            <rFont val="Tahoma"/>
            <family val="2"/>
          </rPr>
          <t>Solver could not find a feasible solution.</t>
        </r>
      </text>
    </comment>
    <comment ref="K301" authorId="0" shapeId="0" xr:uid="{98D89461-773C-482B-B6D0-56E4A2B72D7A}">
      <text>
        <r>
          <rPr>
            <sz val="9"/>
            <color indexed="81"/>
            <rFont val="Tahoma"/>
            <family val="2"/>
          </rPr>
          <t>Solver could not find a feasible solution.</t>
        </r>
      </text>
    </comment>
    <comment ref="L301" authorId="0" shapeId="0" xr:uid="{3566B2C5-2753-49D1-B3DB-0A88DAA92A66}">
      <text>
        <r>
          <rPr>
            <sz val="9"/>
            <color indexed="81"/>
            <rFont val="Tahoma"/>
            <family val="2"/>
          </rPr>
          <t>Solver could not find a feasible solution.</t>
        </r>
      </text>
    </comment>
    <comment ref="M301" authorId="0" shapeId="0" xr:uid="{B4F5C66D-459B-4E78-A753-431C18694254}">
      <text>
        <r>
          <rPr>
            <sz val="9"/>
            <color indexed="81"/>
            <rFont val="Tahoma"/>
            <family val="2"/>
          </rPr>
          <t>Solver could not find a feasible solution.</t>
        </r>
      </text>
    </comment>
    <comment ref="N301" authorId="0" shapeId="0" xr:uid="{A358F016-D10C-4865-AB48-E62ADE1FDBB1}">
      <text>
        <r>
          <rPr>
            <sz val="9"/>
            <color indexed="81"/>
            <rFont val="Tahoma"/>
            <family val="2"/>
          </rPr>
          <t>Solver could not find a feasible solution.</t>
        </r>
      </text>
    </comment>
    <comment ref="O301" authorId="0" shapeId="0" xr:uid="{D2468669-933F-4F60-AC4F-7721A4DD9A7F}">
      <text>
        <r>
          <rPr>
            <sz val="9"/>
            <color indexed="81"/>
            <rFont val="Tahoma"/>
            <family val="2"/>
          </rPr>
          <t>Solver converged in probability to a global solution.</t>
        </r>
      </text>
    </comment>
    <comment ref="P301" authorId="0" shapeId="0" xr:uid="{E9D21C90-AF8D-471A-B9FC-2D2927963976}">
      <text>
        <r>
          <rPr>
            <sz val="9"/>
            <color indexed="81"/>
            <rFont val="Tahoma"/>
            <family val="2"/>
          </rPr>
          <t>Solver converged in probability to a global solution.</t>
        </r>
      </text>
    </comment>
    <comment ref="Q301" authorId="0" shapeId="0" xr:uid="{964D6A2B-7432-44AD-A4CD-85DC4BA5D887}">
      <text>
        <r>
          <rPr>
            <sz val="9"/>
            <color indexed="81"/>
            <rFont val="Tahoma"/>
            <family val="2"/>
          </rPr>
          <t>Solver converged in probability to a global solution.</t>
        </r>
      </text>
    </comment>
    <comment ref="R301" authorId="0" shapeId="0" xr:uid="{28D269AE-BCAC-4728-B36B-22CE73ACADCD}">
      <text>
        <r>
          <rPr>
            <sz val="9"/>
            <color indexed="81"/>
            <rFont val="Tahoma"/>
            <family val="2"/>
          </rPr>
          <t>Solver converged in probability to a global solution.</t>
        </r>
      </text>
    </comment>
    <comment ref="S301" authorId="0" shapeId="0" xr:uid="{B51990D9-582D-4B56-A1C5-515E6B6C90DC}">
      <text>
        <r>
          <rPr>
            <sz val="9"/>
            <color indexed="81"/>
            <rFont val="Tahoma"/>
            <family val="2"/>
          </rPr>
          <t>Solver converged in probability to a global solution.</t>
        </r>
      </text>
    </comment>
    <comment ref="T301" authorId="0" shapeId="0" xr:uid="{0CD835B0-2FB6-45B1-A65B-3ABD358F8A80}">
      <text>
        <r>
          <rPr>
            <sz val="9"/>
            <color indexed="81"/>
            <rFont val="Tahoma"/>
            <family val="2"/>
          </rPr>
          <t>Solver converged in probability to a global solution.</t>
        </r>
      </text>
    </comment>
    <comment ref="U301" authorId="0" shapeId="0" xr:uid="{AD4C2A6E-4B57-4CED-84DC-7B5362C59981}">
      <text>
        <r>
          <rPr>
            <sz val="9"/>
            <color indexed="81"/>
            <rFont val="Tahoma"/>
            <family val="2"/>
          </rPr>
          <t>Solver converged in probability to a global solution.</t>
        </r>
      </text>
    </comment>
    <comment ref="V301" authorId="0" shapeId="0" xr:uid="{5622A8A6-F021-4F63-904D-63BC80E42C80}">
      <text>
        <r>
          <rPr>
            <sz val="9"/>
            <color indexed="81"/>
            <rFont val="Tahoma"/>
            <family val="2"/>
          </rPr>
          <t>Solver converged in probability to a global solution.</t>
        </r>
      </text>
    </comment>
    <comment ref="W301" authorId="0" shapeId="0" xr:uid="{FFEBE600-D778-4BEA-B67E-58A2C4E1AE31}">
      <text>
        <r>
          <rPr>
            <sz val="9"/>
            <color indexed="81"/>
            <rFont val="Tahoma"/>
            <family val="2"/>
          </rPr>
          <t>Solver converged in probability to a global solution.</t>
        </r>
      </text>
    </comment>
    <comment ref="X301" authorId="0" shapeId="0" xr:uid="{D9D1ED15-A6D7-4464-9CAE-3FA1FB5FB617}">
      <text>
        <r>
          <rPr>
            <sz val="9"/>
            <color indexed="81"/>
            <rFont val="Tahoma"/>
            <family val="2"/>
          </rPr>
          <t>Solver converged in probability to a global solution.</t>
        </r>
      </text>
    </comment>
    <comment ref="Y301" authorId="0" shapeId="0" xr:uid="{D8BBDDF7-5F8E-42B3-B093-CAE3359D31E5}">
      <text>
        <r>
          <rPr>
            <sz val="9"/>
            <color indexed="81"/>
            <rFont val="Tahoma"/>
            <family val="2"/>
          </rPr>
          <t>Solver converged in probability to a global solution.</t>
        </r>
      </text>
    </comment>
    <comment ref="Z301" authorId="0" shapeId="0" xr:uid="{39D6AF46-7740-47CB-8B96-6F5E53DA593F}">
      <text>
        <r>
          <rPr>
            <sz val="9"/>
            <color indexed="81"/>
            <rFont val="Tahoma"/>
            <family val="2"/>
          </rPr>
          <t>Solver converged in probability to a global solution.</t>
        </r>
      </text>
    </comment>
    <comment ref="AA301" authorId="0" shapeId="0" xr:uid="{D6E20F2B-990B-4F1C-A8B5-DFCEA4BC956C}">
      <text>
        <r>
          <rPr>
            <sz val="9"/>
            <color indexed="81"/>
            <rFont val="Tahoma"/>
            <family val="2"/>
          </rPr>
          <t>Solver converged in probability to a global solution.</t>
        </r>
      </text>
    </comment>
    <comment ref="B302" authorId="0" shapeId="0" xr:uid="{BD660F14-B209-4C38-91A8-13D9A8F0A6E6}">
      <text>
        <r>
          <rPr>
            <sz val="9"/>
            <color indexed="81"/>
            <rFont val="Tahoma"/>
            <family val="2"/>
          </rPr>
          <t>Solver could not find a feasible solution.</t>
        </r>
      </text>
    </comment>
    <comment ref="C302" authorId="0" shapeId="0" xr:uid="{E66C6F52-D119-4270-BDA7-50924C2778C7}">
      <text>
        <r>
          <rPr>
            <sz val="9"/>
            <color indexed="81"/>
            <rFont val="Tahoma"/>
            <family val="2"/>
          </rPr>
          <t>Solver could not find a feasible solution.</t>
        </r>
      </text>
    </comment>
    <comment ref="D302" authorId="0" shapeId="0" xr:uid="{4F3C6BF2-0B2C-41AA-8D4C-6999398577F7}">
      <text>
        <r>
          <rPr>
            <sz val="9"/>
            <color indexed="81"/>
            <rFont val="Tahoma"/>
            <family val="2"/>
          </rPr>
          <t>Solver could not find a feasible solution.</t>
        </r>
      </text>
    </comment>
    <comment ref="E302" authorId="0" shapeId="0" xr:uid="{C61D01AC-5D60-4D68-9E94-9DBFFF4B9A57}">
      <text>
        <r>
          <rPr>
            <sz val="9"/>
            <color indexed="81"/>
            <rFont val="Tahoma"/>
            <family val="2"/>
          </rPr>
          <t>Solver could not find a feasible solution.</t>
        </r>
      </text>
    </comment>
    <comment ref="F302" authorId="0" shapeId="0" xr:uid="{6CB31CDA-0826-46FD-A74B-7D46C9A87BD7}">
      <text>
        <r>
          <rPr>
            <sz val="9"/>
            <color indexed="81"/>
            <rFont val="Tahoma"/>
            <family val="2"/>
          </rPr>
          <t>Solver could not find a feasible solution.</t>
        </r>
      </text>
    </comment>
    <comment ref="G302" authorId="0" shapeId="0" xr:uid="{866E6282-932D-4610-BEC3-F57D46818BE4}">
      <text>
        <r>
          <rPr>
            <sz val="9"/>
            <color indexed="81"/>
            <rFont val="Tahoma"/>
            <family val="2"/>
          </rPr>
          <t>Solver could not find a feasible solution.</t>
        </r>
      </text>
    </comment>
    <comment ref="H302" authorId="0" shapeId="0" xr:uid="{3B11639F-D8A3-4FFD-BC27-321A210DAE80}">
      <text>
        <r>
          <rPr>
            <sz val="9"/>
            <color indexed="81"/>
            <rFont val="Tahoma"/>
            <family val="2"/>
          </rPr>
          <t>Solver could not find a feasible solution.</t>
        </r>
      </text>
    </comment>
    <comment ref="I302" authorId="0" shapeId="0" xr:uid="{667932AB-0CFF-49F1-B265-3B13DCD10CB4}">
      <text>
        <r>
          <rPr>
            <sz val="9"/>
            <color indexed="81"/>
            <rFont val="Tahoma"/>
            <family val="2"/>
          </rPr>
          <t>Solver could not find a feasible solution.</t>
        </r>
      </text>
    </comment>
    <comment ref="J302" authorId="0" shapeId="0" xr:uid="{D7A1C91F-B7FC-4B2E-8699-F6539B5C2D8A}">
      <text>
        <r>
          <rPr>
            <sz val="9"/>
            <color indexed="81"/>
            <rFont val="Tahoma"/>
            <family val="2"/>
          </rPr>
          <t>Solver could not find a feasible solution.</t>
        </r>
      </text>
    </comment>
    <comment ref="K302" authorId="0" shapeId="0" xr:uid="{3A22A0DD-E29B-4B89-9320-3B89F92313BB}">
      <text>
        <r>
          <rPr>
            <sz val="9"/>
            <color indexed="81"/>
            <rFont val="Tahoma"/>
            <family val="2"/>
          </rPr>
          <t>Solver could not find a feasible solution.</t>
        </r>
      </text>
    </comment>
    <comment ref="L302" authorId="0" shapeId="0" xr:uid="{6C847862-D6A5-4BDB-B76E-944E4EEF23D7}">
      <text>
        <r>
          <rPr>
            <sz val="9"/>
            <color indexed="81"/>
            <rFont val="Tahoma"/>
            <family val="2"/>
          </rPr>
          <t>Solver could not find a feasible solution.</t>
        </r>
      </text>
    </comment>
    <comment ref="M302" authorId="0" shapeId="0" xr:uid="{5337C0E0-3A50-40BA-A63E-7F7F6FC365B3}">
      <text>
        <r>
          <rPr>
            <sz val="9"/>
            <color indexed="81"/>
            <rFont val="Tahoma"/>
            <family val="2"/>
          </rPr>
          <t>Solver could not find a feasible solution.</t>
        </r>
      </text>
    </comment>
    <comment ref="N302" authorId="0" shapeId="0" xr:uid="{FE0A32FC-97FA-48A0-B377-713875948A8B}">
      <text>
        <r>
          <rPr>
            <sz val="9"/>
            <color indexed="81"/>
            <rFont val="Tahoma"/>
            <family val="2"/>
          </rPr>
          <t>Solver could not find a feasible solution.</t>
        </r>
      </text>
    </comment>
    <comment ref="O302" authorId="0" shapeId="0" xr:uid="{5FC04EBC-74ED-44C3-A1AD-8111A9EDA04C}">
      <text>
        <r>
          <rPr>
            <sz val="9"/>
            <color indexed="81"/>
            <rFont val="Tahoma"/>
            <family val="2"/>
          </rPr>
          <t>Solver could not find a feasible solution.</t>
        </r>
      </text>
    </comment>
    <comment ref="P302" authorId="0" shapeId="0" xr:uid="{B4488E58-FCAB-4454-A297-FACFA52C4795}">
      <text>
        <r>
          <rPr>
            <sz val="9"/>
            <color indexed="81"/>
            <rFont val="Tahoma"/>
            <family val="2"/>
          </rPr>
          <t>Solver converged in probability to a global solution.</t>
        </r>
      </text>
    </comment>
    <comment ref="Q302" authorId="0" shapeId="0" xr:uid="{27ED3B9B-19C5-4D0E-9093-F60C3EB3815E}">
      <text>
        <r>
          <rPr>
            <sz val="9"/>
            <color indexed="81"/>
            <rFont val="Tahoma"/>
            <family val="2"/>
          </rPr>
          <t>Solver converged in probability to a global solution.</t>
        </r>
      </text>
    </comment>
    <comment ref="R302" authorId="0" shapeId="0" xr:uid="{0092713E-0D3B-4E28-ADD4-EB8008CEFC52}">
      <text>
        <r>
          <rPr>
            <sz val="9"/>
            <color indexed="81"/>
            <rFont val="Tahoma"/>
            <family val="2"/>
          </rPr>
          <t>Solver converged in probability to a global solution.</t>
        </r>
      </text>
    </comment>
    <comment ref="S302" authorId="0" shapeId="0" xr:uid="{9F24C13B-D962-4398-9E48-6A44332B229D}">
      <text>
        <r>
          <rPr>
            <sz val="9"/>
            <color indexed="81"/>
            <rFont val="Tahoma"/>
            <family val="2"/>
          </rPr>
          <t>Solver converged in probability to a global solution.</t>
        </r>
      </text>
    </comment>
    <comment ref="T302" authorId="0" shapeId="0" xr:uid="{E5EA33D9-3AD2-4012-AF54-D520E53A54AC}">
      <text>
        <r>
          <rPr>
            <sz val="9"/>
            <color indexed="81"/>
            <rFont val="Tahoma"/>
            <family val="2"/>
          </rPr>
          <t>Solver converged in probability to a global solution.</t>
        </r>
      </text>
    </comment>
    <comment ref="U302" authorId="0" shapeId="0" xr:uid="{49BBEB35-0634-46F7-B510-738C2730EA33}">
      <text>
        <r>
          <rPr>
            <sz val="9"/>
            <color indexed="81"/>
            <rFont val="Tahoma"/>
            <family val="2"/>
          </rPr>
          <t>Solver converged in probability to a global solution.</t>
        </r>
      </text>
    </comment>
    <comment ref="V302" authorId="0" shapeId="0" xr:uid="{5047D615-FD54-4481-9D19-1495C4F42C68}">
      <text>
        <r>
          <rPr>
            <sz val="9"/>
            <color indexed="81"/>
            <rFont val="Tahoma"/>
            <family val="2"/>
          </rPr>
          <t>Solver converged in probability to a global solution.</t>
        </r>
      </text>
    </comment>
    <comment ref="W302" authorId="0" shapeId="0" xr:uid="{FC72451E-CBE4-46DB-9ACE-2435E69BF181}">
      <text>
        <r>
          <rPr>
            <sz val="9"/>
            <color indexed="81"/>
            <rFont val="Tahoma"/>
            <family val="2"/>
          </rPr>
          <t>Solver converged in probability to a global solution.</t>
        </r>
      </text>
    </comment>
    <comment ref="X302" authorId="0" shapeId="0" xr:uid="{7A8976BC-004C-4C0D-ABE2-25C903B503C8}">
      <text>
        <r>
          <rPr>
            <sz val="9"/>
            <color indexed="81"/>
            <rFont val="Tahoma"/>
            <family val="2"/>
          </rPr>
          <t>Solver converged in probability to a global solution.</t>
        </r>
      </text>
    </comment>
    <comment ref="Y302" authorId="0" shapeId="0" xr:uid="{DC50D599-E1E5-4E8B-ACB8-4C3370DB517F}">
      <text>
        <r>
          <rPr>
            <sz val="9"/>
            <color indexed="81"/>
            <rFont val="Tahoma"/>
            <family val="2"/>
          </rPr>
          <t>Solver converged in probability to a global solution.</t>
        </r>
      </text>
    </comment>
    <comment ref="Z302" authorId="0" shapeId="0" xr:uid="{85E80363-85A0-4A5E-A7B6-519AC9A27DD1}">
      <text>
        <r>
          <rPr>
            <sz val="9"/>
            <color indexed="81"/>
            <rFont val="Tahoma"/>
            <family val="2"/>
          </rPr>
          <t>Solver converged in probability to a global solution.</t>
        </r>
      </text>
    </comment>
    <comment ref="AA302" authorId="0" shapeId="0" xr:uid="{22A3B397-FB82-4A1C-B2DF-3F3124C24718}">
      <text>
        <r>
          <rPr>
            <sz val="9"/>
            <color indexed="81"/>
            <rFont val="Tahoma"/>
            <family val="2"/>
          </rPr>
          <t>Solver converged in probability to a global solution.</t>
        </r>
      </text>
    </comment>
    <comment ref="B303" authorId="0" shapeId="0" xr:uid="{C2BD26E7-6095-46D4-A875-DDDAD8953261}">
      <text>
        <r>
          <rPr>
            <sz val="9"/>
            <color indexed="81"/>
            <rFont val="Tahoma"/>
            <family val="2"/>
          </rPr>
          <t>Solver could not find a feasible solution.</t>
        </r>
      </text>
    </comment>
    <comment ref="C303" authorId="0" shapeId="0" xr:uid="{90EB82B5-CA2E-44F8-8E0F-9B3F34F3348E}">
      <text>
        <r>
          <rPr>
            <sz val="9"/>
            <color indexed="81"/>
            <rFont val="Tahoma"/>
            <family val="2"/>
          </rPr>
          <t>Solver could not find a feasible solution.</t>
        </r>
      </text>
    </comment>
    <comment ref="D303" authorId="0" shapeId="0" xr:uid="{8CDCE41F-FB8C-4FA0-9A60-994055C6C3A1}">
      <text>
        <r>
          <rPr>
            <sz val="9"/>
            <color indexed="81"/>
            <rFont val="Tahoma"/>
            <family val="2"/>
          </rPr>
          <t>Solver could not find a feasible solution.</t>
        </r>
      </text>
    </comment>
    <comment ref="E303" authorId="0" shapeId="0" xr:uid="{2E46A7D1-4823-4AD3-AE0D-1F978A45F8F6}">
      <text>
        <r>
          <rPr>
            <sz val="9"/>
            <color indexed="81"/>
            <rFont val="Tahoma"/>
            <family val="2"/>
          </rPr>
          <t>Solver could not find a feasible solution.</t>
        </r>
      </text>
    </comment>
    <comment ref="F303" authorId="0" shapeId="0" xr:uid="{0257F14A-1333-4831-932D-4A72705EA507}">
      <text>
        <r>
          <rPr>
            <sz val="9"/>
            <color indexed="81"/>
            <rFont val="Tahoma"/>
            <family val="2"/>
          </rPr>
          <t>Solver could not find a feasible solution.</t>
        </r>
      </text>
    </comment>
    <comment ref="G303" authorId="0" shapeId="0" xr:uid="{0DD9BE16-F53D-4A3B-BD15-DE2E94CAA3A5}">
      <text>
        <r>
          <rPr>
            <sz val="9"/>
            <color indexed="81"/>
            <rFont val="Tahoma"/>
            <family val="2"/>
          </rPr>
          <t>Solver could not find a feasible solution.</t>
        </r>
      </text>
    </comment>
    <comment ref="H303" authorId="0" shapeId="0" xr:uid="{B7F51448-8A54-45D8-B353-3F58DFDE1554}">
      <text>
        <r>
          <rPr>
            <sz val="9"/>
            <color indexed="81"/>
            <rFont val="Tahoma"/>
            <family val="2"/>
          </rPr>
          <t>Solver could not find a feasible solution.</t>
        </r>
      </text>
    </comment>
    <comment ref="I303" authorId="0" shapeId="0" xr:uid="{1E4F6D1B-1129-4240-8864-F542E69380EB}">
      <text>
        <r>
          <rPr>
            <sz val="9"/>
            <color indexed="81"/>
            <rFont val="Tahoma"/>
            <family val="2"/>
          </rPr>
          <t>Solver could not find a feasible solution.</t>
        </r>
      </text>
    </comment>
    <comment ref="J303" authorId="0" shapeId="0" xr:uid="{8B492323-76C7-4251-AC2A-ABB499F75B79}">
      <text>
        <r>
          <rPr>
            <sz val="9"/>
            <color indexed="81"/>
            <rFont val="Tahoma"/>
            <family val="2"/>
          </rPr>
          <t>Solver could not find a feasible solution.</t>
        </r>
      </text>
    </comment>
    <comment ref="K303" authorId="0" shapeId="0" xr:uid="{4785C414-09A2-4CE9-9D8E-F08BDAA780E9}">
      <text>
        <r>
          <rPr>
            <sz val="9"/>
            <color indexed="81"/>
            <rFont val="Tahoma"/>
            <family val="2"/>
          </rPr>
          <t>Solver could not find a feasible solution.</t>
        </r>
      </text>
    </comment>
    <comment ref="L303" authorId="0" shapeId="0" xr:uid="{7F907B9B-DB87-488F-BE05-8BA0696F1150}">
      <text>
        <r>
          <rPr>
            <sz val="9"/>
            <color indexed="81"/>
            <rFont val="Tahoma"/>
            <family val="2"/>
          </rPr>
          <t>Solver could not find a feasible solution.</t>
        </r>
      </text>
    </comment>
    <comment ref="M303" authorId="0" shapeId="0" xr:uid="{4C2CF218-0ECC-4A52-999C-73C7AE865274}">
      <text>
        <r>
          <rPr>
            <sz val="9"/>
            <color indexed="81"/>
            <rFont val="Tahoma"/>
            <family val="2"/>
          </rPr>
          <t>Solver could not find a feasible solution.</t>
        </r>
      </text>
    </comment>
    <comment ref="N303" authorId="0" shapeId="0" xr:uid="{EF9AE400-8D21-4158-91B3-BEE37F074CC7}">
      <text>
        <r>
          <rPr>
            <sz val="9"/>
            <color indexed="81"/>
            <rFont val="Tahoma"/>
            <family val="2"/>
          </rPr>
          <t>Solver could not find a feasible solution.</t>
        </r>
      </text>
    </comment>
    <comment ref="O303" authorId="0" shapeId="0" xr:uid="{5A75FC37-79EA-45C0-906D-D25A4A2A5EC7}">
      <text>
        <r>
          <rPr>
            <sz val="9"/>
            <color indexed="81"/>
            <rFont val="Tahoma"/>
            <family val="2"/>
          </rPr>
          <t>Solver could not find a feasible solution.</t>
        </r>
      </text>
    </comment>
    <comment ref="P303" authorId="0" shapeId="0" xr:uid="{82D6DCEA-A11B-4821-A714-BC8E93CDBD02}">
      <text>
        <r>
          <rPr>
            <sz val="9"/>
            <color indexed="81"/>
            <rFont val="Tahoma"/>
            <family val="2"/>
          </rPr>
          <t>Solver converged in probability to a global solution.</t>
        </r>
      </text>
    </comment>
    <comment ref="Q303" authorId="0" shapeId="0" xr:uid="{102AA6BD-C295-4C6C-A95B-2EF472E0CE54}">
      <text>
        <r>
          <rPr>
            <sz val="9"/>
            <color indexed="81"/>
            <rFont val="Tahoma"/>
            <family val="2"/>
          </rPr>
          <t>Solver converged in probability to a global solution.</t>
        </r>
      </text>
    </comment>
    <comment ref="R303" authorId="0" shapeId="0" xr:uid="{005F1594-C018-46E7-97D2-A847D95F5C73}">
      <text>
        <r>
          <rPr>
            <sz val="9"/>
            <color indexed="81"/>
            <rFont val="Tahoma"/>
            <family val="2"/>
          </rPr>
          <t>Solver converged in probability to a global solution.</t>
        </r>
      </text>
    </comment>
    <comment ref="S303" authorId="0" shapeId="0" xr:uid="{45C04331-4933-4674-9D6F-0674E410CDF1}">
      <text>
        <r>
          <rPr>
            <sz val="9"/>
            <color indexed="81"/>
            <rFont val="Tahoma"/>
            <family val="2"/>
          </rPr>
          <t>Solver converged in probability to a global solution.</t>
        </r>
      </text>
    </comment>
    <comment ref="T303" authorId="0" shapeId="0" xr:uid="{AD73D534-B6BF-4702-B9CB-14D358CF17FC}">
      <text>
        <r>
          <rPr>
            <sz val="9"/>
            <color indexed="81"/>
            <rFont val="Tahoma"/>
            <family val="2"/>
          </rPr>
          <t>Solver converged in probability to a global solution.</t>
        </r>
      </text>
    </comment>
    <comment ref="U303" authorId="0" shapeId="0" xr:uid="{34F3D1C3-24DA-4C8C-AEFD-162C7ABB39AB}">
      <text>
        <r>
          <rPr>
            <sz val="9"/>
            <color indexed="81"/>
            <rFont val="Tahoma"/>
            <family val="2"/>
          </rPr>
          <t>Solver converged in probability to a global solution.</t>
        </r>
      </text>
    </comment>
    <comment ref="V303" authorId="0" shapeId="0" xr:uid="{53BCF04F-1176-4940-8EBD-09B32A223B2D}">
      <text>
        <r>
          <rPr>
            <sz val="9"/>
            <color indexed="81"/>
            <rFont val="Tahoma"/>
            <family val="2"/>
          </rPr>
          <t>Solver converged in probability to a global solution.</t>
        </r>
      </text>
    </comment>
    <comment ref="W303" authorId="0" shapeId="0" xr:uid="{3ABF2821-58E9-41D3-ACA6-1E75EAB73E07}">
      <text>
        <r>
          <rPr>
            <sz val="9"/>
            <color indexed="81"/>
            <rFont val="Tahoma"/>
            <family val="2"/>
          </rPr>
          <t>Solver converged in probability to a global solution.</t>
        </r>
      </text>
    </comment>
    <comment ref="X303" authorId="0" shapeId="0" xr:uid="{ADBFDFA5-841E-40B3-84E3-A9E2D7A76113}">
      <text>
        <r>
          <rPr>
            <sz val="9"/>
            <color indexed="81"/>
            <rFont val="Tahoma"/>
            <family val="2"/>
          </rPr>
          <t>Solver converged in probability to a global solution.</t>
        </r>
      </text>
    </comment>
    <comment ref="Y303" authorId="0" shapeId="0" xr:uid="{6D0D32E8-26DF-453E-A72B-0F73411BE545}">
      <text>
        <r>
          <rPr>
            <sz val="9"/>
            <color indexed="81"/>
            <rFont val="Tahoma"/>
            <family val="2"/>
          </rPr>
          <t>Solver converged in probability to a global solution.</t>
        </r>
      </text>
    </comment>
    <comment ref="Z303" authorId="0" shapeId="0" xr:uid="{C02F0F70-29F1-413D-B6DF-215AB7755780}">
      <text>
        <r>
          <rPr>
            <sz val="9"/>
            <color indexed="81"/>
            <rFont val="Tahoma"/>
            <family val="2"/>
          </rPr>
          <t>Solver converged in probability to a global solution.</t>
        </r>
      </text>
    </comment>
    <comment ref="AA303" authorId="0" shapeId="0" xr:uid="{4B9DB852-EC36-4BBF-9D32-B0BC0FE6B376}">
      <text>
        <r>
          <rPr>
            <sz val="9"/>
            <color indexed="81"/>
            <rFont val="Tahoma"/>
            <family val="2"/>
          </rPr>
          <t>Solver converged in probability to a global solution.</t>
        </r>
      </text>
    </comment>
    <comment ref="B304" authorId="0" shapeId="0" xr:uid="{57D93A79-28DE-417B-8C0E-58A22A59DB63}">
      <text>
        <r>
          <rPr>
            <sz val="9"/>
            <color indexed="81"/>
            <rFont val="Tahoma"/>
            <family val="2"/>
          </rPr>
          <t>Solver could not find a feasible solution.</t>
        </r>
      </text>
    </comment>
    <comment ref="C304" authorId="0" shapeId="0" xr:uid="{2976DBB6-AF49-46D9-A862-9B5DFE6AB01A}">
      <text>
        <r>
          <rPr>
            <sz val="9"/>
            <color indexed="81"/>
            <rFont val="Tahoma"/>
            <family val="2"/>
          </rPr>
          <t>Solver could not find a feasible solution.</t>
        </r>
      </text>
    </comment>
    <comment ref="D304" authorId="0" shapeId="0" xr:uid="{5AFE7812-271F-41EE-B8CD-B60CE004E01C}">
      <text>
        <r>
          <rPr>
            <sz val="9"/>
            <color indexed="81"/>
            <rFont val="Tahoma"/>
            <family val="2"/>
          </rPr>
          <t>Solver could not find a feasible solution.</t>
        </r>
      </text>
    </comment>
    <comment ref="E304" authorId="0" shapeId="0" xr:uid="{2F1B3B84-A4A2-4C3A-A268-801460C113E4}">
      <text>
        <r>
          <rPr>
            <sz val="9"/>
            <color indexed="81"/>
            <rFont val="Tahoma"/>
            <family val="2"/>
          </rPr>
          <t>Solver could not find a feasible solution.</t>
        </r>
      </text>
    </comment>
    <comment ref="F304" authorId="0" shapeId="0" xr:uid="{3D79D5AF-0EC3-4A0C-BF44-191C3AD971CE}">
      <text>
        <r>
          <rPr>
            <sz val="9"/>
            <color indexed="81"/>
            <rFont val="Tahoma"/>
            <family val="2"/>
          </rPr>
          <t>Solver could not find a feasible solution.</t>
        </r>
      </text>
    </comment>
    <comment ref="G304" authorId="0" shapeId="0" xr:uid="{7A45A21E-6E97-4707-81B3-17E895F3E1B8}">
      <text>
        <r>
          <rPr>
            <sz val="9"/>
            <color indexed="81"/>
            <rFont val="Tahoma"/>
            <family val="2"/>
          </rPr>
          <t>Solver could not find a feasible solution.</t>
        </r>
      </text>
    </comment>
    <comment ref="H304" authorId="0" shapeId="0" xr:uid="{9E2A2EB3-2E53-4AA6-9079-BCEAF4811FFA}">
      <text>
        <r>
          <rPr>
            <sz val="9"/>
            <color indexed="81"/>
            <rFont val="Tahoma"/>
            <family val="2"/>
          </rPr>
          <t>Solver could not find a feasible solution.</t>
        </r>
      </text>
    </comment>
    <comment ref="I304" authorId="0" shapeId="0" xr:uid="{84B1925E-4071-4076-BD93-32CDAB783578}">
      <text>
        <r>
          <rPr>
            <sz val="9"/>
            <color indexed="81"/>
            <rFont val="Tahoma"/>
            <family val="2"/>
          </rPr>
          <t>Solver could not find a feasible solution.</t>
        </r>
      </text>
    </comment>
    <comment ref="J304" authorId="0" shapeId="0" xr:uid="{43FE9E93-71F7-4F79-9279-88B27AA77A88}">
      <text>
        <r>
          <rPr>
            <sz val="9"/>
            <color indexed="81"/>
            <rFont val="Tahoma"/>
            <family val="2"/>
          </rPr>
          <t>Solver could not find a feasible solution.</t>
        </r>
      </text>
    </comment>
    <comment ref="K304" authorId="0" shapeId="0" xr:uid="{34372786-14B3-4D3F-A260-E98B711F425A}">
      <text>
        <r>
          <rPr>
            <sz val="9"/>
            <color indexed="81"/>
            <rFont val="Tahoma"/>
            <family val="2"/>
          </rPr>
          <t>Solver could not find a feasible solution.</t>
        </r>
      </text>
    </comment>
    <comment ref="L304" authorId="0" shapeId="0" xr:uid="{93EA5126-A7C6-4817-AD90-6E9BC36CF3D5}">
      <text>
        <r>
          <rPr>
            <sz val="9"/>
            <color indexed="81"/>
            <rFont val="Tahoma"/>
            <family val="2"/>
          </rPr>
          <t>Solver could not find a feasible solution.</t>
        </r>
      </text>
    </comment>
    <comment ref="M304" authorId="0" shapeId="0" xr:uid="{85651711-C342-4407-80E5-7AF38BA52CCC}">
      <text>
        <r>
          <rPr>
            <sz val="9"/>
            <color indexed="81"/>
            <rFont val="Tahoma"/>
            <family val="2"/>
          </rPr>
          <t>Solver could not find a feasible solution.</t>
        </r>
      </text>
    </comment>
    <comment ref="N304" authorId="0" shapeId="0" xr:uid="{B67CB80A-F123-4A91-B97E-180C8CCD5E45}">
      <text>
        <r>
          <rPr>
            <sz val="9"/>
            <color indexed="81"/>
            <rFont val="Tahoma"/>
            <family val="2"/>
          </rPr>
          <t>Solver could not find a feasible solution.</t>
        </r>
      </text>
    </comment>
    <comment ref="O304" authorId="0" shapeId="0" xr:uid="{0BBF8CD1-A67F-4FD0-A454-97F4BEB845B3}">
      <text>
        <r>
          <rPr>
            <sz val="9"/>
            <color indexed="81"/>
            <rFont val="Tahoma"/>
            <family val="2"/>
          </rPr>
          <t>Solver could not find a feasible solution.</t>
        </r>
      </text>
    </comment>
    <comment ref="P304" authorId="0" shapeId="0" xr:uid="{140F4861-25F4-4F3D-984E-62560B44825A}">
      <text>
        <r>
          <rPr>
            <sz val="9"/>
            <color indexed="81"/>
            <rFont val="Tahoma"/>
            <family val="2"/>
          </rPr>
          <t>Solver could not find a feasible solution.</t>
        </r>
      </text>
    </comment>
    <comment ref="Q304" authorId="0" shapeId="0" xr:uid="{14E9EAC2-FC79-437D-8E85-62BA379BA686}">
      <text>
        <r>
          <rPr>
            <sz val="9"/>
            <color indexed="81"/>
            <rFont val="Tahoma"/>
            <family val="2"/>
          </rPr>
          <t>Solver converged in probability to a global solution.</t>
        </r>
      </text>
    </comment>
    <comment ref="R304" authorId="0" shapeId="0" xr:uid="{AC633828-4819-4EDA-8795-1D926CE37E6A}">
      <text>
        <r>
          <rPr>
            <sz val="9"/>
            <color indexed="81"/>
            <rFont val="Tahoma"/>
            <family val="2"/>
          </rPr>
          <t>Solver could not find a feasible solution.</t>
        </r>
      </text>
    </comment>
    <comment ref="S304" authorId="0" shapeId="0" xr:uid="{206E8257-928E-41D8-A5D7-6A5834F7745F}">
      <text>
        <r>
          <rPr>
            <sz val="9"/>
            <color indexed="81"/>
            <rFont val="Tahoma"/>
            <family val="2"/>
          </rPr>
          <t>Solver could not find a feasible solution.</t>
        </r>
      </text>
    </comment>
    <comment ref="T304" authorId="0" shapeId="0" xr:uid="{D09E349F-5CE4-418A-8210-2F49CB07484F}">
      <text>
        <r>
          <rPr>
            <sz val="9"/>
            <color indexed="81"/>
            <rFont val="Tahoma"/>
            <family val="2"/>
          </rPr>
          <t>Solver could not find a feasible solution.</t>
        </r>
      </text>
    </comment>
    <comment ref="U304" authorId="0" shapeId="0" xr:uid="{DF67A4FC-887B-4A8E-9A87-3802A6C7FCA6}">
      <text>
        <r>
          <rPr>
            <sz val="9"/>
            <color indexed="81"/>
            <rFont val="Tahoma"/>
            <family val="2"/>
          </rPr>
          <t>Solver could not find a feasible solution.</t>
        </r>
      </text>
    </comment>
    <comment ref="V304" authorId="0" shapeId="0" xr:uid="{160B8DB0-66EF-4D70-9BCE-CDC751BA660D}">
      <text>
        <r>
          <rPr>
            <sz val="9"/>
            <color indexed="81"/>
            <rFont val="Tahoma"/>
            <family val="2"/>
          </rPr>
          <t>Solver could not find a feasible solution.</t>
        </r>
      </text>
    </comment>
    <comment ref="W304" authorId="0" shapeId="0" xr:uid="{AA5A936D-8265-4016-8F6C-BA95233AF7C6}">
      <text>
        <r>
          <rPr>
            <sz val="9"/>
            <color indexed="81"/>
            <rFont val="Tahoma"/>
            <family val="2"/>
          </rPr>
          <t>Solver could not find a feasible solution.</t>
        </r>
      </text>
    </comment>
    <comment ref="X304" authorId="0" shapeId="0" xr:uid="{BAA4501F-228A-441A-B32A-E40395FD6C21}">
      <text>
        <r>
          <rPr>
            <sz val="9"/>
            <color indexed="81"/>
            <rFont val="Tahoma"/>
            <family val="2"/>
          </rPr>
          <t>Solver could not find a feasible solution.</t>
        </r>
      </text>
    </comment>
    <comment ref="Y304" authorId="0" shapeId="0" xr:uid="{523CA9FD-B5CF-46A5-8BD4-2206996E18F2}">
      <text>
        <r>
          <rPr>
            <sz val="9"/>
            <color indexed="81"/>
            <rFont val="Tahoma"/>
            <family val="2"/>
          </rPr>
          <t>Solver could not find a feasible solution.</t>
        </r>
      </text>
    </comment>
    <comment ref="Z304" authorId="0" shapeId="0" xr:uid="{A2DDFF94-0CF0-4F1A-BCDE-B6D3FD3756B6}">
      <text>
        <r>
          <rPr>
            <sz val="9"/>
            <color indexed="81"/>
            <rFont val="Tahoma"/>
            <family val="2"/>
          </rPr>
          <t>Solver could not find a feasible solution.</t>
        </r>
      </text>
    </comment>
    <comment ref="AA304" authorId="0" shapeId="0" xr:uid="{5618F59C-FD9F-43CD-8D90-539EF79A2412}">
      <text>
        <r>
          <rPr>
            <sz val="9"/>
            <color indexed="81"/>
            <rFont val="Tahoma"/>
            <family val="2"/>
          </rPr>
          <t>Solver could not find a feasible solution.</t>
        </r>
      </text>
    </comment>
    <comment ref="B305" authorId="0" shapeId="0" xr:uid="{DD8F60B2-F42F-466E-BCEC-7A478AB909F8}">
      <text>
        <r>
          <rPr>
            <sz val="9"/>
            <color indexed="81"/>
            <rFont val="Tahoma"/>
            <family val="2"/>
          </rPr>
          <t>Solver could not find a feasible solution.</t>
        </r>
      </text>
    </comment>
    <comment ref="C305" authorId="0" shapeId="0" xr:uid="{F4D57FFE-F154-421D-8493-6DAE91A31B4E}">
      <text>
        <r>
          <rPr>
            <sz val="9"/>
            <color indexed="81"/>
            <rFont val="Tahoma"/>
            <family val="2"/>
          </rPr>
          <t>Solver could not find a feasible solution.</t>
        </r>
      </text>
    </comment>
    <comment ref="D305" authorId="0" shapeId="0" xr:uid="{116FFF10-C57F-49A2-BFA5-D75B2D89C854}">
      <text>
        <r>
          <rPr>
            <sz val="9"/>
            <color indexed="81"/>
            <rFont val="Tahoma"/>
            <family val="2"/>
          </rPr>
          <t>Solver could not find a feasible solution.</t>
        </r>
      </text>
    </comment>
    <comment ref="E305" authorId="0" shapeId="0" xr:uid="{FCE77982-A5FF-4F08-9267-13ED2EF52B84}">
      <text>
        <r>
          <rPr>
            <sz val="9"/>
            <color indexed="81"/>
            <rFont val="Tahoma"/>
            <family val="2"/>
          </rPr>
          <t>Solver could not find a feasible solution.</t>
        </r>
      </text>
    </comment>
    <comment ref="F305" authorId="0" shapeId="0" xr:uid="{2723A87F-B0F2-40F4-83F7-27E3B8D444DF}">
      <text>
        <r>
          <rPr>
            <sz val="9"/>
            <color indexed="81"/>
            <rFont val="Tahoma"/>
            <family val="2"/>
          </rPr>
          <t>Solver could not find a feasible solution.</t>
        </r>
      </text>
    </comment>
    <comment ref="G305" authorId="0" shapeId="0" xr:uid="{451CD5B0-F069-4F98-921C-C6CEF035D553}">
      <text>
        <r>
          <rPr>
            <sz val="9"/>
            <color indexed="81"/>
            <rFont val="Tahoma"/>
            <family val="2"/>
          </rPr>
          <t>Solver could not find a feasible solution.</t>
        </r>
      </text>
    </comment>
    <comment ref="H305" authorId="0" shapeId="0" xr:uid="{CD358224-FD1D-4761-9FEF-7876179B95B3}">
      <text>
        <r>
          <rPr>
            <sz val="9"/>
            <color indexed="81"/>
            <rFont val="Tahoma"/>
            <family val="2"/>
          </rPr>
          <t>Solver could not find a feasible solution.</t>
        </r>
      </text>
    </comment>
    <comment ref="I305" authorId="0" shapeId="0" xr:uid="{B23618A6-80A8-4E78-BB15-A56E4E6E7607}">
      <text>
        <r>
          <rPr>
            <sz val="9"/>
            <color indexed="81"/>
            <rFont val="Tahoma"/>
            <family val="2"/>
          </rPr>
          <t>Solver could not find a feasible solution.</t>
        </r>
      </text>
    </comment>
    <comment ref="J305" authorId="0" shapeId="0" xr:uid="{ED8497C5-BC00-4A96-9045-317BB7FE2A90}">
      <text>
        <r>
          <rPr>
            <sz val="9"/>
            <color indexed="81"/>
            <rFont val="Tahoma"/>
            <family val="2"/>
          </rPr>
          <t>Solver could not find a feasible solution.</t>
        </r>
      </text>
    </comment>
    <comment ref="K305" authorId="0" shapeId="0" xr:uid="{2981788A-C235-4FF0-9174-01A3143E56EA}">
      <text>
        <r>
          <rPr>
            <sz val="9"/>
            <color indexed="81"/>
            <rFont val="Tahoma"/>
            <family val="2"/>
          </rPr>
          <t>Solver could not find a feasible solution.</t>
        </r>
      </text>
    </comment>
    <comment ref="L305" authorId="0" shapeId="0" xr:uid="{3C9EFC0C-FBC0-4001-A334-1D5FFCF44016}">
      <text>
        <r>
          <rPr>
            <sz val="9"/>
            <color indexed="81"/>
            <rFont val="Tahoma"/>
            <family val="2"/>
          </rPr>
          <t>Solver could not find a feasible solution.</t>
        </r>
      </text>
    </comment>
    <comment ref="M305" authorId="0" shapeId="0" xr:uid="{668EE3EB-97BF-4C83-9CD7-7A5A554DC60C}">
      <text>
        <r>
          <rPr>
            <sz val="9"/>
            <color indexed="81"/>
            <rFont val="Tahoma"/>
            <family val="2"/>
          </rPr>
          <t>Solver could not find a feasible solution.</t>
        </r>
      </text>
    </comment>
    <comment ref="N305" authorId="0" shapeId="0" xr:uid="{A186CCBC-5279-4B44-B204-9A164EAF1E7F}">
      <text>
        <r>
          <rPr>
            <sz val="9"/>
            <color indexed="81"/>
            <rFont val="Tahoma"/>
            <family val="2"/>
          </rPr>
          <t>Solver could not find a feasible solution.</t>
        </r>
      </text>
    </comment>
    <comment ref="O305" authorId="0" shapeId="0" xr:uid="{392E3637-A33B-4844-8C48-3ACE05FD5849}">
      <text>
        <r>
          <rPr>
            <sz val="9"/>
            <color indexed="81"/>
            <rFont val="Tahoma"/>
            <family val="2"/>
          </rPr>
          <t>Solver could not find a feasible solution.</t>
        </r>
      </text>
    </comment>
    <comment ref="P305" authorId="0" shapeId="0" xr:uid="{5D2E78A1-FAC9-4374-AB15-2143DB9EA5BD}">
      <text>
        <r>
          <rPr>
            <sz val="9"/>
            <color indexed="81"/>
            <rFont val="Tahoma"/>
            <family val="2"/>
          </rPr>
          <t>Solver could not find a feasible solution.</t>
        </r>
      </text>
    </comment>
    <comment ref="Q305" authorId="0" shapeId="0" xr:uid="{DA279CB6-0E47-462B-B116-D7C045544188}">
      <text>
        <r>
          <rPr>
            <sz val="9"/>
            <color indexed="81"/>
            <rFont val="Tahoma"/>
            <family val="2"/>
          </rPr>
          <t>Solver converged in probability to a global solution.</t>
        </r>
      </text>
    </comment>
    <comment ref="R305" authorId="0" shapeId="0" xr:uid="{8EFB6F66-83CB-41EC-A9C0-126380185601}">
      <text>
        <r>
          <rPr>
            <sz val="9"/>
            <color indexed="81"/>
            <rFont val="Tahoma"/>
            <family val="2"/>
          </rPr>
          <t>Solver could not find a feasible solution.</t>
        </r>
      </text>
    </comment>
    <comment ref="S305" authorId="0" shapeId="0" xr:uid="{18B7FF60-A46C-4FF6-A0BE-76C4E0E3F99F}">
      <text>
        <r>
          <rPr>
            <sz val="9"/>
            <color indexed="81"/>
            <rFont val="Tahoma"/>
            <family val="2"/>
          </rPr>
          <t>Solver converged in probability to a global solution.</t>
        </r>
      </text>
    </comment>
    <comment ref="T305" authorId="0" shapeId="0" xr:uid="{ACBBC451-F87E-4BA3-9CAE-FD098D7717E6}">
      <text>
        <r>
          <rPr>
            <sz val="9"/>
            <color indexed="81"/>
            <rFont val="Tahoma"/>
            <family val="2"/>
          </rPr>
          <t>Solver converged in probability to a global solution.</t>
        </r>
      </text>
    </comment>
    <comment ref="U305" authorId="0" shapeId="0" xr:uid="{B618EC86-3A76-4F00-A9F8-FC31F02C8B4A}">
      <text>
        <r>
          <rPr>
            <sz val="9"/>
            <color indexed="81"/>
            <rFont val="Tahoma"/>
            <family val="2"/>
          </rPr>
          <t>Solver converged in probability to a global solution.</t>
        </r>
      </text>
    </comment>
    <comment ref="V305" authorId="0" shapeId="0" xr:uid="{BD9649C7-ACB7-486E-BAE9-7892C3158E94}">
      <text>
        <r>
          <rPr>
            <sz val="9"/>
            <color indexed="81"/>
            <rFont val="Tahoma"/>
            <family val="2"/>
          </rPr>
          <t>Solver converged in probability to a global solution.</t>
        </r>
      </text>
    </comment>
    <comment ref="W305" authorId="0" shapeId="0" xr:uid="{66D0D62B-5664-4AA9-AD95-4952BF8FE629}">
      <text>
        <r>
          <rPr>
            <sz val="9"/>
            <color indexed="81"/>
            <rFont val="Tahoma"/>
            <family val="2"/>
          </rPr>
          <t>Solver converged in probability to a global solution.</t>
        </r>
      </text>
    </comment>
    <comment ref="X305" authorId="0" shapeId="0" xr:uid="{A362C429-8F11-4F20-90B0-E155BFA51CC2}">
      <text>
        <r>
          <rPr>
            <sz val="9"/>
            <color indexed="81"/>
            <rFont val="Tahoma"/>
            <family val="2"/>
          </rPr>
          <t>Solver converged in probability to a global solution.</t>
        </r>
      </text>
    </comment>
    <comment ref="Y305" authorId="0" shapeId="0" xr:uid="{65050F9D-6883-4736-AA8E-A6D640C82562}">
      <text>
        <r>
          <rPr>
            <sz val="9"/>
            <color indexed="81"/>
            <rFont val="Tahoma"/>
            <family val="2"/>
          </rPr>
          <t>Solver converged in probability to a global solution.</t>
        </r>
      </text>
    </comment>
    <comment ref="Z305" authorId="0" shapeId="0" xr:uid="{0CE16C6E-F7E0-4C18-BD6A-2A2C2E64203A}">
      <text>
        <r>
          <rPr>
            <sz val="9"/>
            <color indexed="81"/>
            <rFont val="Tahoma"/>
            <family val="2"/>
          </rPr>
          <t>Solver converged in probability to a global solution.</t>
        </r>
      </text>
    </comment>
    <comment ref="AA305" authorId="0" shapeId="0" xr:uid="{C8F07108-E106-4C4F-BF26-3F223165D345}">
      <text>
        <r>
          <rPr>
            <sz val="9"/>
            <color indexed="81"/>
            <rFont val="Tahoma"/>
            <family val="2"/>
          </rPr>
          <t>Solver converged in probability to a global solution.</t>
        </r>
      </text>
    </comment>
    <comment ref="B306" authorId="0" shapeId="0" xr:uid="{1F375F0B-C845-4DE3-B514-251C9472DC1D}">
      <text>
        <r>
          <rPr>
            <sz val="9"/>
            <color indexed="81"/>
            <rFont val="Tahoma"/>
            <family val="2"/>
          </rPr>
          <t>Solver could not find a feasible solution.</t>
        </r>
      </text>
    </comment>
    <comment ref="C306" authorId="0" shapeId="0" xr:uid="{4A3CEAA0-907B-45A9-AC7C-C98801B2075E}">
      <text>
        <r>
          <rPr>
            <sz val="9"/>
            <color indexed="81"/>
            <rFont val="Tahoma"/>
            <family val="2"/>
          </rPr>
          <t>Solver could not find a feasible solution.</t>
        </r>
      </text>
    </comment>
    <comment ref="D306" authorId="0" shapeId="0" xr:uid="{FCD119FD-C4C5-4190-8EBA-87B9E6A57AE8}">
      <text>
        <r>
          <rPr>
            <sz val="9"/>
            <color indexed="81"/>
            <rFont val="Tahoma"/>
            <family val="2"/>
          </rPr>
          <t>Solver could not find a feasible solution.</t>
        </r>
      </text>
    </comment>
    <comment ref="E306" authorId="0" shapeId="0" xr:uid="{B94F903A-1457-4D19-B0DB-E3D25EC8589A}">
      <text>
        <r>
          <rPr>
            <sz val="9"/>
            <color indexed="81"/>
            <rFont val="Tahoma"/>
            <family val="2"/>
          </rPr>
          <t>Solver could not find a feasible solution.</t>
        </r>
      </text>
    </comment>
    <comment ref="F306" authorId="0" shapeId="0" xr:uid="{62666FD2-BB48-44DB-96D8-4713D2435F87}">
      <text>
        <r>
          <rPr>
            <sz val="9"/>
            <color indexed="81"/>
            <rFont val="Tahoma"/>
            <family val="2"/>
          </rPr>
          <t>Solver could not find a feasible solution.</t>
        </r>
      </text>
    </comment>
    <comment ref="G306" authorId="0" shapeId="0" xr:uid="{8F6EE0C8-D5E1-4576-96CF-128D5397E233}">
      <text>
        <r>
          <rPr>
            <sz val="9"/>
            <color indexed="81"/>
            <rFont val="Tahoma"/>
            <family val="2"/>
          </rPr>
          <t>Solver could not find a feasible solution.</t>
        </r>
      </text>
    </comment>
    <comment ref="H306" authorId="0" shapeId="0" xr:uid="{88E75C5C-A97E-465C-B010-0E3F21C2DBA5}">
      <text>
        <r>
          <rPr>
            <sz val="9"/>
            <color indexed="81"/>
            <rFont val="Tahoma"/>
            <family val="2"/>
          </rPr>
          <t>Solver could not find a feasible solution.</t>
        </r>
      </text>
    </comment>
    <comment ref="I306" authorId="0" shapeId="0" xr:uid="{0C2D081C-46BB-4D51-AE6F-1A07048CF242}">
      <text>
        <r>
          <rPr>
            <sz val="9"/>
            <color indexed="81"/>
            <rFont val="Tahoma"/>
            <family val="2"/>
          </rPr>
          <t>Solver could not find a feasible solution.</t>
        </r>
      </text>
    </comment>
    <comment ref="J306" authorId="0" shapeId="0" xr:uid="{850DEA63-E9BC-4D22-A6BF-49DF7E7B0681}">
      <text>
        <r>
          <rPr>
            <sz val="9"/>
            <color indexed="81"/>
            <rFont val="Tahoma"/>
            <family val="2"/>
          </rPr>
          <t>Solver could not find a feasible solution.</t>
        </r>
      </text>
    </comment>
    <comment ref="K306" authorId="0" shapeId="0" xr:uid="{22DEAB62-DEB0-477C-A016-4EF9082B1B11}">
      <text>
        <r>
          <rPr>
            <sz val="9"/>
            <color indexed="81"/>
            <rFont val="Tahoma"/>
            <family val="2"/>
          </rPr>
          <t>Solver could not find a feasible solution.</t>
        </r>
      </text>
    </comment>
    <comment ref="L306" authorId="0" shapeId="0" xr:uid="{88599C00-AD73-4513-B716-B80123C1D982}">
      <text>
        <r>
          <rPr>
            <sz val="9"/>
            <color indexed="81"/>
            <rFont val="Tahoma"/>
            <family val="2"/>
          </rPr>
          <t>Solver could not find a feasible solution.</t>
        </r>
      </text>
    </comment>
    <comment ref="M306" authorId="0" shapeId="0" xr:uid="{E3B6E2AD-7DAB-4E38-A50F-9C96B5729C37}">
      <text>
        <r>
          <rPr>
            <sz val="9"/>
            <color indexed="81"/>
            <rFont val="Tahoma"/>
            <family val="2"/>
          </rPr>
          <t>Solver could not find a feasible solution.</t>
        </r>
      </text>
    </comment>
    <comment ref="N306" authorId="0" shapeId="0" xr:uid="{90E36535-E4DC-4E7C-A82D-27AE84B715FB}">
      <text>
        <r>
          <rPr>
            <sz val="9"/>
            <color indexed="81"/>
            <rFont val="Tahoma"/>
            <family val="2"/>
          </rPr>
          <t>Solver could not find a feasible solution.</t>
        </r>
      </text>
    </comment>
    <comment ref="O306" authorId="0" shapeId="0" xr:uid="{874C9A42-47AB-4635-8D40-A658654E0D2E}">
      <text>
        <r>
          <rPr>
            <sz val="9"/>
            <color indexed="81"/>
            <rFont val="Tahoma"/>
            <family val="2"/>
          </rPr>
          <t>Solver could not find a feasible solution.</t>
        </r>
      </text>
    </comment>
    <comment ref="P306" authorId="0" shapeId="0" xr:uid="{2A92CB08-3893-4ACA-88EC-96577D3C64B8}">
      <text>
        <r>
          <rPr>
            <sz val="9"/>
            <color indexed="81"/>
            <rFont val="Tahoma"/>
            <family val="2"/>
          </rPr>
          <t>Solver could not find a feasible solution.</t>
        </r>
      </text>
    </comment>
    <comment ref="Q306" authorId="0" shapeId="0" xr:uid="{8B3245E7-EAC1-452A-AA96-44878C3B287D}">
      <text>
        <r>
          <rPr>
            <sz val="9"/>
            <color indexed="81"/>
            <rFont val="Tahoma"/>
            <family val="2"/>
          </rPr>
          <t>Solver could not find a feasible solution.</t>
        </r>
      </text>
    </comment>
    <comment ref="R306" authorId="0" shapeId="0" xr:uid="{4F46F186-13F8-4F54-ADE1-A980E0F37E69}">
      <text>
        <r>
          <rPr>
            <sz val="9"/>
            <color indexed="81"/>
            <rFont val="Tahoma"/>
            <family val="2"/>
          </rPr>
          <t>Solver converged in probability to a global solution.</t>
        </r>
      </text>
    </comment>
    <comment ref="S306" authorId="0" shapeId="0" xr:uid="{381E6564-DDEE-4EDA-8361-639EF8B68BD5}">
      <text>
        <r>
          <rPr>
            <sz val="9"/>
            <color indexed="81"/>
            <rFont val="Tahoma"/>
            <family val="2"/>
          </rPr>
          <t>Solver converged in probability to a global solution.</t>
        </r>
      </text>
    </comment>
    <comment ref="T306" authorId="0" shapeId="0" xr:uid="{266C3709-1DAF-41BE-9B4B-CEA14B24F35E}">
      <text>
        <r>
          <rPr>
            <sz val="9"/>
            <color indexed="81"/>
            <rFont val="Tahoma"/>
            <family val="2"/>
          </rPr>
          <t>Solver converged in probability to a global solution.</t>
        </r>
      </text>
    </comment>
    <comment ref="U306" authorId="0" shapeId="0" xr:uid="{11A5B341-0B05-4E44-8BF3-4E806627D068}">
      <text>
        <r>
          <rPr>
            <sz val="9"/>
            <color indexed="81"/>
            <rFont val="Tahoma"/>
            <family val="2"/>
          </rPr>
          <t>Solver converged in probability to a global solution.</t>
        </r>
      </text>
    </comment>
    <comment ref="V306" authorId="0" shapeId="0" xr:uid="{C099E07A-7325-4A31-A9E7-D12599A69059}">
      <text>
        <r>
          <rPr>
            <sz val="9"/>
            <color indexed="81"/>
            <rFont val="Tahoma"/>
            <family val="2"/>
          </rPr>
          <t>Solver converged in probability to a global solution.</t>
        </r>
      </text>
    </comment>
    <comment ref="W306" authorId="0" shapeId="0" xr:uid="{EFBADF6F-72DE-4C99-B3E9-0F6765A9E354}">
      <text>
        <r>
          <rPr>
            <sz val="9"/>
            <color indexed="81"/>
            <rFont val="Tahoma"/>
            <family val="2"/>
          </rPr>
          <t>Solver converged in probability to a global solution.</t>
        </r>
      </text>
    </comment>
    <comment ref="X306" authorId="0" shapeId="0" xr:uid="{1C6A45BD-290C-464D-A1C5-62B457810D3F}">
      <text>
        <r>
          <rPr>
            <sz val="9"/>
            <color indexed="81"/>
            <rFont val="Tahoma"/>
            <family val="2"/>
          </rPr>
          <t>Solver converged in probability to a global solution.</t>
        </r>
      </text>
    </comment>
    <comment ref="Y306" authorId="0" shapeId="0" xr:uid="{04495096-01B4-4D4C-9726-45A74E59E21B}">
      <text>
        <r>
          <rPr>
            <sz val="9"/>
            <color indexed="81"/>
            <rFont val="Tahoma"/>
            <family val="2"/>
          </rPr>
          <t>Solver converged in probability to a global solution.</t>
        </r>
      </text>
    </comment>
    <comment ref="Z306" authorId="0" shapeId="0" xr:uid="{AD6C006D-F57E-4583-A62B-61358069BADC}">
      <text>
        <r>
          <rPr>
            <sz val="9"/>
            <color indexed="81"/>
            <rFont val="Tahoma"/>
            <family val="2"/>
          </rPr>
          <t>Solver converged in probability to a global solution.</t>
        </r>
      </text>
    </comment>
    <comment ref="AA306" authorId="0" shapeId="0" xr:uid="{D33CC612-7BB9-4193-A657-EF9161FF18CF}">
      <text>
        <r>
          <rPr>
            <sz val="9"/>
            <color indexed="81"/>
            <rFont val="Tahoma"/>
            <family val="2"/>
          </rPr>
          <t>Solver converged in probability to a global solution.</t>
        </r>
      </text>
    </comment>
    <comment ref="B307" authorId="0" shapeId="0" xr:uid="{2C8CDD51-CCC8-4EA3-A2ED-98BDFBC7FFF6}">
      <text>
        <r>
          <rPr>
            <sz val="9"/>
            <color indexed="81"/>
            <rFont val="Tahoma"/>
            <family val="2"/>
          </rPr>
          <t>Solver could not find a feasible solution.</t>
        </r>
      </text>
    </comment>
    <comment ref="C307" authorId="0" shapeId="0" xr:uid="{C8F520A9-5779-4010-9D72-F036CDB45A25}">
      <text>
        <r>
          <rPr>
            <sz val="9"/>
            <color indexed="81"/>
            <rFont val="Tahoma"/>
            <family val="2"/>
          </rPr>
          <t>Solver could not find a feasible solution.</t>
        </r>
      </text>
    </comment>
    <comment ref="D307" authorId="0" shapeId="0" xr:uid="{18660164-AA1B-4697-A0F2-1D8CDD4C7DFF}">
      <text>
        <r>
          <rPr>
            <sz val="9"/>
            <color indexed="81"/>
            <rFont val="Tahoma"/>
            <family val="2"/>
          </rPr>
          <t>Solver could not find a feasible solution.</t>
        </r>
      </text>
    </comment>
    <comment ref="E307" authorId="0" shapeId="0" xr:uid="{00637917-1E19-478E-B09E-CBDBD1243443}">
      <text>
        <r>
          <rPr>
            <sz val="9"/>
            <color indexed="81"/>
            <rFont val="Tahoma"/>
            <family val="2"/>
          </rPr>
          <t>Solver could not find a feasible solution.</t>
        </r>
      </text>
    </comment>
    <comment ref="F307" authorId="0" shapeId="0" xr:uid="{41B913E7-2871-400F-89C1-9D5AAE033FD2}">
      <text>
        <r>
          <rPr>
            <sz val="9"/>
            <color indexed="81"/>
            <rFont val="Tahoma"/>
            <family val="2"/>
          </rPr>
          <t>Solver could not find a feasible solution.</t>
        </r>
      </text>
    </comment>
    <comment ref="G307" authorId="0" shapeId="0" xr:uid="{029CEF11-EAF1-4DA7-A094-378C7C5F2BBD}">
      <text>
        <r>
          <rPr>
            <sz val="9"/>
            <color indexed="81"/>
            <rFont val="Tahoma"/>
            <family val="2"/>
          </rPr>
          <t>Solver could not find a feasible solution.</t>
        </r>
      </text>
    </comment>
    <comment ref="H307" authorId="0" shapeId="0" xr:uid="{41B40F34-1730-4A42-9BF8-3BAA2DED8E85}">
      <text>
        <r>
          <rPr>
            <sz val="9"/>
            <color indexed="81"/>
            <rFont val="Tahoma"/>
            <family val="2"/>
          </rPr>
          <t>Solver could not find a feasible solution.</t>
        </r>
      </text>
    </comment>
    <comment ref="I307" authorId="0" shapeId="0" xr:uid="{5B571774-99BF-457A-AC1A-2CA34DF89991}">
      <text>
        <r>
          <rPr>
            <sz val="9"/>
            <color indexed="81"/>
            <rFont val="Tahoma"/>
            <family val="2"/>
          </rPr>
          <t>Solver could not find a feasible solution.</t>
        </r>
      </text>
    </comment>
    <comment ref="J307" authorId="0" shapeId="0" xr:uid="{8018F43D-1211-4745-B099-07C4FAD3A699}">
      <text>
        <r>
          <rPr>
            <sz val="9"/>
            <color indexed="81"/>
            <rFont val="Tahoma"/>
            <family val="2"/>
          </rPr>
          <t>Solver could not find a feasible solution.</t>
        </r>
      </text>
    </comment>
    <comment ref="K307" authorId="0" shapeId="0" xr:uid="{5A28BD1D-8D6F-4925-AC4D-B6A7170769F4}">
      <text>
        <r>
          <rPr>
            <sz val="9"/>
            <color indexed="81"/>
            <rFont val="Tahoma"/>
            <family val="2"/>
          </rPr>
          <t>Solver could not find a feasible solution.</t>
        </r>
      </text>
    </comment>
    <comment ref="L307" authorId="0" shapeId="0" xr:uid="{71B9170E-44FD-4DAF-B09E-C8E595BD27E2}">
      <text>
        <r>
          <rPr>
            <sz val="9"/>
            <color indexed="81"/>
            <rFont val="Tahoma"/>
            <family val="2"/>
          </rPr>
          <t>Solver could not find a feasible solution.</t>
        </r>
      </text>
    </comment>
    <comment ref="M307" authorId="0" shapeId="0" xr:uid="{EC62CAA7-A048-4336-A11A-371902CF182B}">
      <text>
        <r>
          <rPr>
            <sz val="9"/>
            <color indexed="81"/>
            <rFont val="Tahoma"/>
            <family val="2"/>
          </rPr>
          <t>Solver could not find a feasible solution.</t>
        </r>
      </text>
    </comment>
    <comment ref="N307" authorId="0" shapeId="0" xr:uid="{FAF50D05-4410-49E7-8D20-01F0A7EACD4B}">
      <text>
        <r>
          <rPr>
            <sz val="9"/>
            <color indexed="81"/>
            <rFont val="Tahoma"/>
            <family val="2"/>
          </rPr>
          <t>Solver could not find a feasible solution.</t>
        </r>
      </text>
    </comment>
    <comment ref="O307" authorId="0" shapeId="0" xr:uid="{6ACF5690-90B5-4DA8-BF5E-4672F4963D33}">
      <text>
        <r>
          <rPr>
            <sz val="9"/>
            <color indexed="81"/>
            <rFont val="Tahoma"/>
            <family val="2"/>
          </rPr>
          <t>Solver could not find a feasible solution.</t>
        </r>
      </text>
    </comment>
    <comment ref="P307" authorId="0" shapeId="0" xr:uid="{34F2A240-E0A5-46F4-A52F-B29EE2AD977C}">
      <text>
        <r>
          <rPr>
            <sz val="9"/>
            <color indexed="81"/>
            <rFont val="Tahoma"/>
            <family val="2"/>
          </rPr>
          <t>Solver could not find a feasible solution.</t>
        </r>
      </text>
    </comment>
    <comment ref="Q307" authorId="0" shapeId="0" xr:uid="{8ECC8C58-30A3-41EE-A6AA-78A2F489F8BB}">
      <text>
        <r>
          <rPr>
            <sz val="9"/>
            <color indexed="81"/>
            <rFont val="Tahoma"/>
            <family val="2"/>
          </rPr>
          <t>Solver could not find a feasible solution.</t>
        </r>
      </text>
    </comment>
    <comment ref="R307" authorId="0" shapeId="0" xr:uid="{8F2D4B4B-682D-4FAC-B3CA-4334C8CF7EFB}">
      <text>
        <r>
          <rPr>
            <sz val="9"/>
            <color indexed="81"/>
            <rFont val="Tahoma"/>
            <family val="2"/>
          </rPr>
          <t>Solver converged in probability to a global solution.</t>
        </r>
      </text>
    </comment>
    <comment ref="S307" authorId="0" shapeId="0" xr:uid="{B27A6EA5-6DD7-443C-B533-F1A55CB19BD6}">
      <text>
        <r>
          <rPr>
            <sz val="9"/>
            <color indexed="81"/>
            <rFont val="Tahoma"/>
            <family val="2"/>
          </rPr>
          <t>Solver converged in probability to a global solution.</t>
        </r>
      </text>
    </comment>
    <comment ref="T307" authorId="0" shapeId="0" xr:uid="{BF7BBB3F-4585-4483-BB3D-6F5F80902B6B}">
      <text>
        <r>
          <rPr>
            <sz val="9"/>
            <color indexed="81"/>
            <rFont val="Tahoma"/>
            <family val="2"/>
          </rPr>
          <t>Solver converged in probability to a global solution.</t>
        </r>
      </text>
    </comment>
    <comment ref="U307" authorId="0" shapeId="0" xr:uid="{9F3A8E54-972E-4F94-BB8E-F2C542965D6A}">
      <text>
        <r>
          <rPr>
            <sz val="9"/>
            <color indexed="81"/>
            <rFont val="Tahoma"/>
            <family val="2"/>
          </rPr>
          <t>Solver converged in probability to a global solution.</t>
        </r>
      </text>
    </comment>
    <comment ref="V307" authorId="0" shapeId="0" xr:uid="{7C40A89A-67FF-4939-B9A9-803B6DC986F3}">
      <text>
        <r>
          <rPr>
            <sz val="9"/>
            <color indexed="81"/>
            <rFont val="Tahoma"/>
            <family val="2"/>
          </rPr>
          <t>Solver converged in probability to a global solution.</t>
        </r>
      </text>
    </comment>
    <comment ref="W307" authorId="0" shapeId="0" xr:uid="{1B5E142D-B351-49BF-90CF-3327B8FE19DB}">
      <text>
        <r>
          <rPr>
            <sz val="9"/>
            <color indexed="81"/>
            <rFont val="Tahoma"/>
            <family val="2"/>
          </rPr>
          <t>Solver converged in probability to a global solution.</t>
        </r>
      </text>
    </comment>
    <comment ref="X307" authorId="0" shapeId="0" xr:uid="{1264EBC5-CE6F-4B62-B202-AF1B8BA86927}">
      <text>
        <r>
          <rPr>
            <sz val="9"/>
            <color indexed="81"/>
            <rFont val="Tahoma"/>
            <family val="2"/>
          </rPr>
          <t>Solver converged in probability to a global solution.</t>
        </r>
      </text>
    </comment>
    <comment ref="Y307" authorId="0" shapeId="0" xr:uid="{4B9CFE79-4803-44B9-B448-CAF979E2795F}">
      <text>
        <r>
          <rPr>
            <sz val="9"/>
            <color indexed="81"/>
            <rFont val="Tahoma"/>
            <family val="2"/>
          </rPr>
          <t>Solver converged in probability to a global solution.</t>
        </r>
      </text>
    </comment>
    <comment ref="Z307" authorId="0" shapeId="0" xr:uid="{74D77FAA-0EB5-42A7-810A-2B42A1335E6A}">
      <text>
        <r>
          <rPr>
            <sz val="9"/>
            <color indexed="81"/>
            <rFont val="Tahoma"/>
            <family val="2"/>
          </rPr>
          <t>Solver converged in probability to a global solution.</t>
        </r>
      </text>
    </comment>
    <comment ref="AA307" authorId="0" shapeId="0" xr:uid="{0980DCE5-DAED-49E3-8CEA-266F9434F426}">
      <text>
        <r>
          <rPr>
            <sz val="9"/>
            <color indexed="81"/>
            <rFont val="Tahoma"/>
            <family val="2"/>
          </rPr>
          <t>Solver converged in probability to a global solution.</t>
        </r>
      </text>
    </comment>
    <comment ref="B308" authorId="0" shapeId="0" xr:uid="{9D127DC9-BFE0-4ACB-958B-5868AE58F712}">
      <text>
        <r>
          <rPr>
            <sz val="9"/>
            <color indexed="81"/>
            <rFont val="Tahoma"/>
            <family val="2"/>
          </rPr>
          <t>Solver could not find a feasible solution.</t>
        </r>
      </text>
    </comment>
    <comment ref="C308" authorId="0" shapeId="0" xr:uid="{E12B7507-E8BF-41DB-B350-57C7612760D1}">
      <text>
        <r>
          <rPr>
            <sz val="9"/>
            <color indexed="81"/>
            <rFont val="Tahoma"/>
            <family val="2"/>
          </rPr>
          <t>Solver could not find a feasible solution.</t>
        </r>
      </text>
    </comment>
    <comment ref="D308" authorId="0" shapeId="0" xr:uid="{AF620033-D7C9-472B-BFD1-0EE068ABE695}">
      <text>
        <r>
          <rPr>
            <sz val="9"/>
            <color indexed="81"/>
            <rFont val="Tahoma"/>
            <family val="2"/>
          </rPr>
          <t>Solver could not find a feasible solution.</t>
        </r>
      </text>
    </comment>
    <comment ref="E308" authorId="0" shapeId="0" xr:uid="{5A689419-C34E-406E-95D4-B0D405ECA371}">
      <text>
        <r>
          <rPr>
            <sz val="9"/>
            <color indexed="81"/>
            <rFont val="Tahoma"/>
            <family val="2"/>
          </rPr>
          <t>Solver could not find a feasible solution.</t>
        </r>
      </text>
    </comment>
    <comment ref="F308" authorId="0" shapeId="0" xr:uid="{9017129B-4E21-4E9B-90B7-29933FD85630}">
      <text>
        <r>
          <rPr>
            <sz val="9"/>
            <color indexed="81"/>
            <rFont val="Tahoma"/>
            <family val="2"/>
          </rPr>
          <t>Solver could not find a feasible solution.</t>
        </r>
      </text>
    </comment>
    <comment ref="G308" authorId="0" shapeId="0" xr:uid="{5FCA4909-C218-49F7-997D-E339955F5910}">
      <text>
        <r>
          <rPr>
            <sz val="9"/>
            <color indexed="81"/>
            <rFont val="Tahoma"/>
            <family val="2"/>
          </rPr>
          <t>Solver could not find a feasible solution.</t>
        </r>
      </text>
    </comment>
    <comment ref="H308" authorId="0" shapeId="0" xr:uid="{9E6C925B-426E-4600-8BB7-6290CD44298E}">
      <text>
        <r>
          <rPr>
            <sz val="9"/>
            <color indexed="81"/>
            <rFont val="Tahoma"/>
            <family val="2"/>
          </rPr>
          <t>Solver could not find a feasible solution.</t>
        </r>
      </text>
    </comment>
    <comment ref="I308" authorId="0" shapeId="0" xr:uid="{8BEBD0DD-D362-434E-8170-7FEC6C65A402}">
      <text>
        <r>
          <rPr>
            <sz val="9"/>
            <color indexed="81"/>
            <rFont val="Tahoma"/>
            <family val="2"/>
          </rPr>
          <t>Solver could not find a feasible solution.</t>
        </r>
      </text>
    </comment>
    <comment ref="J308" authorId="0" shapeId="0" xr:uid="{B3035553-BCDA-4CFA-B308-D20E27DABDB5}">
      <text>
        <r>
          <rPr>
            <sz val="9"/>
            <color indexed="81"/>
            <rFont val="Tahoma"/>
            <family val="2"/>
          </rPr>
          <t>Solver could not find a feasible solution.</t>
        </r>
      </text>
    </comment>
    <comment ref="K308" authorId="0" shapeId="0" xr:uid="{8143A353-6466-4DD8-93DA-6AD25E9A3583}">
      <text>
        <r>
          <rPr>
            <sz val="9"/>
            <color indexed="81"/>
            <rFont val="Tahoma"/>
            <family val="2"/>
          </rPr>
          <t>Solver could not find a feasible solution.</t>
        </r>
      </text>
    </comment>
    <comment ref="L308" authorId="0" shapeId="0" xr:uid="{6922CC38-2EB9-4A96-9B5A-8283D4E7D936}">
      <text>
        <r>
          <rPr>
            <sz val="9"/>
            <color indexed="81"/>
            <rFont val="Tahoma"/>
            <family val="2"/>
          </rPr>
          <t>Solver could not find a feasible solution.</t>
        </r>
      </text>
    </comment>
    <comment ref="M308" authorId="0" shapeId="0" xr:uid="{588977B7-DAA6-4155-BC40-2E30B99C2029}">
      <text>
        <r>
          <rPr>
            <sz val="9"/>
            <color indexed="81"/>
            <rFont val="Tahoma"/>
            <family val="2"/>
          </rPr>
          <t>Solver could not find a feasible solution.</t>
        </r>
      </text>
    </comment>
    <comment ref="N308" authorId="0" shapeId="0" xr:uid="{FB2E0B5C-3692-4D1D-AF6B-66FCBC2F5A26}">
      <text>
        <r>
          <rPr>
            <sz val="9"/>
            <color indexed="81"/>
            <rFont val="Tahoma"/>
            <family val="2"/>
          </rPr>
          <t>Solver could not find a feasible solution.</t>
        </r>
      </text>
    </comment>
    <comment ref="O308" authorId="0" shapeId="0" xr:uid="{22B9B180-F4F5-4E73-8727-39185ACDBB4D}">
      <text>
        <r>
          <rPr>
            <sz val="9"/>
            <color indexed="81"/>
            <rFont val="Tahoma"/>
            <family val="2"/>
          </rPr>
          <t>Solver could not find a feasible solution.</t>
        </r>
      </text>
    </comment>
    <comment ref="P308" authorId="0" shapeId="0" xr:uid="{4C63C798-46C3-40E6-B98E-0C9C902FA1D0}">
      <text>
        <r>
          <rPr>
            <sz val="9"/>
            <color indexed="81"/>
            <rFont val="Tahoma"/>
            <family val="2"/>
          </rPr>
          <t>Solver could not find a feasible solution.</t>
        </r>
      </text>
    </comment>
    <comment ref="Q308" authorId="0" shapeId="0" xr:uid="{C4EE840D-FAEE-41AF-92A3-9349E823C678}">
      <text>
        <r>
          <rPr>
            <sz val="9"/>
            <color indexed="81"/>
            <rFont val="Tahoma"/>
            <family val="2"/>
          </rPr>
          <t>Solver could not find a feasible solution.</t>
        </r>
      </text>
    </comment>
    <comment ref="R308" authorId="0" shapeId="0" xr:uid="{468CEFA6-9051-43FF-BD5E-121869BF2669}">
      <text>
        <r>
          <rPr>
            <sz val="9"/>
            <color indexed="81"/>
            <rFont val="Tahoma"/>
            <family val="2"/>
          </rPr>
          <t>Solver could not find a feasible solution.</t>
        </r>
      </text>
    </comment>
    <comment ref="S308" authorId="0" shapeId="0" xr:uid="{3E0AE49F-2ACF-4F72-BE6C-92CDCD9E0FD3}">
      <text>
        <r>
          <rPr>
            <sz val="9"/>
            <color indexed="81"/>
            <rFont val="Tahoma"/>
            <family val="2"/>
          </rPr>
          <t>Solver converged in probability to a global solution.</t>
        </r>
      </text>
    </comment>
    <comment ref="T308" authorId="0" shapeId="0" xr:uid="{78E165B9-C889-4FEC-B1C9-B0863D7A455D}">
      <text>
        <r>
          <rPr>
            <sz val="9"/>
            <color indexed="81"/>
            <rFont val="Tahoma"/>
            <family val="2"/>
          </rPr>
          <t>Solver converged in probability to a global solution.</t>
        </r>
      </text>
    </comment>
    <comment ref="U308" authorId="0" shapeId="0" xr:uid="{3D3AC02E-2F83-4402-B841-7FA642FE6328}">
      <text>
        <r>
          <rPr>
            <sz val="9"/>
            <color indexed="81"/>
            <rFont val="Tahoma"/>
            <family val="2"/>
          </rPr>
          <t>Solver converged in probability to a global solution.</t>
        </r>
      </text>
    </comment>
    <comment ref="V308" authorId="0" shapeId="0" xr:uid="{C5682499-5BE4-46F2-B60B-89B9C9F2B4E4}">
      <text>
        <r>
          <rPr>
            <sz val="9"/>
            <color indexed="81"/>
            <rFont val="Tahoma"/>
            <family val="2"/>
          </rPr>
          <t>Solver converged in probability to a global solution.</t>
        </r>
      </text>
    </comment>
    <comment ref="W308" authorId="0" shapeId="0" xr:uid="{3AB23A4F-565F-48A4-9D58-372FFF9506C0}">
      <text>
        <r>
          <rPr>
            <sz val="9"/>
            <color indexed="81"/>
            <rFont val="Tahoma"/>
            <family val="2"/>
          </rPr>
          <t>Solver converged in probability to a global solution.</t>
        </r>
      </text>
    </comment>
    <comment ref="X308" authorId="0" shapeId="0" xr:uid="{CFE461CF-F69D-4885-ADB2-D6A46A0C2A40}">
      <text>
        <r>
          <rPr>
            <sz val="9"/>
            <color indexed="81"/>
            <rFont val="Tahoma"/>
            <family val="2"/>
          </rPr>
          <t>Solver converged in probability to a global solution.</t>
        </r>
      </text>
    </comment>
    <comment ref="Y308" authorId="0" shapeId="0" xr:uid="{00497A8A-B8A7-40C2-85AA-7D242AB592AA}">
      <text>
        <r>
          <rPr>
            <sz val="9"/>
            <color indexed="81"/>
            <rFont val="Tahoma"/>
            <family val="2"/>
          </rPr>
          <t>Solver converged in probability to a global solution.</t>
        </r>
      </text>
    </comment>
    <comment ref="Z308" authorId="0" shapeId="0" xr:uid="{29DC510C-8E3E-46FE-8C44-1847F36CF732}">
      <text>
        <r>
          <rPr>
            <sz val="9"/>
            <color indexed="81"/>
            <rFont val="Tahoma"/>
            <family val="2"/>
          </rPr>
          <t>Solver converged in probability to a global solution.</t>
        </r>
      </text>
    </comment>
    <comment ref="AA308" authorId="0" shapeId="0" xr:uid="{3C176F45-60F8-4333-ABD4-D48B5DC92DC4}">
      <text>
        <r>
          <rPr>
            <sz val="9"/>
            <color indexed="81"/>
            <rFont val="Tahoma"/>
            <family val="2"/>
          </rPr>
          <t>Solver converged in probability to a global solution.</t>
        </r>
      </text>
    </comment>
    <comment ref="B309" authorId="0" shapeId="0" xr:uid="{9612F0E4-90F8-42CE-8B54-A596DE0D5EE2}">
      <text>
        <r>
          <rPr>
            <sz val="9"/>
            <color indexed="81"/>
            <rFont val="Tahoma"/>
            <family val="2"/>
          </rPr>
          <t>Solver could not find a feasible solution.</t>
        </r>
      </text>
    </comment>
    <comment ref="C309" authorId="0" shapeId="0" xr:uid="{53D4ECE2-CC82-4C1E-8DBC-96561479F265}">
      <text>
        <r>
          <rPr>
            <sz val="9"/>
            <color indexed="81"/>
            <rFont val="Tahoma"/>
            <family val="2"/>
          </rPr>
          <t>Solver could not find a feasible solution.</t>
        </r>
      </text>
    </comment>
    <comment ref="D309" authorId="0" shapeId="0" xr:uid="{D827B976-BC96-4921-8843-6F9190E86C01}">
      <text>
        <r>
          <rPr>
            <sz val="9"/>
            <color indexed="81"/>
            <rFont val="Tahoma"/>
            <family val="2"/>
          </rPr>
          <t>Solver could not find a feasible solution.</t>
        </r>
      </text>
    </comment>
    <comment ref="E309" authorId="0" shapeId="0" xr:uid="{DE2AE5AC-2426-4FCC-95F1-F7CFC6983C67}">
      <text>
        <r>
          <rPr>
            <sz val="9"/>
            <color indexed="81"/>
            <rFont val="Tahoma"/>
            <family val="2"/>
          </rPr>
          <t>Solver could not find a feasible solution.</t>
        </r>
      </text>
    </comment>
    <comment ref="F309" authorId="0" shapeId="0" xr:uid="{A8332936-600D-4678-9AB1-400FA1AC9201}">
      <text>
        <r>
          <rPr>
            <sz val="9"/>
            <color indexed="81"/>
            <rFont val="Tahoma"/>
            <family val="2"/>
          </rPr>
          <t>Solver could not find a feasible solution.</t>
        </r>
      </text>
    </comment>
    <comment ref="G309" authorId="0" shapeId="0" xr:uid="{8430B688-B97E-4E7A-865C-4E22AC695007}">
      <text>
        <r>
          <rPr>
            <sz val="9"/>
            <color indexed="81"/>
            <rFont val="Tahoma"/>
            <family val="2"/>
          </rPr>
          <t>Solver could not find a feasible solution.</t>
        </r>
      </text>
    </comment>
    <comment ref="H309" authorId="0" shapeId="0" xr:uid="{ABA52C7E-D647-47A8-B4D4-42DB1E99A6E9}">
      <text>
        <r>
          <rPr>
            <sz val="9"/>
            <color indexed="81"/>
            <rFont val="Tahoma"/>
            <family val="2"/>
          </rPr>
          <t>Solver could not find a feasible solution.</t>
        </r>
      </text>
    </comment>
    <comment ref="I309" authorId="0" shapeId="0" xr:uid="{54C8963D-ACC0-4CB2-AE6A-68D0CD9F4A2B}">
      <text>
        <r>
          <rPr>
            <sz val="9"/>
            <color indexed="81"/>
            <rFont val="Tahoma"/>
            <family val="2"/>
          </rPr>
          <t>Solver could not find a feasible solution.</t>
        </r>
      </text>
    </comment>
    <comment ref="J309" authorId="0" shapeId="0" xr:uid="{8F2DB706-FC7E-47AA-83A2-B506E7407771}">
      <text>
        <r>
          <rPr>
            <sz val="9"/>
            <color indexed="81"/>
            <rFont val="Tahoma"/>
            <family val="2"/>
          </rPr>
          <t>Solver could not find a feasible solution.</t>
        </r>
      </text>
    </comment>
    <comment ref="K309" authorId="0" shapeId="0" xr:uid="{C8D44E65-4CC0-455E-BD25-4A67A762491D}">
      <text>
        <r>
          <rPr>
            <sz val="9"/>
            <color indexed="81"/>
            <rFont val="Tahoma"/>
            <family val="2"/>
          </rPr>
          <t>Solver could not find a feasible solution.</t>
        </r>
      </text>
    </comment>
    <comment ref="L309" authorId="0" shapeId="0" xr:uid="{F71B993D-8E08-4CAF-A403-E83DF1CE94D5}">
      <text>
        <r>
          <rPr>
            <sz val="9"/>
            <color indexed="81"/>
            <rFont val="Tahoma"/>
            <family val="2"/>
          </rPr>
          <t>Solver could not find a feasible solution.</t>
        </r>
      </text>
    </comment>
    <comment ref="M309" authorId="0" shapeId="0" xr:uid="{873FCC1B-F917-4F1B-905F-17C373CBB289}">
      <text>
        <r>
          <rPr>
            <sz val="9"/>
            <color indexed="81"/>
            <rFont val="Tahoma"/>
            <family val="2"/>
          </rPr>
          <t>Solver could not find a feasible solution.</t>
        </r>
      </text>
    </comment>
    <comment ref="N309" authorId="0" shapeId="0" xr:uid="{3A32C802-2B9E-46FD-8E4C-BED11C1CF4AA}">
      <text>
        <r>
          <rPr>
            <sz val="9"/>
            <color indexed="81"/>
            <rFont val="Tahoma"/>
            <family val="2"/>
          </rPr>
          <t>Solver could not find a feasible solution.</t>
        </r>
      </text>
    </comment>
    <comment ref="O309" authorId="0" shapeId="0" xr:uid="{505B285F-766A-4DA0-AA06-AA46BF0E11BB}">
      <text>
        <r>
          <rPr>
            <sz val="9"/>
            <color indexed="81"/>
            <rFont val="Tahoma"/>
            <family val="2"/>
          </rPr>
          <t>Solver could not find a feasible solution.</t>
        </r>
      </text>
    </comment>
    <comment ref="P309" authorId="0" shapeId="0" xr:uid="{069B6211-7E10-4286-BF1A-FDEA65AF64F1}">
      <text>
        <r>
          <rPr>
            <sz val="9"/>
            <color indexed="81"/>
            <rFont val="Tahoma"/>
            <family val="2"/>
          </rPr>
          <t>Solver could not find a feasible solution.</t>
        </r>
      </text>
    </comment>
    <comment ref="Q309" authorId="0" shapeId="0" xr:uid="{CB983AAD-9140-44D4-919D-EE54228945A7}">
      <text>
        <r>
          <rPr>
            <sz val="9"/>
            <color indexed="81"/>
            <rFont val="Tahoma"/>
            <family val="2"/>
          </rPr>
          <t>Solver could not find a feasible solution.</t>
        </r>
      </text>
    </comment>
    <comment ref="R309" authorId="0" shapeId="0" xr:uid="{FF7559DA-6B1E-49E8-AEA2-4BEA2C02AE7A}">
      <text>
        <r>
          <rPr>
            <sz val="9"/>
            <color indexed="81"/>
            <rFont val="Tahoma"/>
            <family val="2"/>
          </rPr>
          <t>Solver could not find a feasible solution.</t>
        </r>
      </text>
    </comment>
    <comment ref="S309" authorId="0" shapeId="0" xr:uid="{CD1A5076-0BF7-4C11-BA72-A829B7D5179F}">
      <text>
        <r>
          <rPr>
            <sz val="9"/>
            <color indexed="81"/>
            <rFont val="Tahoma"/>
            <family val="2"/>
          </rPr>
          <t>Solver could not find a feasible solution.</t>
        </r>
      </text>
    </comment>
    <comment ref="T309" authorId="0" shapeId="0" xr:uid="{96BFCF27-0B1C-4896-A3E7-63F6A6235EDA}">
      <text>
        <r>
          <rPr>
            <sz val="9"/>
            <color indexed="81"/>
            <rFont val="Tahoma"/>
            <family val="2"/>
          </rPr>
          <t>Solver converged in probability to a global solution.</t>
        </r>
      </text>
    </comment>
    <comment ref="U309" authorId="0" shapeId="0" xr:uid="{52E3F750-4CE2-4D87-AC41-B9D23B1E03FF}">
      <text>
        <r>
          <rPr>
            <sz val="9"/>
            <color indexed="81"/>
            <rFont val="Tahoma"/>
            <family val="2"/>
          </rPr>
          <t>Solver converged in probability to a global solution.</t>
        </r>
      </text>
    </comment>
    <comment ref="V309" authorId="0" shapeId="0" xr:uid="{4D6A5314-DC80-4EF2-BE0F-664A100CF731}">
      <text>
        <r>
          <rPr>
            <sz val="9"/>
            <color indexed="81"/>
            <rFont val="Tahoma"/>
            <family val="2"/>
          </rPr>
          <t>Solver converged in probability to a global solution.</t>
        </r>
      </text>
    </comment>
    <comment ref="W309" authorId="0" shapeId="0" xr:uid="{13B52FDC-18B7-4779-8446-54509C780BFD}">
      <text>
        <r>
          <rPr>
            <sz val="9"/>
            <color indexed="81"/>
            <rFont val="Tahoma"/>
            <family val="2"/>
          </rPr>
          <t>Solver converged in probability to a global solution.</t>
        </r>
      </text>
    </comment>
    <comment ref="X309" authorId="0" shapeId="0" xr:uid="{EEECDA5C-38C6-4707-A1CB-2BDC2AD48B54}">
      <text>
        <r>
          <rPr>
            <sz val="9"/>
            <color indexed="81"/>
            <rFont val="Tahoma"/>
            <family val="2"/>
          </rPr>
          <t>Solver converged in probability to a global solution.</t>
        </r>
      </text>
    </comment>
    <comment ref="Y309" authorId="0" shapeId="0" xr:uid="{DEEA25E2-7023-4951-AB98-56F66484D521}">
      <text>
        <r>
          <rPr>
            <sz val="9"/>
            <color indexed="81"/>
            <rFont val="Tahoma"/>
            <family val="2"/>
          </rPr>
          <t>Solver converged in probability to a global solution.</t>
        </r>
      </text>
    </comment>
    <comment ref="Z309" authorId="0" shapeId="0" xr:uid="{A4B0093E-5676-45DB-9BB5-F1411F6B0BE9}">
      <text>
        <r>
          <rPr>
            <sz val="9"/>
            <color indexed="81"/>
            <rFont val="Tahoma"/>
            <family val="2"/>
          </rPr>
          <t>Solver converged in probability to a global solution.</t>
        </r>
      </text>
    </comment>
    <comment ref="AA309" authorId="0" shapeId="0" xr:uid="{18DED417-8134-47B3-A129-0867283F56DF}">
      <text>
        <r>
          <rPr>
            <sz val="9"/>
            <color indexed="81"/>
            <rFont val="Tahoma"/>
            <family val="2"/>
          </rPr>
          <t>Solver converged in probability to a global solution.</t>
        </r>
      </text>
    </comment>
    <comment ref="B310" authorId="0" shapeId="0" xr:uid="{E236202C-A108-4575-8145-83D7DC217B21}">
      <text>
        <r>
          <rPr>
            <sz val="9"/>
            <color indexed="81"/>
            <rFont val="Tahoma"/>
            <family val="2"/>
          </rPr>
          <t>Solver could not find a feasible solution.</t>
        </r>
      </text>
    </comment>
    <comment ref="C310" authorId="0" shapeId="0" xr:uid="{B808C922-0617-494C-8C72-256427216287}">
      <text>
        <r>
          <rPr>
            <sz val="9"/>
            <color indexed="81"/>
            <rFont val="Tahoma"/>
            <family val="2"/>
          </rPr>
          <t>Solver could not find a feasible solution.</t>
        </r>
      </text>
    </comment>
    <comment ref="D310" authorId="0" shapeId="0" xr:uid="{63FF5692-730C-459A-836B-29A5114BCC1D}">
      <text>
        <r>
          <rPr>
            <sz val="9"/>
            <color indexed="81"/>
            <rFont val="Tahoma"/>
            <family val="2"/>
          </rPr>
          <t>Solver could not find a feasible solution.</t>
        </r>
      </text>
    </comment>
    <comment ref="E310" authorId="0" shapeId="0" xr:uid="{59D94DA8-1E03-4D08-A917-ACED1F19FCB6}">
      <text>
        <r>
          <rPr>
            <sz val="9"/>
            <color indexed="81"/>
            <rFont val="Tahoma"/>
            <family val="2"/>
          </rPr>
          <t>Solver could not find a feasible solution.</t>
        </r>
      </text>
    </comment>
    <comment ref="F310" authorId="0" shapeId="0" xr:uid="{DA7CE8F5-3A06-4EBB-9EC1-0A3A369D7B72}">
      <text>
        <r>
          <rPr>
            <sz val="9"/>
            <color indexed="81"/>
            <rFont val="Tahoma"/>
            <family val="2"/>
          </rPr>
          <t>Solver could not find a feasible solution.</t>
        </r>
      </text>
    </comment>
    <comment ref="G310" authorId="0" shapeId="0" xr:uid="{97EAB276-34EC-4712-9A9A-1E2714F6AE1A}">
      <text>
        <r>
          <rPr>
            <sz val="9"/>
            <color indexed="81"/>
            <rFont val="Tahoma"/>
            <family val="2"/>
          </rPr>
          <t>Solver could not find a feasible solution.</t>
        </r>
      </text>
    </comment>
    <comment ref="H310" authorId="0" shapeId="0" xr:uid="{A73218A5-B372-40D0-A3DB-370B45DF1C21}">
      <text>
        <r>
          <rPr>
            <sz val="9"/>
            <color indexed="81"/>
            <rFont val="Tahoma"/>
            <family val="2"/>
          </rPr>
          <t>Solver could not find a feasible solution.</t>
        </r>
      </text>
    </comment>
    <comment ref="I310" authorId="0" shapeId="0" xr:uid="{B56021DC-B335-44B8-BD90-A617B9FB1F0B}">
      <text>
        <r>
          <rPr>
            <sz val="9"/>
            <color indexed="81"/>
            <rFont val="Tahoma"/>
            <family val="2"/>
          </rPr>
          <t>Solver could not find a feasible solution.</t>
        </r>
      </text>
    </comment>
    <comment ref="J310" authorId="0" shapeId="0" xr:uid="{2DA96E97-24FC-4BE2-9D62-BBAA0F836A98}">
      <text>
        <r>
          <rPr>
            <sz val="9"/>
            <color indexed="81"/>
            <rFont val="Tahoma"/>
            <family val="2"/>
          </rPr>
          <t>Solver could not find a feasible solution.</t>
        </r>
      </text>
    </comment>
    <comment ref="K310" authorId="0" shapeId="0" xr:uid="{41175BAA-DA68-41FF-95A5-69C2EFF598C2}">
      <text>
        <r>
          <rPr>
            <sz val="9"/>
            <color indexed="81"/>
            <rFont val="Tahoma"/>
            <family val="2"/>
          </rPr>
          <t>Solver could not find a feasible solution.</t>
        </r>
      </text>
    </comment>
    <comment ref="L310" authorId="0" shapeId="0" xr:uid="{CBC5CC29-2EE6-46EB-AA91-B47BED356CD6}">
      <text>
        <r>
          <rPr>
            <sz val="9"/>
            <color indexed="81"/>
            <rFont val="Tahoma"/>
            <family val="2"/>
          </rPr>
          <t>Solver could not find a feasible solution.</t>
        </r>
      </text>
    </comment>
    <comment ref="M310" authorId="0" shapeId="0" xr:uid="{3DB3140A-4595-4D49-8D8F-69F96C40B3AB}">
      <text>
        <r>
          <rPr>
            <sz val="9"/>
            <color indexed="81"/>
            <rFont val="Tahoma"/>
            <family val="2"/>
          </rPr>
          <t>Solver could not find a feasible solution.</t>
        </r>
      </text>
    </comment>
    <comment ref="N310" authorId="0" shapeId="0" xr:uid="{D53E99DD-1E3C-4573-ABDC-81B3A25C6D04}">
      <text>
        <r>
          <rPr>
            <sz val="9"/>
            <color indexed="81"/>
            <rFont val="Tahoma"/>
            <family val="2"/>
          </rPr>
          <t>Solver could not find a feasible solution.</t>
        </r>
      </text>
    </comment>
    <comment ref="O310" authorId="0" shapeId="0" xr:uid="{55F4CD7F-5EC1-48C1-AFA9-80D17A419225}">
      <text>
        <r>
          <rPr>
            <sz val="9"/>
            <color indexed="81"/>
            <rFont val="Tahoma"/>
            <family val="2"/>
          </rPr>
          <t>Solver could not find a feasible solution.</t>
        </r>
      </text>
    </comment>
    <comment ref="P310" authorId="0" shapeId="0" xr:uid="{DDEC38E1-AD4D-4937-A150-6560F24FE825}">
      <text>
        <r>
          <rPr>
            <sz val="9"/>
            <color indexed="81"/>
            <rFont val="Tahoma"/>
            <family val="2"/>
          </rPr>
          <t>Solver could not find a feasible solution.</t>
        </r>
      </text>
    </comment>
    <comment ref="Q310" authorId="0" shapeId="0" xr:uid="{893739F2-C3B9-4005-BA42-A19B74CD50C0}">
      <text>
        <r>
          <rPr>
            <sz val="9"/>
            <color indexed="81"/>
            <rFont val="Tahoma"/>
            <family val="2"/>
          </rPr>
          <t>Solver could not find a feasible solution.</t>
        </r>
      </text>
    </comment>
    <comment ref="R310" authorId="0" shapeId="0" xr:uid="{D4537F4D-E826-48C1-9CD9-79357BD45D16}">
      <text>
        <r>
          <rPr>
            <sz val="9"/>
            <color indexed="81"/>
            <rFont val="Tahoma"/>
            <family val="2"/>
          </rPr>
          <t>Solver could not find a feasible solution.</t>
        </r>
      </text>
    </comment>
    <comment ref="S310" authorId="0" shapeId="0" xr:uid="{BDE08FE9-1EC6-4804-9643-E320CC1E721C}">
      <text>
        <r>
          <rPr>
            <sz val="9"/>
            <color indexed="81"/>
            <rFont val="Tahoma"/>
            <family val="2"/>
          </rPr>
          <t>Solver could not find a feasible solution.</t>
        </r>
      </text>
    </comment>
    <comment ref="T310" authorId="0" shapeId="0" xr:uid="{170401FB-36F3-4887-B169-45323046BFF9}">
      <text>
        <r>
          <rPr>
            <sz val="9"/>
            <color indexed="81"/>
            <rFont val="Tahoma"/>
            <family val="2"/>
          </rPr>
          <t>Solver converged in probability to a global solution.</t>
        </r>
      </text>
    </comment>
    <comment ref="U310" authorId="0" shapeId="0" xr:uid="{5EE6C826-9F21-4FA5-A5A4-7985DB683D31}">
      <text>
        <r>
          <rPr>
            <sz val="9"/>
            <color indexed="81"/>
            <rFont val="Tahoma"/>
            <family val="2"/>
          </rPr>
          <t>Solver converged in probability to a global solution.</t>
        </r>
      </text>
    </comment>
    <comment ref="V310" authorId="0" shapeId="0" xr:uid="{29DA4B9C-2F43-4E1E-8105-D510A25BCC07}">
      <text>
        <r>
          <rPr>
            <sz val="9"/>
            <color indexed="81"/>
            <rFont val="Tahoma"/>
            <family val="2"/>
          </rPr>
          <t>Solver converged in probability to a global solution.</t>
        </r>
      </text>
    </comment>
    <comment ref="W310" authorId="0" shapeId="0" xr:uid="{72ACC8CD-9504-4C43-81D4-5C42E7D08255}">
      <text>
        <r>
          <rPr>
            <sz val="9"/>
            <color indexed="81"/>
            <rFont val="Tahoma"/>
            <family val="2"/>
          </rPr>
          <t>Solver converged in probability to a global solution.</t>
        </r>
      </text>
    </comment>
    <comment ref="X310" authorId="0" shapeId="0" xr:uid="{C35B70DF-9830-437C-96AF-2904E94E413D}">
      <text>
        <r>
          <rPr>
            <sz val="9"/>
            <color indexed="81"/>
            <rFont val="Tahoma"/>
            <family val="2"/>
          </rPr>
          <t>Solver converged in probability to a global solution.</t>
        </r>
      </text>
    </comment>
    <comment ref="Y310" authorId="0" shapeId="0" xr:uid="{7150745F-B504-4A57-91E3-1EA3BFA63E8E}">
      <text>
        <r>
          <rPr>
            <sz val="9"/>
            <color indexed="81"/>
            <rFont val="Tahoma"/>
            <family val="2"/>
          </rPr>
          <t>Solver converged in probability to a global solution.</t>
        </r>
      </text>
    </comment>
    <comment ref="Z310" authorId="0" shapeId="0" xr:uid="{1B7DB353-7FDD-495E-8198-E21DC4DBD5C9}">
      <text>
        <r>
          <rPr>
            <sz val="9"/>
            <color indexed="81"/>
            <rFont val="Tahoma"/>
            <family val="2"/>
          </rPr>
          <t>Solver converged in probability to a global solution.</t>
        </r>
      </text>
    </comment>
    <comment ref="AA310" authorId="0" shapeId="0" xr:uid="{E7D58294-962D-437A-90D5-D4156A4681EE}">
      <text>
        <r>
          <rPr>
            <sz val="9"/>
            <color indexed="81"/>
            <rFont val="Tahoma"/>
            <family val="2"/>
          </rPr>
          <t>Solver converged in probability to a global solution.</t>
        </r>
      </text>
    </comment>
    <comment ref="B313" authorId="0" shapeId="0" xr:uid="{BB8EE2BC-B11F-4778-8519-08E4C4ABC823}">
      <text>
        <r>
          <rPr>
            <sz val="9"/>
            <color indexed="81"/>
            <rFont val="Tahoma"/>
            <family val="2"/>
          </rPr>
          <t>Solver could not find a feasible solution.</t>
        </r>
      </text>
    </comment>
    <comment ref="C313" authorId="0" shapeId="0" xr:uid="{C7BBEF6E-25C8-409B-B977-85E2E97588C9}">
      <text>
        <r>
          <rPr>
            <sz val="9"/>
            <color indexed="81"/>
            <rFont val="Tahoma"/>
            <family val="2"/>
          </rPr>
          <t>Solver could not find a feasible solution.</t>
        </r>
      </text>
    </comment>
    <comment ref="D313" authorId="0" shapeId="0" xr:uid="{6635941E-2807-4262-8A33-30859EFB975A}">
      <text>
        <r>
          <rPr>
            <sz val="9"/>
            <color indexed="81"/>
            <rFont val="Tahoma"/>
            <family val="2"/>
          </rPr>
          <t>Solver could not find a feasible solution.</t>
        </r>
      </text>
    </comment>
    <comment ref="E313" authorId="0" shapeId="0" xr:uid="{7C499FAD-59B8-42C0-B298-6594AE919790}">
      <text>
        <r>
          <rPr>
            <sz val="9"/>
            <color indexed="81"/>
            <rFont val="Tahoma"/>
            <family val="2"/>
          </rPr>
          <t>Solver could not find a feasible solution.</t>
        </r>
      </text>
    </comment>
    <comment ref="F313" authorId="0" shapeId="0" xr:uid="{8162C1EF-E237-46EC-BD4E-F30F8E7F65D0}">
      <text>
        <r>
          <rPr>
            <sz val="9"/>
            <color indexed="81"/>
            <rFont val="Tahoma"/>
            <family val="2"/>
          </rPr>
          <t>Solver could not find a feasible solution.</t>
        </r>
      </text>
    </comment>
    <comment ref="G313" authorId="0" shapeId="0" xr:uid="{2BA25954-CE71-44D9-9D7C-CCE67121E897}">
      <text>
        <r>
          <rPr>
            <sz val="9"/>
            <color indexed="81"/>
            <rFont val="Tahoma"/>
            <family val="2"/>
          </rPr>
          <t>Solver could not find a feasible solution.</t>
        </r>
      </text>
    </comment>
    <comment ref="H313" authorId="0" shapeId="0" xr:uid="{ADF06BFB-98E5-4D4E-9730-ED37DCE80558}">
      <text>
        <r>
          <rPr>
            <sz val="9"/>
            <color indexed="81"/>
            <rFont val="Tahoma"/>
            <family val="2"/>
          </rPr>
          <t>Solver could not find a feasible solution.</t>
        </r>
      </text>
    </comment>
    <comment ref="I313" authorId="0" shapeId="0" xr:uid="{80386CF6-7C7D-4AB9-A3B3-B0D194BD867D}">
      <text>
        <r>
          <rPr>
            <sz val="9"/>
            <color indexed="81"/>
            <rFont val="Tahoma"/>
            <family val="2"/>
          </rPr>
          <t>Solver could not find a feasible solution.</t>
        </r>
      </text>
    </comment>
    <comment ref="J313" authorId="0" shapeId="0" xr:uid="{71655F7C-6284-4D47-96A9-E76ADA55176B}">
      <text>
        <r>
          <rPr>
            <sz val="9"/>
            <color indexed="81"/>
            <rFont val="Tahoma"/>
            <family val="2"/>
          </rPr>
          <t>Solver could not find a feasible solution.</t>
        </r>
      </text>
    </comment>
    <comment ref="K313" authorId="0" shapeId="0" xr:uid="{8679F70D-92C9-4D6D-851A-EEDC962B05A4}">
      <text>
        <r>
          <rPr>
            <sz val="9"/>
            <color indexed="81"/>
            <rFont val="Tahoma"/>
            <family val="2"/>
          </rPr>
          <t>Solver could not find a feasible solution.</t>
        </r>
      </text>
    </comment>
    <comment ref="L313" authorId="0" shapeId="0" xr:uid="{DCA5CB17-EC84-4D25-9DF1-42A4C03C4E4F}">
      <text>
        <r>
          <rPr>
            <sz val="9"/>
            <color indexed="81"/>
            <rFont val="Tahoma"/>
            <family val="2"/>
          </rPr>
          <t>Solver could not find a feasible solution.</t>
        </r>
      </text>
    </comment>
    <comment ref="M313" authorId="0" shapeId="0" xr:uid="{18102563-3254-418D-A0C8-EAB82DE4C100}">
      <text>
        <r>
          <rPr>
            <sz val="9"/>
            <color indexed="81"/>
            <rFont val="Tahoma"/>
            <family val="2"/>
          </rPr>
          <t>Solver could not find a feasible solution.</t>
        </r>
      </text>
    </comment>
    <comment ref="N313" authorId="0" shapeId="0" xr:uid="{77CBD73A-5509-442E-B89A-3305DBD6DEA7}">
      <text>
        <r>
          <rPr>
            <sz val="9"/>
            <color indexed="81"/>
            <rFont val="Tahoma"/>
            <family val="2"/>
          </rPr>
          <t>Solver could not find a feasible solution.</t>
        </r>
      </text>
    </comment>
    <comment ref="O313" authorId="0" shapeId="0" xr:uid="{02C170F5-2A0E-4C73-96A3-3F10FF569F99}">
      <text>
        <r>
          <rPr>
            <sz val="9"/>
            <color indexed="81"/>
            <rFont val="Tahoma"/>
            <family val="2"/>
          </rPr>
          <t>Solver converged in probability to a global solution.</t>
        </r>
      </text>
    </comment>
    <comment ref="P313" authorId="0" shapeId="0" xr:uid="{D63697D4-D360-4177-AFD5-18EF183F3A67}">
      <text>
        <r>
          <rPr>
            <sz val="9"/>
            <color indexed="81"/>
            <rFont val="Tahoma"/>
            <family val="2"/>
          </rPr>
          <t>Solver converged in probability to a global solution.</t>
        </r>
      </text>
    </comment>
    <comment ref="Q313" authorId="0" shapeId="0" xr:uid="{9797682F-48A2-44BE-80D0-93709E08E9C4}">
      <text>
        <r>
          <rPr>
            <sz val="9"/>
            <color indexed="81"/>
            <rFont val="Tahoma"/>
            <family val="2"/>
          </rPr>
          <t>Solver converged in probability to a global solution.</t>
        </r>
      </text>
    </comment>
    <comment ref="R313" authorId="0" shapeId="0" xr:uid="{B4E1D48C-6E15-4478-BCBB-76AC43350304}">
      <text>
        <r>
          <rPr>
            <sz val="9"/>
            <color indexed="81"/>
            <rFont val="Tahoma"/>
            <family val="2"/>
          </rPr>
          <t>Solver converged in probability to a global solution.</t>
        </r>
      </text>
    </comment>
    <comment ref="S313" authorId="0" shapeId="0" xr:uid="{D02E941C-6B33-4351-BCCF-9E2E97C6F5CC}">
      <text>
        <r>
          <rPr>
            <sz val="9"/>
            <color indexed="81"/>
            <rFont val="Tahoma"/>
            <family val="2"/>
          </rPr>
          <t>Solver converged in probability to a global solution.</t>
        </r>
      </text>
    </comment>
    <comment ref="T313" authorId="0" shapeId="0" xr:uid="{B8CF3EBC-1184-411E-8B41-7250F18563BD}">
      <text>
        <r>
          <rPr>
            <sz val="9"/>
            <color indexed="81"/>
            <rFont val="Tahoma"/>
            <family val="2"/>
          </rPr>
          <t>Solver converged in probability to a global solution.</t>
        </r>
      </text>
    </comment>
    <comment ref="U313" authorId="0" shapeId="0" xr:uid="{3E2C640B-B3E3-4DB2-B5AE-CFCAC434B894}">
      <text>
        <r>
          <rPr>
            <sz val="9"/>
            <color indexed="81"/>
            <rFont val="Tahoma"/>
            <family val="2"/>
          </rPr>
          <t>Solver converged in probability to a global solution.</t>
        </r>
      </text>
    </comment>
    <comment ref="V313" authorId="0" shapeId="0" xr:uid="{F5A5CC18-58E5-48C7-9767-5564F336826A}">
      <text>
        <r>
          <rPr>
            <sz val="9"/>
            <color indexed="81"/>
            <rFont val="Tahoma"/>
            <family val="2"/>
          </rPr>
          <t>Solver converged in probability to a global solution.</t>
        </r>
      </text>
    </comment>
    <comment ref="W313" authorId="0" shapeId="0" xr:uid="{6349E9B5-E00D-4CA2-A48E-33CFC0C3CA8C}">
      <text>
        <r>
          <rPr>
            <sz val="9"/>
            <color indexed="81"/>
            <rFont val="Tahoma"/>
            <family val="2"/>
          </rPr>
          <t>Solver converged in probability to a global solution.</t>
        </r>
      </text>
    </comment>
    <comment ref="X313" authorId="0" shapeId="0" xr:uid="{FA924446-01DB-4A18-A387-EB539BDBAB09}">
      <text>
        <r>
          <rPr>
            <sz val="9"/>
            <color indexed="81"/>
            <rFont val="Tahoma"/>
            <family val="2"/>
          </rPr>
          <t>Solver converged in probability to a global solution.</t>
        </r>
      </text>
    </comment>
    <comment ref="Y313" authorId="0" shapeId="0" xr:uid="{CCFF06D0-6649-4318-B06A-2BE098FB6C0C}">
      <text>
        <r>
          <rPr>
            <sz val="9"/>
            <color indexed="81"/>
            <rFont val="Tahoma"/>
            <family val="2"/>
          </rPr>
          <t>Solver converged in probability to a global solution.</t>
        </r>
      </text>
    </comment>
    <comment ref="Z313" authorId="0" shapeId="0" xr:uid="{C809FF78-73A7-4006-BC42-6E918A8E56BF}">
      <text>
        <r>
          <rPr>
            <sz val="9"/>
            <color indexed="81"/>
            <rFont val="Tahoma"/>
            <family val="2"/>
          </rPr>
          <t>Solver converged in probability to a global solution.</t>
        </r>
      </text>
    </comment>
    <comment ref="AA313" authorId="0" shapeId="0" xr:uid="{D4E29A1F-7077-4F19-B324-69031E3DF5BE}">
      <text>
        <r>
          <rPr>
            <sz val="9"/>
            <color indexed="81"/>
            <rFont val="Tahoma"/>
            <family val="2"/>
          </rPr>
          <t>Solver converged in probability to a global solution.</t>
        </r>
      </text>
    </comment>
    <comment ref="B314" authorId="0" shapeId="0" xr:uid="{91B27E75-D62F-4109-825E-8421E142ABB2}">
      <text>
        <r>
          <rPr>
            <sz val="9"/>
            <color indexed="81"/>
            <rFont val="Tahoma"/>
            <family val="2"/>
          </rPr>
          <t>Solver could not find a feasible solution.</t>
        </r>
      </text>
    </comment>
    <comment ref="C314" authorId="0" shapeId="0" xr:uid="{C9C93616-0350-4123-8675-D6C8F4AE475E}">
      <text>
        <r>
          <rPr>
            <sz val="9"/>
            <color indexed="81"/>
            <rFont val="Tahoma"/>
            <family val="2"/>
          </rPr>
          <t>Solver could not find a feasible solution.</t>
        </r>
      </text>
    </comment>
    <comment ref="D314" authorId="0" shapeId="0" xr:uid="{C3F1BFC1-F32B-4815-8B06-E822FD37E567}">
      <text>
        <r>
          <rPr>
            <sz val="9"/>
            <color indexed="81"/>
            <rFont val="Tahoma"/>
            <family val="2"/>
          </rPr>
          <t>Solver could not find a feasible solution.</t>
        </r>
      </text>
    </comment>
    <comment ref="E314" authorId="0" shapeId="0" xr:uid="{861CE601-9966-418F-B697-46AEA9B13AAD}">
      <text>
        <r>
          <rPr>
            <sz val="9"/>
            <color indexed="81"/>
            <rFont val="Tahoma"/>
            <family val="2"/>
          </rPr>
          <t>Solver could not find a feasible solution.</t>
        </r>
      </text>
    </comment>
    <comment ref="F314" authorId="0" shapeId="0" xr:uid="{3024B023-B56C-4D82-BE28-AADCF4419C35}">
      <text>
        <r>
          <rPr>
            <sz val="9"/>
            <color indexed="81"/>
            <rFont val="Tahoma"/>
            <family val="2"/>
          </rPr>
          <t>Solver could not find a feasible solution.</t>
        </r>
      </text>
    </comment>
    <comment ref="G314" authorId="0" shapeId="0" xr:uid="{B8459F3B-CB9D-437C-911F-03C3C40BFBA5}">
      <text>
        <r>
          <rPr>
            <sz val="9"/>
            <color indexed="81"/>
            <rFont val="Tahoma"/>
            <family val="2"/>
          </rPr>
          <t>Solver could not find a feasible solution.</t>
        </r>
      </text>
    </comment>
    <comment ref="H314" authorId="0" shapeId="0" xr:uid="{FB48A4AC-21C4-4D33-A0EE-BB2764439B30}">
      <text>
        <r>
          <rPr>
            <sz val="9"/>
            <color indexed="81"/>
            <rFont val="Tahoma"/>
            <family val="2"/>
          </rPr>
          <t>Solver could not find a feasible solution.</t>
        </r>
      </text>
    </comment>
    <comment ref="I314" authorId="0" shapeId="0" xr:uid="{CD93AB4A-D97D-4965-9C95-598B8933E670}">
      <text>
        <r>
          <rPr>
            <sz val="9"/>
            <color indexed="81"/>
            <rFont val="Tahoma"/>
            <family val="2"/>
          </rPr>
          <t>Solver could not find a feasible solution.</t>
        </r>
      </text>
    </comment>
    <comment ref="J314" authorId="0" shapeId="0" xr:uid="{C9D22FA8-93D4-4E63-A0A0-04BD77ED3BAF}">
      <text>
        <r>
          <rPr>
            <sz val="9"/>
            <color indexed="81"/>
            <rFont val="Tahoma"/>
            <family val="2"/>
          </rPr>
          <t>Solver could not find a feasible solution.</t>
        </r>
      </text>
    </comment>
    <comment ref="K314" authorId="0" shapeId="0" xr:uid="{5FB02EC3-0BE4-4393-8C98-2E2E247C8922}">
      <text>
        <r>
          <rPr>
            <sz val="9"/>
            <color indexed="81"/>
            <rFont val="Tahoma"/>
            <family val="2"/>
          </rPr>
          <t>Solver could not find a feasible solution.</t>
        </r>
      </text>
    </comment>
    <comment ref="L314" authorId="0" shapeId="0" xr:uid="{7A8AACD0-87B9-4C41-BF3D-C16EBD1F5C4A}">
      <text>
        <r>
          <rPr>
            <sz val="9"/>
            <color indexed="81"/>
            <rFont val="Tahoma"/>
            <family val="2"/>
          </rPr>
          <t>Solver could not find a feasible solution.</t>
        </r>
      </text>
    </comment>
    <comment ref="M314" authorId="0" shapeId="0" xr:uid="{583ED406-12AB-4510-8D45-AE4B39F880D2}">
      <text>
        <r>
          <rPr>
            <sz val="9"/>
            <color indexed="81"/>
            <rFont val="Tahoma"/>
            <family val="2"/>
          </rPr>
          <t>Solver could not find a feasible solution.</t>
        </r>
      </text>
    </comment>
    <comment ref="N314" authorId="0" shapeId="0" xr:uid="{F845B16E-03BE-4284-9399-3A15A172536F}">
      <text>
        <r>
          <rPr>
            <sz val="9"/>
            <color indexed="81"/>
            <rFont val="Tahoma"/>
            <family val="2"/>
          </rPr>
          <t>Solver could not find a feasible solution.</t>
        </r>
      </text>
    </comment>
    <comment ref="O314" authorId="0" shapeId="0" xr:uid="{85CBC273-9C5B-41D7-8387-F7025DFFD8D0}">
      <text>
        <r>
          <rPr>
            <sz val="9"/>
            <color indexed="81"/>
            <rFont val="Tahoma"/>
            <family val="2"/>
          </rPr>
          <t>Solver converged in probability to a global solution.</t>
        </r>
      </text>
    </comment>
    <comment ref="P314" authorId="0" shapeId="0" xr:uid="{8029E3A1-E596-423B-BEF6-263CD444C23B}">
      <text>
        <r>
          <rPr>
            <sz val="9"/>
            <color indexed="81"/>
            <rFont val="Tahoma"/>
            <family val="2"/>
          </rPr>
          <t>Solver converged in probability to a global solution.</t>
        </r>
      </text>
    </comment>
    <comment ref="Q314" authorId="0" shapeId="0" xr:uid="{0403753B-4178-43D7-80BC-C5ADBB5C11CC}">
      <text>
        <r>
          <rPr>
            <sz val="9"/>
            <color indexed="81"/>
            <rFont val="Tahoma"/>
            <family val="2"/>
          </rPr>
          <t>Solver converged in probability to a global solution.</t>
        </r>
      </text>
    </comment>
    <comment ref="R314" authorId="0" shapeId="0" xr:uid="{0A85F53D-B73C-44E9-A1F6-A340422CCA69}">
      <text>
        <r>
          <rPr>
            <sz val="9"/>
            <color indexed="81"/>
            <rFont val="Tahoma"/>
            <family val="2"/>
          </rPr>
          <t>Solver converged in probability to a global solution.</t>
        </r>
      </text>
    </comment>
    <comment ref="S314" authorId="0" shapeId="0" xr:uid="{0C373EF7-3F82-4B52-BF70-E07FE3F78C5C}">
      <text>
        <r>
          <rPr>
            <sz val="9"/>
            <color indexed="81"/>
            <rFont val="Tahoma"/>
            <family val="2"/>
          </rPr>
          <t>Solver converged in probability to a global solution.</t>
        </r>
      </text>
    </comment>
    <comment ref="T314" authorId="0" shapeId="0" xr:uid="{D97CD8B8-4D7B-4694-940A-0033F195EA49}">
      <text>
        <r>
          <rPr>
            <sz val="9"/>
            <color indexed="81"/>
            <rFont val="Tahoma"/>
            <family val="2"/>
          </rPr>
          <t>Solver converged in probability to a global solution.</t>
        </r>
      </text>
    </comment>
    <comment ref="U314" authorId="0" shapeId="0" xr:uid="{BDB24337-B48C-4FB0-ACB1-3C675A997DA4}">
      <text>
        <r>
          <rPr>
            <sz val="9"/>
            <color indexed="81"/>
            <rFont val="Tahoma"/>
            <family val="2"/>
          </rPr>
          <t>Solver converged in probability to a global solution.</t>
        </r>
      </text>
    </comment>
    <comment ref="V314" authorId="0" shapeId="0" xr:uid="{062FBA74-0C86-4010-B4A3-DB181222B9E9}">
      <text>
        <r>
          <rPr>
            <sz val="9"/>
            <color indexed="81"/>
            <rFont val="Tahoma"/>
            <family val="2"/>
          </rPr>
          <t>Solver converged in probability to a global solution.</t>
        </r>
      </text>
    </comment>
    <comment ref="W314" authorId="0" shapeId="0" xr:uid="{3F624D26-604E-469F-B007-054E73A8F546}">
      <text>
        <r>
          <rPr>
            <sz val="9"/>
            <color indexed="81"/>
            <rFont val="Tahoma"/>
            <family val="2"/>
          </rPr>
          <t>Solver converged in probability to a global solution.</t>
        </r>
      </text>
    </comment>
    <comment ref="X314" authorId="0" shapeId="0" xr:uid="{F9F4F259-5599-44CC-9355-17927FC5508F}">
      <text>
        <r>
          <rPr>
            <sz val="9"/>
            <color indexed="81"/>
            <rFont val="Tahoma"/>
            <family val="2"/>
          </rPr>
          <t>Solver converged in probability to a global solution.</t>
        </r>
      </text>
    </comment>
    <comment ref="Y314" authorId="0" shapeId="0" xr:uid="{C64622DD-8B6C-42F6-A40F-3561A8CEB813}">
      <text>
        <r>
          <rPr>
            <sz val="9"/>
            <color indexed="81"/>
            <rFont val="Tahoma"/>
            <family val="2"/>
          </rPr>
          <t>Solver converged in probability to a global solution.</t>
        </r>
      </text>
    </comment>
    <comment ref="Z314" authorId="0" shapeId="0" xr:uid="{A1A74E34-AB9B-41C0-A3F4-07815F0D346F}">
      <text>
        <r>
          <rPr>
            <sz val="9"/>
            <color indexed="81"/>
            <rFont val="Tahoma"/>
            <family val="2"/>
          </rPr>
          <t>Solver converged in probability to a global solution.</t>
        </r>
      </text>
    </comment>
    <comment ref="AA314" authorId="0" shapeId="0" xr:uid="{FE5C09FD-DBFD-45F3-91A9-FC945085C02E}">
      <text>
        <r>
          <rPr>
            <sz val="9"/>
            <color indexed="81"/>
            <rFont val="Tahoma"/>
            <family val="2"/>
          </rPr>
          <t>Solver converged in probability to a global solution.</t>
        </r>
      </text>
    </comment>
    <comment ref="B315" authorId="0" shapeId="0" xr:uid="{DB755D7F-C11D-48AC-B729-23B625CF19C3}">
      <text>
        <r>
          <rPr>
            <sz val="9"/>
            <color indexed="81"/>
            <rFont val="Tahoma"/>
            <family val="2"/>
          </rPr>
          <t>Solver could not find a feasible solution.</t>
        </r>
      </text>
    </comment>
    <comment ref="C315" authorId="0" shapeId="0" xr:uid="{F59FA2D6-5B9F-442E-BF31-2C80BC57C586}">
      <text>
        <r>
          <rPr>
            <sz val="9"/>
            <color indexed="81"/>
            <rFont val="Tahoma"/>
            <family val="2"/>
          </rPr>
          <t>Solver could not find a feasible solution.</t>
        </r>
      </text>
    </comment>
    <comment ref="D315" authorId="0" shapeId="0" xr:uid="{BF3E343A-4EE2-48DA-8905-B49B5816913A}">
      <text>
        <r>
          <rPr>
            <sz val="9"/>
            <color indexed="81"/>
            <rFont val="Tahoma"/>
            <family val="2"/>
          </rPr>
          <t>Solver could not find a feasible solution.</t>
        </r>
      </text>
    </comment>
    <comment ref="E315" authorId="0" shapeId="0" xr:uid="{07D237E9-92E0-4BB2-BB52-F0FF03F8E905}">
      <text>
        <r>
          <rPr>
            <sz val="9"/>
            <color indexed="81"/>
            <rFont val="Tahoma"/>
            <family val="2"/>
          </rPr>
          <t>Solver could not find a feasible solution.</t>
        </r>
      </text>
    </comment>
    <comment ref="F315" authorId="0" shapeId="0" xr:uid="{107B7A58-72F1-4243-B8D2-2EB57542AE4D}">
      <text>
        <r>
          <rPr>
            <sz val="9"/>
            <color indexed="81"/>
            <rFont val="Tahoma"/>
            <family val="2"/>
          </rPr>
          <t>Solver could not find a feasible solution.</t>
        </r>
      </text>
    </comment>
    <comment ref="G315" authorId="0" shapeId="0" xr:uid="{6757A021-358B-41CB-AE2A-F4D165350178}">
      <text>
        <r>
          <rPr>
            <sz val="9"/>
            <color indexed="81"/>
            <rFont val="Tahoma"/>
            <family val="2"/>
          </rPr>
          <t>Solver could not find a feasible solution.</t>
        </r>
      </text>
    </comment>
    <comment ref="H315" authorId="0" shapeId="0" xr:uid="{3E316CD1-ADD4-430C-B701-D333FFD9C8C5}">
      <text>
        <r>
          <rPr>
            <sz val="9"/>
            <color indexed="81"/>
            <rFont val="Tahoma"/>
            <family val="2"/>
          </rPr>
          <t>Solver could not find a feasible solution.</t>
        </r>
      </text>
    </comment>
    <comment ref="I315" authorId="0" shapeId="0" xr:uid="{1A337B14-23CA-4DF8-91B8-9CE8ECAD1609}">
      <text>
        <r>
          <rPr>
            <sz val="9"/>
            <color indexed="81"/>
            <rFont val="Tahoma"/>
            <family val="2"/>
          </rPr>
          <t>Solver could not find a feasible solution.</t>
        </r>
      </text>
    </comment>
    <comment ref="J315" authorId="0" shapeId="0" xr:uid="{8F5D1413-A703-4819-B2DD-8A1EB0A249D7}">
      <text>
        <r>
          <rPr>
            <sz val="9"/>
            <color indexed="81"/>
            <rFont val="Tahoma"/>
            <family val="2"/>
          </rPr>
          <t>Solver could not find a feasible solution.</t>
        </r>
      </text>
    </comment>
    <comment ref="K315" authorId="0" shapeId="0" xr:uid="{38B659E2-3989-4305-8184-A22ACF3FF29B}">
      <text>
        <r>
          <rPr>
            <sz val="9"/>
            <color indexed="81"/>
            <rFont val="Tahoma"/>
            <family val="2"/>
          </rPr>
          <t>Solver could not find a feasible solution.</t>
        </r>
      </text>
    </comment>
    <comment ref="L315" authorId="0" shapeId="0" xr:uid="{57D54F7D-F8B5-4CCD-8BF5-D487426A562D}">
      <text>
        <r>
          <rPr>
            <sz val="9"/>
            <color indexed="81"/>
            <rFont val="Tahoma"/>
            <family val="2"/>
          </rPr>
          <t>Solver could not find a feasible solution.</t>
        </r>
      </text>
    </comment>
    <comment ref="M315" authorId="0" shapeId="0" xr:uid="{466E33E3-68AF-4C64-AB3F-12A9FFF167EF}">
      <text>
        <r>
          <rPr>
            <sz val="9"/>
            <color indexed="81"/>
            <rFont val="Tahoma"/>
            <family val="2"/>
          </rPr>
          <t>Solver could not find a feasible solution.</t>
        </r>
      </text>
    </comment>
    <comment ref="N315" authorId="0" shapeId="0" xr:uid="{8D6840E6-C8D9-4FD5-BC45-64914766120D}">
      <text>
        <r>
          <rPr>
            <sz val="9"/>
            <color indexed="81"/>
            <rFont val="Tahoma"/>
            <family val="2"/>
          </rPr>
          <t>Solver could not find a feasible solution.</t>
        </r>
      </text>
    </comment>
    <comment ref="O315" authorId="0" shapeId="0" xr:uid="{820EC5B6-5ECD-4BDC-97B7-91594BE3B42C}">
      <text>
        <r>
          <rPr>
            <sz val="9"/>
            <color indexed="81"/>
            <rFont val="Tahoma"/>
            <family val="2"/>
          </rPr>
          <t>Solver converged in probability to a global solution.</t>
        </r>
      </text>
    </comment>
    <comment ref="P315" authorId="0" shapeId="0" xr:uid="{75569F88-B8DA-4165-826F-1B8AEF423EC8}">
      <text>
        <r>
          <rPr>
            <sz val="9"/>
            <color indexed="81"/>
            <rFont val="Tahoma"/>
            <family val="2"/>
          </rPr>
          <t>Solver converged in probability to a global solution.</t>
        </r>
      </text>
    </comment>
    <comment ref="Q315" authorId="0" shapeId="0" xr:uid="{2CCD92BD-28D9-4F2C-87AB-2767838B158F}">
      <text>
        <r>
          <rPr>
            <sz val="9"/>
            <color indexed="81"/>
            <rFont val="Tahoma"/>
            <family val="2"/>
          </rPr>
          <t>Solver converged in probability to a global solution.</t>
        </r>
      </text>
    </comment>
    <comment ref="R315" authorId="0" shapeId="0" xr:uid="{C94F777D-4618-422E-9700-85AA5951D80B}">
      <text>
        <r>
          <rPr>
            <sz val="9"/>
            <color indexed="81"/>
            <rFont val="Tahoma"/>
            <family val="2"/>
          </rPr>
          <t>Solver converged in probability to a global solution.</t>
        </r>
      </text>
    </comment>
    <comment ref="S315" authorId="0" shapeId="0" xr:uid="{7D3C7698-3A2B-4833-87BC-55FFC0328F51}">
      <text>
        <r>
          <rPr>
            <sz val="9"/>
            <color indexed="81"/>
            <rFont val="Tahoma"/>
            <family val="2"/>
          </rPr>
          <t>Solver converged in probability to a global solution.</t>
        </r>
      </text>
    </comment>
    <comment ref="T315" authorId="0" shapeId="0" xr:uid="{4DB8C97B-0A05-4CF2-8048-40B7CB689783}">
      <text>
        <r>
          <rPr>
            <sz val="9"/>
            <color indexed="81"/>
            <rFont val="Tahoma"/>
            <family val="2"/>
          </rPr>
          <t>Solver converged in probability to a global solution.</t>
        </r>
      </text>
    </comment>
    <comment ref="U315" authorId="0" shapeId="0" xr:uid="{907F1C09-EDD1-4C71-9C00-910D34B412D4}">
      <text>
        <r>
          <rPr>
            <sz val="9"/>
            <color indexed="81"/>
            <rFont val="Tahoma"/>
            <family val="2"/>
          </rPr>
          <t>Solver converged in probability to a global solution.</t>
        </r>
      </text>
    </comment>
    <comment ref="V315" authorId="0" shapeId="0" xr:uid="{A5D8262C-8E21-4A97-A5AF-3E6DC02BA012}">
      <text>
        <r>
          <rPr>
            <sz val="9"/>
            <color indexed="81"/>
            <rFont val="Tahoma"/>
            <family val="2"/>
          </rPr>
          <t>Solver converged in probability to a global solution.</t>
        </r>
      </text>
    </comment>
    <comment ref="W315" authorId="0" shapeId="0" xr:uid="{6A99ECF3-460E-4691-A774-5AF517D229BD}">
      <text>
        <r>
          <rPr>
            <sz val="9"/>
            <color indexed="81"/>
            <rFont val="Tahoma"/>
            <family val="2"/>
          </rPr>
          <t>Solver converged in probability to a global solution.</t>
        </r>
      </text>
    </comment>
    <comment ref="X315" authorId="0" shapeId="0" xr:uid="{B0E3B4EE-D8AA-4C26-8410-EC9613A79231}">
      <text>
        <r>
          <rPr>
            <sz val="9"/>
            <color indexed="81"/>
            <rFont val="Tahoma"/>
            <family val="2"/>
          </rPr>
          <t>Solver converged in probability to a global solution.</t>
        </r>
      </text>
    </comment>
    <comment ref="Y315" authorId="0" shapeId="0" xr:uid="{A5995F72-15F0-44A2-8750-024179B7C69E}">
      <text>
        <r>
          <rPr>
            <sz val="9"/>
            <color indexed="81"/>
            <rFont val="Tahoma"/>
            <family val="2"/>
          </rPr>
          <t>Solver converged in probability to a global solution.</t>
        </r>
      </text>
    </comment>
    <comment ref="Z315" authorId="0" shapeId="0" xr:uid="{792E04DD-1EAE-4E1D-8CD8-A795E8623CB6}">
      <text>
        <r>
          <rPr>
            <sz val="9"/>
            <color indexed="81"/>
            <rFont val="Tahoma"/>
            <family val="2"/>
          </rPr>
          <t>Solver converged in probability to a global solution.</t>
        </r>
      </text>
    </comment>
    <comment ref="AA315" authorId="0" shapeId="0" xr:uid="{A1172BD0-9315-443E-977B-9B92C629006A}">
      <text>
        <r>
          <rPr>
            <sz val="9"/>
            <color indexed="81"/>
            <rFont val="Tahoma"/>
            <family val="2"/>
          </rPr>
          <t>Solver converged in probability to a global solution.</t>
        </r>
      </text>
    </comment>
    <comment ref="B316" authorId="0" shapeId="0" xr:uid="{6BBD7ABF-73E1-4EC0-8A98-0832826910E5}">
      <text>
        <r>
          <rPr>
            <sz val="9"/>
            <color indexed="81"/>
            <rFont val="Tahoma"/>
            <family val="2"/>
          </rPr>
          <t>Solver could not find a feasible solution.</t>
        </r>
      </text>
    </comment>
    <comment ref="C316" authorId="0" shapeId="0" xr:uid="{442379DD-77FD-4335-A3B7-DC22A67EF1B8}">
      <text>
        <r>
          <rPr>
            <sz val="9"/>
            <color indexed="81"/>
            <rFont val="Tahoma"/>
            <family val="2"/>
          </rPr>
          <t>Solver could not find a feasible solution.</t>
        </r>
      </text>
    </comment>
    <comment ref="D316" authorId="0" shapeId="0" xr:uid="{66460339-1387-4007-A5BF-F4411D397EE2}">
      <text>
        <r>
          <rPr>
            <sz val="9"/>
            <color indexed="81"/>
            <rFont val="Tahoma"/>
            <family val="2"/>
          </rPr>
          <t>Solver could not find a feasible solution.</t>
        </r>
      </text>
    </comment>
    <comment ref="E316" authorId="0" shapeId="0" xr:uid="{E550F6AE-8E8C-44DA-B31D-2ECFF1247F9F}">
      <text>
        <r>
          <rPr>
            <sz val="9"/>
            <color indexed="81"/>
            <rFont val="Tahoma"/>
            <family val="2"/>
          </rPr>
          <t>Solver could not find a feasible solution.</t>
        </r>
      </text>
    </comment>
    <comment ref="F316" authorId="0" shapeId="0" xr:uid="{F6E7AE8E-87E8-4BDE-BEFE-BB62F84BE585}">
      <text>
        <r>
          <rPr>
            <sz val="9"/>
            <color indexed="81"/>
            <rFont val="Tahoma"/>
            <family val="2"/>
          </rPr>
          <t>Solver could not find a feasible solution.</t>
        </r>
      </text>
    </comment>
    <comment ref="G316" authorId="0" shapeId="0" xr:uid="{449CD05F-BEA7-4BFF-BB68-45269CCF438E}">
      <text>
        <r>
          <rPr>
            <sz val="9"/>
            <color indexed="81"/>
            <rFont val="Tahoma"/>
            <family val="2"/>
          </rPr>
          <t>Solver could not find a feasible solution.</t>
        </r>
      </text>
    </comment>
    <comment ref="H316" authorId="0" shapeId="0" xr:uid="{F42C4339-5B0A-405E-94E5-AAD3A1032995}">
      <text>
        <r>
          <rPr>
            <sz val="9"/>
            <color indexed="81"/>
            <rFont val="Tahoma"/>
            <family val="2"/>
          </rPr>
          <t>Solver could not find a feasible solution.</t>
        </r>
      </text>
    </comment>
    <comment ref="I316" authorId="0" shapeId="0" xr:uid="{6EC497A9-1AFC-481A-841A-E443EE6D4026}">
      <text>
        <r>
          <rPr>
            <sz val="9"/>
            <color indexed="81"/>
            <rFont val="Tahoma"/>
            <family val="2"/>
          </rPr>
          <t>Solver could not find a feasible solution.</t>
        </r>
      </text>
    </comment>
    <comment ref="J316" authorId="0" shapeId="0" xr:uid="{7CA37159-6B78-4EBA-ABA0-F40117B49E07}">
      <text>
        <r>
          <rPr>
            <sz val="9"/>
            <color indexed="81"/>
            <rFont val="Tahoma"/>
            <family val="2"/>
          </rPr>
          <t>Solver could not find a feasible solution.</t>
        </r>
      </text>
    </comment>
    <comment ref="K316" authorId="0" shapeId="0" xr:uid="{C41AE160-F39C-4764-BF6C-ACE4A33F210F}">
      <text>
        <r>
          <rPr>
            <sz val="9"/>
            <color indexed="81"/>
            <rFont val="Tahoma"/>
            <family val="2"/>
          </rPr>
          <t>Solver could not find a feasible solution.</t>
        </r>
      </text>
    </comment>
    <comment ref="L316" authorId="0" shapeId="0" xr:uid="{007ADF09-F268-4F6E-9888-5C58072B0C15}">
      <text>
        <r>
          <rPr>
            <sz val="9"/>
            <color indexed="81"/>
            <rFont val="Tahoma"/>
            <family val="2"/>
          </rPr>
          <t>Solver could not find a feasible solution.</t>
        </r>
      </text>
    </comment>
    <comment ref="M316" authorId="0" shapeId="0" xr:uid="{42DF52D7-BA1E-4F7A-A16B-08D355B3C7A5}">
      <text>
        <r>
          <rPr>
            <sz val="9"/>
            <color indexed="81"/>
            <rFont val="Tahoma"/>
            <family val="2"/>
          </rPr>
          <t>Solver could not find a feasible solution.</t>
        </r>
      </text>
    </comment>
    <comment ref="N316" authorId="0" shapeId="0" xr:uid="{71783683-B609-4606-AAEC-F0ECCD5D6045}">
      <text>
        <r>
          <rPr>
            <sz val="9"/>
            <color indexed="81"/>
            <rFont val="Tahoma"/>
            <family val="2"/>
          </rPr>
          <t>Solver could not find a feasible solution.</t>
        </r>
      </text>
    </comment>
    <comment ref="O316" authorId="0" shapeId="0" xr:uid="{833300F4-F4CD-43B6-AA96-695F6DD21DDE}">
      <text>
        <r>
          <rPr>
            <sz val="9"/>
            <color indexed="81"/>
            <rFont val="Tahoma"/>
            <family val="2"/>
          </rPr>
          <t>Solver converged in probability to a global solution.</t>
        </r>
      </text>
    </comment>
    <comment ref="P316" authorId="0" shapeId="0" xr:uid="{4E5E5789-6934-46D3-9F0E-C4887EB670F1}">
      <text>
        <r>
          <rPr>
            <sz val="9"/>
            <color indexed="81"/>
            <rFont val="Tahoma"/>
            <family val="2"/>
          </rPr>
          <t>Solver converged in probability to a global solution.</t>
        </r>
      </text>
    </comment>
    <comment ref="Q316" authorId="0" shapeId="0" xr:uid="{21BE34F9-4A8C-40A7-932A-0A9146C3D56A}">
      <text>
        <r>
          <rPr>
            <sz val="9"/>
            <color indexed="81"/>
            <rFont val="Tahoma"/>
            <family val="2"/>
          </rPr>
          <t>Solver converged in probability to a global solution.</t>
        </r>
      </text>
    </comment>
    <comment ref="R316" authorId="0" shapeId="0" xr:uid="{E71D9A6D-4B26-49FD-A47E-B555C4A85170}">
      <text>
        <r>
          <rPr>
            <sz val="9"/>
            <color indexed="81"/>
            <rFont val="Tahoma"/>
            <family val="2"/>
          </rPr>
          <t>Solver converged in probability to a global solution.</t>
        </r>
      </text>
    </comment>
    <comment ref="S316" authorId="0" shapeId="0" xr:uid="{4AA1BAAB-BAFD-47ED-8A3E-3E6746A49A58}">
      <text>
        <r>
          <rPr>
            <sz val="9"/>
            <color indexed="81"/>
            <rFont val="Tahoma"/>
            <family val="2"/>
          </rPr>
          <t>Solver converged in probability to a global solution.</t>
        </r>
      </text>
    </comment>
    <comment ref="T316" authorId="0" shapeId="0" xr:uid="{948C6F28-FFE5-489E-B8A1-8668489BC7A3}">
      <text>
        <r>
          <rPr>
            <sz val="9"/>
            <color indexed="81"/>
            <rFont val="Tahoma"/>
            <family val="2"/>
          </rPr>
          <t>Solver converged in probability to a global solution.</t>
        </r>
      </text>
    </comment>
    <comment ref="U316" authorId="0" shapeId="0" xr:uid="{52326E86-9F29-4CDF-B76A-820DC1238B8A}">
      <text>
        <r>
          <rPr>
            <sz val="9"/>
            <color indexed="81"/>
            <rFont val="Tahoma"/>
            <family val="2"/>
          </rPr>
          <t>Solver converged in probability to a global solution.</t>
        </r>
      </text>
    </comment>
    <comment ref="V316" authorId="0" shapeId="0" xr:uid="{F929DA33-D364-422B-B7F2-D3914EF84E9A}">
      <text>
        <r>
          <rPr>
            <sz val="9"/>
            <color indexed="81"/>
            <rFont val="Tahoma"/>
            <family val="2"/>
          </rPr>
          <t>Solver converged in probability to a global solution.</t>
        </r>
      </text>
    </comment>
    <comment ref="W316" authorId="0" shapeId="0" xr:uid="{A955CA91-94B2-4141-9312-457B238C5D8A}">
      <text>
        <r>
          <rPr>
            <sz val="9"/>
            <color indexed="81"/>
            <rFont val="Tahoma"/>
            <family val="2"/>
          </rPr>
          <t>Solver converged in probability to a global solution.</t>
        </r>
      </text>
    </comment>
    <comment ref="X316" authorId="0" shapeId="0" xr:uid="{E4484AE1-9F8C-4BD3-836C-8BC2D8DEFE0C}">
      <text>
        <r>
          <rPr>
            <sz val="9"/>
            <color indexed="81"/>
            <rFont val="Tahoma"/>
            <family val="2"/>
          </rPr>
          <t>Solver converged in probability to a global solution.</t>
        </r>
      </text>
    </comment>
    <comment ref="Y316" authorId="0" shapeId="0" xr:uid="{FFC3CE46-2EE0-4507-958E-0185CC1D5F3C}">
      <text>
        <r>
          <rPr>
            <sz val="9"/>
            <color indexed="81"/>
            <rFont val="Tahoma"/>
            <family val="2"/>
          </rPr>
          <t>Solver converged in probability to a global solution.</t>
        </r>
      </text>
    </comment>
    <comment ref="Z316" authorId="0" shapeId="0" xr:uid="{203CC6FB-36C4-4728-AA6C-CA1C207592CC}">
      <text>
        <r>
          <rPr>
            <sz val="9"/>
            <color indexed="81"/>
            <rFont val="Tahoma"/>
            <family val="2"/>
          </rPr>
          <t>Solver converged in probability to a global solution.</t>
        </r>
      </text>
    </comment>
    <comment ref="AA316" authorId="0" shapeId="0" xr:uid="{5D17C520-301D-42F3-90FB-812712A5C5A3}">
      <text>
        <r>
          <rPr>
            <sz val="9"/>
            <color indexed="81"/>
            <rFont val="Tahoma"/>
            <family val="2"/>
          </rPr>
          <t>Solver converged in probability to a global solution.</t>
        </r>
      </text>
    </comment>
    <comment ref="B317" authorId="0" shapeId="0" xr:uid="{9DE50D6F-DB84-4B71-8E44-89072D5811E0}">
      <text>
        <r>
          <rPr>
            <sz val="9"/>
            <color indexed="81"/>
            <rFont val="Tahoma"/>
            <family val="2"/>
          </rPr>
          <t>Solver could not find a feasible solution.</t>
        </r>
      </text>
    </comment>
    <comment ref="C317" authorId="0" shapeId="0" xr:uid="{FE895161-441B-4F36-8221-82D2B92F2B7B}">
      <text>
        <r>
          <rPr>
            <sz val="9"/>
            <color indexed="81"/>
            <rFont val="Tahoma"/>
            <family val="2"/>
          </rPr>
          <t>Solver could not find a feasible solution.</t>
        </r>
      </text>
    </comment>
    <comment ref="D317" authorId="0" shapeId="0" xr:uid="{A17FD265-6901-497D-8A33-D5363ABE7C1C}">
      <text>
        <r>
          <rPr>
            <sz val="9"/>
            <color indexed="81"/>
            <rFont val="Tahoma"/>
            <family val="2"/>
          </rPr>
          <t>Solver could not find a feasible solution.</t>
        </r>
      </text>
    </comment>
    <comment ref="E317" authorId="0" shapeId="0" xr:uid="{DBC9CAF9-B335-47F2-8A11-44656DE3266F}">
      <text>
        <r>
          <rPr>
            <sz val="9"/>
            <color indexed="81"/>
            <rFont val="Tahoma"/>
            <family val="2"/>
          </rPr>
          <t>Solver could not find a feasible solution.</t>
        </r>
      </text>
    </comment>
    <comment ref="F317" authorId="0" shapeId="0" xr:uid="{EFEF3D3B-8B5B-4D62-9F2D-B4EE8802EB39}">
      <text>
        <r>
          <rPr>
            <sz val="9"/>
            <color indexed="81"/>
            <rFont val="Tahoma"/>
            <family val="2"/>
          </rPr>
          <t>Solver could not find a feasible solution.</t>
        </r>
      </text>
    </comment>
    <comment ref="G317" authorId="0" shapeId="0" xr:uid="{D87FFCA3-2D89-4270-A097-F713B360243E}">
      <text>
        <r>
          <rPr>
            <sz val="9"/>
            <color indexed="81"/>
            <rFont val="Tahoma"/>
            <family val="2"/>
          </rPr>
          <t>Solver could not find a feasible solution.</t>
        </r>
      </text>
    </comment>
    <comment ref="H317" authorId="0" shapeId="0" xr:uid="{96C52284-DA3A-468F-837D-B880C905F09B}">
      <text>
        <r>
          <rPr>
            <sz val="9"/>
            <color indexed="81"/>
            <rFont val="Tahoma"/>
            <family val="2"/>
          </rPr>
          <t>Solver could not find a feasible solution.</t>
        </r>
      </text>
    </comment>
    <comment ref="I317" authorId="0" shapeId="0" xr:uid="{184CCF67-A75A-42F9-BAD5-02C165E416F8}">
      <text>
        <r>
          <rPr>
            <sz val="9"/>
            <color indexed="81"/>
            <rFont val="Tahoma"/>
            <family val="2"/>
          </rPr>
          <t>Solver could not find a feasible solution.</t>
        </r>
      </text>
    </comment>
    <comment ref="J317" authorId="0" shapeId="0" xr:uid="{46109C44-79F3-43B7-98B2-2506AFC46195}">
      <text>
        <r>
          <rPr>
            <sz val="9"/>
            <color indexed="81"/>
            <rFont val="Tahoma"/>
            <family val="2"/>
          </rPr>
          <t>Solver could not find a feasible solution.</t>
        </r>
      </text>
    </comment>
    <comment ref="K317" authorId="0" shapeId="0" xr:uid="{90B5785F-260E-4472-B589-011714E67C31}">
      <text>
        <r>
          <rPr>
            <sz val="9"/>
            <color indexed="81"/>
            <rFont val="Tahoma"/>
            <family val="2"/>
          </rPr>
          <t>Solver could not find a feasible solution.</t>
        </r>
      </text>
    </comment>
    <comment ref="L317" authorId="0" shapeId="0" xr:uid="{402FAB0B-DE96-4B99-B0FB-5772EDA2D17E}">
      <text>
        <r>
          <rPr>
            <sz val="9"/>
            <color indexed="81"/>
            <rFont val="Tahoma"/>
            <family val="2"/>
          </rPr>
          <t>Solver could not find a feasible solution.</t>
        </r>
      </text>
    </comment>
    <comment ref="M317" authorId="0" shapeId="0" xr:uid="{34CB9C7E-A39B-46D9-9A4E-5E0774799B48}">
      <text>
        <r>
          <rPr>
            <sz val="9"/>
            <color indexed="81"/>
            <rFont val="Tahoma"/>
            <family val="2"/>
          </rPr>
          <t>Solver could not find a feasible solution.</t>
        </r>
      </text>
    </comment>
    <comment ref="N317" authorId="0" shapeId="0" xr:uid="{C953D71F-426D-4AE5-99ED-87C57154C316}">
      <text>
        <r>
          <rPr>
            <sz val="9"/>
            <color indexed="81"/>
            <rFont val="Tahoma"/>
            <family val="2"/>
          </rPr>
          <t>Solver could not find a feasible solution.</t>
        </r>
      </text>
    </comment>
    <comment ref="O317" authorId="0" shapeId="0" xr:uid="{8C406324-A837-4FCD-96E0-F260D91A7A2B}">
      <text>
        <r>
          <rPr>
            <sz val="9"/>
            <color indexed="81"/>
            <rFont val="Tahoma"/>
            <family val="2"/>
          </rPr>
          <t>Solver converged in probability to a global solution.</t>
        </r>
      </text>
    </comment>
    <comment ref="P317" authorId="0" shapeId="0" xr:uid="{72C7C2F4-DD31-4D0A-B626-302C6EBCA0E0}">
      <text>
        <r>
          <rPr>
            <sz val="9"/>
            <color indexed="81"/>
            <rFont val="Tahoma"/>
            <family val="2"/>
          </rPr>
          <t>Solver converged in probability to a global solution.</t>
        </r>
      </text>
    </comment>
    <comment ref="Q317" authorId="0" shapeId="0" xr:uid="{88080E94-7C5A-43D2-9A85-06D90FC03ED3}">
      <text>
        <r>
          <rPr>
            <sz val="9"/>
            <color indexed="81"/>
            <rFont val="Tahoma"/>
            <family val="2"/>
          </rPr>
          <t>Solver converged in probability to a global solution.</t>
        </r>
      </text>
    </comment>
    <comment ref="R317" authorId="0" shapeId="0" xr:uid="{7AD1C781-95FB-4547-82B3-91EFA97BE419}">
      <text>
        <r>
          <rPr>
            <sz val="9"/>
            <color indexed="81"/>
            <rFont val="Tahoma"/>
            <family val="2"/>
          </rPr>
          <t>Solver converged in probability to a global solution.</t>
        </r>
      </text>
    </comment>
    <comment ref="S317" authorId="0" shapeId="0" xr:uid="{D3E04BF2-5EC2-4F7F-B411-A2D171F2E1DB}">
      <text>
        <r>
          <rPr>
            <sz val="9"/>
            <color indexed="81"/>
            <rFont val="Tahoma"/>
            <family val="2"/>
          </rPr>
          <t>Solver converged in probability to a global solution.</t>
        </r>
      </text>
    </comment>
    <comment ref="T317" authorId="0" shapeId="0" xr:uid="{3F1F53B9-542A-49C6-809C-63B9E78E7EB1}">
      <text>
        <r>
          <rPr>
            <sz val="9"/>
            <color indexed="81"/>
            <rFont val="Tahoma"/>
            <family val="2"/>
          </rPr>
          <t>Solver converged in probability to a global solution.</t>
        </r>
      </text>
    </comment>
    <comment ref="U317" authorId="0" shapeId="0" xr:uid="{02B11DF5-A778-43F4-A931-C0A4BBD99E55}">
      <text>
        <r>
          <rPr>
            <sz val="9"/>
            <color indexed="81"/>
            <rFont val="Tahoma"/>
            <family val="2"/>
          </rPr>
          <t>Solver converged in probability to a global solution.</t>
        </r>
      </text>
    </comment>
    <comment ref="V317" authorId="0" shapeId="0" xr:uid="{9A1B84A8-7381-4FA7-95CA-3AB38E80DD7B}">
      <text>
        <r>
          <rPr>
            <sz val="9"/>
            <color indexed="81"/>
            <rFont val="Tahoma"/>
            <family val="2"/>
          </rPr>
          <t>Solver converged in probability to a global solution.</t>
        </r>
      </text>
    </comment>
    <comment ref="W317" authorId="0" shapeId="0" xr:uid="{3228AE62-DB4C-4350-9868-72056A53BE9E}">
      <text>
        <r>
          <rPr>
            <sz val="9"/>
            <color indexed="81"/>
            <rFont val="Tahoma"/>
            <family val="2"/>
          </rPr>
          <t>Solver converged in probability to a global solution.</t>
        </r>
      </text>
    </comment>
    <comment ref="X317" authorId="0" shapeId="0" xr:uid="{B19CC150-6860-4D2C-940D-B8EDAC50B6C9}">
      <text>
        <r>
          <rPr>
            <sz val="9"/>
            <color indexed="81"/>
            <rFont val="Tahoma"/>
            <family val="2"/>
          </rPr>
          <t>Solver converged in probability to a global solution.</t>
        </r>
      </text>
    </comment>
    <comment ref="Y317" authorId="0" shapeId="0" xr:uid="{B124ECC6-2C20-4263-8358-9019E07E6CBF}">
      <text>
        <r>
          <rPr>
            <sz val="9"/>
            <color indexed="81"/>
            <rFont val="Tahoma"/>
            <family val="2"/>
          </rPr>
          <t>Solver converged in probability to a global solution.</t>
        </r>
      </text>
    </comment>
    <comment ref="Z317" authorId="0" shapeId="0" xr:uid="{967E67C4-E90F-44E2-AC17-3B3304936676}">
      <text>
        <r>
          <rPr>
            <sz val="9"/>
            <color indexed="81"/>
            <rFont val="Tahoma"/>
            <family val="2"/>
          </rPr>
          <t>Solver converged in probability to a global solution.</t>
        </r>
      </text>
    </comment>
    <comment ref="AA317" authorId="0" shapeId="0" xr:uid="{7F1CAAE6-6D3E-468B-BE56-386DFE12B52C}">
      <text>
        <r>
          <rPr>
            <sz val="9"/>
            <color indexed="81"/>
            <rFont val="Tahoma"/>
            <family val="2"/>
          </rPr>
          <t>Solver converged in probability to a global solution.</t>
        </r>
      </text>
    </comment>
    <comment ref="B318" authorId="0" shapeId="0" xr:uid="{FA213BD4-574E-400B-8B35-4AF3C68BB1FF}">
      <text>
        <r>
          <rPr>
            <sz val="9"/>
            <color indexed="81"/>
            <rFont val="Tahoma"/>
            <family val="2"/>
          </rPr>
          <t>Solver could not find a feasible solution.</t>
        </r>
      </text>
    </comment>
    <comment ref="C318" authorId="0" shapeId="0" xr:uid="{566F94AB-A0BA-40D5-8FAE-B539E60BB224}">
      <text>
        <r>
          <rPr>
            <sz val="9"/>
            <color indexed="81"/>
            <rFont val="Tahoma"/>
            <family val="2"/>
          </rPr>
          <t>Solver could not find a feasible solution.</t>
        </r>
      </text>
    </comment>
    <comment ref="D318" authorId="0" shapeId="0" xr:uid="{E8A8B3A7-B997-459F-834E-0D07ACDFD2D2}">
      <text>
        <r>
          <rPr>
            <sz val="9"/>
            <color indexed="81"/>
            <rFont val="Tahoma"/>
            <family val="2"/>
          </rPr>
          <t>Solver could not find a feasible solution.</t>
        </r>
      </text>
    </comment>
    <comment ref="E318" authorId="0" shapeId="0" xr:uid="{F39911C3-BAB9-422D-B1F8-EB780F30C4D3}">
      <text>
        <r>
          <rPr>
            <sz val="9"/>
            <color indexed="81"/>
            <rFont val="Tahoma"/>
            <family val="2"/>
          </rPr>
          <t>Solver could not find a feasible solution.</t>
        </r>
      </text>
    </comment>
    <comment ref="F318" authorId="0" shapeId="0" xr:uid="{87DDC150-4ACD-4515-BFEC-0F05157AB051}">
      <text>
        <r>
          <rPr>
            <sz val="9"/>
            <color indexed="81"/>
            <rFont val="Tahoma"/>
            <family val="2"/>
          </rPr>
          <t>Solver could not find a feasible solution.</t>
        </r>
      </text>
    </comment>
    <comment ref="G318" authorId="0" shapeId="0" xr:uid="{BCDD96AE-FDFD-4AF6-B0B1-A1FACAA3ECC0}">
      <text>
        <r>
          <rPr>
            <sz val="9"/>
            <color indexed="81"/>
            <rFont val="Tahoma"/>
            <family val="2"/>
          </rPr>
          <t>Solver could not find a feasible solution.</t>
        </r>
      </text>
    </comment>
    <comment ref="H318" authorId="0" shapeId="0" xr:uid="{EF231AD9-7389-4388-952D-25AFD2F2B3B8}">
      <text>
        <r>
          <rPr>
            <sz val="9"/>
            <color indexed="81"/>
            <rFont val="Tahoma"/>
            <family val="2"/>
          </rPr>
          <t>Solver could not find a feasible solution.</t>
        </r>
      </text>
    </comment>
    <comment ref="I318" authorId="0" shapeId="0" xr:uid="{5E7E0805-2B80-4C68-8374-2A9DEF5A8F4E}">
      <text>
        <r>
          <rPr>
            <sz val="9"/>
            <color indexed="81"/>
            <rFont val="Tahoma"/>
            <family val="2"/>
          </rPr>
          <t>Solver could not find a feasible solution.</t>
        </r>
      </text>
    </comment>
    <comment ref="J318" authorId="0" shapeId="0" xr:uid="{9723725F-7AC3-4CBE-9B09-B6FB1A38901A}">
      <text>
        <r>
          <rPr>
            <sz val="9"/>
            <color indexed="81"/>
            <rFont val="Tahoma"/>
            <family val="2"/>
          </rPr>
          <t>Solver could not find a feasible solution.</t>
        </r>
      </text>
    </comment>
    <comment ref="K318" authorId="0" shapeId="0" xr:uid="{10493E7E-74F5-4CEF-B512-08FDBDB6A7CD}">
      <text>
        <r>
          <rPr>
            <sz val="9"/>
            <color indexed="81"/>
            <rFont val="Tahoma"/>
            <family val="2"/>
          </rPr>
          <t>Solver could not find a feasible solution.</t>
        </r>
      </text>
    </comment>
    <comment ref="L318" authorId="0" shapeId="0" xr:uid="{F8B2DAF1-7724-40F5-B432-BF230195E07D}">
      <text>
        <r>
          <rPr>
            <sz val="9"/>
            <color indexed="81"/>
            <rFont val="Tahoma"/>
            <family val="2"/>
          </rPr>
          <t>Solver could not find a feasible solution.</t>
        </r>
      </text>
    </comment>
    <comment ref="M318" authorId="0" shapeId="0" xr:uid="{2B403888-1EC0-4B7D-AA0F-4A0AD02040D9}">
      <text>
        <r>
          <rPr>
            <sz val="9"/>
            <color indexed="81"/>
            <rFont val="Tahoma"/>
            <family val="2"/>
          </rPr>
          <t>Solver could not find a feasible solution.</t>
        </r>
      </text>
    </comment>
    <comment ref="N318" authorId="0" shapeId="0" xr:uid="{A5137740-78F9-4FB9-95E4-61A89F5FDC44}">
      <text>
        <r>
          <rPr>
            <sz val="9"/>
            <color indexed="81"/>
            <rFont val="Tahoma"/>
            <family val="2"/>
          </rPr>
          <t>Solver could not find a feasible solution.</t>
        </r>
      </text>
    </comment>
    <comment ref="O318" authorId="0" shapeId="0" xr:uid="{D96C3AB2-C663-4891-BC40-FB50E17DFBBA}">
      <text>
        <r>
          <rPr>
            <sz val="9"/>
            <color indexed="81"/>
            <rFont val="Tahoma"/>
            <family val="2"/>
          </rPr>
          <t>Solver converged in probability to a global solution.</t>
        </r>
      </text>
    </comment>
    <comment ref="P318" authorId="0" shapeId="0" xr:uid="{72483444-1319-4058-A579-0CF3300FD7F9}">
      <text>
        <r>
          <rPr>
            <sz val="9"/>
            <color indexed="81"/>
            <rFont val="Tahoma"/>
            <family val="2"/>
          </rPr>
          <t>Solver converged in probability to a global solution.</t>
        </r>
      </text>
    </comment>
    <comment ref="Q318" authorId="0" shapeId="0" xr:uid="{28C7F809-F2A2-4F1F-AEBF-903CB119DCB0}">
      <text>
        <r>
          <rPr>
            <sz val="9"/>
            <color indexed="81"/>
            <rFont val="Tahoma"/>
            <family val="2"/>
          </rPr>
          <t>Solver converged in probability to a global solution.</t>
        </r>
      </text>
    </comment>
    <comment ref="R318" authorId="0" shapeId="0" xr:uid="{C1B25898-40B0-441A-A19D-73EA9CF83286}">
      <text>
        <r>
          <rPr>
            <sz val="9"/>
            <color indexed="81"/>
            <rFont val="Tahoma"/>
            <family val="2"/>
          </rPr>
          <t>Solver converged in probability to a global solution.</t>
        </r>
      </text>
    </comment>
    <comment ref="S318" authorId="0" shapeId="0" xr:uid="{7D353912-005F-417E-B486-FE85C398A1E9}">
      <text>
        <r>
          <rPr>
            <sz val="9"/>
            <color indexed="81"/>
            <rFont val="Tahoma"/>
            <family val="2"/>
          </rPr>
          <t>Solver converged in probability to a global solution.</t>
        </r>
      </text>
    </comment>
    <comment ref="T318" authorId="0" shapeId="0" xr:uid="{E344EE37-8EE8-4377-BC46-451047080A47}">
      <text>
        <r>
          <rPr>
            <sz val="9"/>
            <color indexed="81"/>
            <rFont val="Tahoma"/>
            <family val="2"/>
          </rPr>
          <t>Solver converged in probability to a global solution.</t>
        </r>
      </text>
    </comment>
    <comment ref="U318" authorId="0" shapeId="0" xr:uid="{7164A92E-C8F3-4DE7-A973-D9818BAC867B}">
      <text>
        <r>
          <rPr>
            <sz val="9"/>
            <color indexed="81"/>
            <rFont val="Tahoma"/>
            <family val="2"/>
          </rPr>
          <t>Solver converged in probability to a global solution.</t>
        </r>
      </text>
    </comment>
    <comment ref="V318" authorId="0" shapeId="0" xr:uid="{7F1BD611-44C7-4691-AC95-9805B08C962E}">
      <text>
        <r>
          <rPr>
            <sz val="9"/>
            <color indexed="81"/>
            <rFont val="Tahoma"/>
            <family val="2"/>
          </rPr>
          <t>Solver converged in probability to a global solution.</t>
        </r>
      </text>
    </comment>
    <comment ref="W318" authorId="0" shapeId="0" xr:uid="{A14DD66F-B307-4DE6-8FDD-1FA7548C8822}">
      <text>
        <r>
          <rPr>
            <sz val="9"/>
            <color indexed="81"/>
            <rFont val="Tahoma"/>
            <family val="2"/>
          </rPr>
          <t>Solver converged in probability to a global solution.</t>
        </r>
      </text>
    </comment>
    <comment ref="X318" authorId="0" shapeId="0" xr:uid="{BE31209C-022D-4E97-AAA9-E77D4E7B4F87}">
      <text>
        <r>
          <rPr>
            <sz val="9"/>
            <color indexed="81"/>
            <rFont val="Tahoma"/>
            <family val="2"/>
          </rPr>
          <t>Solver converged in probability to a global solution.</t>
        </r>
      </text>
    </comment>
    <comment ref="Y318" authorId="0" shapeId="0" xr:uid="{C884FF2C-4525-4809-A75E-43DC6FE84E83}">
      <text>
        <r>
          <rPr>
            <sz val="9"/>
            <color indexed="81"/>
            <rFont val="Tahoma"/>
            <family val="2"/>
          </rPr>
          <t>Solver converged in probability to a global solution.</t>
        </r>
      </text>
    </comment>
    <comment ref="Z318" authorId="0" shapeId="0" xr:uid="{C3123B4B-25DB-4617-99A7-BB92E8204C7D}">
      <text>
        <r>
          <rPr>
            <sz val="9"/>
            <color indexed="81"/>
            <rFont val="Tahoma"/>
            <family val="2"/>
          </rPr>
          <t>Solver converged in probability to a global solution.</t>
        </r>
      </text>
    </comment>
    <comment ref="AA318" authorId="0" shapeId="0" xr:uid="{A245153C-FB08-4ED8-906D-1065FCE0CAF1}">
      <text>
        <r>
          <rPr>
            <sz val="9"/>
            <color indexed="81"/>
            <rFont val="Tahoma"/>
            <family val="2"/>
          </rPr>
          <t>Solver converged in probability to a global solution.</t>
        </r>
      </text>
    </comment>
    <comment ref="B319" authorId="0" shapeId="0" xr:uid="{EED87F59-A269-43FD-8AF5-A1331E23A796}">
      <text>
        <r>
          <rPr>
            <sz val="9"/>
            <color indexed="81"/>
            <rFont val="Tahoma"/>
            <family val="2"/>
          </rPr>
          <t>Solver could not find a feasible solution.</t>
        </r>
      </text>
    </comment>
    <comment ref="C319" authorId="0" shapeId="0" xr:uid="{FBCC9F06-A52F-4C11-84D7-59705056E97A}">
      <text>
        <r>
          <rPr>
            <sz val="9"/>
            <color indexed="81"/>
            <rFont val="Tahoma"/>
            <family val="2"/>
          </rPr>
          <t>Solver could not find a feasible solution.</t>
        </r>
      </text>
    </comment>
    <comment ref="D319" authorId="0" shapeId="0" xr:uid="{7B3D1D22-884A-498A-8CFC-801C638DE594}">
      <text>
        <r>
          <rPr>
            <sz val="9"/>
            <color indexed="81"/>
            <rFont val="Tahoma"/>
            <family val="2"/>
          </rPr>
          <t>Solver could not find a feasible solution.</t>
        </r>
      </text>
    </comment>
    <comment ref="E319" authorId="0" shapeId="0" xr:uid="{3E7E46F2-AF5D-4DED-A976-9AA9CC7DEA3B}">
      <text>
        <r>
          <rPr>
            <sz val="9"/>
            <color indexed="81"/>
            <rFont val="Tahoma"/>
            <family val="2"/>
          </rPr>
          <t>Solver could not find a feasible solution.</t>
        </r>
      </text>
    </comment>
    <comment ref="F319" authorId="0" shapeId="0" xr:uid="{AFD11B3B-BC93-4E65-BBEF-F1AD5A51BBE9}">
      <text>
        <r>
          <rPr>
            <sz val="9"/>
            <color indexed="81"/>
            <rFont val="Tahoma"/>
            <family val="2"/>
          </rPr>
          <t>Solver could not find a feasible solution.</t>
        </r>
      </text>
    </comment>
    <comment ref="G319" authorId="0" shapeId="0" xr:uid="{8A039F43-FF80-4B9E-A99B-02EFC0AFE5CF}">
      <text>
        <r>
          <rPr>
            <sz val="9"/>
            <color indexed="81"/>
            <rFont val="Tahoma"/>
            <family val="2"/>
          </rPr>
          <t>Solver could not find a feasible solution.</t>
        </r>
      </text>
    </comment>
    <comment ref="H319" authorId="0" shapeId="0" xr:uid="{B91F5276-7C8E-47BB-B26C-57A368C690D8}">
      <text>
        <r>
          <rPr>
            <sz val="9"/>
            <color indexed="81"/>
            <rFont val="Tahoma"/>
            <family val="2"/>
          </rPr>
          <t>Solver could not find a feasible solution.</t>
        </r>
      </text>
    </comment>
    <comment ref="I319" authorId="0" shapeId="0" xr:uid="{0FBB8F50-C372-4551-90B8-7DE4620E9B3A}">
      <text>
        <r>
          <rPr>
            <sz val="9"/>
            <color indexed="81"/>
            <rFont val="Tahoma"/>
            <family val="2"/>
          </rPr>
          <t>Solver could not find a feasible solution.</t>
        </r>
      </text>
    </comment>
    <comment ref="J319" authorId="0" shapeId="0" xr:uid="{6919CD5D-ACE5-4504-BC3F-7B22EEFF8A98}">
      <text>
        <r>
          <rPr>
            <sz val="9"/>
            <color indexed="81"/>
            <rFont val="Tahoma"/>
            <family val="2"/>
          </rPr>
          <t>Solver could not find a feasible solution.</t>
        </r>
      </text>
    </comment>
    <comment ref="K319" authorId="0" shapeId="0" xr:uid="{BD391974-A902-4DE4-B2F8-61DC2076747B}">
      <text>
        <r>
          <rPr>
            <sz val="9"/>
            <color indexed="81"/>
            <rFont val="Tahoma"/>
            <family val="2"/>
          </rPr>
          <t>Solver could not find a feasible solution.</t>
        </r>
      </text>
    </comment>
    <comment ref="L319" authorId="0" shapeId="0" xr:uid="{28CFA5D9-11BA-4D53-A653-BFB2D2B956FB}">
      <text>
        <r>
          <rPr>
            <sz val="9"/>
            <color indexed="81"/>
            <rFont val="Tahoma"/>
            <family val="2"/>
          </rPr>
          <t>Solver could not find a feasible solution.</t>
        </r>
      </text>
    </comment>
    <comment ref="M319" authorId="0" shapeId="0" xr:uid="{0DF9C4ED-ACAE-46A1-ABCE-5B39CA0F01EC}">
      <text>
        <r>
          <rPr>
            <sz val="9"/>
            <color indexed="81"/>
            <rFont val="Tahoma"/>
            <family val="2"/>
          </rPr>
          <t>Solver could not find a feasible solution.</t>
        </r>
      </text>
    </comment>
    <comment ref="N319" authorId="0" shapeId="0" xr:uid="{C4DFD769-0AF3-42E6-A2CE-49C7B918636D}">
      <text>
        <r>
          <rPr>
            <sz val="9"/>
            <color indexed="81"/>
            <rFont val="Tahoma"/>
            <family val="2"/>
          </rPr>
          <t>Solver could not find a feasible solution.</t>
        </r>
      </text>
    </comment>
    <comment ref="O319" authorId="0" shapeId="0" xr:uid="{AB55F583-9722-43E7-AB36-9FB95F4BF6AE}">
      <text>
        <r>
          <rPr>
            <sz val="9"/>
            <color indexed="81"/>
            <rFont val="Tahoma"/>
            <family val="2"/>
          </rPr>
          <t>Solver converged in probability to a global solution.</t>
        </r>
      </text>
    </comment>
    <comment ref="P319" authorId="0" shapeId="0" xr:uid="{4BD3217C-1251-4162-BBD3-1D47521BB7CE}">
      <text>
        <r>
          <rPr>
            <sz val="9"/>
            <color indexed="81"/>
            <rFont val="Tahoma"/>
            <family val="2"/>
          </rPr>
          <t>Solver converged in probability to a global solution.</t>
        </r>
      </text>
    </comment>
    <comment ref="Q319" authorId="0" shapeId="0" xr:uid="{09D5F725-2E8E-4627-A469-B677A07EBBD2}">
      <text>
        <r>
          <rPr>
            <sz val="9"/>
            <color indexed="81"/>
            <rFont val="Tahoma"/>
            <family val="2"/>
          </rPr>
          <t>Solver converged in probability to a global solution.</t>
        </r>
      </text>
    </comment>
    <comment ref="R319" authorId="0" shapeId="0" xr:uid="{D7A18DFF-E369-47A1-B937-FE3823BF0AD9}">
      <text>
        <r>
          <rPr>
            <sz val="9"/>
            <color indexed="81"/>
            <rFont val="Tahoma"/>
            <family val="2"/>
          </rPr>
          <t>Solver converged in probability to a global solution.</t>
        </r>
      </text>
    </comment>
    <comment ref="S319" authorId="0" shapeId="0" xr:uid="{2F6B3529-BEB0-47C5-9AA7-33494EA4FF39}">
      <text>
        <r>
          <rPr>
            <sz val="9"/>
            <color indexed="81"/>
            <rFont val="Tahoma"/>
            <family val="2"/>
          </rPr>
          <t>Solver converged in probability to a global solution.</t>
        </r>
      </text>
    </comment>
    <comment ref="T319" authorId="0" shapeId="0" xr:uid="{97C00DBC-3FFD-4A99-86BF-2B08F789C871}">
      <text>
        <r>
          <rPr>
            <sz val="9"/>
            <color indexed="81"/>
            <rFont val="Tahoma"/>
            <family val="2"/>
          </rPr>
          <t>Solver converged in probability to a global solution.</t>
        </r>
      </text>
    </comment>
    <comment ref="U319" authorId="0" shapeId="0" xr:uid="{28FFE50D-4BFB-4C20-B736-B1ACE7B28883}">
      <text>
        <r>
          <rPr>
            <sz val="9"/>
            <color indexed="81"/>
            <rFont val="Tahoma"/>
            <family val="2"/>
          </rPr>
          <t>Solver converged in probability to a global solution.</t>
        </r>
      </text>
    </comment>
    <comment ref="V319" authorId="0" shapeId="0" xr:uid="{9A7B5673-3408-4DA3-B58F-E76EEE46B64D}">
      <text>
        <r>
          <rPr>
            <sz val="9"/>
            <color indexed="81"/>
            <rFont val="Tahoma"/>
            <family val="2"/>
          </rPr>
          <t>Solver converged in probability to a global solution.</t>
        </r>
      </text>
    </comment>
    <comment ref="W319" authorId="0" shapeId="0" xr:uid="{7075D1CA-5FE4-45A1-99BA-C8E7F281A101}">
      <text>
        <r>
          <rPr>
            <sz val="9"/>
            <color indexed="81"/>
            <rFont val="Tahoma"/>
            <family val="2"/>
          </rPr>
          <t>Solver converged in probability to a global solution.</t>
        </r>
      </text>
    </comment>
    <comment ref="X319" authorId="0" shapeId="0" xr:uid="{D6A49929-BCDB-4B75-B368-E52B47F919EC}">
      <text>
        <r>
          <rPr>
            <sz val="9"/>
            <color indexed="81"/>
            <rFont val="Tahoma"/>
            <family val="2"/>
          </rPr>
          <t>Solver converged in probability to a global solution.</t>
        </r>
      </text>
    </comment>
    <comment ref="Y319" authorId="0" shapeId="0" xr:uid="{D08F0CB8-ED83-4965-AFD1-F92C2410D251}">
      <text>
        <r>
          <rPr>
            <sz val="9"/>
            <color indexed="81"/>
            <rFont val="Tahoma"/>
            <family val="2"/>
          </rPr>
          <t>Solver converged in probability to a global solution.</t>
        </r>
      </text>
    </comment>
    <comment ref="Z319" authorId="0" shapeId="0" xr:uid="{AE8C15C2-3778-4CC1-B511-F853F82FACD4}">
      <text>
        <r>
          <rPr>
            <sz val="9"/>
            <color indexed="81"/>
            <rFont val="Tahoma"/>
            <family val="2"/>
          </rPr>
          <t>Solver converged in probability to a global solution.</t>
        </r>
      </text>
    </comment>
    <comment ref="AA319" authorId="0" shapeId="0" xr:uid="{E6B25B30-FDD0-4316-A44A-B35E8E8ED99E}">
      <text>
        <r>
          <rPr>
            <sz val="9"/>
            <color indexed="81"/>
            <rFont val="Tahoma"/>
            <family val="2"/>
          </rPr>
          <t>Solver converged in probability to a global solution.</t>
        </r>
      </text>
    </comment>
    <comment ref="B320" authorId="0" shapeId="0" xr:uid="{BDC126E6-24B5-4CA2-9C6C-2B629033D8AD}">
      <text>
        <r>
          <rPr>
            <sz val="9"/>
            <color indexed="81"/>
            <rFont val="Tahoma"/>
            <family val="2"/>
          </rPr>
          <t>Solver could not find a feasible solution.</t>
        </r>
      </text>
    </comment>
    <comment ref="C320" authorId="0" shapeId="0" xr:uid="{9120296D-39F9-42C4-97B2-30F6F4A0EC68}">
      <text>
        <r>
          <rPr>
            <sz val="9"/>
            <color indexed="81"/>
            <rFont val="Tahoma"/>
            <family val="2"/>
          </rPr>
          <t>Solver could not find a feasible solution.</t>
        </r>
      </text>
    </comment>
    <comment ref="D320" authorId="0" shapeId="0" xr:uid="{A1A56935-C89C-40AC-B1E2-62BB21321BD1}">
      <text>
        <r>
          <rPr>
            <sz val="9"/>
            <color indexed="81"/>
            <rFont val="Tahoma"/>
            <family val="2"/>
          </rPr>
          <t>Solver could not find a feasible solution.</t>
        </r>
      </text>
    </comment>
    <comment ref="E320" authorId="0" shapeId="0" xr:uid="{8BCA5DDC-5BAD-4D08-956F-34CFC037B460}">
      <text>
        <r>
          <rPr>
            <sz val="9"/>
            <color indexed="81"/>
            <rFont val="Tahoma"/>
            <family val="2"/>
          </rPr>
          <t>Solver could not find a feasible solution.</t>
        </r>
      </text>
    </comment>
    <comment ref="F320" authorId="0" shapeId="0" xr:uid="{ABD9F66E-3488-46BA-B3DD-1DE7F8797B34}">
      <text>
        <r>
          <rPr>
            <sz val="9"/>
            <color indexed="81"/>
            <rFont val="Tahoma"/>
            <family val="2"/>
          </rPr>
          <t>Solver could not find a feasible solution.</t>
        </r>
      </text>
    </comment>
    <comment ref="G320" authorId="0" shapeId="0" xr:uid="{3A264909-D239-4780-844D-6E30D676CCEB}">
      <text>
        <r>
          <rPr>
            <sz val="9"/>
            <color indexed="81"/>
            <rFont val="Tahoma"/>
            <family val="2"/>
          </rPr>
          <t>Solver could not find a feasible solution.</t>
        </r>
      </text>
    </comment>
    <comment ref="H320" authorId="0" shapeId="0" xr:uid="{BBD5F3D0-6D41-4B6C-9869-C14D5E4914DD}">
      <text>
        <r>
          <rPr>
            <sz val="9"/>
            <color indexed="81"/>
            <rFont val="Tahoma"/>
            <family val="2"/>
          </rPr>
          <t>Solver could not find a feasible solution.</t>
        </r>
      </text>
    </comment>
    <comment ref="I320" authorId="0" shapeId="0" xr:uid="{63068712-7F36-44BC-8C34-781716A999D1}">
      <text>
        <r>
          <rPr>
            <sz val="9"/>
            <color indexed="81"/>
            <rFont val="Tahoma"/>
            <family val="2"/>
          </rPr>
          <t>Solver could not find a feasible solution.</t>
        </r>
      </text>
    </comment>
    <comment ref="J320" authorId="0" shapeId="0" xr:uid="{E55BD248-7995-4874-85AD-7028F50D8207}">
      <text>
        <r>
          <rPr>
            <sz val="9"/>
            <color indexed="81"/>
            <rFont val="Tahoma"/>
            <family val="2"/>
          </rPr>
          <t>Solver could not find a feasible solution.</t>
        </r>
      </text>
    </comment>
    <comment ref="K320" authorId="0" shapeId="0" xr:uid="{11E2C987-0860-491E-9718-04CFFA1A587B}">
      <text>
        <r>
          <rPr>
            <sz val="9"/>
            <color indexed="81"/>
            <rFont val="Tahoma"/>
            <family val="2"/>
          </rPr>
          <t>Solver could not find a feasible solution.</t>
        </r>
      </text>
    </comment>
    <comment ref="L320" authorId="0" shapeId="0" xr:uid="{FF539DD5-F4CF-4938-B30D-6512C8B3E978}">
      <text>
        <r>
          <rPr>
            <sz val="9"/>
            <color indexed="81"/>
            <rFont val="Tahoma"/>
            <family val="2"/>
          </rPr>
          <t>Solver could not find a feasible solution.</t>
        </r>
      </text>
    </comment>
    <comment ref="M320" authorId="0" shapeId="0" xr:uid="{5A0CACF4-23E1-4013-A33C-F67033AAE717}">
      <text>
        <r>
          <rPr>
            <sz val="9"/>
            <color indexed="81"/>
            <rFont val="Tahoma"/>
            <family val="2"/>
          </rPr>
          <t>Solver could not find a feasible solution.</t>
        </r>
      </text>
    </comment>
    <comment ref="N320" authorId="0" shapeId="0" xr:uid="{ADB4FAB7-4CF3-42D7-94C5-2B470C5A6F2D}">
      <text>
        <r>
          <rPr>
            <sz val="9"/>
            <color indexed="81"/>
            <rFont val="Tahoma"/>
            <family val="2"/>
          </rPr>
          <t>Solver could not find a feasible solution.</t>
        </r>
      </text>
    </comment>
    <comment ref="O320" authorId="0" shapeId="0" xr:uid="{AD02E8D9-4D41-4148-BEB1-BABB99E4C731}">
      <text>
        <r>
          <rPr>
            <sz val="9"/>
            <color indexed="81"/>
            <rFont val="Tahoma"/>
            <family val="2"/>
          </rPr>
          <t>Solver converged in probability to a global solution.</t>
        </r>
      </text>
    </comment>
    <comment ref="P320" authorId="0" shapeId="0" xr:uid="{6D41D533-924E-401F-9945-0CE8C7662C7F}">
      <text>
        <r>
          <rPr>
            <sz val="9"/>
            <color indexed="81"/>
            <rFont val="Tahoma"/>
            <family val="2"/>
          </rPr>
          <t>Solver converged in probability to a global solution.</t>
        </r>
      </text>
    </comment>
    <comment ref="Q320" authorId="0" shapeId="0" xr:uid="{76758193-EC87-4E6E-8ED0-4298A79ADD82}">
      <text>
        <r>
          <rPr>
            <sz val="9"/>
            <color indexed="81"/>
            <rFont val="Tahoma"/>
            <family val="2"/>
          </rPr>
          <t>Solver converged in probability to a global solution.</t>
        </r>
      </text>
    </comment>
    <comment ref="R320" authorId="0" shapeId="0" xr:uid="{5455F27A-C266-4BB2-9B9D-968CE0DFD6A0}">
      <text>
        <r>
          <rPr>
            <sz val="9"/>
            <color indexed="81"/>
            <rFont val="Tahoma"/>
            <family val="2"/>
          </rPr>
          <t>Solver converged in probability to a global solution.</t>
        </r>
      </text>
    </comment>
    <comment ref="S320" authorId="0" shapeId="0" xr:uid="{D317C426-6A3D-4AF0-9E9C-32D3D8510BD4}">
      <text>
        <r>
          <rPr>
            <sz val="9"/>
            <color indexed="81"/>
            <rFont val="Tahoma"/>
            <family val="2"/>
          </rPr>
          <t>Solver converged in probability to a global solution.</t>
        </r>
      </text>
    </comment>
    <comment ref="T320" authorId="0" shapeId="0" xr:uid="{D1AA3D22-56EF-4D82-84E7-24D445D1BC08}">
      <text>
        <r>
          <rPr>
            <sz val="9"/>
            <color indexed="81"/>
            <rFont val="Tahoma"/>
            <family val="2"/>
          </rPr>
          <t>Solver converged in probability to a global solution.</t>
        </r>
      </text>
    </comment>
    <comment ref="U320" authorId="0" shapeId="0" xr:uid="{B6DFD638-B9E3-4B8C-8CAF-ACCF65AF1170}">
      <text>
        <r>
          <rPr>
            <sz val="9"/>
            <color indexed="81"/>
            <rFont val="Tahoma"/>
            <family val="2"/>
          </rPr>
          <t>Solver converged in probability to a global solution.</t>
        </r>
      </text>
    </comment>
    <comment ref="V320" authorId="0" shapeId="0" xr:uid="{3C021E34-606C-448D-8276-6A35202D4E78}">
      <text>
        <r>
          <rPr>
            <sz val="9"/>
            <color indexed="81"/>
            <rFont val="Tahoma"/>
            <family val="2"/>
          </rPr>
          <t>Solver converged in probability to a global solution.</t>
        </r>
      </text>
    </comment>
    <comment ref="W320" authorId="0" shapeId="0" xr:uid="{CF60D5A1-13F5-49D6-8B8F-B5EE508CC269}">
      <text>
        <r>
          <rPr>
            <sz val="9"/>
            <color indexed="81"/>
            <rFont val="Tahoma"/>
            <family val="2"/>
          </rPr>
          <t>Solver converged in probability to a global solution.</t>
        </r>
      </text>
    </comment>
    <comment ref="X320" authorId="0" shapeId="0" xr:uid="{F5784071-1FFE-4C8B-A926-249F69E0CE37}">
      <text>
        <r>
          <rPr>
            <sz val="9"/>
            <color indexed="81"/>
            <rFont val="Tahoma"/>
            <family val="2"/>
          </rPr>
          <t>Solver converged in probability to a global solution.</t>
        </r>
      </text>
    </comment>
    <comment ref="Y320" authorId="0" shapeId="0" xr:uid="{3A932413-C7C9-4258-B27B-F390EBDD0E97}">
      <text>
        <r>
          <rPr>
            <sz val="9"/>
            <color indexed="81"/>
            <rFont val="Tahoma"/>
            <family val="2"/>
          </rPr>
          <t>Solver converged in probability to a global solution.</t>
        </r>
      </text>
    </comment>
    <comment ref="Z320" authorId="0" shapeId="0" xr:uid="{B55E31A7-0821-4435-8762-DCFF69B705B9}">
      <text>
        <r>
          <rPr>
            <sz val="9"/>
            <color indexed="81"/>
            <rFont val="Tahoma"/>
            <family val="2"/>
          </rPr>
          <t>Solver converged in probability to a global solution.</t>
        </r>
      </text>
    </comment>
    <comment ref="AA320" authorId="0" shapeId="0" xr:uid="{CA84D1F6-4F94-410F-8191-60943992F6AE}">
      <text>
        <r>
          <rPr>
            <sz val="9"/>
            <color indexed="81"/>
            <rFont val="Tahoma"/>
            <family val="2"/>
          </rPr>
          <t>Solver converged in probability to a global solution.</t>
        </r>
      </text>
    </comment>
    <comment ref="B321" authorId="0" shapeId="0" xr:uid="{E663C557-7941-4307-AAF1-770AF14D7A4C}">
      <text>
        <r>
          <rPr>
            <sz val="9"/>
            <color indexed="81"/>
            <rFont val="Tahoma"/>
            <family val="2"/>
          </rPr>
          <t>Solver could not find a feasible solution.</t>
        </r>
      </text>
    </comment>
    <comment ref="C321" authorId="0" shapeId="0" xr:uid="{B0697C39-1545-456F-9D21-6EAAC226FFD7}">
      <text>
        <r>
          <rPr>
            <sz val="9"/>
            <color indexed="81"/>
            <rFont val="Tahoma"/>
            <family val="2"/>
          </rPr>
          <t>Solver could not find a feasible solution.</t>
        </r>
      </text>
    </comment>
    <comment ref="D321" authorId="0" shapeId="0" xr:uid="{E9A4B1D7-467F-4DAF-8618-F5766A4A8D3D}">
      <text>
        <r>
          <rPr>
            <sz val="9"/>
            <color indexed="81"/>
            <rFont val="Tahoma"/>
            <family val="2"/>
          </rPr>
          <t>Solver could not find a feasible solution.</t>
        </r>
      </text>
    </comment>
    <comment ref="E321" authorId="0" shapeId="0" xr:uid="{A0311D4F-D22C-4E5F-99C2-EC3491DC9BDF}">
      <text>
        <r>
          <rPr>
            <sz val="9"/>
            <color indexed="81"/>
            <rFont val="Tahoma"/>
            <family val="2"/>
          </rPr>
          <t>Solver could not find a feasible solution.</t>
        </r>
      </text>
    </comment>
    <comment ref="F321" authorId="0" shapeId="0" xr:uid="{91CD5A3E-3FD5-4FA4-AFB0-0E9B373A4068}">
      <text>
        <r>
          <rPr>
            <sz val="9"/>
            <color indexed="81"/>
            <rFont val="Tahoma"/>
            <family val="2"/>
          </rPr>
          <t>Solver could not find a feasible solution.</t>
        </r>
      </text>
    </comment>
    <comment ref="G321" authorId="0" shapeId="0" xr:uid="{ACDBBF2F-89D0-4221-BDA5-3AB8493DE260}">
      <text>
        <r>
          <rPr>
            <sz val="9"/>
            <color indexed="81"/>
            <rFont val="Tahoma"/>
            <family val="2"/>
          </rPr>
          <t>Solver could not find a feasible solution.</t>
        </r>
      </text>
    </comment>
    <comment ref="H321" authorId="0" shapeId="0" xr:uid="{AD2FF324-7F64-4868-A8C3-BE583D5B5477}">
      <text>
        <r>
          <rPr>
            <sz val="9"/>
            <color indexed="81"/>
            <rFont val="Tahoma"/>
            <family val="2"/>
          </rPr>
          <t>Solver could not find a feasible solution.</t>
        </r>
      </text>
    </comment>
    <comment ref="I321" authorId="0" shapeId="0" xr:uid="{D61CEB34-E861-4DB8-A38A-5CA4175129C5}">
      <text>
        <r>
          <rPr>
            <sz val="9"/>
            <color indexed="81"/>
            <rFont val="Tahoma"/>
            <family val="2"/>
          </rPr>
          <t>Solver could not find a feasible solution.</t>
        </r>
      </text>
    </comment>
    <comment ref="J321" authorId="0" shapeId="0" xr:uid="{9375487A-3376-430D-AC3F-CD6FEF24B43E}">
      <text>
        <r>
          <rPr>
            <sz val="9"/>
            <color indexed="81"/>
            <rFont val="Tahoma"/>
            <family val="2"/>
          </rPr>
          <t>Solver could not find a feasible solution.</t>
        </r>
      </text>
    </comment>
    <comment ref="K321" authorId="0" shapeId="0" xr:uid="{8A8C79DA-E8D5-459F-9475-6033B344744C}">
      <text>
        <r>
          <rPr>
            <sz val="9"/>
            <color indexed="81"/>
            <rFont val="Tahoma"/>
            <family val="2"/>
          </rPr>
          <t>Solver could not find a feasible solution.</t>
        </r>
      </text>
    </comment>
    <comment ref="L321" authorId="0" shapeId="0" xr:uid="{643CC648-4220-436A-8CE8-FB56367EFB69}">
      <text>
        <r>
          <rPr>
            <sz val="9"/>
            <color indexed="81"/>
            <rFont val="Tahoma"/>
            <family val="2"/>
          </rPr>
          <t>Solver could not find a feasible solution.</t>
        </r>
      </text>
    </comment>
    <comment ref="M321" authorId="0" shapeId="0" xr:uid="{494E7F0B-284C-479B-8189-EA06C926CA2C}">
      <text>
        <r>
          <rPr>
            <sz val="9"/>
            <color indexed="81"/>
            <rFont val="Tahoma"/>
            <family val="2"/>
          </rPr>
          <t>Solver could not find a feasible solution.</t>
        </r>
      </text>
    </comment>
    <comment ref="N321" authorId="0" shapeId="0" xr:uid="{152B1495-3E95-414F-BD46-1FCDC4AB2489}">
      <text>
        <r>
          <rPr>
            <sz val="9"/>
            <color indexed="81"/>
            <rFont val="Tahoma"/>
            <family val="2"/>
          </rPr>
          <t>Solver could not find a feasible solution.</t>
        </r>
      </text>
    </comment>
    <comment ref="O321" authorId="0" shapeId="0" xr:uid="{B8395F56-C989-4943-8FE9-52D53A5A5361}">
      <text>
        <r>
          <rPr>
            <sz val="9"/>
            <color indexed="81"/>
            <rFont val="Tahoma"/>
            <family val="2"/>
          </rPr>
          <t>Solver converged in probability to a global solution.</t>
        </r>
      </text>
    </comment>
    <comment ref="P321" authorId="0" shapeId="0" xr:uid="{A7F392C5-402C-45BA-9E7F-721E4330F035}">
      <text>
        <r>
          <rPr>
            <sz val="9"/>
            <color indexed="81"/>
            <rFont val="Tahoma"/>
            <family val="2"/>
          </rPr>
          <t>Solver converged in probability to a global solution.</t>
        </r>
      </text>
    </comment>
    <comment ref="Q321" authorId="0" shapeId="0" xr:uid="{00136CE3-6642-477B-AED7-53C091FAE7E7}">
      <text>
        <r>
          <rPr>
            <sz val="9"/>
            <color indexed="81"/>
            <rFont val="Tahoma"/>
            <family val="2"/>
          </rPr>
          <t>Solver converged in probability to a global solution.</t>
        </r>
      </text>
    </comment>
    <comment ref="R321" authorId="0" shapeId="0" xr:uid="{459D571A-067D-4F84-8CFC-F933E80B4E05}">
      <text>
        <r>
          <rPr>
            <sz val="9"/>
            <color indexed="81"/>
            <rFont val="Tahoma"/>
            <family val="2"/>
          </rPr>
          <t>Solver converged in probability to a global solution.</t>
        </r>
      </text>
    </comment>
    <comment ref="S321" authorId="0" shapeId="0" xr:uid="{DCAB60C5-0510-4CC2-A532-ADCA2C182FAB}">
      <text>
        <r>
          <rPr>
            <sz val="9"/>
            <color indexed="81"/>
            <rFont val="Tahoma"/>
            <family val="2"/>
          </rPr>
          <t>Solver converged in probability to a global solution.</t>
        </r>
      </text>
    </comment>
    <comment ref="T321" authorId="0" shapeId="0" xr:uid="{3DEFAA63-51C0-4C87-A5A8-AD32CFA1F811}">
      <text>
        <r>
          <rPr>
            <sz val="9"/>
            <color indexed="81"/>
            <rFont val="Tahoma"/>
            <family val="2"/>
          </rPr>
          <t>Solver converged in probability to a global solution.</t>
        </r>
      </text>
    </comment>
    <comment ref="U321" authorId="0" shapeId="0" xr:uid="{AD5761FC-73F7-439F-86DF-5617DA25F2D5}">
      <text>
        <r>
          <rPr>
            <sz val="9"/>
            <color indexed="81"/>
            <rFont val="Tahoma"/>
            <family val="2"/>
          </rPr>
          <t>Solver converged in probability to a global solution.</t>
        </r>
      </text>
    </comment>
    <comment ref="V321" authorId="0" shapeId="0" xr:uid="{A744AC81-C9F1-485E-B1BB-CB77375A9095}">
      <text>
        <r>
          <rPr>
            <sz val="9"/>
            <color indexed="81"/>
            <rFont val="Tahoma"/>
            <family val="2"/>
          </rPr>
          <t>Solver converged in probability to a global solution.</t>
        </r>
      </text>
    </comment>
    <comment ref="W321" authorId="0" shapeId="0" xr:uid="{8CC33C06-C96A-4AE7-A019-5E616AEEA5DA}">
      <text>
        <r>
          <rPr>
            <sz val="9"/>
            <color indexed="81"/>
            <rFont val="Tahoma"/>
            <family val="2"/>
          </rPr>
          <t>Solver converged in probability to a global solution.</t>
        </r>
      </text>
    </comment>
    <comment ref="X321" authorId="0" shapeId="0" xr:uid="{51A74CC1-689A-4CF5-BC0B-60C5CDBD8314}">
      <text>
        <r>
          <rPr>
            <sz val="9"/>
            <color indexed="81"/>
            <rFont val="Tahoma"/>
            <family val="2"/>
          </rPr>
          <t>Solver converged in probability to a global solution.</t>
        </r>
      </text>
    </comment>
    <comment ref="Y321" authorId="0" shapeId="0" xr:uid="{682CAFA8-E87D-488A-9676-681258E4BE38}">
      <text>
        <r>
          <rPr>
            <sz val="9"/>
            <color indexed="81"/>
            <rFont val="Tahoma"/>
            <family val="2"/>
          </rPr>
          <t>Solver converged in probability to a global solution.</t>
        </r>
      </text>
    </comment>
    <comment ref="Z321" authorId="0" shapeId="0" xr:uid="{F891CBF5-DAC9-4B54-A34C-00518131ADAA}">
      <text>
        <r>
          <rPr>
            <sz val="9"/>
            <color indexed="81"/>
            <rFont val="Tahoma"/>
            <family val="2"/>
          </rPr>
          <t>Solver converged in probability to a global solution.</t>
        </r>
      </text>
    </comment>
    <comment ref="AA321" authorId="0" shapeId="0" xr:uid="{4CDDA632-E19A-4823-900C-D6A327207EDF}">
      <text>
        <r>
          <rPr>
            <sz val="9"/>
            <color indexed="81"/>
            <rFont val="Tahoma"/>
            <family val="2"/>
          </rPr>
          <t>Solver converged in probability to a global solution.</t>
        </r>
      </text>
    </comment>
    <comment ref="B322" authorId="0" shapeId="0" xr:uid="{C2E52629-AC66-4BBB-B89B-3EDF243F8D88}">
      <text>
        <r>
          <rPr>
            <sz val="9"/>
            <color indexed="81"/>
            <rFont val="Tahoma"/>
            <family val="2"/>
          </rPr>
          <t>Solver could not find a feasible solution.</t>
        </r>
      </text>
    </comment>
    <comment ref="C322" authorId="0" shapeId="0" xr:uid="{5D2F08D9-134E-4925-B2A7-D2E06492A35E}">
      <text>
        <r>
          <rPr>
            <sz val="9"/>
            <color indexed="81"/>
            <rFont val="Tahoma"/>
            <family val="2"/>
          </rPr>
          <t>Solver could not find a feasible solution.</t>
        </r>
      </text>
    </comment>
    <comment ref="D322" authorId="0" shapeId="0" xr:uid="{1E16B8A3-F36B-4FFE-B7E9-83EAF2AA0902}">
      <text>
        <r>
          <rPr>
            <sz val="9"/>
            <color indexed="81"/>
            <rFont val="Tahoma"/>
            <family val="2"/>
          </rPr>
          <t>Solver could not find a feasible solution.</t>
        </r>
      </text>
    </comment>
    <comment ref="E322" authorId="0" shapeId="0" xr:uid="{200BEB30-A881-4967-AC68-E2F6DA6DB51F}">
      <text>
        <r>
          <rPr>
            <sz val="9"/>
            <color indexed="81"/>
            <rFont val="Tahoma"/>
            <family val="2"/>
          </rPr>
          <t>Solver could not find a feasible solution.</t>
        </r>
      </text>
    </comment>
    <comment ref="F322" authorId="0" shapeId="0" xr:uid="{A7781FB0-28C5-44F9-A6AB-AFCAA58DB9C3}">
      <text>
        <r>
          <rPr>
            <sz val="9"/>
            <color indexed="81"/>
            <rFont val="Tahoma"/>
            <family val="2"/>
          </rPr>
          <t>Solver could not find a feasible solution.</t>
        </r>
      </text>
    </comment>
    <comment ref="G322" authorId="0" shapeId="0" xr:uid="{3750E4D8-FAD5-413F-8B0F-95BEF9544589}">
      <text>
        <r>
          <rPr>
            <sz val="9"/>
            <color indexed="81"/>
            <rFont val="Tahoma"/>
            <family val="2"/>
          </rPr>
          <t>Solver could not find a feasible solution.</t>
        </r>
      </text>
    </comment>
    <comment ref="H322" authorId="0" shapeId="0" xr:uid="{F037A52F-B918-4433-B6CB-53FA40F3DD3B}">
      <text>
        <r>
          <rPr>
            <sz val="9"/>
            <color indexed="81"/>
            <rFont val="Tahoma"/>
            <family val="2"/>
          </rPr>
          <t>Solver could not find a feasible solution.</t>
        </r>
      </text>
    </comment>
    <comment ref="I322" authorId="0" shapeId="0" xr:uid="{FD9BCCF6-9232-470D-9FF7-1CBF5F2000DA}">
      <text>
        <r>
          <rPr>
            <sz val="9"/>
            <color indexed="81"/>
            <rFont val="Tahoma"/>
            <family val="2"/>
          </rPr>
          <t>Solver could not find a feasible solution.</t>
        </r>
      </text>
    </comment>
    <comment ref="J322" authorId="0" shapeId="0" xr:uid="{2960D7EC-E1C4-409F-8FA6-5F2754B3A412}">
      <text>
        <r>
          <rPr>
            <sz val="9"/>
            <color indexed="81"/>
            <rFont val="Tahoma"/>
            <family val="2"/>
          </rPr>
          <t>Solver could not find a feasible solution.</t>
        </r>
      </text>
    </comment>
    <comment ref="K322" authorId="0" shapeId="0" xr:uid="{AC89A83F-026B-4119-B2D3-8395F5ECDBA0}">
      <text>
        <r>
          <rPr>
            <sz val="9"/>
            <color indexed="81"/>
            <rFont val="Tahoma"/>
            <family val="2"/>
          </rPr>
          <t>Solver could not find a feasible solution.</t>
        </r>
      </text>
    </comment>
    <comment ref="L322" authorId="0" shapeId="0" xr:uid="{2528D447-D6D5-45ED-A54B-E5B102E28252}">
      <text>
        <r>
          <rPr>
            <sz val="9"/>
            <color indexed="81"/>
            <rFont val="Tahoma"/>
            <family val="2"/>
          </rPr>
          <t>Solver could not find a feasible solution.</t>
        </r>
      </text>
    </comment>
    <comment ref="M322" authorId="0" shapeId="0" xr:uid="{4C51279D-13F2-4234-AF53-985180F67EDD}">
      <text>
        <r>
          <rPr>
            <sz val="9"/>
            <color indexed="81"/>
            <rFont val="Tahoma"/>
            <family val="2"/>
          </rPr>
          <t>Solver could not find a feasible solution.</t>
        </r>
      </text>
    </comment>
    <comment ref="N322" authorId="0" shapeId="0" xr:uid="{478290A4-D0AC-48D0-BA91-627EBAAE1EA1}">
      <text>
        <r>
          <rPr>
            <sz val="9"/>
            <color indexed="81"/>
            <rFont val="Tahoma"/>
            <family val="2"/>
          </rPr>
          <t>Solver could not find a feasible solution.</t>
        </r>
      </text>
    </comment>
    <comment ref="O322" authorId="0" shapeId="0" xr:uid="{B0CC2801-AE71-4299-BB57-B159E29E9C6D}">
      <text>
        <r>
          <rPr>
            <sz val="9"/>
            <color indexed="81"/>
            <rFont val="Tahoma"/>
            <family val="2"/>
          </rPr>
          <t>Solver converged in probability to a global solution.</t>
        </r>
      </text>
    </comment>
    <comment ref="P322" authorId="0" shapeId="0" xr:uid="{E1FC42F6-D538-433D-BD3C-0F10B62AA6FC}">
      <text>
        <r>
          <rPr>
            <sz val="9"/>
            <color indexed="81"/>
            <rFont val="Tahoma"/>
            <family val="2"/>
          </rPr>
          <t>Solver converged in probability to a global solution.</t>
        </r>
      </text>
    </comment>
    <comment ref="Q322" authorId="0" shapeId="0" xr:uid="{83D6C732-86AE-4F29-BF49-362DFF231A29}">
      <text>
        <r>
          <rPr>
            <sz val="9"/>
            <color indexed="81"/>
            <rFont val="Tahoma"/>
            <family val="2"/>
          </rPr>
          <t>Solver converged in probability to a global solution.</t>
        </r>
      </text>
    </comment>
    <comment ref="R322" authorId="0" shapeId="0" xr:uid="{53A65B90-8396-4BFF-BD55-97A1AD573BC9}">
      <text>
        <r>
          <rPr>
            <sz val="9"/>
            <color indexed="81"/>
            <rFont val="Tahoma"/>
            <family val="2"/>
          </rPr>
          <t>Solver converged in probability to a global solution.</t>
        </r>
      </text>
    </comment>
    <comment ref="S322" authorId="0" shapeId="0" xr:uid="{C840296D-C02F-46A4-9622-EF96A2168AA1}">
      <text>
        <r>
          <rPr>
            <sz val="9"/>
            <color indexed="81"/>
            <rFont val="Tahoma"/>
            <family val="2"/>
          </rPr>
          <t>Solver converged in probability to a global solution.</t>
        </r>
      </text>
    </comment>
    <comment ref="T322" authorId="0" shapeId="0" xr:uid="{4FE37D1C-1924-4F7C-A7CC-112A5812B121}">
      <text>
        <r>
          <rPr>
            <sz val="9"/>
            <color indexed="81"/>
            <rFont val="Tahoma"/>
            <family val="2"/>
          </rPr>
          <t>Solver converged in probability to a global solution.</t>
        </r>
      </text>
    </comment>
    <comment ref="U322" authorId="0" shapeId="0" xr:uid="{1C1E6B2B-A81B-4559-A0CC-639E35AB4144}">
      <text>
        <r>
          <rPr>
            <sz val="9"/>
            <color indexed="81"/>
            <rFont val="Tahoma"/>
            <family val="2"/>
          </rPr>
          <t>Solver converged in probability to a global solution.</t>
        </r>
      </text>
    </comment>
    <comment ref="V322" authorId="0" shapeId="0" xr:uid="{A03E364B-92AF-4585-B333-522A607A1204}">
      <text>
        <r>
          <rPr>
            <sz val="9"/>
            <color indexed="81"/>
            <rFont val="Tahoma"/>
            <family val="2"/>
          </rPr>
          <t>Solver converged in probability to a global solution.</t>
        </r>
      </text>
    </comment>
    <comment ref="W322" authorId="0" shapeId="0" xr:uid="{7904124C-11C9-4145-8D0A-CBB4B0270589}">
      <text>
        <r>
          <rPr>
            <sz val="9"/>
            <color indexed="81"/>
            <rFont val="Tahoma"/>
            <family val="2"/>
          </rPr>
          <t>Solver converged in probability to a global solution.</t>
        </r>
      </text>
    </comment>
    <comment ref="X322" authorId="0" shapeId="0" xr:uid="{F4F37107-51B8-4819-9A99-513584349C2B}">
      <text>
        <r>
          <rPr>
            <sz val="9"/>
            <color indexed="81"/>
            <rFont val="Tahoma"/>
            <family val="2"/>
          </rPr>
          <t>Solver converged in probability to a global solution.</t>
        </r>
      </text>
    </comment>
    <comment ref="Y322" authorId="0" shapeId="0" xr:uid="{D61BB996-0D99-482E-9C25-6144F10A2A66}">
      <text>
        <r>
          <rPr>
            <sz val="9"/>
            <color indexed="81"/>
            <rFont val="Tahoma"/>
            <family val="2"/>
          </rPr>
          <t>Solver converged in probability to a global solution.</t>
        </r>
      </text>
    </comment>
    <comment ref="Z322" authorId="0" shapeId="0" xr:uid="{2B504810-1028-4CC9-804A-0D88B7BD0430}">
      <text>
        <r>
          <rPr>
            <sz val="9"/>
            <color indexed="81"/>
            <rFont val="Tahoma"/>
            <family val="2"/>
          </rPr>
          <t>Solver converged in probability to a global solution.</t>
        </r>
      </text>
    </comment>
    <comment ref="AA322" authorId="0" shapeId="0" xr:uid="{180228C9-47DC-45F5-B27E-83A3BD6D63A7}">
      <text>
        <r>
          <rPr>
            <sz val="9"/>
            <color indexed="81"/>
            <rFont val="Tahoma"/>
            <family val="2"/>
          </rPr>
          <t>Solver converged in probability to a global solution.</t>
        </r>
      </text>
    </comment>
    <comment ref="B323" authorId="0" shapeId="0" xr:uid="{BF17C557-7571-4E69-880F-333C8207760F}">
      <text>
        <r>
          <rPr>
            <sz val="9"/>
            <color indexed="81"/>
            <rFont val="Tahoma"/>
            <family val="2"/>
          </rPr>
          <t>Solver could not find a feasible solution.</t>
        </r>
      </text>
    </comment>
    <comment ref="C323" authorId="0" shapeId="0" xr:uid="{41D641E4-DB16-43E9-AEBD-1B99E7BE10C4}">
      <text>
        <r>
          <rPr>
            <sz val="9"/>
            <color indexed="81"/>
            <rFont val="Tahoma"/>
            <family val="2"/>
          </rPr>
          <t>Solver could not find a feasible solution.</t>
        </r>
      </text>
    </comment>
    <comment ref="D323" authorId="0" shapeId="0" xr:uid="{8BD7CE30-9260-4B84-91F3-CC818908B518}">
      <text>
        <r>
          <rPr>
            <sz val="9"/>
            <color indexed="81"/>
            <rFont val="Tahoma"/>
            <family val="2"/>
          </rPr>
          <t>Solver could not find a feasible solution.</t>
        </r>
      </text>
    </comment>
    <comment ref="E323" authorId="0" shapeId="0" xr:uid="{DF13FDAC-8FD4-42CD-B71B-4891B80D0E96}">
      <text>
        <r>
          <rPr>
            <sz val="9"/>
            <color indexed="81"/>
            <rFont val="Tahoma"/>
            <family val="2"/>
          </rPr>
          <t>Solver could not find a feasible solution.</t>
        </r>
      </text>
    </comment>
    <comment ref="F323" authorId="0" shapeId="0" xr:uid="{8FEFF129-B261-4B64-BBEC-01CDA55E1E51}">
      <text>
        <r>
          <rPr>
            <sz val="9"/>
            <color indexed="81"/>
            <rFont val="Tahoma"/>
            <family val="2"/>
          </rPr>
          <t>Solver could not find a feasible solution.</t>
        </r>
      </text>
    </comment>
    <comment ref="G323" authorId="0" shapeId="0" xr:uid="{D24998DA-5D47-4FFE-BB5E-405652A3A2D4}">
      <text>
        <r>
          <rPr>
            <sz val="9"/>
            <color indexed="81"/>
            <rFont val="Tahoma"/>
            <family val="2"/>
          </rPr>
          <t>Solver could not find a feasible solution.</t>
        </r>
      </text>
    </comment>
    <comment ref="H323" authorId="0" shapeId="0" xr:uid="{EB56E7B4-B224-4C65-A8BD-195C58161CBC}">
      <text>
        <r>
          <rPr>
            <sz val="9"/>
            <color indexed="81"/>
            <rFont val="Tahoma"/>
            <family val="2"/>
          </rPr>
          <t>Solver could not find a feasible solution.</t>
        </r>
      </text>
    </comment>
    <comment ref="I323" authorId="0" shapeId="0" xr:uid="{CBCEDF19-FA5F-4EE2-BA92-27378C1516BF}">
      <text>
        <r>
          <rPr>
            <sz val="9"/>
            <color indexed="81"/>
            <rFont val="Tahoma"/>
            <family val="2"/>
          </rPr>
          <t>Solver could not find a feasible solution.</t>
        </r>
      </text>
    </comment>
    <comment ref="J323" authorId="0" shapeId="0" xr:uid="{884BE702-2663-4508-94F1-380C6A28FDE2}">
      <text>
        <r>
          <rPr>
            <sz val="9"/>
            <color indexed="81"/>
            <rFont val="Tahoma"/>
            <family val="2"/>
          </rPr>
          <t>Solver could not find a feasible solution.</t>
        </r>
      </text>
    </comment>
    <comment ref="K323" authorId="0" shapeId="0" xr:uid="{0418B7C7-88C0-452A-8AFD-3EEF2D0E44AC}">
      <text>
        <r>
          <rPr>
            <sz val="9"/>
            <color indexed="81"/>
            <rFont val="Tahoma"/>
            <family val="2"/>
          </rPr>
          <t>Solver could not find a feasible solution.</t>
        </r>
      </text>
    </comment>
    <comment ref="L323" authorId="0" shapeId="0" xr:uid="{CA3DEE7D-25CE-4551-A818-652B20D4D974}">
      <text>
        <r>
          <rPr>
            <sz val="9"/>
            <color indexed="81"/>
            <rFont val="Tahoma"/>
            <family val="2"/>
          </rPr>
          <t>Solver could not find a feasible solution.</t>
        </r>
      </text>
    </comment>
    <comment ref="M323" authorId="0" shapeId="0" xr:uid="{AE561B7B-E783-47AA-937C-79824F74366D}">
      <text>
        <r>
          <rPr>
            <sz val="9"/>
            <color indexed="81"/>
            <rFont val="Tahoma"/>
            <family val="2"/>
          </rPr>
          <t>Solver could not find a feasible solution.</t>
        </r>
      </text>
    </comment>
    <comment ref="N323" authorId="0" shapeId="0" xr:uid="{045E3A8A-2EA1-4D0F-8630-34AC9F89C252}">
      <text>
        <r>
          <rPr>
            <sz val="9"/>
            <color indexed="81"/>
            <rFont val="Tahoma"/>
            <family val="2"/>
          </rPr>
          <t>Solver could not find a feasible solution.</t>
        </r>
      </text>
    </comment>
    <comment ref="O323" authorId="0" shapeId="0" xr:uid="{77103923-CE6C-4CC0-A066-7B5ADED6E2EE}">
      <text>
        <r>
          <rPr>
            <sz val="9"/>
            <color indexed="81"/>
            <rFont val="Tahoma"/>
            <family val="2"/>
          </rPr>
          <t>Solver converged in probability to a global solution.</t>
        </r>
      </text>
    </comment>
    <comment ref="P323" authorId="0" shapeId="0" xr:uid="{11B81B63-2914-40F9-9664-29B5FE8E51D7}">
      <text>
        <r>
          <rPr>
            <sz val="9"/>
            <color indexed="81"/>
            <rFont val="Tahoma"/>
            <family val="2"/>
          </rPr>
          <t>Solver converged in probability to a global solution.</t>
        </r>
      </text>
    </comment>
    <comment ref="Q323" authorId="0" shapeId="0" xr:uid="{F8386A1B-9ACE-46A4-B489-EC06F6495A2C}">
      <text>
        <r>
          <rPr>
            <sz val="9"/>
            <color indexed="81"/>
            <rFont val="Tahoma"/>
            <family val="2"/>
          </rPr>
          <t>Solver converged in probability to a global solution.</t>
        </r>
      </text>
    </comment>
    <comment ref="R323" authorId="0" shapeId="0" xr:uid="{727493AF-0B0B-4A1F-BE94-0AD809EB62E7}">
      <text>
        <r>
          <rPr>
            <sz val="9"/>
            <color indexed="81"/>
            <rFont val="Tahoma"/>
            <family val="2"/>
          </rPr>
          <t>Solver converged in probability to a global solution.</t>
        </r>
      </text>
    </comment>
    <comment ref="S323" authorId="0" shapeId="0" xr:uid="{403EC6BD-94BC-463C-8320-F9C3F7FEC607}">
      <text>
        <r>
          <rPr>
            <sz val="9"/>
            <color indexed="81"/>
            <rFont val="Tahoma"/>
            <family val="2"/>
          </rPr>
          <t>Solver converged in probability to a global solution.</t>
        </r>
      </text>
    </comment>
    <comment ref="T323" authorId="0" shapeId="0" xr:uid="{1DAC32BB-5413-428D-B47C-8C1D9AEDD9E8}">
      <text>
        <r>
          <rPr>
            <sz val="9"/>
            <color indexed="81"/>
            <rFont val="Tahoma"/>
            <family val="2"/>
          </rPr>
          <t>Solver converged in probability to a global solution.</t>
        </r>
      </text>
    </comment>
    <comment ref="U323" authorId="0" shapeId="0" xr:uid="{00C88169-E2B6-46DF-940F-F3796E44F9CE}">
      <text>
        <r>
          <rPr>
            <sz val="9"/>
            <color indexed="81"/>
            <rFont val="Tahoma"/>
            <family val="2"/>
          </rPr>
          <t>Solver converged in probability to a global solution.</t>
        </r>
      </text>
    </comment>
    <comment ref="V323" authorId="0" shapeId="0" xr:uid="{8EFCF15E-D729-42CF-86EF-93CED8E91EE9}">
      <text>
        <r>
          <rPr>
            <sz val="9"/>
            <color indexed="81"/>
            <rFont val="Tahoma"/>
            <family val="2"/>
          </rPr>
          <t>Solver converged in probability to a global solution.</t>
        </r>
      </text>
    </comment>
    <comment ref="W323" authorId="0" shapeId="0" xr:uid="{8C3E90C1-9C11-46C3-9A39-C8B07DBA52C9}">
      <text>
        <r>
          <rPr>
            <sz val="9"/>
            <color indexed="81"/>
            <rFont val="Tahoma"/>
            <family val="2"/>
          </rPr>
          <t>Solver converged in probability to a global solution.</t>
        </r>
      </text>
    </comment>
    <comment ref="X323" authorId="0" shapeId="0" xr:uid="{ED5B5C4C-9511-49F4-840F-A32071FF553F}">
      <text>
        <r>
          <rPr>
            <sz val="9"/>
            <color indexed="81"/>
            <rFont val="Tahoma"/>
            <family val="2"/>
          </rPr>
          <t>Solver converged in probability to a global solution.</t>
        </r>
      </text>
    </comment>
    <comment ref="Y323" authorId="0" shapeId="0" xr:uid="{2D1AD405-8996-45C5-AD0A-7EC07D6E835F}">
      <text>
        <r>
          <rPr>
            <sz val="9"/>
            <color indexed="81"/>
            <rFont val="Tahoma"/>
            <family val="2"/>
          </rPr>
          <t>Solver converged in probability to a global solution.</t>
        </r>
      </text>
    </comment>
    <comment ref="Z323" authorId="0" shapeId="0" xr:uid="{55B4A130-8789-4178-825F-706D9834AD92}">
      <text>
        <r>
          <rPr>
            <sz val="9"/>
            <color indexed="81"/>
            <rFont val="Tahoma"/>
            <family val="2"/>
          </rPr>
          <t>Solver converged in probability to a global solution.</t>
        </r>
      </text>
    </comment>
    <comment ref="AA323" authorId="0" shapeId="0" xr:uid="{6E411767-C58E-4671-96C5-7FAC4E794BF5}">
      <text>
        <r>
          <rPr>
            <sz val="9"/>
            <color indexed="81"/>
            <rFont val="Tahoma"/>
            <family val="2"/>
          </rPr>
          <t>Solver converged in probability to a global solution.</t>
        </r>
      </text>
    </comment>
    <comment ref="B324" authorId="0" shapeId="0" xr:uid="{ABC5356E-19D5-4088-BBBB-CC6F62537134}">
      <text>
        <r>
          <rPr>
            <sz val="9"/>
            <color indexed="81"/>
            <rFont val="Tahoma"/>
            <family val="2"/>
          </rPr>
          <t>Solver could not find a feasible solution.</t>
        </r>
      </text>
    </comment>
    <comment ref="C324" authorId="0" shapeId="0" xr:uid="{BC5D1FDD-892A-4C9D-B08C-BDFAB02C6A88}">
      <text>
        <r>
          <rPr>
            <sz val="9"/>
            <color indexed="81"/>
            <rFont val="Tahoma"/>
            <family val="2"/>
          </rPr>
          <t>Solver could not find a feasible solution.</t>
        </r>
      </text>
    </comment>
    <comment ref="D324" authorId="0" shapeId="0" xr:uid="{C4B8654F-17F6-4F96-8FCE-52904939D267}">
      <text>
        <r>
          <rPr>
            <sz val="9"/>
            <color indexed="81"/>
            <rFont val="Tahoma"/>
            <family val="2"/>
          </rPr>
          <t>Solver could not find a feasible solution.</t>
        </r>
      </text>
    </comment>
    <comment ref="E324" authorId="0" shapeId="0" xr:uid="{2E5F9521-63DB-49DC-975B-63E93B73364D}">
      <text>
        <r>
          <rPr>
            <sz val="9"/>
            <color indexed="81"/>
            <rFont val="Tahoma"/>
            <family val="2"/>
          </rPr>
          <t>Solver could not find a feasible solution.</t>
        </r>
      </text>
    </comment>
    <comment ref="F324" authorId="0" shapeId="0" xr:uid="{DEDFBF1F-FB1A-4309-A4E1-7AF4E66EAB5F}">
      <text>
        <r>
          <rPr>
            <sz val="9"/>
            <color indexed="81"/>
            <rFont val="Tahoma"/>
            <family val="2"/>
          </rPr>
          <t>Solver could not find a feasible solution.</t>
        </r>
      </text>
    </comment>
    <comment ref="G324" authorId="0" shapeId="0" xr:uid="{DE6BC9A8-D194-4EE7-9801-9680078E9B3C}">
      <text>
        <r>
          <rPr>
            <sz val="9"/>
            <color indexed="81"/>
            <rFont val="Tahoma"/>
            <family val="2"/>
          </rPr>
          <t>Solver could not find a feasible solution.</t>
        </r>
      </text>
    </comment>
    <comment ref="H324" authorId="0" shapeId="0" xr:uid="{07FD577A-3369-4E54-8708-8CBF961E7DDF}">
      <text>
        <r>
          <rPr>
            <sz val="9"/>
            <color indexed="81"/>
            <rFont val="Tahoma"/>
            <family val="2"/>
          </rPr>
          <t>Solver could not find a feasible solution.</t>
        </r>
      </text>
    </comment>
    <comment ref="I324" authorId="0" shapeId="0" xr:uid="{3F76DD62-DE51-4638-AE38-F734C1DD1E7C}">
      <text>
        <r>
          <rPr>
            <sz val="9"/>
            <color indexed="81"/>
            <rFont val="Tahoma"/>
            <family val="2"/>
          </rPr>
          <t>Solver could not find a feasible solution.</t>
        </r>
      </text>
    </comment>
    <comment ref="J324" authorId="0" shapeId="0" xr:uid="{8DC54901-0DF1-45A1-957A-9F19B34A613D}">
      <text>
        <r>
          <rPr>
            <sz val="9"/>
            <color indexed="81"/>
            <rFont val="Tahoma"/>
            <family val="2"/>
          </rPr>
          <t>Solver could not find a feasible solution.</t>
        </r>
      </text>
    </comment>
    <comment ref="K324" authorId="0" shapeId="0" xr:uid="{013049C5-6EBD-4593-A6E7-48A1E3627E82}">
      <text>
        <r>
          <rPr>
            <sz val="9"/>
            <color indexed="81"/>
            <rFont val="Tahoma"/>
            <family val="2"/>
          </rPr>
          <t>Solver could not find a feasible solution.</t>
        </r>
      </text>
    </comment>
    <comment ref="L324" authorId="0" shapeId="0" xr:uid="{F587277E-5892-4251-B9B9-FD1C196FB2FE}">
      <text>
        <r>
          <rPr>
            <sz val="9"/>
            <color indexed="81"/>
            <rFont val="Tahoma"/>
            <family val="2"/>
          </rPr>
          <t>Solver could not find a feasible solution.</t>
        </r>
      </text>
    </comment>
    <comment ref="M324" authorId="0" shapeId="0" xr:uid="{08B8D8C1-67AE-4376-93A3-976DADF40CFE}">
      <text>
        <r>
          <rPr>
            <sz val="9"/>
            <color indexed="81"/>
            <rFont val="Tahoma"/>
            <family val="2"/>
          </rPr>
          <t>Solver could not find a feasible solution.</t>
        </r>
      </text>
    </comment>
    <comment ref="N324" authorId="0" shapeId="0" xr:uid="{3FB3760D-10F0-402B-9756-90A5C8B7BE8A}">
      <text>
        <r>
          <rPr>
            <sz val="9"/>
            <color indexed="81"/>
            <rFont val="Tahoma"/>
            <family val="2"/>
          </rPr>
          <t>Solver could not find a feasible solution.</t>
        </r>
      </text>
    </comment>
    <comment ref="O324" authorId="0" shapeId="0" xr:uid="{8E2EF8D9-FABC-45A4-9672-2601C2AC9B72}">
      <text>
        <r>
          <rPr>
            <sz val="9"/>
            <color indexed="81"/>
            <rFont val="Tahoma"/>
            <family val="2"/>
          </rPr>
          <t>Solver converged in probability to a global solution.</t>
        </r>
      </text>
    </comment>
    <comment ref="P324" authorId="0" shapeId="0" xr:uid="{5C66D713-9CF1-4325-A5A3-507929EC8172}">
      <text>
        <r>
          <rPr>
            <sz val="9"/>
            <color indexed="81"/>
            <rFont val="Tahoma"/>
            <family val="2"/>
          </rPr>
          <t>Solver converged in probability to a global solution.</t>
        </r>
      </text>
    </comment>
    <comment ref="Q324" authorId="0" shapeId="0" xr:uid="{23D2F15A-2DA9-4165-A85C-440396AB19EE}">
      <text>
        <r>
          <rPr>
            <sz val="9"/>
            <color indexed="81"/>
            <rFont val="Tahoma"/>
            <family val="2"/>
          </rPr>
          <t>Solver converged in probability to a global solution.</t>
        </r>
      </text>
    </comment>
    <comment ref="R324" authorId="0" shapeId="0" xr:uid="{8FB58539-6F1C-48BF-949B-E7F55B2933C8}">
      <text>
        <r>
          <rPr>
            <sz val="9"/>
            <color indexed="81"/>
            <rFont val="Tahoma"/>
            <family val="2"/>
          </rPr>
          <t>Solver converged in probability to a global solution.</t>
        </r>
      </text>
    </comment>
    <comment ref="S324" authorId="0" shapeId="0" xr:uid="{5BD1B31B-F39A-4029-9EA3-90508FB0DEDB}">
      <text>
        <r>
          <rPr>
            <sz val="9"/>
            <color indexed="81"/>
            <rFont val="Tahoma"/>
            <family val="2"/>
          </rPr>
          <t>Solver converged in probability to a global solution.</t>
        </r>
      </text>
    </comment>
    <comment ref="T324" authorId="0" shapeId="0" xr:uid="{E2AB96F7-3D93-465F-A8BC-BEBE0BC5410A}">
      <text>
        <r>
          <rPr>
            <sz val="9"/>
            <color indexed="81"/>
            <rFont val="Tahoma"/>
            <family val="2"/>
          </rPr>
          <t>Solver converged in probability to a global solution.</t>
        </r>
      </text>
    </comment>
    <comment ref="U324" authorId="0" shapeId="0" xr:uid="{4D80C9D7-1F89-4254-BD2A-8709009FEA8D}">
      <text>
        <r>
          <rPr>
            <sz val="9"/>
            <color indexed="81"/>
            <rFont val="Tahoma"/>
            <family val="2"/>
          </rPr>
          <t>Solver converged in probability to a global solution.</t>
        </r>
      </text>
    </comment>
    <comment ref="V324" authorId="0" shapeId="0" xr:uid="{B247300B-B27A-449F-B64D-C81B6869DE89}">
      <text>
        <r>
          <rPr>
            <sz val="9"/>
            <color indexed="81"/>
            <rFont val="Tahoma"/>
            <family val="2"/>
          </rPr>
          <t>Solver converged in probability to a global solution.</t>
        </r>
      </text>
    </comment>
    <comment ref="W324" authorId="0" shapeId="0" xr:uid="{CB316AE7-AB01-42D7-BEE0-963F35DECD87}">
      <text>
        <r>
          <rPr>
            <sz val="9"/>
            <color indexed="81"/>
            <rFont val="Tahoma"/>
            <family val="2"/>
          </rPr>
          <t>Solver converged in probability to a global solution.</t>
        </r>
      </text>
    </comment>
    <comment ref="X324" authorId="0" shapeId="0" xr:uid="{C5313538-6FEE-4159-8B3B-7F500577FB10}">
      <text>
        <r>
          <rPr>
            <sz val="9"/>
            <color indexed="81"/>
            <rFont val="Tahoma"/>
            <family val="2"/>
          </rPr>
          <t>Solver converged in probability to a global solution.</t>
        </r>
      </text>
    </comment>
    <comment ref="Y324" authorId="0" shapeId="0" xr:uid="{A557DFDD-9F70-4EDE-8D11-8B6E3D85FED3}">
      <text>
        <r>
          <rPr>
            <sz val="9"/>
            <color indexed="81"/>
            <rFont val="Tahoma"/>
            <family val="2"/>
          </rPr>
          <t>Solver converged in probability to a global solution.</t>
        </r>
      </text>
    </comment>
    <comment ref="Z324" authorId="0" shapeId="0" xr:uid="{DED9B96E-F046-4CB7-A1C5-403C1A51ACCE}">
      <text>
        <r>
          <rPr>
            <sz val="9"/>
            <color indexed="81"/>
            <rFont val="Tahoma"/>
            <family val="2"/>
          </rPr>
          <t>Solver converged in probability to a global solution.</t>
        </r>
      </text>
    </comment>
    <comment ref="AA324" authorId="0" shapeId="0" xr:uid="{7E8C5DB8-DF5A-41A0-978E-087CA7B7A893}">
      <text>
        <r>
          <rPr>
            <sz val="9"/>
            <color indexed="81"/>
            <rFont val="Tahoma"/>
            <family val="2"/>
          </rPr>
          <t>Solver converged in probability to a global solution.</t>
        </r>
      </text>
    </comment>
    <comment ref="B325" authorId="0" shapeId="0" xr:uid="{781CB1E9-607F-492B-B020-D190170F5456}">
      <text>
        <r>
          <rPr>
            <sz val="9"/>
            <color indexed="81"/>
            <rFont val="Tahoma"/>
            <family val="2"/>
          </rPr>
          <t>Solver could not find a feasible solution.</t>
        </r>
      </text>
    </comment>
    <comment ref="C325" authorId="0" shapeId="0" xr:uid="{38060D6A-8870-4D69-A007-54D489E5D05E}">
      <text>
        <r>
          <rPr>
            <sz val="9"/>
            <color indexed="81"/>
            <rFont val="Tahoma"/>
            <family val="2"/>
          </rPr>
          <t>Solver could not find a feasible solution.</t>
        </r>
      </text>
    </comment>
    <comment ref="D325" authorId="0" shapeId="0" xr:uid="{BA64FA1F-C856-424D-BA73-7B637FEBA987}">
      <text>
        <r>
          <rPr>
            <sz val="9"/>
            <color indexed="81"/>
            <rFont val="Tahoma"/>
            <family val="2"/>
          </rPr>
          <t>Solver could not find a feasible solution.</t>
        </r>
      </text>
    </comment>
    <comment ref="E325" authorId="0" shapeId="0" xr:uid="{A16C94C5-E881-463C-B8EB-8F91EC3508D0}">
      <text>
        <r>
          <rPr>
            <sz val="9"/>
            <color indexed="81"/>
            <rFont val="Tahoma"/>
            <family val="2"/>
          </rPr>
          <t>Solver could not find a feasible solution.</t>
        </r>
      </text>
    </comment>
    <comment ref="F325" authorId="0" shapeId="0" xr:uid="{1F6473AF-2CFC-46E9-A3A4-1A4D7D3127A9}">
      <text>
        <r>
          <rPr>
            <sz val="9"/>
            <color indexed="81"/>
            <rFont val="Tahoma"/>
            <family val="2"/>
          </rPr>
          <t>Solver could not find a feasible solution.</t>
        </r>
      </text>
    </comment>
    <comment ref="G325" authorId="0" shapeId="0" xr:uid="{B1E5AD7A-9C92-4CC0-9049-BF163FB9CC83}">
      <text>
        <r>
          <rPr>
            <sz val="9"/>
            <color indexed="81"/>
            <rFont val="Tahoma"/>
            <family val="2"/>
          </rPr>
          <t>Solver could not find a feasible solution.</t>
        </r>
      </text>
    </comment>
    <comment ref="H325" authorId="0" shapeId="0" xr:uid="{14B40A8F-D005-4619-9739-4E0CE2129158}">
      <text>
        <r>
          <rPr>
            <sz val="9"/>
            <color indexed="81"/>
            <rFont val="Tahoma"/>
            <family val="2"/>
          </rPr>
          <t>Solver could not find a feasible solution.</t>
        </r>
      </text>
    </comment>
    <comment ref="I325" authorId="0" shapeId="0" xr:uid="{C29AF433-FD2B-4109-96AB-715AB2C67871}">
      <text>
        <r>
          <rPr>
            <sz val="9"/>
            <color indexed="81"/>
            <rFont val="Tahoma"/>
            <family val="2"/>
          </rPr>
          <t>Solver could not find a feasible solution.</t>
        </r>
      </text>
    </comment>
    <comment ref="J325" authorId="0" shapeId="0" xr:uid="{E7FAD917-899F-4FEB-AF29-9EDEDC85915B}">
      <text>
        <r>
          <rPr>
            <sz val="9"/>
            <color indexed="81"/>
            <rFont val="Tahoma"/>
            <family val="2"/>
          </rPr>
          <t>Solver could not find a feasible solution.</t>
        </r>
      </text>
    </comment>
    <comment ref="K325" authorId="0" shapeId="0" xr:uid="{EB28146C-51C9-4CB7-8B8C-14D99AE68827}">
      <text>
        <r>
          <rPr>
            <sz val="9"/>
            <color indexed="81"/>
            <rFont val="Tahoma"/>
            <family val="2"/>
          </rPr>
          <t>Solver could not find a feasible solution.</t>
        </r>
      </text>
    </comment>
    <comment ref="L325" authorId="0" shapeId="0" xr:uid="{6D7861E9-1C48-446A-AA90-8A68E4D0C327}">
      <text>
        <r>
          <rPr>
            <sz val="9"/>
            <color indexed="81"/>
            <rFont val="Tahoma"/>
            <family val="2"/>
          </rPr>
          <t>Solver could not find a feasible solution.</t>
        </r>
      </text>
    </comment>
    <comment ref="M325" authorId="0" shapeId="0" xr:uid="{F6A217CA-33CD-4E9C-BE54-6CC1B4825BD5}">
      <text>
        <r>
          <rPr>
            <sz val="9"/>
            <color indexed="81"/>
            <rFont val="Tahoma"/>
            <family val="2"/>
          </rPr>
          <t>Solver could not find a feasible solution.</t>
        </r>
      </text>
    </comment>
    <comment ref="N325" authorId="0" shapeId="0" xr:uid="{74FDE828-9400-4EE4-8320-CA2C91D9F2AA}">
      <text>
        <r>
          <rPr>
            <sz val="9"/>
            <color indexed="81"/>
            <rFont val="Tahoma"/>
            <family val="2"/>
          </rPr>
          <t>Solver could not find a feasible solution.</t>
        </r>
      </text>
    </comment>
    <comment ref="O325" authorId="0" shapeId="0" xr:uid="{038E1A51-F23B-4970-AD4D-D4B3FC29420A}">
      <text>
        <r>
          <rPr>
            <sz val="9"/>
            <color indexed="81"/>
            <rFont val="Tahoma"/>
            <family val="2"/>
          </rPr>
          <t>Solver converged in probability to a global solution.</t>
        </r>
      </text>
    </comment>
    <comment ref="P325" authorId="0" shapeId="0" xr:uid="{AF47A45B-1DA8-4A29-96F3-A12052577A74}">
      <text>
        <r>
          <rPr>
            <sz val="9"/>
            <color indexed="81"/>
            <rFont val="Tahoma"/>
            <family val="2"/>
          </rPr>
          <t>Solver converged in probability to a global solution.</t>
        </r>
      </text>
    </comment>
    <comment ref="Q325" authorId="0" shapeId="0" xr:uid="{4E41CB40-1B07-490E-BC49-70B02AC1DE4A}">
      <text>
        <r>
          <rPr>
            <sz val="9"/>
            <color indexed="81"/>
            <rFont val="Tahoma"/>
            <family val="2"/>
          </rPr>
          <t>Solver converged in probability to a global solution.</t>
        </r>
      </text>
    </comment>
    <comment ref="R325" authorId="0" shapeId="0" xr:uid="{FAA30EA2-50BE-4B5F-927C-3EEF69D12A43}">
      <text>
        <r>
          <rPr>
            <sz val="9"/>
            <color indexed="81"/>
            <rFont val="Tahoma"/>
            <family val="2"/>
          </rPr>
          <t>Solver converged in probability to a global solution.</t>
        </r>
      </text>
    </comment>
    <comment ref="S325" authorId="0" shapeId="0" xr:uid="{CA48A1BD-3C3F-4148-AB0D-6B0C6C2D152F}">
      <text>
        <r>
          <rPr>
            <sz val="9"/>
            <color indexed="81"/>
            <rFont val="Tahoma"/>
            <family val="2"/>
          </rPr>
          <t>Solver converged in probability to a global solution.</t>
        </r>
      </text>
    </comment>
    <comment ref="T325" authorId="0" shapeId="0" xr:uid="{65BE6263-D6EF-4D84-9BC3-807409A1E060}">
      <text>
        <r>
          <rPr>
            <sz val="9"/>
            <color indexed="81"/>
            <rFont val="Tahoma"/>
            <family val="2"/>
          </rPr>
          <t>Solver converged in probability to a global solution.</t>
        </r>
      </text>
    </comment>
    <comment ref="U325" authorId="0" shapeId="0" xr:uid="{F5863EFA-AF7E-49A9-BDE5-49FE995E9C91}">
      <text>
        <r>
          <rPr>
            <sz val="9"/>
            <color indexed="81"/>
            <rFont val="Tahoma"/>
            <family val="2"/>
          </rPr>
          <t>Solver converged in probability to a global solution.</t>
        </r>
      </text>
    </comment>
    <comment ref="V325" authorId="0" shapeId="0" xr:uid="{8FE44474-8898-4583-AAC0-55E4309CCC5C}">
      <text>
        <r>
          <rPr>
            <sz val="9"/>
            <color indexed="81"/>
            <rFont val="Tahoma"/>
            <family val="2"/>
          </rPr>
          <t>Solver converged in probability to a global solution.</t>
        </r>
      </text>
    </comment>
    <comment ref="W325" authorId="0" shapeId="0" xr:uid="{904DD428-B138-411C-AA08-33AAFF42CF72}">
      <text>
        <r>
          <rPr>
            <sz val="9"/>
            <color indexed="81"/>
            <rFont val="Tahoma"/>
            <family val="2"/>
          </rPr>
          <t>Solver converged in probability to a global solution.</t>
        </r>
      </text>
    </comment>
    <comment ref="X325" authorId="0" shapeId="0" xr:uid="{37FB3A4E-9317-47B3-9C31-CCFCE4C99480}">
      <text>
        <r>
          <rPr>
            <sz val="9"/>
            <color indexed="81"/>
            <rFont val="Tahoma"/>
            <family val="2"/>
          </rPr>
          <t>Solver converged in probability to a global solution.</t>
        </r>
      </text>
    </comment>
    <comment ref="Y325" authorId="0" shapeId="0" xr:uid="{BF133752-9212-4962-928C-05447B6BCFE0}">
      <text>
        <r>
          <rPr>
            <sz val="9"/>
            <color indexed="81"/>
            <rFont val="Tahoma"/>
            <family val="2"/>
          </rPr>
          <t>Solver converged in probability to a global solution.</t>
        </r>
      </text>
    </comment>
    <comment ref="Z325" authorId="0" shapeId="0" xr:uid="{729C0AFD-8864-425B-9E7F-DC313F13A898}">
      <text>
        <r>
          <rPr>
            <sz val="9"/>
            <color indexed="81"/>
            <rFont val="Tahoma"/>
            <family val="2"/>
          </rPr>
          <t>Solver converged in probability to a global solution.</t>
        </r>
      </text>
    </comment>
    <comment ref="AA325" authorId="0" shapeId="0" xr:uid="{CFFB34A4-5E98-46D6-8238-4D9E0B588870}">
      <text>
        <r>
          <rPr>
            <sz val="9"/>
            <color indexed="81"/>
            <rFont val="Tahoma"/>
            <family val="2"/>
          </rPr>
          <t>Solver converged in probability to a global solution.</t>
        </r>
      </text>
    </comment>
    <comment ref="B326" authorId="0" shapeId="0" xr:uid="{4FFEF143-CA04-4A71-9C22-FE575C8FD3CF}">
      <text>
        <r>
          <rPr>
            <sz val="9"/>
            <color indexed="81"/>
            <rFont val="Tahoma"/>
            <family val="2"/>
          </rPr>
          <t>Solver could not find a feasible solution.</t>
        </r>
      </text>
    </comment>
    <comment ref="C326" authorId="0" shapeId="0" xr:uid="{F206A568-CA8A-4D75-8621-103ED96B8B97}">
      <text>
        <r>
          <rPr>
            <sz val="9"/>
            <color indexed="81"/>
            <rFont val="Tahoma"/>
            <family val="2"/>
          </rPr>
          <t>Solver could not find a feasible solution.</t>
        </r>
      </text>
    </comment>
    <comment ref="D326" authorId="0" shapeId="0" xr:uid="{DD5E4125-DBE8-447E-AD42-7BE94B530716}">
      <text>
        <r>
          <rPr>
            <sz val="9"/>
            <color indexed="81"/>
            <rFont val="Tahoma"/>
            <family val="2"/>
          </rPr>
          <t>Solver could not find a feasible solution.</t>
        </r>
      </text>
    </comment>
    <comment ref="E326" authorId="0" shapeId="0" xr:uid="{1EAF2B56-FC43-40EA-8549-6C3D64355714}">
      <text>
        <r>
          <rPr>
            <sz val="9"/>
            <color indexed="81"/>
            <rFont val="Tahoma"/>
            <family val="2"/>
          </rPr>
          <t>Solver could not find a feasible solution.</t>
        </r>
      </text>
    </comment>
    <comment ref="F326" authorId="0" shapeId="0" xr:uid="{9DB7EB1D-FDBF-475B-9345-37750ADC2B1D}">
      <text>
        <r>
          <rPr>
            <sz val="9"/>
            <color indexed="81"/>
            <rFont val="Tahoma"/>
            <family val="2"/>
          </rPr>
          <t>Solver could not find a feasible solution.</t>
        </r>
      </text>
    </comment>
    <comment ref="G326" authorId="0" shapeId="0" xr:uid="{B0F93B0D-8391-43E2-80FA-CF20417048D2}">
      <text>
        <r>
          <rPr>
            <sz val="9"/>
            <color indexed="81"/>
            <rFont val="Tahoma"/>
            <family val="2"/>
          </rPr>
          <t>Solver could not find a feasible solution.</t>
        </r>
      </text>
    </comment>
    <comment ref="H326" authorId="0" shapeId="0" xr:uid="{A9EEEE4A-0E29-4810-8254-6A4B3B248E5E}">
      <text>
        <r>
          <rPr>
            <sz val="9"/>
            <color indexed="81"/>
            <rFont val="Tahoma"/>
            <family val="2"/>
          </rPr>
          <t>Solver could not find a feasible solution.</t>
        </r>
      </text>
    </comment>
    <comment ref="I326" authorId="0" shapeId="0" xr:uid="{2C1A725A-F5CE-4ADF-AA10-7D379F9D1E0F}">
      <text>
        <r>
          <rPr>
            <sz val="9"/>
            <color indexed="81"/>
            <rFont val="Tahoma"/>
            <family val="2"/>
          </rPr>
          <t>Solver could not find a feasible solution.</t>
        </r>
      </text>
    </comment>
    <comment ref="J326" authorId="0" shapeId="0" xr:uid="{2D9F82A3-A6D0-4BCA-A3C6-F69A453A3D0D}">
      <text>
        <r>
          <rPr>
            <sz val="9"/>
            <color indexed="81"/>
            <rFont val="Tahoma"/>
            <family val="2"/>
          </rPr>
          <t>Solver could not find a feasible solution.</t>
        </r>
      </text>
    </comment>
    <comment ref="K326" authorId="0" shapeId="0" xr:uid="{F95043DD-C2A4-4B18-ADBF-3944534A5A2B}">
      <text>
        <r>
          <rPr>
            <sz val="9"/>
            <color indexed="81"/>
            <rFont val="Tahoma"/>
            <family val="2"/>
          </rPr>
          <t>Solver could not find a feasible solution.</t>
        </r>
      </text>
    </comment>
    <comment ref="L326" authorId="0" shapeId="0" xr:uid="{80AC126A-499D-40F1-B9B5-4A598D7AD01A}">
      <text>
        <r>
          <rPr>
            <sz val="9"/>
            <color indexed="81"/>
            <rFont val="Tahoma"/>
            <family val="2"/>
          </rPr>
          <t>Solver could not find a feasible solution.</t>
        </r>
      </text>
    </comment>
    <comment ref="M326" authorId="0" shapeId="0" xr:uid="{DB29E879-9E71-46C7-9474-855BA3EA7BF8}">
      <text>
        <r>
          <rPr>
            <sz val="9"/>
            <color indexed="81"/>
            <rFont val="Tahoma"/>
            <family val="2"/>
          </rPr>
          <t>Solver could not find a feasible solution.</t>
        </r>
      </text>
    </comment>
    <comment ref="N326" authorId="0" shapeId="0" xr:uid="{74CF5127-B74B-405A-BF8C-6CFBF51457F6}">
      <text>
        <r>
          <rPr>
            <sz val="9"/>
            <color indexed="81"/>
            <rFont val="Tahoma"/>
            <family val="2"/>
          </rPr>
          <t>Solver could not find a feasible solution.</t>
        </r>
      </text>
    </comment>
    <comment ref="O326" authorId="0" shapeId="0" xr:uid="{0AAC7FFF-2E9C-49C6-9E94-9DEFBF33B08D}">
      <text>
        <r>
          <rPr>
            <sz val="9"/>
            <color indexed="81"/>
            <rFont val="Tahoma"/>
            <family val="2"/>
          </rPr>
          <t>Solver converged in probability to a global solution.</t>
        </r>
      </text>
    </comment>
    <comment ref="P326" authorId="0" shapeId="0" xr:uid="{FE777B90-34B6-44D5-8684-F6F22F23D8E5}">
      <text>
        <r>
          <rPr>
            <sz val="9"/>
            <color indexed="81"/>
            <rFont val="Tahoma"/>
            <family val="2"/>
          </rPr>
          <t>Solver converged in probability to a global solution.</t>
        </r>
      </text>
    </comment>
    <comment ref="Q326" authorId="0" shapeId="0" xr:uid="{A3514621-993E-4EF5-9D0B-9EF0281C497A}">
      <text>
        <r>
          <rPr>
            <sz val="9"/>
            <color indexed="81"/>
            <rFont val="Tahoma"/>
            <family val="2"/>
          </rPr>
          <t>Solver converged in probability to a global solution.</t>
        </r>
      </text>
    </comment>
    <comment ref="R326" authorId="0" shapeId="0" xr:uid="{441A7FF3-E5BB-4347-A49F-FBE6F2454D1F}">
      <text>
        <r>
          <rPr>
            <sz val="9"/>
            <color indexed="81"/>
            <rFont val="Tahoma"/>
            <family val="2"/>
          </rPr>
          <t>Solver converged in probability to a global solution.</t>
        </r>
      </text>
    </comment>
    <comment ref="S326" authorId="0" shapeId="0" xr:uid="{998A4EE7-B9E3-4AD4-9F99-BF7FFC18BF7D}">
      <text>
        <r>
          <rPr>
            <sz val="9"/>
            <color indexed="81"/>
            <rFont val="Tahoma"/>
            <family val="2"/>
          </rPr>
          <t>Solver converged in probability to a global solution.</t>
        </r>
      </text>
    </comment>
    <comment ref="T326" authorId="0" shapeId="0" xr:uid="{205A73E0-6C46-406A-8003-BD6B1CCE28DF}">
      <text>
        <r>
          <rPr>
            <sz val="9"/>
            <color indexed="81"/>
            <rFont val="Tahoma"/>
            <family val="2"/>
          </rPr>
          <t>Solver converged in probability to a global solution.</t>
        </r>
      </text>
    </comment>
    <comment ref="U326" authorId="0" shapeId="0" xr:uid="{B295C441-0B80-430E-84A0-5C8275171714}">
      <text>
        <r>
          <rPr>
            <sz val="9"/>
            <color indexed="81"/>
            <rFont val="Tahoma"/>
            <family val="2"/>
          </rPr>
          <t>Solver converged in probability to a global solution.</t>
        </r>
      </text>
    </comment>
    <comment ref="V326" authorId="0" shapeId="0" xr:uid="{A604D9A2-DACD-4A94-8439-BAEB59FD155C}">
      <text>
        <r>
          <rPr>
            <sz val="9"/>
            <color indexed="81"/>
            <rFont val="Tahoma"/>
            <family val="2"/>
          </rPr>
          <t>Solver converged in probability to a global solution.</t>
        </r>
      </text>
    </comment>
    <comment ref="W326" authorId="0" shapeId="0" xr:uid="{E868F193-1BDA-4807-ABB3-8F928EC0EBAF}">
      <text>
        <r>
          <rPr>
            <sz val="9"/>
            <color indexed="81"/>
            <rFont val="Tahoma"/>
            <family val="2"/>
          </rPr>
          <t>Solver converged in probability to a global solution.</t>
        </r>
      </text>
    </comment>
    <comment ref="X326" authorId="0" shapeId="0" xr:uid="{52E9278A-4F8A-4BF2-9092-4D48544247BC}">
      <text>
        <r>
          <rPr>
            <sz val="9"/>
            <color indexed="81"/>
            <rFont val="Tahoma"/>
            <family val="2"/>
          </rPr>
          <t>Solver converged in probability to a global solution.</t>
        </r>
      </text>
    </comment>
    <comment ref="Y326" authorId="0" shapeId="0" xr:uid="{EA8E4656-24DF-4CAE-885A-3E1DFD193E51}">
      <text>
        <r>
          <rPr>
            <sz val="9"/>
            <color indexed="81"/>
            <rFont val="Tahoma"/>
            <family val="2"/>
          </rPr>
          <t>Solver converged in probability to a global solution.</t>
        </r>
      </text>
    </comment>
    <comment ref="Z326" authorId="0" shapeId="0" xr:uid="{987E51F0-1BCF-479F-A3D6-08F8B36B2165}">
      <text>
        <r>
          <rPr>
            <sz val="9"/>
            <color indexed="81"/>
            <rFont val="Tahoma"/>
            <family val="2"/>
          </rPr>
          <t>Solver converged in probability to a global solution.</t>
        </r>
      </text>
    </comment>
    <comment ref="AA326" authorId="0" shapeId="0" xr:uid="{619F59FE-BB36-431A-B344-8FC99A094DA0}">
      <text>
        <r>
          <rPr>
            <sz val="9"/>
            <color indexed="81"/>
            <rFont val="Tahoma"/>
            <family val="2"/>
          </rPr>
          <t>Solver converged in probability to a global solution.</t>
        </r>
      </text>
    </comment>
    <comment ref="B327" authorId="0" shapeId="0" xr:uid="{7B5E0BDD-D1AA-4362-8D05-0CA01425945B}">
      <text>
        <r>
          <rPr>
            <sz val="9"/>
            <color indexed="81"/>
            <rFont val="Tahoma"/>
            <family val="2"/>
          </rPr>
          <t>Solver could not find a feasible solution.</t>
        </r>
      </text>
    </comment>
    <comment ref="C327" authorId="0" shapeId="0" xr:uid="{AD00009C-2D01-4E9D-8C73-59FEF21684B2}">
      <text>
        <r>
          <rPr>
            <sz val="9"/>
            <color indexed="81"/>
            <rFont val="Tahoma"/>
            <family val="2"/>
          </rPr>
          <t>Solver could not find a feasible solution.</t>
        </r>
      </text>
    </comment>
    <comment ref="D327" authorId="0" shapeId="0" xr:uid="{2DDF21C5-7214-471D-A256-787BD1C0F9A7}">
      <text>
        <r>
          <rPr>
            <sz val="9"/>
            <color indexed="81"/>
            <rFont val="Tahoma"/>
            <family val="2"/>
          </rPr>
          <t>Solver could not find a feasible solution.</t>
        </r>
      </text>
    </comment>
    <comment ref="E327" authorId="0" shapeId="0" xr:uid="{A895E53D-3717-44E4-B96E-59DF24D526D8}">
      <text>
        <r>
          <rPr>
            <sz val="9"/>
            <color indexed="81"/>
            <rFont val="Tahoma"/>
            <family val="2"/>
          </rPr>
          <t>Solver could not find a feasible solution.</t>
        </r>
      </text>
    </comment>
    <comment ref="F327" authorId="0" shapeId="0" xr:uid="{812D81DD-D837-4781-AF4B-9E7906E52C13}">
      <text>
        <r>
          <rPr>
            <sz val="9"/>
            <color indexed="81"/>
            <rFont val="Tahoma"/>
            <family val="2"/>
          </rPr>
          <t>Solver could not find a feasible solution.</t>
        </r>
      </text>
    </comment>
    <comment ref="G327" authorId="0" shapeId="0" xr:uid="{36BEAF04-DE66-4D99-8A7E-10D7D7BDBD62}">
      <text>
        <r>
          <rPr>
            <sz val="9"/>
            <color indexed="81"/>
            <rFont val="Tahoma"/>
            <family val="2"/>
          </rPr>
          <t>Solver could not find a feasible solution.</t>
        </r>
      </text>
    </comment>
    <comment ref="H327" authorId="0" shapeId="0" xr:uid="{D2EDE3E6-0D66-42D8-BADC-0A2A9D381567}">
      <text>
        <r>
          <rPr>
            <sz val="9"/>
            <color indexed="81"/>
            <rFont val="Tahoma"/>
            <family val="2"/>
          </rPr>
          <t>Solver could not find a feasible solution.</t>
        </r>
      </text>
    </comment>
    <comment ref="I327" authorId="0" shapeId="0" xr:uid="{F4A061F4-7E34-45E8-A8A2-F344E736FBE4}">
      <text>
        <r>
          <rPr>
            <sz val="9"/>
            <color indexed="81"/>
            <rFont val="Tahoma"/>
            <family val="2"/>
          </rPr>
          <t>Solver could not find a feasible solution.</t>
        </r>
      </text>
    </comment>
    <comment ref="J327" authorId="0" shapeId="0" xr:uid="{C376FC62-3DD0-4742-87D5-5A7514F65367}">
      <text>
        <r>
          <rPr>
            <sz val="9"/>
            <color indexed="81"/>
            <rFont val="Tahoma"/>
            <family val="2"/>
          </rPr>
          <t>Solver could not find a feasible solution.</t>
        </r>
      </text>
    </comment>
    <comment ref="K327" authorId="0" shapeId="0" xr:uid="{AA59835A-4088-4D60-B40F-30423895A260}">
      <text>
        <r>
          <rPr>
            <sz val="9"/>
            <color indexed="81"/>
            <rFont val="Tahoma"/>
            <family val="2"/>
          </rPr>
          <t>Solver could not find a feasible solution.</t>
        </r>
      </text>
    </comment>
    <comment ref="L327" authorId="0" shapeId="0" xr:uid="{3B80D572-1F29-4AEE-952E-1060191045FE}">
      <text>
        <r>
          <rPr>
            <sz val="9"/>
            <color indexed="81"/>
            <rFont val="Tahoma"/>
            <family val="2"/>
          </rPr>
          <t>Solver could not find a feasible solution.</t>
        </r>
      </text>
    </comment>
    <comment ref="M327" authorId="0" shapeId="0" xr:uid="{89B092AC-9CBD-45E8-BC20-3DCCD3E5E742}">
      <text>
        <r>
          <rPr>
            <sz val="9"/>
            <color indexed="81"/>
            <rFont val="Tahoma"/>
            <family val="2"/>
          </rPr>
          <t>Solver could not find a feasible solution.</t>
        </r>
      </text>
    </comment>
    <comment ref="N327" authorId="0" shapeId="0" xr:uid="{41B1EDCE-182C-4324-9989-03E1BF093978}">
      <text>
        <r>
          <rPr>
            <sz val="9"/>
            <color indexed="81"/>
            <rFont val="Tahoma"/>
            <family val="2"/>
          </rPr>
          <t>Solver could not find a feasible solution.</t>
        </r>
      </text>
    </comment>
    <comment ref="O327" authorId="0" shapeId="0" xr:uid="{987C8060-CF1D-403D-9C00-3A7D63688AFD}">
      <text>
        <r>
          <rPr>
            <sz val="9"/>
            <color indexed="81"/>
            <rFont val="Tahoma"/>
            <family val="2"/>
          </rPr>
          <t>Solver converged in probability to a global solution.</t>
        </r>
      </text>
    </comment>
    <comment ref="P327" authorId="0" shapeId="0" xr:uid="{E3E96A0F-CE19-4F57-91C2-249E72B28583}">
      <text>
        <r>
          <rPr>
            <sz val="9"/>
            <color indexed="81"/>
            <rFont val="Tahoma"/>
            <family val="2"/>
          </rPr>
          <t>Solver converged in probability to a global solution.</t>
        </r>
      </text>
    </comment>
    <comment ref="Q327" authorId="0" shapeId="0" xr:uid="{A053576E-5AFC-453C-B7D8-25F4DC7BDB0D}">
      <text>
        <r>
          <rPr>
            <sz val="9"/>
            <color indexed="81"/>
            <rFont val="Tahoma"/>
            <family val="2"/>
          </rPr>
          <t>Solver converged in probability to a global solution.</t>
        </r>
      </text>
    </comment>
    <comment ref="R327" authorId="0" shapeId="0" xr:uid="{FA3420CE-4162-4755-8043-93AD91D3ACE4}">
      <text>
        <r>
          <rPr>
            <sz val="9"/>
            <color indexed="81"/>
            <rFont val="Tahoma"/>
            <family val="2"/>
          </rPr>
          <t>Solver converged in probability to a global solution.</t>
        </r>
      </text>
    </comment>
    <comment ref="S327" authorId="0" shapeId="0" xr:uid="{70F065FB-47C0-459B-A145-5E3FCA360672}">
      <text>
        <r>
          <rPr>
            <sz val="9"/>
            <color indexed="81"/>
            <rFont val="Tahoma"/>
            <family val="2"/>
          </rPr>
          <t>Solver converged in probability to a global solution.</t>
        </r>
      </text>
    </comment>
    <comment ref="T327" authorId="0" shapeId="0" xr:uid="{BADA0C6E-B828-467F-ACE4-B788ACEF60D5}">
      <text>
        <r>
          <rPr>
            <sz val="9"/>
            <color indexed="81"/>
            <rFont val="Tahoma"/>
            <family val="2"/>
          </rPr>
          <t>Solver converged in probability to a global solution.</t>
        </r>
      </text>
    </comment>
    <comment ref="U327" authorId="0" shapeId="0" xr:uid="{BFC41C28-086A-4208-AB34-016296A488E5}">
      <text>
        <r>
          <rPr>
            <sz val="9"/>
            <color indexed="81"/>
            <rFont val="Tahoma"/>
            <family val="2"/>
          </rPr>
          <t>Solver converged in probability to a global solution.</t>
        </r>
      </text>
    </comment>
    <comment ref="V327" authorId="0" shapeId="0" xr:uid="{AA5E53C0-650F-43E3-87EA-29CF078FBE92}">
      <text>
        <r>
          <rPr>
            <sz val="9"/>
            <color indexed="81"/>
            <rFont val="Tahoma"/>
            <family val="2"/>
          </rPr>
          <t>Solver converged in probability to a global solution.</t>
        </r>
      </text>
    </comment>
    <comment ref="W327" authorId="0" shapeId="0" xr:uid="{45AA9346-1C0B-4EEF-8227-60F74782D044}">
      <text>
        <r>
          <rPr>
            <sz val="9"/>
            <color indexed="81"/>
            <rFont val="Tahoma"/>
            <family val="2"/>
          </rPr>
          <t>Solver converged in probability to a global solution.</t>
        </r>
      </text>
    </comment>
    <comment ref="X327" authorId="0" shapeId="0" xr:uid="{DA69D04C-EF4B-46FE-881E-E5B63E03AD84}">
      <text>
        <r>
          <rPr>
            <sz val="9"/>
            <color indexed="81"/>
            <rFont val="Tahoma"/>
            <family val="2"/>
          </rPr>
          <t>Solver converged in probability to a global solution.</t>
        </r>
      </text>
    </comment>
    <comment ref="Y327" authorId="0" shapeId="0" xr:uid="{C81C4D8D-8223-4AF8-BD6D-D5D9A0096D2C}">
      <text>
        <r>
          <rPr>
            <sz val="9"/>
            <color indexed="81"/>
            <rFont val="Tahoma"/>
            <family val="2"/>
          </rPr>
          <t>Solver converged in probability to a global solution.</t>
        </r>
      </text>
    </comment>
    <comment ref="Z327" authorId="0" shapeId="0" xr:uid="{865F98A2-7082-4DC7-82FF-474EB70F3D8D}">
      <text>
        <r>
          <rPr>
            <sz val="9"/>
            <color indexed="81"/>
            <rFont val="Tahoma"/>
            <family val="2"/>
          </rPr>
          <t>Solver converged in probability to a global solution.</t>
        </r>
      </text>
    </comment>
    <comment ref="AA327" authorId="0" shapeId="0" xr:uid="{175650F7-C137-4DC4-906E-C6052AFA6F03}">
      <text>
        <r>
          <rPr>
            <sz val="9"/>
            <color indexed="81"/>
            <rFont val="Tahoma"/>
            <family val="2"/>
          </rPr>
          <t>Solver converged in probability to a global solution.</t>
        </r>
      </text>
    </comment>
    <comment ref="B328" authorId="0" shapeId="0" xr:uid="{31C6F45F-0517-4FF2-AB89-9346E030C445}">
      <text>
        <r>
          <rPr>
            <sz val="9"/>
            <color indexed="81"/>
            <rFont val="Tahoma"/>
            <family val="2"/>
          </rPr>
          <t>Solver could not find a feasible solution.</t>
        </r>
      </text>
    </comment>
    <comment ref="C328" authorId="0" shapeId="0" xr:uid="{48D94A05-B847-46E6-9CE4-86FFC98A17C1}">
      <text>
        <r>
          <rPr>
            <sz val="9"/>
            <color indexed="81"/>
            <rFont val="Tahoma"/>
            <family val="2"/>
          </rPr>
          <t>Solver could not find a feasible solution.</t>
        </r>
      </text>
    </comment>
    <comment ref="D328" authorId="0" shapeId="0" xr:uid="{B0612B50-1887-4A9B-9D49-F22737FA5774}">
      <text>
        <r>
          <rPr>
            <sz val="9"/>
            <color indexed="81"/>
            <rFont val="Tahoma"/>
            <family val="2"/>
          </rPr>
          <t>Solver could not find a feasible solution.</t>
        </r>
      </text>
    </comment>
    <comment ref="E328" authorId="0" shapeId="0" xr:uid="{23FBCFBC-8BCB-47D3-84DB-8B44064E5558}">
      <text>
        <r>
          <rPr>
            <sz val="9"/>
            <color indexed="81"/>
            <rFont val="Tahoma"/>
            <family val="2"/>
          </rPr>
          <t>Solver could not find a feasible solution.</t>
        </r>
      </text>
    </comment>
    <comment ref="F328" authorId="0" shapeId="0" xr:uid="{4410708E-FD5D-416B-81AB-D76F060524BB}">
      <text>
        <r>
          <rPr>
            <sz val="9"/>
            <color indexed="81"/>
            <rFont val="Tahoma"/>
            <family val="2"/>
          </rPr>
          <t>Solver could not find a feasible solution.</t>
        </r>
      </text>
    </comment>
    <comment ref="G328" authorId="0" shapeId="0" xr:uid="{12DDA2BD-62F2-481C-8EC5-979D94797D17}">
      <text>
        <r>
          <rPr>
            <sz val="9"/>
            <color indexed="81"/>
            <rFont val="Tahoma"/>
            <family val="2"/>
          </rPr>
          <t>Solver could not find a feasible solution.</t>
        </r>
      </text>
    </comment>
    <comment ref="H328" authorId="0" shapeId="0" xr:uid="{3792B52F-D263-4E11-B406-B0A94F6AE39C}">
      <text>
        <r>
          <rPr>
            <sz val="9"/>
            <color indexed="81"/>
            <rFont val="Tahoma"/>
            <family val="2"/>
          </rPr>
          <t>Solver could not find a feasible solution.</t>
        </r>
      </text>
    </comment>
    <comment ref="I328" authorId="0" shapeId="0" xr:uid="{F12C318D-3A57-4237-A318-A41B02797C66}">
      <text>
        <r>
          <rPr>
            <sz val="9"/>
            <color indexed="81"/>
            <rFont val="Tahoma"/>
            <family val="2"/>
          </rPr>
          <t>Solver could not find a feasible solution.</t>
        </r>
      </text>
    </comment>
    <comment ref="J328" authorId="0" shapeId="0" xr:uid="{E5D876FD-275A-459D-8BD4-0AA2F0EAA659}">
      <text>
        <r>
          <rPr>
            <sz val="9"/>
            <color indexed="81"/>
            <rFont val="Tahoma"/>
            <family val="2"/>
          </rPr>
          <t>Solver could not find a feasible solution.</t>
        </r>
      </text>
    </comment>
    <comment ref="K328" authorId="0" shapeId="0" xr:uid="{761E7931-F796-4D40-9142-3FBA7ED77B14}">
      <text>
        <r>
          <rPr>
            <sz val="9"/>
            <color indexed="81"/>
            <rFont val="Tahoma"/>
            <family val="2"/>
          </rPr>
          <t>Solver could not find a feasible solution.</t>
        </r>
      </text>
    </comment>
    <comment ref="L328" authorId="0" shapeId="0" xr:uid="{C0F7391A-7AD3-4378-BAF6-547EC3A372A3}">
      <text>
        <r>
          <rPr>
            <sz val="9"/>
            <color indexed="81"/>
            <rFont val="Tahoma"/>
            <family val="2"/>
          </rPr>
          <t>Solver could not find a feasible solution.</t>
        </r>
      </text>
    </comment>
    <comment ref="M328" authorId="0" shapeId="0" xr:uid="{9587A21C-FAB6-4F4D-BAF4-A76D3DCF3BB4}">
      <text>
        <r>
          <rPr>
            <sz val="9"/>
            <color indexed="81"/>
            <rFont val="Tahoma"/>
            <family val="2"/>
          </rPr>
          <t>Solver could not find a feasible solution.</t>
        </r>
      </text>
    </comment>
    <comment ref="N328" authorId="0" shapeId="0" xr:uid="{3F1E9B48-8DDF-451A-8388-1FDDA0ADBA09}">
      <text>
        <r>
          <rPr>
            <sz val="9"/>
            <color indexed="81"/>
            <rFont val="Tahoma"/>
            <family val="2"/>
          </rPr>
          <t>Solver could not find a feasible solution.</t>
        </r>
      </text>
    </comment>
    <comment ref="O328" authorId="0" shapeId="0" xr:uid="{2E0F5DBA-096A-4032-9983-EE95F2F8ECFB}">
      <text>
        <r>
          <rPr>
            <sz val="9"/>
            <color indexed="81"/>
            <rFont val="Tahoma"/>
            <family val="2"/>
          </rPr>
          <t>Solver converged in probability to a global solution.</t>
        </r>
      </text>
    </comment>
    <comment ref="P328" authorId="0" shapeId="0" xr:uid="{F5B29935-3594-452E-AD1C-DC83DF4FB6E2}">
      <text>
        <r>
          <rPr>
            <sz val="9"/>
            <color indexed="81"/>
            <rFont val="Tahoma"/>
            <family val="2"/>
          </rPr>
          <t>Solver converged in probability to a global solution.</t>
        </r>
      </text>
    </comment>
    <comment ref="Q328" authorId="0" shapeId="0" xr:uid="{625148C8-C484-41EF-8511-BDE008489649}">
      <text>
        <r>
          <rPr>
            <sz val="9"/>
            <color indexed="81"/>
            <rFont val="Tahoma"/>
            <family val="2"/>
          </rPr>
          <t>Solver converged in probability to a global solution.</t>
        </r>
      </text>
    </comment>
    <comment ref="R328" authorId="0" shapeId="0" xr:uid="{72EE0B40-3807-4AAA-821F-5F9B53A071EE}">
      <text>
        <r>
          <rPr>
            <sz val="9"/>
            <color indexed="81"/>
            <rFont val="Tahoma"/>
            <family val="2"/>
          </rPr>
          <t>Solver converged in probability to a global solution.</t>
        </r>
      </text>
    </comment>
    <comment ref="S328" authorId="0" shapeId="0" xr:uid="{26BA5176-3CB1-4D7F-8547-E35156E50D9D}">
      <text>
        <r>
          <rPr>
            <sz val="9"/>
            <color indexed="81"/>
            <rFont val="Tahoma"/>
            <family val="2"/>
          </rPr>
          <t>Solver converged in probability to a global solution.</t>
        </r>
      </text>
    </comment>
    <comment ref="T328" authorId="0" shapeId="0" xr:uid="{B06E8FD3-15D2-4AEC-84CC-AD979678FB27}">
      <text>
        <r>
          <rPr>
            <sz val="9"/>
            <color indexed="81"/>
            <rFont val="Tahoma"/>
            <family val="2"/>
          </rPr>
          <t>Solver converged in probability to a global solution.</t>
        </r>
      </text>
    </comment>
    <comment ref="U328" authorId="0" shapeId="0" xr:uid="{D54B301A-D205-4891-B925-82766C58FA3E}">
      <text>
        <r>
          <rPr>
            <sz val="9"/>
            <color indexed="81"/>
            <rFont val="Tahoma"/>
            <family val="2"/>
          </rPr>
          <t>Solver converged in probability to a global solution.</t>
        </r>
      </text>
    </comment>
    <comment ref="V328" authorId="0" shapeId="0" xr:uid="{65780A3E-DF40-4A74-961D-2234A839663E}">
      <text>
        <r>
          <rPr>
            <sz val="9"/>
            <color indexed="81"/>
            <rFont val="Tahoma"/>
            <family val="2"/>
          </rPr>
          <t>Solver converged in probability to a global solution.</t>
        </r>
      </text>
    </comment>
    <comment ref="W328" authorId="0" shapeId="0" xr:uid="{A12E9474-E372-4E0B-B932-E227CC64A303}">
      <text>
        <r>
          <rPr>
            <sz val="9"/>
            <color indexed="81"/>
            <rFont val="Tahoma"/>
            <family val="2"/>
          </rPr>
          <t>Solver converged in probability to a global solution.</t>
        </r>
      </text>
    </comment>
    <comment ref="X328" authorId="0" shapeId="0" xr:uid="{641D7F9F-C1A7-4221-AF1D-06BB8803C75F}">
      <text>
        <r>
          <rPr>
            <sz val="9"/>
            <color indexed="81"/>
            <rFont val="Tahoma"/>
            <family val="2"/>
          </rPr>
          <t>Solver converged in probability to a global solution.</t>
        </r>
      </text>
    </comment>
    <comment ref="Y328" authorId="0" shapeId="0" xr:uid="{28D24B9C-85C2-4074-9F66-7E258520EC4F}">
      <text>
        <r>
          <rPr>
            <sz val="9"/>
            <color indexed="81"/>
            <rFont val="Tahoma"/>
            <family val="2"/>
          </rPr>
          <t>Solver converged in probability to a global solution.</t>
        </r>
      </text>
    </comment>
    <comment ref="Z328" authorId="0" shapeId="0" xr:uid="{26D7FB2A-7FBB-4BEB-8EA2-85D530137D06}">
      <text>
        <r>
          <rPr>
            <sz val="9"/>
            <color indexed="81"/>
            <rFont val="Tahoma"/>
            <family val="2"/>
          </rPr>
          <t>Solver converged in probability to a global solution.</t>
        </r>
      </text>
    </comment>
    <comment ref="AA328" authorId="0" shapeId="0" xr:uid="{CF74AC6F-036E-4533-A993-A3680A0BB791}">
      <text>
        <r>
          <rPr>
            <sz val="9"/>
            <color indexed="81"/>
            <rFont val="Tahoma"/>
            <family val="2"/>
          </rPr>
          <t>Solver converged in probability to a global solution.</t>
        </r>
      </text>
    </comment>
    <comment ref="B329" authorId="0" shapeId="0" xr:uid="{29833E37-2A72-457E-BDFF-494C1E4A68EC}">
      <text>
        <r>
          <rPr>
            <sz val="9"/>
            <color indexed="81"/>
            <rFont val="Tahoma"/>
            <family val="2"/>
          </rPr>
          <t>Solver could not find a feasible solution.</t>
        </r>
      </text>
    </comment>
    <comment ref="C329" authorId="0" shapeId="0" xr:uid="{6BB5EB04-DC25-4762-B348-593AF8DF1408}">
      <text>
        <r>
          <rPr>
            <sz val="9"/>
            <color indexed="81"/>
            <rFont val="Tahoma"/>
            <family val="2"/>
          </rPr>
          <t>Solver could not find a feasible solution.</t>
        </r>
      </text>
    </comment>
    <comment ref="D329" authorId="0" shapeId="0" xr:uid="{E3A8D7E5-C80A-4DE5-A77C-D3DF95A8CBB0}">
      <text>
        <r>
          <rPr>
            <sz val="9"/>
            <color indexed="81"/>
            <rFont val="Tahoma"/>
            <family val="2"/>
          </rPr>
          <t>Solver could not find a feasible solution.</t>
        </r>
      </text>
    </comment>
    <comment ref="E329" authorId="0" shapeId="0" xr:uid="{C18E2F54-82EF-4EFA-9F7F-0C6C93C3914A}">
      <text>
        <r>
          <rPr>
            <sz val="9"/>
            <color indexed="81"/>
            <rFont val="Tahoma"/>
            <family val="2"/>
          </rPr>
          <t>Solver could not find a feasible solution.</t>
        </r>
      </text>
    </comment>
    <comment ref="F329" authorId="0" shapeId="0" xr:uid="{6ABD9B60-C36E-4773-AC4D-704EA7402DD0}">
      <text>
        <r>
          <rPr>
            <sz val="9"/>
            <color indexed="81"/>
            <rFont val="Tahoma"/>
            <family val="2"/>
          </rPr>
          <t>Solver could not find a feasible solution.</t>
        </r>
      </text>
    </comment>
    <comment ref="G329" authorId="0" shapeId="0" xr:uid="{C63F0A67-A197-47E3-AAC3-23D42ABB32EC}">
      <text>
        <r>
          <rPr>
            <sz val="9"/>
            <color indexed="81"/>
            <rFont val="Tahoma"/>
            <family val="2"/>
          </rPr>
          <t>Solver could not find a feasible solution.</t>
        </r>
      </text>
    </comment>
    <comment ref="H329" authorId="0" shapeId="0" xr:uid="{1A92B5B8-E63E-418C-93CC-1462B6835A28}">
      <text>
        <r>
          <rPr>
            <sz val="9"/>
            <color indexed="81"/>
            <rFont val="Tahoma"/>
            <family val="2"/>
          </rPr>
          <t>Solver could not find a feasible solution.</t>
        </r>
      </text>
    </comment>
    <comment ref="I329" authorId="0" shapeId="0" xr:uid="{5E0EF5D1-F711-448B-8FBC-F816AEFF7654}">
      <text>
        <r>
          <rPr>
            <sz val="9"/>
            <color indexed="81"/>
            <rFont val="Tahoma"/>
            <family val="2"/>
          </rPr>
          <t>Solver could not find a feasible solution.</t>
        </r>
      </text>
    </comment>
    <comment ref="J329" authorId="0" shapeId="0" xr:uid="{09B72FD3-2026-4B08-819F-A04D178812C2}">
      <text>
        <r>
          <rPr>
            <sz val="9"/>
            <color indexed="81"/>
            <rFont val="Tahoma"/>
            <family val="2"/>
          </rPr>
          <t>Solver could not find a feasible solution.</t>
        </r>
      </text>
    </comment>
    <comment ref="K329" authorId="0" shapeId="0" xr:uid="{5BCEBE3F-BC54-4442-AC18-07A4D1896E12}">
      <text>
        <r>
          <rPr>
            <sz val="9"/>
            <color indexed="81"/>
            <rFont val="Tahoma"/>
            <family val="2"/>
          </rPr>
          <t>Solver could not find a feasible solution.</t>
        </r>
      </text>
    </comment>
    <comment ref="L329" authorId="0" shapeId="0" xr:uid="{9774EE83-F4EE-4B91-9CAC-0EFC56E9E2A2}">
      <text>
        <r>
          <rPr>
            <sz val="9"/>
            <color indexed="81"/>
            <rFont val="Tahoma"/>
            <family val="2"/>
          </rPr>
          <t>Solver could not find a feasible solution.</t>
        </r>
      </text>
    </comment>
    <comment ref="M329" authorId="0" shapeId="0" xr:uid="{383A6DDE-CC76-4B5D-8075-9F381BE61EF2}">
      <text>
        <r>
          <rPr>
            <sz val="9"/>
            <color indexed="81"/>
            <rFont val="Tahoma"/>
            <family val="2"/>
          </rPr>
          <t>Solver could not find a feasible solution.</t>
        </r>
      </text>
    </comment>
    <comment ref="N329" authorId="0" shapeId="0" xr:uid="{4094417F-4847-4269-9F08-2A2D3075B780}">
      <text>
        <r>
          <rPr>
            <sz val="9"/>
            <color indexed="81"/>
            <rFont val="Tahoma"/>
            <family val="2"/>
          </rPr>
          <t>Solver could not find a feasible solution.</t>
        </r>
      </text>
    </comment>
    <comment ref="O329" authorId="0" shapeId="0" xr:uid="{B251E5D9-B629-4B34-8CF8-86DF70494DD9}">
      <text>
        <r>
          <rPr>
            <sz val="9"/>
            <color indexed="81"/>
            <rFont val="Tahoma"/>
            <family val="2"/>
          </rPr>
          <t>Solver converged in probability to a global solution.</t>
        </r>
      </text>
    </comment>
    <comment ref="P329" authorId="0" shapeId="0" xr:uid="{718DB117-9B8D-431C-9533-EE34944BFD4E}">
      <text>
        <r>
          <rPr>
            <sz val="9"/>
            <color indexed="81"/>
            <rFont val="Tahoma"/>
            <family val="2"/>
          </rPr>
          <t>Solver converged in probability to a global solution.</t>
        </r>
      </text>
    </comment>
    <comment ref="Q329" authorId="0" shapeId="0" xr:uid="{2F4838BC-D21D-4A82-A677-2E8826F1DA85}">
      <text>
        <r>
          <rPr>
            <sz val="9"/>
            <color indexed="81"/>
            <rFont val="Tahoma"/>
            <family val="2"/>
          </rPr>
          <t>Solver converged in probability to a global solution.</t>
        </r>
      </text>
    </comment>
    <comment ref="R329" authorId="0" shapeId="0" xr:uid="{9B735C4A-D620-450C-BB82-2AE2267EEB1D}">
      <text>
        <r>
          <rPr>
            <sz val="9"/>
            <color indexed="81"/>
            <rFont val="Tahoma"/>
            <family val="2"/>
          </rPr>
          <t>Solver converged in probability to a global solution.</t>
        </r>
      </text>
    </comment>
    <comment ref="S329" authorId="0" shapeId="0" xr:uid="{812229AC-4363-4061-AAF4-7EB16A6B1427}">
      <text>
        <r>
          <rPr>
            <sz val="9"/>
            <color indexed="81"/>
            <rFont val="Tahoma"/>
            <family val="2"/>
          </rPr>
          <t>Solver converged in probability to a global solution.</t>
        </r>
      </text>
    </comment>
    <comment ref="T329" authorId="0" shapeId="0" xr:uid="{B00D97EB-26BD-48C8-A8DB-F84914567394}">
      <text>
        <r>
          <rPr>
            <sz val="9"/>
            <color indexed="81"/>
            <rFont val="Tahoma"/>
            <family val="2"/>
          </rPr>
          <t>Solver converged in probability to a global solution.</t>
        </r>
      </text>
    </comment>
    <comment ref="U329" authorId="0" shapeId="0" xr:uid="{B0DCA3FC-9C80-4EB2-BD20-1CB7CE2FC01E}">
      <text>
        <r>
          <rPr>
            <sz val="9"/>
            <color indexed="81"/>
            <rFont val="Tahoma"/>
            <family val="2"/>
          </rPr>
          <t>Solver converged in probability to a global solution.</t>
        </r>
      </text>
    </comment>
    <comment ref="V329" authorId="0" shapeId="0" xr:uid="{F56CF2C9-1BA0-4DB1-A5CA-0E2B86BBD62D}">
      <text>
        <r>
          <rPr>
            <sz val="9"/>
            <color indexed="81"/>
            <rFont val="Tahoma"/>
            <family val="2"/>
          </rPr>
          <t>Solver converged in probability to a global solution.</t>
        </r>
      </text>
    </comment>
    <comment ref="W329" authorId="0" shapeId="0" xr:uid="{38473754-E79F-4A2D-AEAC-1B644C71264E}">
      <text>
        <r>
          <rPr>
            <sz val="9"/>
            <color indexed="81"/>
            <rFont val="Tahoma"/>
            <family val="2"/>
          </rPr>
          <t>Solver converged in probability to a global solution.</t>
        </r>
      </text>
    </comment>
    <comment ref="X329" authorId="0" shapeId="0" xr:uid="{66AD1464-D6F1-4CA2-9160-63AC3D0575C9}">
      <text>
        <r>
          <rPr>
            <sz val="9"/>
            <color indexed="81"/>
            <rFont val="Tahoma"/>
            <family val="2"/>
          </rPr>
          <t>Solver converged in probability to a global solution.</t>
        </r>
      </text>
    </comment>
    <comment ref="Y329" authorId="0" shapeId="0" xr:uid="{093BE2BE-331B-43CD-AC57-A7EB04A2854B}">
      <text>
        <r>
          <rPr>
            <sz val="9"/>
            <color indexed="81"/>
            <rFont val="Tahoma"/>
            <family val="2"/>
          </rPr>
          <t>Solver converged in probability to a global solution.</t>
        </r>
      </text>
    </comment>
    <comment ref="Z329" authorId="0" shapeId="0" xr:uid="{47B6562E-6887-4205-8772-C99927B5E38B}">
      <text>
        <r>
          <rPr>
            <sz val="9"/>
            <color indexed="81"/>
            <rFont val="Tahoma"/>
            <family val="2"/>
          </rPr>
          <t>Solver converged in probability to a global solution.</t>
        </r>
      </text>
    </comment>
    <comment ref="AA329" authorId="0" shapeId="0" xr:uid="{38DE886F-386B-4CDE-B906-6C47EF9731D7}">
      <text>
        <r>
          <rPr>
            <sz val="9"/>
            <color indexed="81"/>
            <rFont val="Tahoma"/>
            <family val="2"/>
          </rPr>
          <t>Solver converged in probability to a global solution.</t>
        </r>
      </text>
    </comment>
    <comment ref="B330" authorId="0" shapeId="0" xr:uid="{4AFE09D7-8A4E-4F7A-9BE9-53CD2C858CB4}">
      <text>
        <r>
          <rPr>
            <sz val="9"/>
            <color indexed="81"/>
            <rFont val="Tahoma"/>
            <family val="2"/>
          </rPr>
          <t>Solver could not find a feasible solution.</t>
        </r>
      </text>
    </comment>
    <comment ref="C330" authorId="0" shapeId="0" xr:uid="{E9643EFC-95C3-455C-A4EC-CFB743EB16F1}">
      <text>
        <r>
          <rPr>
            <sz val="9"/>
            <color indexed="81"/>
            <rFont val="Tahoma"/>
            <family val="2"/>
          </rPr>
          <t>Solver could not find a feasible solution.</t>
        </r>
      </text>
    </comment>
    <comment ref="D330" authorId="0" shapeId="0" xr:uid="{80620D42-807B-4E6F-83F2-0C5FFC9E7911}">
      <text>
        <r>
          <rPr>
            <sz val="9"/>
            <color indexed="81"/>
            <rFont val="Tahoma"/>
            <family val="2"/>
          </rPr>
          <t>Solver could not find a feasible solution.</t>
        </r>
      </text>
    </comment>
    <comment ref="E330" authorId="0" shapeId="0" xr:uid="{5532D866-6BFE-495C-9CEA-0EDC52D4DC93}">
      <text>
        <r>
          <rPr>
            <sz val="9"/>
            <color indexed="81"/>
            <rFont val="Tahoma"/>
            <family val="2"/>
          </rPr>
          <t>Solver could not find a feasible solution.</t>
        </r>
      </text>
    </comment>
    <comment ref="F330" authorId="0" shapeId="0" xr:uid="{248DB6EE-713B-4B4D-BAAF-E6FBCC29E2AC}">
      <text>
        <r>
          <rPr>
            <sz val="9"/>
            <color indexed="81"/>
            <rFont val="Tahoma"/>
            <family val="2"/>
          </rPr>
          <t>Solver could not find a feasible solution.</t>
        </r>
      </text>
    </comment>
    <comment ref="G330" authorId="0" shapeId="0" xr:uid="{F6446782-361B-488D-8F09-1711B8BB851B}">
      <text>
        <r>
          <rPr>
            <sz val="9"/>
            <color indexed="81"/>
            <rFont val="Tahoma"/>
            <family val="2"/>
          </rPr>
          <t>Solver could not find a feasible solution.</t>
        </r>
      </text>
    </comment>
    <comment ref="H330" authorId="0" shapeId="0" xr:uid="{7E5A1E9D-22F4-4CAB-A5CA-FAAF48F2DC7B}">
      <text>
        <r>
          <rPr>
            <sz val="9"/>
            <color indexed="81"/>
            <rFont val="Tahoma"/>
            <family val="2"/>
          </rPr>
          <t>Solver could not find a feasible solution.</t>
        </r>
      </text>
    </comment>
    <comment ref="I330" authorId="0" shapeId="0" xr:uid="{49CA0FAA-E2FB-43A3-9B8C-457CCFF35AB5}">
      <text>
        <r>
          <rPr>
            <sz val="9"/>
            <color indexed="81"/>
            <rFont val="Tahoma"/>
            <family val="2"/>
          </rPr>
          <t>Solver could not find a feasible solution.</t>
        </r>
      </text>
    </comment>
    <comment ref="J330" authorId="0" shapeId="0" xr:uid="{A4A93AAC-C045-4B20-A763-BD12FFFA6362}">
      <text>
        <r>
          <rPr>
            <sz val="9"/>
            <color indexed="81"/>
            <rFont val="Tahoma"/>
            <family val="2"/>
          </rPr>
          <t>Solver could not find a feasible solution.</t>
        </r>
      </text>
    </comment>
    <comment ref="K330" authorId="0" shapeId="0" xr:uid="{7B61FA1E-0898-45A9-98FC-D969EA410E1B}">
      <text>
        <r>
          <rPr>
            <sz val="9"/>
            <color indexed="81"/>
            <rFont val="Tahoma"/>
            <family val="2"/>
          </rPr>
          <t>Solver could not find a feasible solution.</t>
        </r>
      </text>
    </comment>
    <comment ref="L330" authorId="0" shapeId="0" xr:uid="{435B45D6-D22E-4430-B9F6-79F2166EB2C2}">
      <text>
        <r>
          <rPr>
            <sz val="9"/>
            <color indexed="81"/>
            <rFont val="Tahoma"/>
            <family val="2"/>
          </rPr>
          <t>Solver could not find a feasible solution.</t>
        </r>
      </text>
    </comment>
    <comment ref="M330" authorId="0" shapeId="0" xr:uid="{473B6A2C-E9C5-45DA-8653-9D6E19A2DCF3}">
      <text>
        <r>
          <rPr>
            <sz val="9"/>
            <color indexed="81"/>
            <rFont val="Tahoma"/>
            <family val="2"/>
          </rPr>
          <t>Solver could not find a feasible solution.</t>
        </r>
      </text>
    </comment>
    <comment ref="N330" authorId="0" shapeId="0" xr:uid="{FD1255F3-2691-4F13-9D79-CA6E5C927300}">
      <text>
        <r>
          <rPr>
            <sz val="9"/>
            <color indexed="81"/>
            <rFont val="Tahoma"/>
            <family val="2"/>
          </rPr>
          <t>Solver could not find a feasible solution.</t>
        </r>
      </text>
    </comment>
    <comment ref="O330" authorId="0" shapeId="0" xr:uid="{EC3FEFC6-57F5-4870-A227-4A28794E05A0}">
      <text>
        <r>
          <rPr>
            <sz val="9"/>
            <color indexed="81"/>
            <rFont val="Tahoma"/>
            <family val="2"/>
          </rPr>
          <t>Solver could not find a feasible solution.</t>
        </r>
      </text>
    </comment>
    <comment ref="P330" authorId="0" shapeId="0" xr:uid="{08AA2294-4088-4F8E-92FF-553266F1FD38}">
      <text>
        <r>
          <rPr>
            <sz val="9"/>
            <color indexed="81"/>
            <rFont val="Tahoma"/>
            <family val="2"/>
          </rPr>
          <t>Solver converged in probability to a global solution.</t>
        </r>
      </text>
    </comment>
    <comment ref="Q330" authorId="0" shapeId="0" xr:uid="{EE622984-892E-4812-83D5-7FE2E066C73C}">
      <text>
        <r>
          <rPr>
            <sz val="9"/>
            <color indexed="81"/>
            <rFont val="Tahoma"/>
            <family val="2"/>
          </rPr>
          <t>Solver converged in probability to a global solution.</t>
        </r>
      </text>
    </comment>
    <comment ref="R330" authorId="0" shapeId="0" xr:uid="{A02EE04C-BF4A-43B9-8865-93AC29F1AC05}">
      <text>
        <r>
          <rPr>
            <sz val="9"/>
            <color indexed="81"/>
            <rFont val="Tahoma"/>
            <family val="2"/>
          </rPr>
          <t>Solver converged in probability to a global solution.</t>
        </r>
      </text>
    </comment>
    <comment ref="S330" authorId="0" shapeId="0" xr:uid="{248C58F1-96AC-4E10-A0CE-B65EA07B7506}">
      <text>
        <r>
          <rPr>
            <sz val="9"/>
            <color indexed="81"/>
            <rFont val="Tahoma"/>
            <family val="2"/>
          </rPr>
          <t>Solver converged in probability to a global solution.</t>
        </r>
      </text>
    </comment>
    <comment ref="T330" authorId="0" shapeId="0" xr:uid="{DCFCD95C-A6BB-49FE-B824-53CF1EE7D986}">
      <text>
        <r>
          <rPr>
            <sz val="9"/>
            <color indexed="81"/>
            <rFont val="Tahoma"/>
            <family val="2"/>
          </rPr>
          <t>Solver converged in probability to a global solution.</t>
        </r>
      </text>
    </comment>
    <comment ref="U330" authorId="0" shapeId="0" xr:uid="{08C968E1-458B-4315-9FAE-DB30F94F7CF3}">
      <text>
        <r>
          <rPr>
            <sz val="9"/>
            <color indexed="81"/>
            <rFont val="Tahoma"/>
            <family val="2"/>
          </rPr>
          <t>Solver converged in probability to a global solution.</t>
        </r>
      </text>
    </comment>
    <comment ref="V330" authorId="0" shapeId="0" xr:uid="{9A43EC94-2640-423E-B6DC-B203F0A1A51D}">
      <text>
        <r>
          <rPr>
            <sz val="9"/>
            <color indexed="81"/>
            <rFont val="Tahoma"/>
            <family val="2"/>
          </rPr>
          <t>Solver converged in probability to a global solution.</t>
        </r>
      </text>
    </comment>
    <comment ref="W330" authorId="0" shapeId="0" xr:uid="{CE494937-AD5D-424E-9F3A-7577CB1BF204}">
      <text>
        <r>
          <rPr>
            <sz val="9"/>
            <color indexed="81"/>
            <rFont val="Tahoma"/>
            <family val="2"/>
          </rPr>
          <t>Solver converged in probability to a global solution.</t>
        </r>
      </text>
    </comment>
    <comment ref="X330" authorId="0" shapeId="0" xr:uid="{64148624-65CF-4CC6-847F-58152FEFB5C9}">
      <text>
        <r>
          <rPr>
            <sz val="9"/>
            <color indexed="81"/>
            <rFont val="Tahoma"/>
            <family val="2"/>
          </rPr>
          <t>Solver converged in probability to a global solution.</t>
        </r>
      </text>
    </comment>
    <comment ref="Y330" authorId="0" shapeId="0" xr:uid="{567E7E00-A563-47A8-94CD-59563E18188C}">
      <text>
        <r>
          <rPr>
            <sz val="9"/>
            <color indexed="81"/>
            <rFont val="Tahoma"/>
            <family val="2"/>
          </rPr>
          <t>Solver converged in probability to a global solution.</t>
        </r>
      </text>
    </comment>
    <comment ref="Z330" authorId="0" shapeId="0" xr:uid="{4B1DCB77-47BE-44E1-A6C8-8FCD31C538EA}">
      <text>
        <r>
          <rPr>
            <sz val="9"/>
            <color indexed="81"/>
            <rFont val="Tahoma"/>
            <family val="2"/>
          </rPr>
          <t>Solver converged in probability to a global solution.</t>
        </r>
      </text>
    </comment>
    <comment ref="AA330" authorId="0" shapeId="0" xr:uid="{5654685D-08F1-437A-920A-33BD9F38984C}">
      <text>
        <r>
          <rPr>
            <sz val="9"/>
            <color indexed="81"/>
            <rFont val="Tahoma"/>
            <family val="2"/>
          </rPr>
          <t>Solver converged in probability to a global solution.</t>
        </r>
      </text>
    </comment>
    <comment ref="B331" authorId="0" shapeId="0" xr:uid="{60CE13B7-32BC-4C0C-A90A-6933C2AB8576}">
      <text>
        <r>
          <rPr>
            <sz val="9"/>
            <color indexed="81"/>
            <rFont val="Tahoma"/>
            <family val="2"/>
          </rPr>
          <t>Solver could not find a feasible solution.</t>
        </r>
      </text>
    </comment>
    <comment ref="C331" authorId="0" shapeId="0" xr:uid="{6A5E5CFC-574C-44BA-85D8-E4175A69A418}">
      <text>
        <r>
          <rPr>
            <sz val="9"/>
            <color indexed="81"/>
            <rFont val="Tahoma"/>
            <family val="2"/>
          </rPr>
          <t>Solver could not find a feasible solution.</t>
        </r>
      </text>
    </comment>
    <comment ref="D331" authorId="0" shapeId="0" xr:uid="{4FA46396-067B-49D9-86FD-08557C13679C}">
      <text>
        <r>
          <rPr>
            <sz val="9"/>
            <color indexed="81"/>
            <rFont val="Tahoma"/>
            <family val="2"/>
          </rPr>
          <t>Solver could not find a feasible solution.</t>
        </r>
      </text>
    </comment>
    <comment ref="E331" authorId="0" shapeId="0" xr:uid="{D9BB9E42-A101-4092-BBAE-121A1039356D}">
      <text>
        <r>
          <rPr>
            <sz val="9"/>
            <color indexed="81"/>
            <rFont val="Tahoma"/>
            <family val="2"/>
          </rPr>
          <t>Solver could not find a feasible solution.</t>
        </r>
      </text>
    </comment>
    <comment ref="F331" authorId="0" shapeId="0" xr:uid="{CBFBBCE7-93E3-4988-8ABF-61AF109F377A}">
      <text>
        <r>
          <rPr>
            <sz val="9"/>
            <color indexed="81"/>
            <rFont val="Tahoma"/>
            <family val="2"/>
          </rPr>
          <t>Solver could not find a feasible solution.</t>
        </r>
      </text>
    </comment>
    <comment ref="G331" authorId="0" shapeId="0" xr:uid="{E301A19A-2C8B-40DF-8F6E-983FFB8EBC40}">
      <text>
        <r>
          <rPr>
            <sz val="9"/>
            <color indexed="81"/>
            <rFont val="Tahoma"/>
            <family val="2"/>
          </rPr>
          <t>Solver could not find a feasible solution.</t>
        </r>
      </text>
    </comment>
    <comment ref="H331" authorId="0" shapeId="0" xr:uid="{452EFE83-0FA7-4E1C-8F04-E59D1D1AD1EC}">
      <text>
        <r>
          <rPr>
            <sz val="9"/>
            <color indexed="81"/>
            <rFont val="Tahoma"/>
            <family val="2"/>
          </rPr>
          <t>Solver could not find a feasible solution.</t>
        </r>
      </text>
    </comment>
    <comment ref="I331" authorId="0" shapeId="0" xr:uid="{D651FBB0-E808-4274-B205-8B2A34D18B0F}">
      <text>
        <r>
          <rPr>
            <sz val="9"/>
            <color indexed="81"/>
            <rFont val="Tahoma"/>
            <family val="2"/>
          </rPr>
          <t>Solver could not find a feasible solution.</t>
        </r>
      </text>
    </comment>
    <comment ref="J331" authorId="0" shapeId="0" xr:uid="{7CC7AF25-62A2-4C95-A4F1-E6E634A56CC0}">
      <text>
        <r>
          <rPr>
            <sz val="9"/>
            <color indexed="81"/>
            <rFont val="Tahoma"/>
            <family val="2"/>
          </rPr>
          <t>Solver could not find a feasible solution.</t>
        </r>
      </text>
    </comment>
    <comment ref="K331" authorId="0" shapeId="0" xr:uid="{1E3BC925-CF2F-4A85-A63C-5ABC7E1827B7}">
      <text>
        <r>
          <rPr>
            <sz val="9"/>
            <color indexed="81"/>
            <rFont val="Tahoma"/>
            <family val="2"/>
          </rPr>
          <t>Solver could not find a feasible solution.</t>
        </r>
      </text>
    </comment>
    <comment ref="L331" authorId="0" shapeId="0" xr:uid="{AFD130FD-EBE7-45D7-BBA1-EAE914828F72}">
      <text>
        <r>
          <rPr>
            <sz val="9"/>
            <color indexed="81"/>
            <rFont val="Tahoma"/>
            <family val="2"/>
          </rPr>
          <t>Solver could not find a feasible solution.</t>
        </r>
      </text>
    </comment>
    <comment ref="M331" authorId="0" shapeId="0" xr:uid="{5725783C-1B5F-472A-A8BA-C91B7D7AFCBE}">
      <text>
        <r>
          <rPr>
            <sz val="9"/>
            <color indexed="81"/>
            <rFont val="Tahoma"/>
            <family val="2"/>
          </rPr>
          <t>Solver could not find a feasible solution.</t>
        </r>
      </text>
    </comment>
    <comment ref="N331" authorId="0" shapeId="0" xr:uid="{B86AA772-B96F-4127-9840-2CF31C4E784F}">
      <text>
        <r>
          <rPr>
            <sz val="9"/>
            <color indexed="81"/>
            <rFont val="Tahoma"/>
            <family val="2"/>
          </rPr>
          <t>Solver could not find a feasible solution.</t>
        </r>
      </text>
    </comment>
    <comment ref="O331" authorId="0" shapeId="0" xr:uid="{2D68B7B1-1620-4081-88A5-3529D2E3AA7B}">
      <text>
        <r>
          <rPr>
            <sz val="9"/>
            <color indexed="81"/>
            <rFont val="Tahoma"/>
            <family val="2"/>
          </rPr>
          <t>Solver could not find a feasible solution.</t>
        </r>
      </text>
    </comment>
    <comment ref="P331" authorId="0" shapeId="0" xr:uid="{9209AE0A-36AB-4CA4-84BF-1702D089FDA4}">
      <text>
        <r>
          <rPr>
            <sz val="9"/>
            <color indexed="81"/>
            <rFont val="Tahoma"/>
            <family val="2"/>
          </rPr>
          <t>Solver converged in probability to a global solution.</t>
        </r>
      </text>
    </comment>
    <comment ref="Q331" authorId="0" shapeId="0" xr:uid="{18D3947A-3713-44B0-8DF8-5B32569B991F}">
      <text>
        <r>
          <rPr>
            <sz val="9"/>
            <color indexed="81"/>
            <rFont val="Tahoma"/>
            <family val="2"/>
          </rPr>
          <t>Solver converged in probability to a global solution.</t>
        </r>
      </text>
    </comment>
    <comment ref="R331" authorId="0" shapeId="0" xr:uid="{A92498BB-C89B-4880-A185-0F5403C79692}">
      <text>
        <r>
          <rPr>
            <sz val="9"/>
            <color indexed="81"/>
            <rFont val="Tahoma"/>
            <family val="2"/>
          </rPr>
          <t>Solver converged in probability to a global solution.</t>
        </r>
      </text>
    </comment>
    <comment ref="S331" authorId="0" shapeId="0" xr:uid="{80C1DC12-C98C-4776-A46F-CA738282B406}">
      <text>
        <r>
          <rPr>
            <sz val="9"/>
            <color indexed="81"/>
            <rFont val="Tahoma"/>
            <family val="2"/>
          </rPr>
          <t>Solver converged in probability to a global solution.</t>
        </r>
      </text>
    </comment>
    <comment ref="T331" authorId="0" shapeId="0" xr:uid="{40C46E2B-92DD-437A-8F5B-5C65BCC50B18}">
      <text>
        <r>
          <rPr>
            <sz val="9"/>
            <color indexed="81"/>
            <rFont val="Tahoma"/>
            <family val="2"/>
          </rPr>
          <t>Solver converged in probability to a global solution.</t>
        </r>
      </text>
    </comment>
    <comment ref="U331" authorId="0" shapeId="0" xr:uid="{C0E1DB08-C38A-4D06-858B-225B30D18B4E}">
      <text>
        <r>
          <rPr>
            <sz val="9"/>
            <color indexed="81"/>
            <rFont val="Tahoma"/>
            <family val="2"/>
          </rPr>
          <t>Solver converged in probability to a global solution.</t>
        </r>
      </text>
    </comment>
    <comment ref="V331" authorId="0" shapeId="0" xr:uid="{32E72676-703E-44DC-A6C8-BED5F6701EDE}">
      <text>
        <r>
          <rPr>
            <sz val="9"/>
            <color indexed="81"/>
            <rFont val="Tahoma"/>
            <family val="2"/>
          </rPr>
          <t>Solver converged in probability to a global solution.</t>
        </r>
      </text>
    </comment>
    <comment ref="W331" authorId="0" shapeId="0" xr:uid="{2E145234-B12C-4DDE-A812-53CB06B58C69}">
      <text>
        <r>
          <rPr>
            <sz val="9"/>
            <color indexed="81"/>
            <rFont val="Tahoma"/>
            <family val="2"/>
          </rPr>
          <t>Solver converged in probability to a global solution.</t>
        </r>
      </text>
    </comment>
    <comment ref="X331" authorId="0" shapeId="0" xr:uid="{33C752AE-2255-4D26-9A20-B938DF4B0E7D}">
      <text>
        <r>
          <rPr>
            <sz val="9"/>
            <color indexed="81"/>
            <rFont val="Tahoma"/>
            <family val="2"/>
          </rPr>
          <t>Solver converged in probability to a global solution.</t>
        </r>
      </text>
    </comment>
    <comment ref="Y331" authorId="0" shapeId="0" xr:uid="{311A3509-96F6-431D-AEC7-31678CC8EF28}">
      <text>
        <r>
          <rPr>
            <sz val="9"/>
            <color indexed="81"/>
            <rFont val="Tahoma"/>
            <family val="2"/>
          </rPr>
          <t>Solver converged in probability to a global solution.</t>
        </r>
      </text>
    </comment>
    <comment ref="Z331" authorId="0" shapeId="0" xr:uid="{CDA56052-8075-428B-AAD2-75933BD680AF}">
      <text>
        <r>
          <rPr>
            <sz val="9"/>
            <color indexed="81"/>
            <rFont val="Tahoma"/>
            <family val="2"/>
          </rPr>
          <t>Solver converged in probability to a global solution.</t>
        </r>
      </text>
    </comment>
    <comment ref="AA331" authorId="0" shapeId="0" xr:uid="{8120D5B3-FD83-467A-B788-2985D42F4DC1}">
      <text>
        <r>
          <rPr>
            <sz val="9"/>
            <color indexed="81"/>
            <rFont val="Tahoma"/>
            <family val="2"/>
          </rPr>
          <t>Solver converged in probability to a global solution.</t>
        </r>
      </text>
    </comment>
    <comment ref="B332" authorId="0" shapeId="0" xr:uid="{0F464FB5-9B2B-489E-B76C-78E1B6924E38}">
      <text>
        <r>
          <rPr>
            <sz val="9"/>
            <color indexed="81"/>
            <rFont val="Tahoma"/>
            <family val="2"/>
          </rPr>
          <t>Solver could not find a feasible solution.</t>
        </r>
      </text>
    </comment>
    <comment ref="C332" authorId="0" shapeId="0" xr:uid="{0FF0B52E-15DF-413A-A06F-1023897D52B1}">
      <text>
        <r>
          <rPr>
            <sz val="9"/>
            <color indexed="81"/>
            <rFont val="Tahoma"/>
            <family val="2"/>
          </rPr>
          <t>Solver could not find a feasible solution.</t>
        </r>
      </text>
    </comment>
    <comment ref="D332" authorId="0" shapeId="0" xr:uid="{EE50D35E-0184-4BB0-A1EA-DA4157AF3419}">
      <text>
        <r>
          <rPr>
            <sz val="9"/>
            <color indexed="81"/>
            <rFont val="Tahoma"/>
            <family val="2"/>
          </rPr>
          <t>Solver could not find a feasible solution.</t>
        </r>
      </text>
    </comment>
    <comment ref="E332" authorId="0" shapeId="0" xr:uid="{CDD28415-23E5-428F-B6FF-DB1485CF8E30}">
      <text>
        <r>
          <rPr>
            <sz val="9"/>
            <color indexed="81"/>
            <rFont val="Tahoma"/>
            <family val="2"/>
          </rPr>
          <t>Solver could not find a feasible solution.</t>
        </r>
      </text>
    </comment>
    <comment ref="F332" authorId="0" shapeId="0" xr:uid="{49D6728C-5AF0-4A8A-B7DD-F9F9A08C60C0}">
      <text>
        <r>
          <rPr>
            <sz val="9"/>
            <color indexed="81"/>
            <rFont val="Tahoma"/>
            <family val="2"/>
          </rPr>
          <t>Solver could not find a feasible solution.</t>
        </r>
      </text>
    </comment>
    <comment ref="G332" authorId="0" shapeId="0" xr:uid="{7A10FC86-9FDE-4483-A8D3-3E69A024F004}">
      <text>
        <r>
          <rPr>
            <sz val="9"/>
            <color indexed="81"/>
            <rFont val="Tahoma"/>
            <family val="2"/>
          </rPr>
          <t>Solver could not find a feasible solution.</t>
        </r>
      </text>
    </comment>
    <comment ref="H332" authorId="0" shapeId="0" xr:uid="{8442D27E-A9B1-4B94-A1CF-F960DF7DD0F8}">
      <text>
        <r>
          <rPr>
            <sz val="9"/>
            <color indexed="81"/>
            <rFont val="Tahoma"/>
            <family val="2"/>
          </rPr>
          <t>Solver could not find a feasible solution.</t>
        </r>
      </text>
    </comment>
    <comment ref="I332" authorId="0" shapeId="0" xr:uid="{B1AA3CAE-9156-43E4-B7F7-45289478210F}">
      <text>
        <r>
          <rPr>
            <sz val="9"/>
            <color indexed="81"/>
            <rFont val="Tahoma"/>
            <family val="2"/>
          </rPr>
          <t>Solver could not find a feasible solution.</t>
        </r>
      </text>
    </comment>
    <comment ref="J332" authorId="0" shapeId="0" xr:uid="{DEB1F619-9D2B-41DC-A288-7E3C27BD3040}">
      <text>
        <r>
          <rPr>
            <sz val="9"/>
            <color indexed="81"/>
            <rFont val="Tahoma"/>
            <family val="2"/>
          </rPr>
          <t>Solver could not find a feasible solution.</t>
        </r>
      </text>
    </comment>
    <comment ref="K332" authorId="0" shapeId="0" xr:uid="{F80A2067-8525-4E14-8A83-705E89EEF748}">
      <text>
        <r>
          <rPr>
            <sz val="9"/>
            <color indexed="81"/>
            <rFont val="Tahoma"/>
            <family val="2"/>
          </rPr>
          <t>Solver could not find a feasible solution.</t>
        </r>
      </text>
    </comment>
    <comment ref="L332" authorId="0" shapeId="0" xr:uid="{B971DB49-F139-484E-88CA-806CCEE7CDC3}">
      <text>
        <r>
          <rPr>
            <sz val="9"/>
            <color indexed="81"/>
            <rFont val="Tahoma"/>
            <family val="2"/>
          </rPr>
          <t>Solver could not find a feasible solution.</t>
        </r>
      </text>
    </comment>
    <comment ref="M332" authorId="0" shapeId="0" xr:uid="{5083A960-2F52-4E5D-98C6-22FE990131F0}">
      <text>
        <r>
          <rPr>
            <sz val="9"/>
            <color indexed="81"/>
            <rFont val="Tahoma"/>
            <family val="2"/>
          </rPr>
          <t>Solver could not find a feasible solution.</t>
        </r>
      </text>
    </comment>
    <comment ref="N332" authorId="0" shapeId="0" xr:uid="{2B308D80-9015-4F19-A25A-39DD3BF07AF4}">
      <text>
        <r>
          <rPr>
            <sz val="9"/>
            <color indexed="81"/>
            <rFont val="Tahoma"/>
            <family val="2"/>
          </rPr>
          <t>Solver could not find a feasible solution.</t>
        </r>
      </text>
    </comment>
    <comment ref="O332" authorId="0" shapeId="0" xr:uid="{41243BEE-96A6-4929-AA85-8BD664A1D1BA}">
      <text>
        <r>
          <rPr>
            <sz val="9"/>
            <color indexed="81"/>
            <rFont val="Tahoma"/>
            <family val="2"/>
          </rPr>
          <t>Solver could not find a feasible solution.</t>
        </r>
      </text>
    </comment>
    <comment ref="P332" authorId="0" shapeId="0" xr:uid="{CAD02DF9-B5DA-40DE-B8DE-3F95B56084B9}">
      <text>
        <r>
          <rPr>
            <sz val="9"/>
            <color indexed="81"/>
            <rFont val="Tahoma"/>
            <family val="2"/>
          </rPr>
          <t>Solver could not find a feasible solution.</t>
        </r>
      </text>
    </comment>
    <comment ref="Q332" authorId="0" shapeId="0" xr:uid="{19A9008F-8617-458A-A951-AC7E0DF348D6}">
      <text>
        <r>
          <rPr>
            <sz val="9"/>
            <color indexed="81"/>
            <rFont val="Tahoma"/>
            <family val="2"/>
          </rPr>
          <t>Solver converged in probability to a global solution.</t>
        </r>
      </text>
    </comment>
    <comment ref="R332" authorId="0" shapeId="0" xr:uid="{7B0B8733-1479-4467-9FE7-DE1E49914A57}">
      <text>
        <r>
          <rPr>
            <sz val="9"/>
            <color indexed="81"/>
            <rFont val="Tahoma"/>
            <family val="2"/>
          </rPr>
          <t>Solver could not find a feasible solution.</t>
        </r>
      </text>
    </comment>
    <comment ref="S332" authorId="0" shapeId="0" xr:uid="{813CE46A-7BA1-4E21-8C38-A10DABB25845}">
      <text>
        <r>
          <rPr>
            <sz val="9"/>
            <color indexed="81"/>
            <rFont val="Tahoma"/>
            <family val="2"/>
          </rPr>
          <t>Solver could not find a feasible solution.</t>
        </r>
      </text>
    </comment>
    <comment ref="T332" authorId="0" shapeId="0" xr:uid="{8811F7BB-727B-4B2D-9064-8ACE2AFD016C}">
      <text>
        <r>
          <rPr>
            <sz val="9"/>
            <color indexed="81"/>
            <rFont val="Tahoma"/>
            <family val="2"/>
          </rPr>
          <t>Solver could not find a feasible solution.</t>
        </r>
      </text>
    </comment>
    <comment ref="U332" authorId="0" shapeId="0" xr:uid="{520909CA-97A6-44BD-94C1-BE1D22D79BA0}">
      <text>
        <r>
          <rPr>
            <sz val="9"/>
            <color indexed="81"/>
            <rFont val="Tahoma"/>
            <family val="2"/>
          </rPr>
          <t>Solver could not find a feasible solution.</t>
        </r>
      </text>
    </comment>
    <comment ref="V332" authorId="0" shapeId="0" xr:uid="{EF477FF1-60F6-4C3C-8E51-E3407658D300}">
      <text>
        <r>
          <rPr>
            <sz val="9"/>
            <color indexed="81"/>
            <rFont val="Tahoma"/>
            <family val="2"/>
          </rPr>
          <t>Solver could not find a feasible solution.</t>
        </r>
      </text>
    </comment>
    <comment ref="W332" authorId="0" shapeId="0" xr:uid="{2D00B2AC-EE35-4793-B42E-91C542517382}">
      <text>
        <r>
          <rPr>
            <sz val="9"/>
            <color indexed="81"/>
            <rFont val="Tahoma"/>
            <family val="2"/>
          </rPr>
          <t>Solver could not find a feasible solution.</t>
        </r>
      </text>
    </comment>
    <comment ref="X332" authorId="0" shapeId="0" xr:uid="{CC47B196-011A-4D7A-8074-9A26F9B46B43}">
      <text>
        <r>
          <rPr>
            <sz val="9"/>
            <color indexed="81"/>
            <rFont val="Tahoma"/>
            <family val="2"/>
          </rPr>
          <t>Solver could not find a feasible solution.</t>
        </r>
      </text>
    </comment>
    <comment ref="Y332" authorId="0" shapeId="0" xr:uid="{3803E8E3-F3A3-40DC-8275-28BCE5239E84}">
      <text>
        <r>
          <rPr>
            <sz val="9"/>
            <color indexed="81"/>
            <rFont val="Tahoma"/>
            <family val="2"/>
          </rPr>
          <t>Solver could not find a feasible solution.</t>
        </r>
      </text>
    </comment>
    <comment ref="Z332" authorId="0" shapeId="0" xr:uid="{0FA26AB8-4312-463A-AAA8-FA1729A87976}">
      <text>
        <r>
          <rPr>
            <sz val="9"/>
            <color indexed="81"/>
            <rFont val="Tahoma"/>
            <family val="2"/>
          </rPr>
          <t>Solver could not find a feasible solution.</t>
        </r>
      </text>
    </comment>
    <comment ref="AA332" authorId="0" shapeId="0" xr:uid="{006A45DE-7352-44FE-AACF-BEC838B26E18}">
      <text>
        <r>
          <rPr>
            <sz val="9"/>
            <color indexed="81"/>
            <rFont val="Tahoma"/>
            <family val="2"/>
          </rPr>
          <t>Solver could not find a feasible solution.</t>
        </r>
      </text>
    </comment>
    <comment ref="B333" authorId="0" shapeId="0" xr:uid="{53388C1B-6431-4DFE-AE2C-542073AA405C}">
      <text>
        <r>
          <rPr>
            <sz val="9"/>
            <color indexed="81"/>
            <rFont val="Tahoma"/>
            <family val="2"/>
          </rPr>
          <t>Solver could not find a feasible solution.</t>
        </r>
      </text>
    </comment>
    <comment ref="C333" authorId="0" shapeId="0" xr:uid="{699B1EF6-701C-4DCC-B351-2B647832C188}">
      <text>
        <r>
          <rPr>
            <sz val="9"/>
            <color indexed="81"/>
            <rFont val="Tahoma"/>
            <family val="2"/>
          </rPr>
          <t>Solver could not find a feasible solution.</t>
        </r>
      </text>
    </comment>
    <comment ref="D333" authorId="0" shapeId="0" xr:uid="{6E1536F4-C17A-44F6-BC4F-43A0CFAD6761}">
      <text>
        <r>
          <rPr>
            <sz val="9"/>
            <color indexed="81"/>
            <rFont val="Tahoma"/>
            <family val="2"/>
          </rPr>
          <t>Solver could not find a feasible solution.</t>
        </r>
      </text>
    </comment>
    <comment ref="E333" authorId="0" shapeId="0" xr:uid="{3E287304-CEF6-4052-8578-D1710890E62A}">
      <text>
        <r>
          <rPr>
            <sz val="9"/>
            <color indexed="81"/>
            <rFont val="Tahoma"/>
            <family val="2"/>
          </rPr>
          <t>Solver could not find a feasible solution.</t>
        </r>
      </text>
    </comment>
    <comment ref="F333" authorId="0" shapeId="0" xr:uid="{0CB30065-4422-43CF-82FD-7BA9C8341A87}">
      <text>
        <r>
          <rPr>
            <sz val="9"/>
            <color indexed="81"/>
            <rFont val="Tahoma"/>
            <family val="2"/>
          </rPr>
          <t>Solver could not find a feasible solution.</t>
        </r>
      </text>
    </comment>
    <comment ref="G333" authorId="0" shapeId="0" xr:uid="{1CD5790F-5A95-4D3C-8062-30A6C2F275AD}">
      <text>
        <r>
          <rPr>
            <sz val="9"/>
            <color indexed="81"/>
            <rFont val="Tahoma"/>
            <family val="2"/>
          </rPr>
          <t>Solver could not find a feasible solution.</t>
        </r>
      </text>
    </comment>
    <comment ref="H333" authorId="0" shapeId="0" xr:uid="{8FF41B45-8419-4A03-A048-007AD5A565DF}">
      <text>
        <r>
          <rPr>
            <sz val="9"/>
            <color indexed="81"/>
            <rFont val="Tahoma"/>
            <family val="2"/>
          </rPr>
          <t>Solver could not find a feasible solution.</t>
        </r>
      </text>
    </comment>
    <comment ref="I333" authorId="0" shapeId="0" xr:uid="{C48975B7-2472-4227-A4D9-184F8F546DA9}">
      <text>
        <r>
          <rPr>
            <sz val="9"/>
            <color indexed="81"/>
            <rFont val="Tahoma"/>
            <family val="2"/>
          </rPr>
          <t>Solver could not find a feasible solution.</t>
        </r>
      </text>
    </comment>
    <comment ref="J333" authorId="0" shapeId="0" xr:uid="{0C8F7750-4C29-4949-8001-FE2C332064AA}">
      <text>
        <r>
          <rPr>
            <sz val="9"/>
            <color indexed="81"/>
            <rFont val="Tahoma"/>
            <family val="2"/>
          </rPr>
          <t>Solver could not find a feasible solution.</t>
        </r>
      </text>
    </comment>
    <comment ref="K333" authorId="0" shapeId="0" xr:uid="{3EF46795-8B1F-486F-BC86-518DC6BF913D}">
      <text>
        <r>
          <rPr>
            <sz val="9"/>
            <color indexed="81"/>
            <rFont val="Tahoma"/>
            <family val="2"/>
          </rPr>
          <t>Solver could not find a feasible solution.</t>
        </r>
      </text>
    </comment>
    <comment ref="L333" authorId="0" shapeId="0" xr:uid="{4C64A396-9910-437A-B525-6EC938D54B28}">
      <text>
        <r>
          <rPr>
            <sz val="9"/>
            <color indexed="81"/>
            <rFont val="Tahoma"/>
            <family val="2"/>
          </rPr>
          <t>Solver could not find a feasible solution.</t>
        </r>
      </text>
    </comment>
    <comment ref="M333" authorId="0" shapeId="0" xr:uid="{1C486618-9346-45FF-BDC2-903CDD401093}">
      <text>
        <r>
          <rPr>
            <sz val="9"/>
            <color indexed="81"/>
            <rFont val="Tahoma"/>
            <family val="2"/>
          </rPr>
          <t>Solver could not find a feasible solution.</t>
        </r>
      </text>
    </comment>
    <comment ref="N333" authorId="0" shapeId="0" xr:uid="{015A4507-A362-46DE-8BFA-15C04FEA1D56}">
      <text>
        <r>
          <rPr>
            <sz val="9"/>
            <color indexed="81"/>
            <rFont val="Tahoma"/>
            <family val="2"/>
          </rPr>
          <t>Solver could not find a feasible solution.</t>
        </r>
      </text>
    </comment>
    <comment ref="O333" authorId="0" shapeId="0" xr:uid="{3CD294A4-0D1F-47DE-8EEB-4D64F4AB2962}">
      <text>
        <r>
          <rPr>
            <sz val="9"/>
            <color indexed="81"/>
            <rFont val="Tahoma"/>
            <family val="2"/>
          </rPr>
          <t>Solver could not find a feasible solution.</t>
        </r>
      </text>
    </comment>
    <comment ref="P333" authorId="0" shapeId="0" xr:uid="{C7864123-CA78-429E-B709-8D35544541A5}">
      <text>
        <r>
          <rPr>
            <sz val="9"/>
            <color indexed="81"/>
            <rFont val="Tahoma"/>
            <family val="2"/>
          </rPr>
          <t>Solver could not find a feasible solution.</t>
        </r>
      </text>
    </comment>
    <comment ref="Q333" authorId="0" shapeId="0" xr:uid="{DB956D74-FA9F-434B-8852-3972914C5279}">
      <text>
        <r>
          <rPr>
            <sz val="9"/>
            <color indexed="81"/>
            <rFont val="Tahoma"/>
            <family val="2"/>
          </rPr>
          <t>Solver converged in probability to a global solution.</t>
        </r>
      </text>
    </comment>
    <comment ref="R333" authorId="0" shapeId="0" xr:uid="{03FCB62E-44E5-4895-9054-F0E03C9ADE95}">
      <text>
        <r>
          <rPr>
            <sz val="9"/>
            <color indexed="81"/>
            <rFont val="Tahoma"/>
            <family val="2"/>
          </rPr>
          <t>Solver could not find a feasible solution.</t>
        </r>
      </text>
    </comment>
    <comment ref="S333" authorId="0" shapeId="0" xr:uid="{630DF866-BB8E-4DF6-BEA1-3147015ACDF3}">
      <text>
        <r>
          <rPr>
            <sz val="9"/>
            <color indexed="81"/>
            <rFont val="Tahoma"/>
            <family val="2"/>
          </rPr>
          <t>Solver converged in probability to a global solution.</t>
        </r>
      </text>
    </comment>
    <comment ref="T333" authorId="0" shapeId="0" xr:uid="{A3E9535F-F255-4A5C-81FF-563F0AB8D8B8}">
      <text>
        <r>
          <rPr>
            <sz val="9"/>
            <color indexed="81"/>
            <rFont val="Tahoma"/>
            <family val="2"/>
          </rPr>
          <t>Solver converged in probability to a global solution.</t>
        </r>
      </text>
    </comment>
    <comment ref="U333" authorId="0" shapeId="0" xr:uid="{44D8F0D7-C3D9-482B-97BC-87CF74C86B64}">
      <text>
        <r>
          <rPr>
            <sz val="9"/>
            <color indexed="81"/>
            <rFont val="Tahoma"/>
            <family val="2"/>
          </rPr>
          <t>Solver converged in probability to a global solution.</t>
        </r>
      </text>
    </comment>
    <comment ref="V333" authorId="0" shapeId="0" xr:uid="{C269CAB1-9BB9-41BD-9525-40D5F178B136}">
      <text>
        <r>
          <rPr>
            <sz val="9"/>
            <color indexed="81"/>
            <rFont val="Tahoma"/>
            <family val="2"/>
          </rPr>
          <t>Solver converged in probability to a global solution.</t>
        </r>
      </text>
    </comment>
    <comment ref="W333" authorId="0" shapeId="0" xr:uid="{B75428BD-2B5E-4729-B221-58807218AA80}">
      <text>
        <r>
          <rPr>
            <sz val="9"/>
            <color indexed="81"/>
            <rFont val="Tahoma"/>
            <family val="2"/>
          </rPr>
          <t>Solver converged in probability to a global solution.</t>
        </r>
      </text>
    </comment>
    <comment ref="X333" authorId="0" shapeId="0" xr:uid="{6F0A6C92-9BFB-4BAF-BB83-6C022548C433}">
      <text>
        <r>
          <rPr>
            <sz val="9"/>
            <color indexed="81"/>
            <rFont val="Tahoma"/>
            <family val="2"/>
          </rPr>
          <t>Solver converged in probability to a global solution.</t>
        </r>
      </text>
    </comment>
    <comment ref="Y333" authorId="0" shapeId="0" xr:uid="{EA3E1F2A-938D-47C5-9597-9044D340B29D}">
      <text>
        <r>
          <rPr>
            <sz val="9"/>
            <color indexed="81"/>
            <rFont val="Tahoma"/>
            <family val="2"/>
          </rPr>
          <t>Solver converged in probability to a global solution.</t>
        </r>
      </text>
    </comment>
    <comment ref="Z333" authorId="0" shapeId="0" xr:uid="{A41A32EF-2BBD-4E2F-BBDC-7075A25C5A3B}">
      <text>
        <r>
          <rPr>
            <sz val="9"/>
            <color indexed="81"/>
            <rFont val="Tahoma"/>
            <family val="2"/>
          </rPr>
          <t>Solver converged in probability to a global solution.</t>
        </r>
      </text>
    </comment>
    <comment ref="AA333" authorId="0" shapeId="0" xr:uid="{3F13AE81-669B-4B32-B7D2-1CBE29F4E29A}">
      <text>
        <r>
          <rPr>
            <sz val="9"/>
            <color indexed="81"/>
            <rFont val="Tahoma"/>
            <family val="2"/>
          </rPr>
          <t>Solver converged in probability to a global solution.</t>
        </r>
      </text>
    </comment>
    <comment ref="B334" authorId="0" shapeId="0" xr:uid="{3C8BB373-BA63-47FB-B203-C0E1287DFF4D}">
      <text>
        <r>
          <rPr>
            <sz val="9"/>
            <color indexed="81"/>
            <rFont val="Tahoma"/>
            <family val="2"/>
          </rPr>
          <t>Solver could not find a feasible solution.</t>
        </r>
      </text>
    </comment>
    <comment ref="C334" authorId="0" shapeId="0" xr:uid="{8F8E611D-DEEB-419A-8420-E98C8445B6DF}">
      <text>
        <r>
          <rPr>
            <sz val="9"/>
            <color indexed="81"/>
            <rFont val="Tahoma"/>
            <family val="2"/>
          </rPr>
          <t>Solver could not find a feasible solution.</t>
        </r>
      </text>
    </comment>
    <comment ref="D334" authorId="0" shapeId="0" xr:uid="{F8B27FAF-8339-4875-9569-79FC99C6A3A2}">
      <text>
        <r>
          <rPr>
            <sz val="9"/>
            <color indexed="81"/>
            <rFont val="Tahoma"/>
            <family val="2"/>
          </rPr>
          <t>Solver could not find a feasible solution.</t>
        </r>
      </text>
    </comment>
    <comment ref="E334" authorId="0" shapeId="0" xr:uid="{56E00283-40DD-4907-A644-A004FC9AE2FE}">
      <text>
        <r>
          <rPr>
            <sz val="9"/>
            <color indexed="81"/>
            <rFont val="Tahoma"/>
            <family val="2"/>
          </rPr>
          <t>Solver could not find a feasible solution.</t>
        </r>
      </text>
    </comment>
    <comment ref="F334" authorId="0" shapeId="0" xr:uid="{77A23096-5489-4ACC-8293-6F388E0BE11B}">
      <text>
        <r>
          <rPr>
            <sz val="9"/>
            <color indexed="81"/>
            <rFont val="Tahoma"/>
            <family val="2"/>
          </rPr>
          <t>Solver could not find a feasible solution.</t>
        </r>
      </text>
    </comment>
    <comment ref="G334" authorId="0" shapeId="0" xr:uid="{3C40320B-47DE-431D-B9D0-B775CE9526D6}">
      <text>
        <r>
          <rPr>
            <sz val="9"/>
            <color indexed="81"/>
            <rFont val="Tahoma"/>
            <family val="2"/>
          </rPr>
          <t>Solver could not find a feasible solution.</t>
        </r>
      </text>
    </comment>
    <comment ref="H334" authorId="0" shapeId="0" xr:uid="{D3D56D61-9F07-4328-9EB2-4F8CB41B2C23}">
      <text>
        <r>
          <rPr>
            <sz val="9"/>
            <color indexed="81"/>
            <rFont val="Tahoma"/>
            <family val="2"/>
          </rPr>
          <t>Solver could not find a feasible solution.</t>
        </r>
      </text>
    </comment>
    <comment ref="I334" authorId="0" shapeId="0" xr:uid="{991C5073-C286-495E-ADBE-D9B61FE90AB1}">
      <text>
        <r>
          <rPr>
            <sz val="9"/>
            <color indexed="81"/>
            <rFont val="Tahoma"/>
            <family val="2"/>
          </rPr>
          <t>Solver could not find a feasible solution.</t>
        </r>
      </text>
    </comment>
    <comment ref="J334" authorId="0" shapeId="0" xr:uid="{F9266D18-F0C9-4983-8139-D2222416122A}">
      <text>
        <r>
          <rPr>
            <sz val="9"/>
            <color indexed="81"/>
            <rFont val="Tahoma"/>
            <family val="2"/>
          </rPr>
          <t>Solver could not find a feasible solution.</t>
        </r>
      </text>
    </comment>
    <comment ref="K334" authorId="0" shapeId="0" xr:uid="{551716FA-EC3F-47B2-9E9D-1EE310236472}">
      <text>
        <r>
          <rPr>
            <sz val="9"/>
            <color indexed="81"/>
            <rFont val="Tahoma"/>
            <family val="2"/>
          </rPr>
          <t>Solver could not find a feasible solution.</t>
        </r>
      </text>
    </comment>
    <comment ref="L334" authorId="0" shapeId="0" xr:uid="{821C00A7-AFCE-45FC-802F-D8FC1AEFA240}">
      <text>
        <r>
          <rPr>
            <sz val="9"/>
            <color indexed="81"/>
            <rFont val="Tahoma"/>
            <family val="2"/>
          </rPr>
          <t>Solver could not find a feasible solution.</t>
        </r>
      </text>
    </comment>
    <comment ref="M334" authorId="0" shapeId="0" xr:uid="{642C1CC3-3DD6-4AD9-9CB5-38ED498C9E23}">
      <text>
        <r>
          <rPr>
            <sz val="9"/>
            <color indexed="81"/>
            <rFont val="Tahoma"/>
            <family val="2"/>
          </rPr>
          <t>Solver could not find a feasible solution.</t>
        </r>
      </text>
    </comment>
    <comment ref="N334" authorId="0" shapeId="0" xr:uid="{95D229D4-7C56-4F7D-A524-3B5A40393557}">
      <text>
        <r>
          <rPr>
            <sz val="9"/>
            <color indexed="81"/>
            <rFont val="Tahoma"/>
            <family val="2"/>
          </rPr>
          <t>Solver could not find a feasible solution.</t>
        </r>
      </text>
    </comment>
    <comment ref="O334" authorId="0" shapeId="0" xr:uid="{7F230655-0BB5-482B-BFC0-F998569EB022}">
      <text>
        <r>
          <rPr>
            <sz val="9"/>
            <color indexed="81"/>
            <rFont val="Tahoma"/>
            <family val="2"/>
          </rPr>
          <t>Solver could not find a feasible solution.</t>
        </r>
      </text>
    </comment>
    <comment ref="P334" authorId="0" shapeId="0" xr:uid="{1D68F198-EE67-4AE0-A018-B95F7B6C7388}">
      <text>
        <r>
          <rPr>
            <sz val="9"/>
            <color indexed="81"/>
            <rFont val="Tahoma"/>
            <family val="2"/>
          </rPr>
          <t>Solver could not find a feasible solution.</t>
        </r>
      </text>
    </comment>
    <comment ref="Q334" authorId="0" shapeId="0" xr:uid="{BF94EEFD-971F-4221-B096-E93FBBD6CBA2}">
      <text>
        <r>
          <rPr>
            <sz val="9"/>
            <color indexed="81"/>
            <rFont val="Tahoma"/>
            <family val="2"/>
          </rPr>
          <t>Solver could not find a feasible solution.</t>
        </r>
      </text>
    </comment>
    <comment ref="R334" authorId="0" shapeId="0" xr:uid="{67E51F73-1980-45FD-929C-1C1A83A4FE06}">
      <text>
        <r>
          <rPr>
            <sz val="9"/>
            <color indexed="81"/>
            <rFont val="Tahoma"/>
            <family val="2"/>
          </rPr>
          <t>Solver converged in probability to a global solution.</t>
        </r>
      </text>
    </comment>
    <comment ref="S334" authorId="0" shapeId="0" xr:uid="{A3E81E9A-7146-4989-902C-BEB2E3AE9301}">
      <text>
        <r>
          <rPr>
            <sz val="9"/>
            <color indexed="81"/>
            <rFont val="Tahoma"/>
            <family val="2"/>
          </rPr>
          <t>Solver converged in probability to a global solution.</t>
        </r>
      </text>
    </comment>
    <comment ref="T334" authorId="0" shapeId="0" xr:uid="{0D6F17E1-1795-4580-A38C-31617B70F35B}">
      <text>
        <r>
          <rPr>
            <sz val="9"/>
            <color indexed="81"/>
            <rFont val="Tahoma"/>
            <family val="2"/>
          </rPr>
          <t>Solver converged in probability to a global solution.</t>
        </r>
      </text>
    </comment>
    <comment ref="U334" authorId="0" shapeId="0" xr:uid="{C9C27F14-675F-4F1A-9952-3670FF52D19D}">
      <text>
        <r>
          <rPr>
            <sz val="9"/>
            <color indexed="81"/>
            <rFont val="Tahoma"/>
            <family val="2"/>
          </rPr>
          <t>Solver converged in probability to a global solution.</t>
        </r>
      </text>
    </comment>
    <comment ref="V334" authorId="0" shapeId="0" xr:uid="{4325E077-BDD4-47AD-BB92-3395C170F964}">
      <text>
        <r>
          <rPr>
            <sz val="9"/>
            <color indexed="81"/>
            <rFont val="Tahoma"/>
            <family val="2"/>
          </rPr>
          <t>Solver converged in probability to a global solution.</t>
        </r>
      </text>
    </comment>
    <comment ref="W334" authorId="0" shapeId="0" xr:uid="{BA3253FD-5D03-48C8-9382-BA5A223E8C25}">
      <text>
        <r>
          <rPr>
            <sz val="9"/>
            <color indexed="81"/>
            <rFont val="Tahoma"/>
            <family val="2"/>
          </rPr>
          <t>Solver converged in probability to a global solution.</t>
        </r>
      </text>
    </comment>
    <comment ref="X334" authorId="0" shapeId="0" xr:uid="{6224C8A9-E7EF-40A2-BB0C-B52A76B1976F}">
      <text>
        <r>
          <rPr>
            <sz val="9"/>
            <color indexed="81"/>
            <rFont val="Tahoma"/>
            <family val="2"/>
          </rPr>
          <t>Solver converged in probability to a global solution.</t>
        </r>
      </text>
    </comment>
    <comment ref="Y334" authorId="0" shapeId="0" xr:uid="{409823C8-0544-4534-BB1F-6106A6358B4C}">
      <text>
        <r>
          <rPr>
            <sz val="9"/>
            <color indexed="81"/>
            <rFont val="Tahoma"/>
            <family val="2"/>
          </rPr>
          <t>Solver converged in probability to a global solution.</t>
        </r>
      </text>
    </comment>
    <comment ref="Z334" authorId="0" shapeId="0" xr:uid="{EF20E4DD-3C21-4191-A667-984857C1848B}">
      <text>
        <r>
          <rPr>
            <sz val="9"/>
            <color indexed="81"/>
            <rFont val="Tahoma"/>
            <family val="2"/>
          </rPr>
          <t>Solver converged in probability to a global solution.</t>
        </r>
      </text>
    </comment>
    <comment ref="AA334" authorId="0" shapeId="0" xr:uid="{8D680C4C-B574-409F-8D5A-04A576E12B71}">
      <text>
        <r>
          <rPr>
            <sz val="9"/>
            <color indexed="81"/>
            <rFont val="Tahoma"/>
            <family val="2"/>
          </rPr>
          <t>Solver converged in probability to a global solution.</t>
        </r>
      </text>
    </comment>
    <comment ref="B335" authorId="0" shapeId="0" xr:uid="{80FB6036-6544-46FE-AFAB-8EFAAE561605}">
      <text>
        <r>
          <rPr>
            <sz val="9"/>
            <color indexed="81"/>
            <rFont val="Tahoma"/>
            <family val="2"/>
          </rPr>
          <t>Solver could not find a feasible solution.</t>
        </r>
      </text>
    </comment>
    <comment ref="C335" authorId="0" shapeId="0" xr:uid="{16F59939-3AF4-40ED-9CF9-8349993B87BC}">
      <text>
        <r>
          <rPr>
            <sz val="9"/>
            <color indexed="81"/>
            <rFont val="Tahoma"/>
            <family val="2"/>
          </rPr>
          <t>Solver could not find a feasible solution.</t>
        </r>
      </text>
    </comment>
    <comment ref="D335" authorId="0" shapeId="0" xr:uid="{B2977963-C4DD-4FB1-BF30-C14C7F959602}">
      <text>
        <r>
          <rPr>
            <sz val="9"/>
            <color indexed="81"/>
            <rFont val="Tahoma"/>
            <family val="2"/>
          </rPr>
          <t>Solver could not find a feasible solution.</t>
        </r>
      </text>
    </comment>
    <comment ref="E335" authorId="0" shapeId="0" xr:uid="{5F72D812-60A8-4737-A284-E7C6B8CB83BE}">
      <text>
        <r>
          <rPr>
            <sz val="9"/>
            <color indexed="81"/>
            <rFont val="Tahoma"/>
            <family val="2"/>
          </rPr>
          <t>Solver could not find a feasible solution.</t>
        </r>
      </text>
    </comment>
    <comment ref="F335" authorId="0" shapeId="0" xr:uid="{D44EBC69-A54B-4BBE-8203-B8CCD3B6E876}">
      <text>
        <r>
          <rPr>
            <sz val="9"/>
            <color indexed="81"/>
            <rFont val="Tahoma"/>
            <family val="2"/>
          </rPr>
          <t>Solver could not find a feasible solution.</t>
        </r>
      </text>
    </comment>
    <comment ref="G335" authorId="0" shapeId="0" xr:uid="{3272D174-69AA-4FDC-AF79-F4E245994616}">
      <text>
        <r>
          <rPr>
            <sz val="9"/>
            <color indexed="81"/>
            <rFont val="Tahoma"/>
            <family val="2"/>
          </rPr>
          <t>Solver could not find a feasible solution.</t>
        </r>
      </text>
    </comment>
    <comment ref="H335" authorId="0" shapeId="0" xr:uid="{F07F1FF0-48E5-434B-8263-969D1ED2795F}">
      <text>
        <r>
          <rPr>
            <sz val="9"/>
            <color indexed="81"/>
            <rFont val="Tahoma"/>
            <family val="2"/>
          </rPr>
          <t>Solver could not find a feasible solution.</t>
        </r>
      </text>
    </comment>
    <comment ref="I335" authorId="0" shapeId="0" xr:uid="{2897E19B-5B6A-4326-B0E3-956116A18DFA}">
      <text>
        <r>
          <rPr>
            <sz val="9"/>
            <color indexed="81"/>
            <rFont val="Tahoma"/>
            <family val="2"/>
          </rPr>
          <t>Solver could not find a feasible solution.</t>
        </r>
      </text>
    </comment>
    <comment ref="J335" authorId="0" shapeId="0" xr:uid="{798325BA-E9BA-4027-AF30-2D5FE6E8ADF2}">
      <text>
        <r>
          <rPr>
            <sz val="9"/>
            <color indexed="81"/>
            <rFont val="Tahoma"/>
            <family val="2"/>
          </rPr>
          <t>Solver could not find a feasible solution.</t>
        </r>
      </text>
    </comment>
    <comment ref="K335" authorId="0" shapeId="0" xr:uid="{88D0ED95-DDEF-4CE9-B2DF-B704968C4644}">
      <text>
        <r>
          <rPr>
            <sz val="9"/>
            <color indexed="81"/>
            <rFont val="Tahoma"/>
            <family val="2"/>
          </rPr>
          <t>Solver could not find a feasible solution.</t>
        </r>
      </text>
    </comment>
    <comment ref="L335" authorId="0" shapeId="0" xr:uid="{3D171E69-FC44-4F0B-8EFD-63A1957ED878}">
      <text>
        <r>
          <rPr>
            <sz val="9"/>
            <color indexed="81"/>
            <rFont val="Tahoma"/>
            <family val="2"/>
          </rPr>
          <t>Solver could not find a feasible solution.</t>
        </r>
      </text>
    </comment>
    <comment ref="M335" authorId="0" shapeId="0" xr:uid="{6588CC28-499E-4F98-B6A4-5F159734CEFB}">
      <text>
        <r>
          <rPr>
            <sz val="9"/>
            <color indexed="81"/>
            <rFont val="Tahoma"/>
            <family val="2"/>
          </rPr>
          <t>Solver could not find a feasible solution.</t>
        </r>
      </text>
    </comment>
    <comment ref="N335" authorId="0" shapeId="0" xr:uid="{3F6C7AB1-DF69-4085-A2DF-988C8DB3996E}">
      <text>
        <r>
          <rPr>
            <sz val="9"/>
            <color indexed="81"/>
            <rFont val="Tahoma"/>
            <family val="2"/>
          </rPr>
          <t>Solver could not find a feasible solution.</t>
        </r>
      </text>
    </comment>
    <comment ref="O335" authorId="0" shapeId="0" xr:uid="{3B61E06A-E629-4FD3-ABF8-FBBAECA3B772}">
      <text>
        <r>
          <rPr>
            <sz val="9"/>
            <color indexed="81"/>
            <rFont val="Tahoma"/>
            <family val="2"/>
          </rPr>
          <t>Solver could not find a feasible solution.</t>
        </r>
      </text>
    </comment>
    <comment ref="P335" authorId="0" shapeId="0" xr:uid="{4E2ED96A-B31A-4D82-AFAE-A48ED4BCF66C}">
      <text>
        <r>
          <rPr>
            <sz val="9"/>
            <color indexed="81"/>
            <rFont val="Tahoma"/>
            <family val="2"/>
          </rPr>
          <t>Solver could not find a feasible solution.</t>
        </r>
      </text>
    </comment>
    <comment ref="Q335" authorId="0" shapeId="0" xr:uid="{8BBF5C76-379A-499C-99E1-DC556F63C687}">
      <text>
        <r>
          <rPr>
            <sz val="9"/>
            <color indexed="81"/>
            <rFont val="Tahoma"/>
            <family val="2"/>
          </rPr>
          <t>Solver could not find a feasible solution.</t>
        </r>
      </text>
    </comment>
    <comment ref="R335" authorId="0" shapeId="0" xr:uid="{AFC526BF-D8F6-4F33-8925-493051987988}">
      <text>
        <r>
          <rPr>
            <sz val="9"/>
            <color indexed="81"/>
            <rFont val="Tahoma"/>
            <family val="2"/>
          </rPr>
          <t>Solver converged in probability to a global solution.</t>
        </r>
      </text>
    </comment>
    <comment ref="S335" authorId="0" shapeId="0" xr:uid="{252BA5AD-8DB0-43DD-B87A-D0444A40F92A}">
      <text>
        <r>
          <rPr>
            <sz val="9"/>
            <color indexed="81"/>
            <rFont val="Tahoma"/>
            <family val="2"/>
          </rPr>
          <t>Solver converged in probability to a global solution.</t>
        </r>
      </text>
    </comment>
    <comment ref="T335" authorId="0" shapeId="0" xr:uid="{0E726BD8-2489-4154-A57A-B0B75DBB313D}">
      <text>
        <r>
          <rPr>
            <sz val="9"/>
            <color indexed="81"/>
            <rFont val="Tahoma"/>
            <family val="2"/>
          </rPr>
          <t>Solver converged in probability to a global solution.</t>
        </r>
      </text>
    </comment>
    <comment ref="U335" authorId="0" shapeId="0" xr:uid="{2A37F90B-19D5-414D-AB3F-11C0EFA18DE8}">
      <text>
        <r>
          <rPr>
            <sz val="9"/>
            <color indexed="81"/>
            <rFont val="Tahoma"/>
            <family val="2"/>
          </rPr>
          <t>Solver converged in probability to a global solution.</t>
        </r>
      </text>
    </comment>
    <comment ref="V335" authorId="0" shapeId="0" xr:uid="{649EECDE-4486-4193-8341-2B00A47DEF99}">
      <text>
        <r>
          <rPr>
            <sz val="9"/>
            <color indexed="81"/>
            <rFont val="Tahoma"/>
            <family val="2"/>
          </rPr>
          <t>Solver converged in probability to a global solution.</t>
        </r>
      </text>
    </comment>
    <comment ref="W335" authorId="0" shapeId="0" xr:uid="{537BCDB7-2C02-41E4-9C11-6EDAB6A9511D}">
      <text>
        <r>
          <rPr>
            <sz val="9"/>
            <color indexed="81"/>
            <rFont val="Tahoma"/>
            <family val="2"/>
          </rPr>
          <t>Solver converged in probability to a global solution.</t>
        </r>
      </text>
    </comment>
    <comment ref="X335" authorId="0" shapeId="0" xr:uid="{5FF5C7B7-DB6D-4B46-A841-894258C89C2D}">
      <text>
        <r>
          <rPr>
            <sz val="9"/>
            <color indexed="81"/>
            <rFont val="Tahoma"/>
            <family val="2"/>
          </rPr>
          <t>Solver converged in probability to a global solution.</t>
        </r>
      </text>
    </comment>
    <comment ref="Y335" authorId="0" shapeId="0" xr:uid="{3C85DA0F-8E69-4570-A4D3-4F62595B0279}">
      <text>
        <r>
          <rPr>
            <sz val="9"/>
            <color indexed="81"/>
            <rFont val="Tahoma"/>
            <family val="2"/>
          </rPr>
          <t>Solver converged in probability to a global solution.</t>
        </r>
      </text>
    </comment>
    <comment ref="Z335" authorId="0" shapeId="0" xr:uid="{332D71F8-299F-4324-98F6-E21149741660}">
      <text>
        <r>
          <rPr>
            <sz val="9"/>
            <color indexed="81"/>
            <rFont val="Tahoma"/>
            <family val="2"/>
          </rPr>
          <t>Solver converged in probability to a global solution.</t>
        </r>
      </text>
    </comment>
    <comment ref="AA335" authorId="0" shapeId="0" xr:uid="{13A23709-A88F-4CBC-AE5B-F26E0BE85D0A}">
      <text>
        <r>
          <rPr>
            <sz val="9"/>
            <color indexed="81"/>
            <rFont val="Tahoma"/>
            <family val="2"/>
          </rPr>
          <t>Solver converged in probability to a global solution.</t>
        </r>
      </text>
    </comment>
    <comment ref="B336" authorId="0" shapeId="0" xr:uid="{D67D8EB3-C8EF-42E8-AD15-D0A5E8FDEB0B}">
      <text>
        <r>
          <rPr>
            <sz val="9"/>
            <color indexed="81"/>
            <rFont val="Tahoma"/>
            <family val="2"/>
          </rPr>
          <t>Solver could not find a feasible solution.</t>
        </r>
      </text>
    </comment>
    <comment ref="C336" authorId="0" shapeId="0" xr:uid="{501C4303-3E8B-4C64-B1D5-98CF6CF65298}">
      <text>
        <r>
          <rPr>
            <sz val="9"/>
            <color indexed="81"/>
            <rFont val="Tahoma"/>
            <family val="2"/>
          </rPr>
          <t>Solver could not find a feasible solution.</t>
        </r>
      </text>
    </comment>
    <comment ref="D336" authorId="0" shapeId="0" xr:uid="{3FC9F906-0118-4FAB-864A-2A1E6B9CD1EE}">
      <text>
        <r>
          <rPr>
            <sz val="9"/>
            <color indexed="81"/>
            <rFont val="Tahoma"/>
            <family val="2"/>
          </rPr>
          <t>Solver could not find a feasible solution.</t>
        </r>
      </text>
    </comment>
    <comment ref="E336" authorId="0" shapeId="0" xr:uid="{0AC698B4-7087-49E8-AFB4-9238F02D6C31}">
      <text>
        <r>
          <rPr>
            <sz val="9"/>
            <color indexed="81"/>
            <rFont val="Tahoma"/>
            <family val="2"/>
          </rPr>
          <t>Solver could not find a feasible solution.</t>
        </r>
      </text>
    </comment>
    <comment ref="F336" authorId="0" shapeId="0" xr:uid="{C0E99A14-6086-4244-B2DE-A6E4A2D81045}">
      <text>
        <r>
          <rPr>
            <sz val="9"/>
            <color indexed="81"/>
            <rFont val="Tahoma"/>
            <family val="2"/>
          </rPr>
          <t>Solver could not find a feasible solution.</t>
        </r>
      </text>
    </comment>
    <comment ref="G336" authorId="0" shapeId="0" xr:uid="{8E33C010-5D7D-45A9-81BB-4CDE9B41BE12}">
      <text>
        <r>
          <rPr>
            <sz val="9"/>
            <color indexed="81"/>
            <rFont val="Tahoma"/>
            <family val="2"/>
          </rPr>
          <t>Solver could not find a feasible solution.</t>
        </r>
      </text>
    </comment>
    <comment ref="H336" authorId="0" shapeId="0" xr:uid="{C55F1608-AB25-4751-BAF8-8CA774D31930}">
      <text>
        <r>
          <rPr>
            <sz val="9"/>
            <color indexed="81"/>
            <rFont val="Tahoma"/>
            <family val="2"/>
          </rPr>
          <t>Solver could not find a feasible solution.</t>
        </r>
      </text>
    </comment>
    <comment ref="I336" authorId="0" shapeId="0" xr:uid="{24D62948-37E4-4C38-93A2-9BB98396DD67}">
      <text>
        <r>
          <rPr>
            <sz val="9"/>
            <color indexed="81"/>
            <rFont val="Tahoma"/>
            <family val="2"/>
          </rPr>
          <t>Solver could not find a feasible solution.</t>
        </r>
      </text>
    </comment>
    <comment ref="J336" authorId="0" shapeId="0" xr:uid="{5F69B806-0EAC-456B-A878-4C083F5FC537}">
      <text>
        <r>
          <rPr>
            <sz val="9"/>
            <color indexed="81"/>
            <rFont val="Tahoma"/>
            <family val="2"/>
          </rPr>
          <t>Solver could not find a feasible solution.</t>
        </r>
      </text>
    </comment>
    <comment ref="K336" authorId="0" shapeId="0" xr:uid="{E076FB63-EB0C-4E7E-97D9-2B28E4B71C50}">
      <text>
        <r>
          <rPr>
            <sz val="9"/>
            <color indexed="81"/>
            <rFont val="Tahoma"/>
            <family val="2"/>
          </rPr>
          <t>Solver could not find a feasible solution.</t>
        </r>
      </text>
    </comment>
    <comment ref="L336" authorId="0" shapeId="0" xr:uid="{387865C8-B416-41DB-9635-7DC6C4759C5D}">
      <text>
        <r>
          <rPr>
            <sz val="9"/>
            <color indexed="81"/>
            <rFont val="Tahoma"/>
            <family val="2"/>
          </rPr>
          <t>Solver could not find a feasible solution.</t>
        </r>
      </text>
    </comment>
    <comment ref="M336" authorId="0" shapeId="0" xr:uid="{8C57F2EC-73E6-4DE2-831E-11EBFB66BF59}">
      <text>
        <r>
          <rPr>
            <sz val="9"/>
            <color indexed="81"/>
            <rFont val="Tahoma"/>
            <family val="2"/>
          </rPr>
          <t>Solver could not find a feasible solution.</t>
        </r>
      </text>
    </comment>
    <comment ref="N336" authorId="0" shapeId="0" xr:uid="{0E6C94B8-371A-47F5-A24A-8437DE0259F5}">
      <text>
        <r>
          <rPr>
            <sz val="9"/>
            <color indexed="81"/>
            <rFont val="Tahoma"/>
            <family val="2"/>
          </rPr>
          <t>Solver could not find a feasible solution.</t>
        </r>
      </text>
    </comment>
    <comment ref="O336" authorId="0" shapeId="0" xr:uid="{F47B9E41-C44B-4DE5-ADBE-195EAFE80F2B}">
      <text>
        <r>
          <rPr>
            <sz val="9"/>
            <color indexed="81"/>
            <rFont val="Tahoma"/>
            <family val="2"/>
          </rPr>
          <t>Solver could not find a feasible solution.</t>
        </r>
      </text>
    </comment>
    <comment ref="P336" authorId="0" shapeId="0" xr:uid="{8B9F1FA4-B646-4184-8042-BA3EA0183D0E}">
      <text>
        <r>
          <rPr>
            <sz val="9"/>
            <color indexed="81"/>
            <rFont val="Tahoma"/>
            <family val="2"/>
          </rPr>
          <t>Solver could not find a feasible solution.</t>
        </r>
      </text>
    </comment>
    <comment ref="Q336" authorId="0" shapeId="0" xr:uid="{76386A5F-18AE-42A5-8682-32178AF1B2FC}">
      <text>
        <r>
          <rPr>
            <sz val="9"/>
            <color indexed="81"/>
            <rFont val="Tahoma"/>
            <family val="2"/>
          </rPr>
          <t>Solver could not find a feasible solution.</t>
        </r>
      </text>
    </comment>
    <comment ref="R336" authorId="0" shapeId="0" xr:uid="{6419830F-0A21-4426-8D07-E8ECEA36FC09}">
      <text>
        <r>
          <rPr>
            <sz val="9"/>
            <color indexed="81"/>
            <rFont val="Tahoma"/>
            <family val="2"/>
          </rPr>
          <t>Solver could not find a feasible solution.</t>
        </r>
      </text>
    </comment>
    <comment ref="S336" authorId="0" shapeId="0" xr:uid="{F296732E-1919-466C-83F5-C2A37CECF6A5}">
      <text>
        <r>
          <rPr>
            <sz val="9"/>
            <color indexed="81"/>
            <rFont val="Tahoma"/>
            <family val="2"/>
          </rPr>
          <t>Solver converged in probability to a global solution.</t>
        </r>
      </text>
    </comment>
    <comment ref="T336" authorId="0" shapeId="0" xr:uid="{790638B9-E294-4B73-92DB-D624150A8312}">
      <text>
        <r>
          <rPr>
            <sz val="9"/>
            <color indexed="81"/>
            <rFont val="Tahoma"/>
            <family val="2"/>
          </rPr>
          <t>Solver converged in probability to a global solution.</t>
        </r>
      </text>
    </comment>
    <comment ref="U336" authorId="0" shapeId="0" xr:uid="{9FFA71BF-9A84-433C-B168-8046342B4DD8}">
      <text>
        <r>
          <rPr>
            <sz val="9"/>
            <color indexed="81"/>
            <rFont val="Tahoma"/>
            <family val="2"/>
          </rPr>
          <t>Solver converged in probability to a global solution.</t>
        </r>
      </text>
    </comment>
    <comment ref="V336" authorId="0" shapeId="0" xr:uid="{58386267-81E1-4BF3-8B9A-8C959335B14F}">
      <text>
        <r>
          <rPr>
            <sz val="9"/>
            <color indexed="81"/>
            <rFont val="Tahoma"/>
            <family val="2"/>
          </rPr>
          <t>Solver converged in probability to a global solution.</t>
        </r>
      </text>
    </comment>
    <comment ref="W336" authorId="0" shapeId="0" xr:uid="{A09A6FA5-8EF8-4C51-83C3-B77C7C3CF754}">
      <text>
        <r>
          <rPr>
            <sz val="9"/>
            <color indexed="81"/>
            <rFont val="Tahoma"/>
            <family val="2"/>
          </rPr>
          <t>Solver converged in probability to a global solution.</t>
        </r>
      </text>
    </comment>
    <comment ref="X336" authorId="0" shapeId="0" xr:uid="{376F24FD-3962-4598-A8F5-233E4F4C1163}">
      <text>
        <r>
          <rPr>
            <sz val="9"/>
            <color indexed="81"/>
            <rFont val="Tahoma"/>
            <family val="2"/>
          </rPr>
          <t>Solver converged in probability to a global solution.</t>
        </r>
      </text>
    </comment>
    <comment ref="Y336" authorId="0" shapeId="0" xr:uid="{F1B8E0E6-BC14-4A9B-8F0A-797BBD671CB7}">
      <text>
        <r>
          <rPr>
            <sz val="9"/>
            <color indexed="81"/>
            <rFont val="Tahoma"/>
            <family val="2"/>
          </rPr>
          <t>Solver converged in probability to a global solution.</t>
        </r>
      </text>
    </comment>
    <comment ref="Z336" authorId="0" shapeId="0" xr:uid="{31C966C6-0F8E-4AB5-A3BE-CCC2237274E0}">
      <text>
        <r>
          <rPr>
            <sz val="9"/>
            <color indexed="81"/>
            <rFont val="Tahoma"/>
            <family val="2"/>
          </rPr>
          <t>Solver converged in probability to a global solution.</t>
        </r>
      </text>
    </comment>
    <comment ref="AA336" authorId="0" shapeId="0" xr:uid="{D6516D47-A0FE-426D-9D91-100676581B6A}">
      <text>
        <r>
          <rPr>
            <sz val="9"/>
            <color indexed="81"/>
            <rFont val="Tahoma"/>
            <family val="2"/>
          </rPr>
          <t>Solver converged in probability to a global solution.</t>
        </r>
      </text>
    </comment>
    <comment ref="B337" authorId="0" shapeId="0" xr:uid="{DE22224D-94ED-4D1A-81FF-14F6A916C12A}">
      <text>
        <r>
          <rPr>
            <sz val="9"/>
            <color indexed="81"/>
            <rFont val="Tahoma"/>
            <family val="2"/>
          </rPr>
          <t>Solver could not find a feasible solution.</t>
        </r>
      </text>
    </comment>
    <comment ref="C337" authorId="0" shapeId="0" xr:uid="{54277E87-BB0D-4B6C-B7FC-69286457E06E}">
      <text>
        <r>
          <rPr>
            <sz val="9"/>
            <color indexed="81"/>
            <rFont val="Tahoma"/>
            <family val="2"/>
          </rPr>
          <t>Solver could not find a feasible solution.</t>
        </r>
      </text>
    </comment>
    <comment ref="D337" authorId="0" shapeId="0" xr:uid="{D4251222-3B2D-4EB8-8A15-5C2F3AEF1E1B}">
      <text>
        <r>
          <rPr>
            <sz val="9"/>
            <color indexed="81"/>
            <rFont val="Tahoma"/>
            <family val="2"/>
          </rPr>
          <t>Solver could not find a feasible solution.</t>
        </r>
      </text>
    </comment>
    <comment ref="E337" authorId="0" shapeId="0" xr:uid="{8D6A5878-6472-4189-AD68-D8D1C6529DA0}">
      <text>
        <r>
          <rPr>
            <sz val="9"/>
            <color indexed="81"/>
            <rFont val="Tahoma"/>
            <family val="2"/>
          </rPr>
          <t>Solver could not find a feasible solution.</t>
        </r>
      </text>
    </comment>
    <comment ref="F337" authorId="0" shapeId="0" xr:uid="{D271FF57-6D4D-4A95-8873-47DEA1D959D1}">
      <text>
        <r>
          <rPr>
            <sz val="9"/>
            <color indexed="81"/>
            <rFont val="Tahoma"/>
            <family val="2"/>
          </rPr>
          <t>Solver could not find a feasible solution.</t>
        </r>
      </text>
    </comment>
    <comment ref="G337" authorId="0" shapeId="0" xr:uid="{711788AF-91DB-4C90-9361-FB67CB7AB3EC}">
      <text>
        <r>
          <rPr>
            <sz val="9"/>
            <color indexed="81"/>
            <rFont val="Tahoma"/>
            <family val="2"/>
          </rPr>
          <t>Solver could not find a feasible solution.</t>
        </r>
      </text>
    </comment>
    <comment ref="H337" authorId="0" shapeId="0" xr:uid="{A0E9BD14-7744-4C84-9A03-7D8E9B0AD155}">
      <text>
        <r>
          <rPr>
            <sz val="9"/>
            <color indexed="81"/>
            <rFont val="Tahoma"/>
            <family val="2"/>
          </rPr>
          <t>Solver could not find a feasible solution.</t>
        </r>
      </text>
    </comment>
    <comment ref="I337" authorId="0" shapeId="0" xr:uid="{0020FD72-DB94-4976-94A2-1338FB9CDD21}">
      <text>
        <r>
          <rPr>
            <sz val="9"/>
            <color indexed="81"/>
            <rFont val="Tahoma"/>
            <family val="2"/>
          </rPr>
          <t>Solver could not find a feasible solution.</t>
        </r>
      </text>
    </comment>
    <comment ref="J337" authorId="0" shapeId="0" xr:uid="{8B000B70-76A6-4488-9881-33DE45F4A402}">
      <text>
        <r>
          <rPr>
            <sz val="9"/>
            <color indexed="81"/>
            <rFont val="Tahoma"/>
            <family val="2"/>
          </rPr>
          <t>Solver could not find a feasible solution.</t>
        </r>
      </text>
    </comment>
    <comment ref="K337" authorId="0" shapeId="0" xr:uid="{D135BD0A-1EB3-4368-B142-D6256B9F548B}">
      <text>
        <r>
          <rPr>
            <sz val="9"/>
            <color indexed="81"/>
            <rFont val="Tahoma"/>
            <family val="2"/>
          </rPr>
          <t>Solver could not find a feasible solution.</t>
        </r>
      </text>
    </comment>
    <comment ref="L337" authorId="0" shapeId="0" xr:uid="{0779E60D-C28C-4FD5-A3D9-E65CA4D6D8E7}">
      <text>
        <r>
          <rPr>
            <sz val="9"/>
            <color indexed="81"/>
            <rFont val="Tahoma"/>
            <family val="2"/>
          </rPr>
          <t>Solver could not find a feasible solution.</t>
        </r>
      </text>
    </comment>
    <comment ref="M337" authorId="0" shapeId="0" xr:uid="{361410EE-F31F-43B0-A96F-1DFEDF977DB9}">
      <text>
        <r>
          <rPr>
            <sz val="9"/>
            <color indexed="81"/>
            <rFont val="Tahoma"/>
            <family val="2"/>
          </rPr>
          <t>Solver could not find a feasible solution.</t>
        </r>
      </text>
    </comment>
    <comment ref="N337" authorId="0" shapeId="0" xr:uid="{16F7AD2E-C175-4886-879F-085394AA8FCC}">
      <text>
        <r>
          <rPr>
            <sz val="9"/>
            <color indexed="81"/>
            <rFont val="Tahoma"/>
            <family val="2"/>
          </rPr>
          <t>Solver could not find a feasible solution.</t>
        </r>
      </text>
    </comment>
    <comment ref="O337" authorId="0" shapeId="0" xr:uid="{A80F593F-605B-4D98-88CF-645E0625F00A}">
      <text>
        <r>
          <rPr>
            <sz val="9"/>
            <color indexed="81"/>
            <rFont val="Tahoma"/>
            <family val="2"/>
          </rPr>
          <t>Solver could not find a feasible solution.</t>
        </r>
      </text>
    </comment>
    <comment ref="P337" authorId="0" shapeId="0" xr:uid="{FCBAFDA6-9794-455D-A487-7FF40681F460}">
      <text>
        <r>
          <rPr>
            <sz val="9"/>
            <color indexed="81"/>
            <rFont val="Tahoma"/>
            <family val="2"/>
          </rPr>
          <t>Solver could not find a feasible solution.</t>
        </r>
      </text>
    </comment>
    <comment ref="Q337" authorId="0" shapeId="0" xr:uid="{A51BE959-4393-4436-BB11-CBC1C17B7A18}">
      <text>
        <r>
          <rPr>
            <sz val="9"/>
            <color indexed="81"/>
            <rFont val="Tahoma"/>
            <family val="2"/>
          </rPr>
          <t>Solver could not find a feasible solution.</t>
        </r>
      </text>
    </comment>
    <comment ref="R337" authorId="0" shapeId="0" xr:uid="{F5AEC9EA-21EB-416B-909C-4B73C4EB9B9D}">
      <text>
        <r>
          <rPr>
            <sz val="9"/>
            <color indexed="81"/>
            <rFont val="Tahoma"/>
            <family val="2"/>
          </rPr>
          <t>Solver could not find a feasible solution.</t>
        </r>
      </text>
    </comment>
    <comment ref="S337" authorId="0" shapeId="0" xr:uid="{9D2F3FD1-124A-4590-A36E-5B9148B394E3}">
      <text>
        <r>
          <rPr>
            <sz val="9"/>
            <color indexed="81"/>
            <rFont val="Tahoma"/>
            <family val="2"/>
          </rPr>
          <t>Solver could not find a feasible solution.</t>
        </r>
      </text>
    </comment>
    <comment ref="T337" authorId="0" shapeId="0" xr:uid="{8CE0D9D4-2454-40B4-9232-2CACAFBA23E4}">
      <text>
        <r>
          <rPr>
            <sz val="9"/>
            <color indexed="81"/>
            <rFont val="Tahoma"/>
            <family val="2"/>
          </rPr>
          <t>Solver converged in probability to a global solution.</t>
        </r>
      </text>
    </comment>
    <comment ref="U337" authorId="0" shapeId="0" xr:uid="{CBECB6B7-BA08-4BC6-B49E-50AB8F74B6F1}">
      <text>
        <r>
          <rPr>
            <sz val="9"/>
            <color indexed="81"/>
            <rFont val="Tahoma"/>
            <family val="2"/>
          </rPr>
          <t>Solver converged in probability to a global solution.</t>
        </r>
      </text>
    </comment>
    <comment ref="V337" authorId="0" shapeId="0" xr:uid="{A9D63A6E-76E0-41A7-9A50-6F0DDB739C79}">
      <text>
        <r>
          <rPr>
            <sz val="9"/>
            <color indexed="81"/>
            <rFont val="Tahoma"/>
            <family val="2"/>
          </rPr>
          <t>Solver converged in probability to a global solution.</t>
        </r>
      </text>
    </comment>
    <comment ref="W337" authorId="0" shapeId="0" xr:uid="{87B4B244-BCA0-4BBF-B786-38E359FC0FAD}">
      <text>
        <r>
          <rPr>
            <sz val="9"/>
            <color indexed="81"/>
            <rFont val="Tahoma"/>
            <family val="2"/>
          </rPr>
          <t>Solver converged in probability to a global solution.</t>
        </r>
      </text>
    </comment>
    <comment ref="X337" authorId="0" shapeId="0" xr:uid="{083E9061-65A1-4679-B1A7-80B0894E528C}">
      <text>
        <r>
          <rPr>
            <sz val="9"/>
            <color indexed="81"/>
            <rFont val="Tahoma"/>
            <family val="2"/>
          </rPr>
          <t>Solver converged in probability to a global solution.</t>
        </r>
      </text>
    </comment>
    <comment ref="Y337" authorId="0" shapeId="0" xr:uid="{6B6BC85F-7578-467F-B165-E8A1163E2830}">
      <text>
        <r>
          <rPr>
            <sz val="9"/>
            <color indexed="81"/>
            <rFont val="Tahoma"/>
            <family val="2"/>
          </rPr>
          <t>Solver converged in probability to a global solution.</t>
        </r>
      </text>
    </comment>
    <comment ref="Z337" authorId="0" shapeId="0" xr:uid="{504CD748-912E-4482-9FA9-294F83F58C6E}">
      <text>
        <r>
          <rPr>
            <sz val="9"/>
            <color indexed="81"/>
            <rFont val="Tahoma"/>
            <family val="2"/>
          </rPr>
          <t>Solver converged in probability to a global solution.</t>
        </r>
      </text>
    </comment>
    <comment ref="AA337" authorId="0" shapeId="0" xr:uid="{03987BD0-8F56-4EC8-94FC-334A3B2C40AC}">
      <text>
        <r>
          <rPr>
            <sz val="9"/>
            <color indexed="81"/>
            <rFont val="Tahoma"/>
            <family val="2"/>
          </rPr>
          <t>Solver converged in probability to a global solution.</t>
        </r>
      </text>
    </comment>
    <comment ref="B338" authorId="0" shapeId="0" xr:uid="{65AAC1A5-A3AF-47CC-BECF-416CC7068AD3}">
      <text>
        <r>
          <rPr>
            <sz val="9"/>
            <color indexed="81"/>
            <rFont val="Tahoma"/>
            <family val="2"/>
          </rPr>
          <t>Solver could not find a feasible solution.</t>
        </r>
      </text>
    </comment>
    <comment ref="C338" authorId="0" shapeId="0" xr:uid="{53A991E2-57D6-46FF-B70F-949F66B6D4D6}">
      <text>
        <r>
          <rPr>
            <sz val="9"/>
            <color indexed="81"/>
            <rFont val="Tahoma"/>
            <family val="2"/>
          </rPr>
          <t>Solver could not find a feasible solution.</t>
        </r>
      </text>
    </comment>
    <comment ref="D338" authorId="0" shapeId="0" xr:uid="{5CBAC05F-5EF6-4C06-A18D-3F2D4C29595D}">
      <text>
        <r>
          <rPr>
            <sz val="9"/>
            <color indexed="81"/>
            <rFont val="Tahoma"/>
            <family val="2"/>
          </rPr>
          <t>Solver could not find a feasible solution.</t>
        </r>
      </text>
    </comment>
    <comment ref="E338" authorId="0" shapeId="0" xr:uid="{2C5F0D10-5414-4A18-AFBB-F3B2F42D6CD1}">
      <text>
        <r>
          <rPr>
            <sz val="9"/>
            <color indexed="81"/>
            <rFont val="Tahoma"/>
            <family val="2"/>
          </rPr>
          <t>Solver could not find a feasible solution.</t>
        </r>
      </text>
    </comment>
    <comment ref="F338" authorId="0" shapeId="0" xr:uid="{5A1EA89A-847D-4160-9612-2652C14F54A8}">
      <text>
        <r>
          <rPr>
            <sz val="9"/>
            <color indexed="81"/>
            <rFont val="Tahoma"/>
            <family val="2"/>
          </rPr>
          <t>Solver could not find a feasible solution.</t>
        </r>
      </text>
    </comment>
    <comment ref="G338" authorId="0" shapeId="0" xr:uid="{60CD4672-D5E7-4E4A-AA39-AE9EF3048B5A}">
      <text>
        <r>
          <rPr>
            <sz val="9"/>
            <color indexed="81"/>
            <rFont val="Tahoma"/>
            <family val="2"/>
          </rPr>
          <t>Solver could not find a feasible solution.</t>
        </r>
      </text>
    </comment>
    <comment ref="H338" authorId="0" shapeId="0" xr:uid="{BF0CF877-D3CF-4A1D-9973-E5A1D2F3FF1D}">
      <text>
        <r>
          <rPr>
            <sz val="9"/>
            <color indexed="81"/>
            <rFont val="Tahoma"/>
            <family val="2"/>
          </rPr>
          <t>Solver could not find a feasible solution.</t>
        </r>
      </text>
    </comment>
    <comment ref="I338" authorId="0" shapeId="0" xr:uid="{99E5351F-615C-49D0-BFC0-F3AC35548ECD}">
      <text>
        <r>
          <rPr>
            <sz val="9"/>
            <color indexed="81"/>
            <rFont val="Tahoma"/>
            <family val="2"/>
          </rPr>
          <t>Solver could not find a feasible solution.</t>
        </r>
      </text>
    </comment>
    <comment ref="J338" authorId="0" shapeId="0" xr:uid="{9E5F25E2-A3C3-4E6E-AC98-F2DF7C0598A7}">
      <text>
        <r>
          <rPr>
            <sz val="9"/>
            <color indexed="81"/>
            <rFont val="Tahoma"/>
            <family val="2"/>
          </rPr>
          <t>Solver could not find a feasible solution.</t>
        </r>
      </text>
    </comment>
    <comment ref="K338" authorId="0" shapeId="0" xr:uid="{134C0693-75D6-45A4-977A-5CA5416CD80A}">
      <text>
        <r>
          <rPr>
            <sz val="9"/>
            <color indexed="81"/>
            <rFont val="Tahoma"/>
            <family val="2"/>
          </rPr>
          <t>Solver could not find a feasible solution.</t>
        </r>
      </text>
    </comment>
    <comment ref="L338" authorId="0" shapeId="0" xr:uid="{897E2B52-D234-4B0E-A5C5-A36FF8206489}">
      <text>
        <r>
          <rPr>
            <sz val="9"/>
            <color indexed="81"/>
            <rFont val="Tahoma"/>
            <family val="2"/>
          </rPr>
          <t>Solver could not find a feasible solution.</t>
        </r>
      </text>
    </comment>
    <comment ref="M338" authorId="0" shapeId="0" xr:uid="{8736AEBF-00EE-4B50-8107-0BC9D8A41027}">
      <text>
        <r>
          <rPr>
            <sz val="9"/>
            <color indexed="81"/>
            <rFont val="Tahoma"/>
            <family val="2"/>
          </rPr>
          <t>Solver could not find a feasible solution.</t>
        </r>
      </text>
    </comment>
    <comment ref="N338" authorId="0" shapeId="0" xr:uid="{828DA825-BBF7-4F70-AF90-834217767CCD}">
      <text>
        <r>
          <rPr>
            <sz val="9"/>
            <color indexed="81"/>
            <rFont val="Tahoma"/>
            <family val="2"/>
          </rPr>
          <t>Solver could not find a feasible solution.</t>
        </r>
      </text>
    </comment>
    <comment ref="O338" authorId="0" shapeId="0" xr:uid="{A151D87D-D9C8-4334-B42C-18D5FF2E01E1}">
      <text>
        <r>
          <rPr>
            <sz val="9"/>
            <color indexed="81"/>
            <rFont val="Tahoma"/>
            <family val="2"/>
          </rPr>
          <t>Solver could not find a feasible solution.</t>
        </r>
      </text>
    </comment>
    <comment ref="P338" authorId="0" shapeId="0" xr:uid="{DEEC0A0A-5E19-4A51-A9F0-EA1B47330B09}">
      <text>
        <r>
          <rPr>
            <sz val="9"/>
            <color indexed="81"/>
            <rFont val="Tahoma"/>
            <family val="2"/>
          </rPr>
          <t>Solver could not find a feasible solution.</t>
        </r>
      </text>
    </comment>
    <comment ref="Q338" authorId="0" shapeId="0" xr:uid="{288260A6-D77F-4074-836E-F2C3C5C087A5}">
      <text>
        <r>
          <rPr>
            <sz val="9"/>
            <color indexed="81"/>
            <rFont val="Tahoma"/>
            <family val="2"/>
          </rPr>
          <t>Solver could not find a feasible solution.</t>
        </r>
      </text>
    </comment>
    <comment ref="R338" authorId="0" shapeId="0" xr:uid="{C14178F6-5678-47A3-AB01-4FE648043D78}">
      <text>
        <r>
          <rPr>
            <sz val="9"/>
            <color indexed="81"/>
            <rFont val="Tahoma"/>
            <family val="2"/>
          </rPr>
          <t>Solver could not find a feasible solution.</t>
        </r>
      </text>
    </comment>
    <comment ref="S338" authorId="0" shapeId="0" xr:uid="{6D169658-4A23-4FD8-9DDE-7766DF3E3E1D}">
      <text>
        <r>
          <rPr>
            <sz val="9"/>
            <color indexed="81"/>
            <rFont val="Tahoma"/>
            <family val="2"/>
          </rPr>
          <t>Solver could not find a feasible solution.</t>
        </r>
      </text>
    </comment>
    <comment ref="T338" authorId="0" shapeId="0" xr:uid="{E5D279EB-E659-44D5-B396-CAD128CD574E}">
      <text>
        <r>
          <rPr>
            <sz val="9"/>
            <color indexed="81"/>
            <rFont val="Tahoma"/>
            <family val="2"/>
          </rPr>
          <t>Solver converged in probability to a global solution.</t>
        </r>
      </text>
    </comment>
    <comment ref="U338" authorId="0" shapeId="0" xr:uid="{0180B19D-EF29-4943-8754-BE34DA9827BE}">
      <text>
        <r>
          <rPr>
            <sz val="9"/>
            <color indexed="81"/>
            <rFont val="Tahoma"/>
            <family val="2"/>
          </rPr>
          <t>Solver converged in probability to a global solution.</t>
        </r>
      </text>
    </comment>
    <comment ref="V338" authorId="0" shapeId="0" xr:uid="{200B9F43-3C98-48B7-9C5F-EE61A110D4E0}">
      <text>
        <r>
          <rPr>
            <sz val="9"/>
            <color indexed="81"/>
            <rFont val="Tahoma"/>
            <family val="2"/>
          </rPr>
          <t>Solver converged in probability to a global solution.</t>
        </r>
      </text>
    </comment>
    <comment ref="W338" authorId="0" shapeId="0" xr:uid="{5D0C5378-FBA9-4E59-83F9-7D234D8C3DAC}">
      <text>
        <r>
          <rPr>
            <sz val="9"/>
            <color indexed="81"/>
            <rFont val="Tahoma"/>
            <family val="2"/>
          </rPr>
          <t>Solver converged in probability to a global solution.</t>
        </r>
      </text>
    </comment>
    <comment ref="X338" authorId="0" shapeId="0" xr:uid="{73DB9E0B-A8F1-424A-ACB5-0590A8B39C11}">
      <text>
        <r>
          <rPr>
            <sz val="9"/>
            <color indexed="81"/>
            <rFont val="Tahoma"/>
            <family val="2"/>
          </rPr>
          <t>Solver converged in probability to a global solution.</t>
        </r>
      </text>
    </comment>
    <comment ref="Y338" authorId="0" shapeId="0" xr:uid="{E89AAECB-D1C2-46B5-AF84-ACE202712B65}">
      <text>
        <r>
          <rPr>
            <sz val="9"/>
            <color indexed="81"/>
            <rFont val="Tahoma"/>
            <family val="2"/>
          </rPr>
          <t>Solver converged in probability to a global solution.</t>
        </r>
      </text>
    </comment>
    <comment ref="Z338" authorId="0" shapeId="0" xr:uid="{EE5B1D3D-1D6E-42C9-BAD2-058A7410D89A}">
      <text>
        <r>
          <rPr>
            <sz val="9"/>
            <color indexed="81"/>
            <rFont val="Tahoma"/>
            <family val="2"/>
          </rPr>
          <t>Solver converged in probability to a global solution.</t>
        </r>
      </text>
    </comment>
    <comment ref="AA338" authorId="0" shapeId="0" xr:uid="{0DF9A315-EB3E-427D-B001-61025418786C}">
      <text>
        <r>
          <rPr>
            <sz val="9"/>
            <color indexed="81"/>
            <rFont val="Tahoma"/>
            <family val="2"/>
          </rPr>
          <t>Solver converged in probability to a global solution.</t>
        </r>
      </text>
    </comment>
    <comment ref="B341" authorId="0" shapeId="0" xr:uid="{67E7C25A-3B86-4F3C-9448-8056D4389F60}">
      <text>
        <r>
          <rPr>
            <sz val="9"/>
            <color indexed="81"/>
            <rFont val="Tahoma"/>
            <family val="2"/>
          </rPr>
          <t>Solver could not find a feasible solution.</t>
        </r>
      </text>
    </comment>
    <comment ref="C341" authorId="0" shapeId="0" xr:uid="{AB9FC973-B241-45A3-AFBD-8094646D758D}">
      <text>
        <r>
          <rPr>
            <sz val="9"/>
            <color indexed="81"/>
            <rFont val="Tahoma"/>
            <family val="2"/>
          </rPr>
          <t>Solver could not find a feasible solution.</t>
        </r>
      </text>
    </comment>
    <comment ref="D341" authorId="0" shapeId="0" xr:uid="{6CCC56AD-59B4-4336-8105-5DA4077C48A5}">
      <text>
        <r>
          <rPr>
            <sz val="9"/>
            <color indexed="81"/>
            <rFont val="Tahoma"/>
            <family val="2"/>
          </rPr>
          <t>Solver could not find a feasible solution.</t>
        </r>
      </text>
    </comment>
    <comment ref="E341" authorId="0" shapeId="0" xr:uid="{0E2C20D9-B7FD-4BDD-85F4-D67C8A85499F}">
      <text>
        <r>
          <rPr>
            <sz val="9"/>
            <color indexed="81"/>
            <rFont val="Tahoma"/>
            <family val="2"/>
          </rPr>
          <t>Solver could not find a feasible solution.</t>
        </r>
      </text>
    </comment>
    <comment ref="F341" authorId="0" shapeId="0" xr:uid="{45670FC5-CBD7-47F7-88F7-B68BD4A01CA9}">
      <text>
        <r>
          <rPr>
            <sz val="9"/>
            <color indexed="81"/>
            <rFont val="Tahoma"/>
            <family val="2"/>
          </rPr>
          <t>Solver could not find a feasible solution.</t>
        </r>
      </text>
    </comment>
    <comment ref="G341" authorId="0" shapeId="0" xr:uid="{A29E7D37-5516-49D7-A72E-9333AC15F751}">
      <text>
        <r>
          <rPr>
            <sz val="9"/>
            <color indexed="81"/>
            <rFont val="Tahoma"/>
            <family val="2"/>
          </rPr>
          <t>Solver could not find a feasible solution.</t>
        </r>
      </text>
    </comment>
    <comment ref="H341" authorId="0" shapeId="0" xr:uid="{2605A5B0-6A33-443C-B2EA-15B308C2B9C4}">
      <text>
        <r>
          <rPr>
            <sz val="9"/>
            <color indexed="81"/>
            <rFont val="Tahoma"/>
            <family val="2"/>
          </rPr>
          <t>Solver could not find a feasible solution.</t>
        </r>
      </text>
    </comment>
    <comment ref="I341" authorId="0" shapeId="0" xr:uid="{95C9AE15-7086-405C-81A9-A393B19FBEB3}">
      <text>
        <r>
          <rPr>
            <sz val="9"/>
            <color indexed="81"/>
            <rFont val="Tahoma"/>
            <family val="2"/>
          </rPr>
          <t>Solver could not find a feasible solution.</t>
        </r>
      </text>
    </comment>
    <comment ref="J341" authorId="0" shapeId="0" xr:uid="{1967DF2B-10A7-4674-BA32-80797AAF7450}">
      <text>
        <r>
          <rPr>
            <sz val="9"/>
            <color indexed="81"/>
            <rFont val="Tahoma"/>
            <family val="2"/>
          </rPr>
          <t>Solver could not find a feasible solution.</t>
        </r>
      </text>
    </comment>
    <comment ref="K341" authorId="0" shapeId="0" xr:uid="{475892AF-3E52-4FAB-A06C-5378D13D8387}">
      <text>
        <r>
          <rPr>
            <sz val="9"/>
            <color indexed="81"/>
            <rFont val="Tahoma"/>
            <family val="2"/>
          </rPr>
          <t>Solver could not find a feasible solution.</t>
        </r>
      </text>
    </comment>
    <comment ref="L341" authorId="0" shapeId="0" xr:uid="{CBA75464-07F3-4FD5-B67F-7CCA1AB9F198}">
      <text>
        <r>
          <rPr>
            <sz val="9"/>
            <color indexed="81"/>
            <rFont val="Tahoma"/>
            <family val="2"/>
          </rPr>
          <t>Solver could not find a feasible solution.</t>
        </r>
      </text>
    </comment>
    <comment ref="M341" authorId="0" shapeId="0" xr:uid="{78BFA905-FB60-4D29-8D62-EA6EAD2B89D4}">
      <text>
        <r>
          <rPr>
            <sz val="9"/>
            <color indexed="81"/>
            <rFont val="Tahoma"/>
            <family val="2"/>
          </rPr>
          <t>Solver could not find a feasible solution.</t>
        </r>
      </text>
    </comment>
    <comment ref="N341" authorId="0" shapeId="0" xr:uid="{6F1F1569-FD0E-487E-98E2-F999E480AE67}">
      <text>
        <r>
          <rPr>
            <sz val="9"/>
            <color indexed="81"/>
            <rFont val="Tahoma"/>
            <family val="2"/>
          </rPr>
          <t>Solver could not find a feasible solution.</t>
        </r>
      </text>
    </comment>
    <comment ref="O341" authorId="0" shapeId="0" xr:uid="{050C9FD9-1135-4E55-B021-4CFC03A41F26}">
      <text>
        <r>
          <rPr>
            <sz val="9"/>
            <color indexed="81"/>
            <rFont val="Tahoma"/>
            <family val="2"/>
          </rPr>
          <t>Solver converged in probability to a global solution.</t>
        </r>
      </text>
    </comment>
    <comment ref="P341" authorId="0" shapeId="0" xr:uid="{C419D49D-2DD2-4076-B482-1ECEC9C28B56}">
      <text>
        <r>
          <rPr>
            <sz val="9"/>
            <color indexed="81"/>
            <rFont val="Tahoma"/>
            <family val="2"/>
          </rPr>
          <t>Solver converged in probability to a global solution.</t>
        </r>
      </text>
    </comment>
    <comment ref="Q341" authorId="0" shapeId="0" xr:uid="{8A89914D-A39C-4BBD-AE30-FDC13D9E759C}">
      <text>
        <r>
          <rPr>
            <sz val="9"/>
            <color indexed="81"/>
            <rFont val="Tahoma"/>
            <family val="2"/>
          </rPr>
          <t>Solver converged in probability to a global solution.</t>
        </r>
      </text>
    </comment>
    <comment ref="R341" authorId="0" shapeId="0" xr:uid="{A71AB961-C0C0-4022-9070-6CA29A29B349}">
      <text>
        <r>
          <rPr>
            <sz val="9"/>
            <color indexed="81"/>
            <rFont val="Tahoma"/>
            <family val="2"/>
          </rPr>
          <t>Solver converged in probability to a global solution.</t>
        </r>
      </text>
    </comment>
    <comment ref="S341" authorId="0" shapeId="0" xr:uid="{CDA8727E-B7F9-4BFD-9875-0D5F487A404B}">
      <text>
        <r>
          <rPr>
            <sz val="9"/>
            <color indexed="81"/>
            <rFont val="Tahoma"/>
            <family val="2"/>
          </rPr>
          <t>Solver converged in probability to a global solution.</t>
        </r>
      </text>
    </comment>
    <comment ref="T341" authorId="0" shapeId="0" xr:uid="{63D84BC4-BF51-436E-88C8-1041F0A46BFD}">
      <text>
        <r>
          <rPr>
            <sz val="9"/>
            <color indexed="81"/>
            <rFont val="Tahoma"/>
            <family val="2"/>
          </rPr>
          <t>Solver converged in probability to a global solution.</t>
        </r>
      </text>
    </comment>
    <comment ref="U341" authorId="0" shapeId="0" xr:uid="{A2380FFC-C31C-4A9C-8FD3-F7783939A891}">
      <text>
        <r>
          <rPr>
            <sz val="9"/>
            <color indexed="81"/>
            <rFont val="Tahoma"/>
            <family val="2"/>
          </rPr>
          <t>Solver converged in probability to a global solution.</t>
        </r>
      </text>
    </comment>
    <comment ref="V341" authorId="0" shapeId="0" xr:uid="{559FD227-417B-4760-955C-EA6554CE35C0}">
      <text>
        <r>
          <rPr>
            <sz val="9"/>
            <color indexed="81"/>
            <rFont val="Tahoma"/>
            <family val="2"/>
          </rPr>
          <t>Solver converged in probability to a global solution.</t>
        </r>
      </text>
    </comment>
    <comment ref="W341" authorId="0" shapeId="0" xr:uid="{76EADE2A-3AA2-4C3F-ADFE-70F890E814FB}">
      <text>
        <r>
          <rPr>
            <sz val="9"/>
            <color indexed="81"/>
            <rFont val="Tahoma"/>
            <family val="2"/>
          </rPr>
          <t>Solver converged in probability to a global solution.</t>
        </r>
      </text>
    </comment>
    <comment ref="X341" authorId="0" shapeId="0" xr:uid="{C1B882EA-C876-441D-8D4D-F32F29993688}">
      <text>
        <r>
          <rPr>
            <sz val="9"/>
            <color indexed="81"/>
            <rFont val="Tahoma"/>
            <family val="2"/>
          </rPr>
          <t>Solver converged in probability to a global solution.</t>
        </r>
      </text>
    </comment>
    <comment ref="Y341" authorId="0" shapeId="0" xr:uid="{F59CD5C4-CD14-4CB4-A545-EA5E2163D18D}">
      <text>
        <r>
          <rPr>
            <sz val="9"/>
            <color indexed="81"/>
            <rFont val="Tahoma"/>
            <family val="2"/>
          </rPr>
          <t>Solver converged in probability to a global solution.</t>
        </r>
      </text>
    </comment>
    <comment ref="Z341" authorId="0" shapeId="0" xr:uid="{784E8157-C35F-49F4-A04F-4315D9CA0541}">
      <text>
        <r>
          <rPr>
            <sz val="9"/>
            <color indexed="81"/>
            <rFont val="Tahoma"/>
            <family val="2"/>
          </rPr>
          <t>Solver converged in probability to a global solution.</t>
        </r>
      </text>
    </comment>
    <comment ref="AA341" authorId="0" shapeId="0" xr:uid="{1A068A9C-C49A-4C61-9350-5DA41B67FC56}">
      <text>
        <r>
          <rPr>
            <sz val="9"/>
            <color indexed="81"/>
            <rFont val="Tahoma"/>
            <family val="2"/>
          </rPr>
          <t>Solver converged in probability to a global solution.</t>
        </r>
      </text>
    </comment>
    <comment ref="B342" authorId="0" shapeId="0" xr:uid="{0CBD313C-1478-4328-862D-1F9C97D433DD}">
      <text>
        <r>
          <rPr>
            <sz val="9"/>
            <color indexed="81"/>
            <rFont val="Tahoma"/>
            <family val="2"/>
          </rPr>
          <t>Solver could not find a feasible solution.</t>
        </r>
      </text>
    </comment>
    <comment ref="C342" authorId="0" shapeId="0" xr:uid="{9234E6EF-5D84-48DD-8B99-39E918664BE9}">
      <text>
        <r>
          <rPr>
            <sz val="9"/>
            <color indexed="81"/>
            <rFont val="Tahoma"/>
            <family val="2"/>
          </rPr>
          <t>Solver could not find a feasible solution.</t>
        </r>
      </text>
    </comment>
    <comment ref="D342" authorId="0" shapeId="0" xr:uid="{77169227-47E8-4F94-B0DC-A1A1D7F840BE}">
      <text>
        <r>
          <rPr>
            <sz val="9"/>
            <color indexed="81"/>
            <rFont val="Tahoma"/>
            <family val="2"/>
          </rPr>
          <t>Solver could not find a feasible solution.</t>
        </r>
      </text>
    </comment>
    <comment ref="E342" authorId="0" shapeId="0" xr:uid="{C7C09E65-308D-4BF4-8271-2075F56D2470}">
      <text>
        <r>
          <rPr>
            <sz val="9"/>
            <color indexed="81"/>
            <rFont val="Tahoma"/>
            <family val="2"/>
          </rPr>
          <t>Solver could not find a feasible solution.</t>
        </r>
      </text>
    </comment>
    <comment ref="F342" authorId="0" shapeId="0" xr:uid="{87D7D865-675F-4C7B-BE59-9E37CD774D48}">
      <text>
        <r>
          <rPr>
            <sz val="9"/>
            <color indexed="81"/>
            <rFont val="Tahoma"/>
            <family val="2"/>
          </rPr>
          <t>Solver could not find a feasible solution.</t>
        </r>
      </text>
    </comment>
    <comment ref="G342" authorId="0" shapeId="0" xr:uid="{443CC7B7-37B0-4F21-B724-307D226F698F}">
      <text>
        <r>
          <rPr>
            <sz val="9"/>
            <color indexed="81"/>
            <rFont val="Tahoma"/>
            <family val="2"/>
          </rPr>
          <t>Solver could not find a feasible solution.</t>
        </r>
      </text>
    </comment>
    <comment ref="H342" authorId="0" shapeId="0" xr:uid="{D4D20AA4-3AB5-4620-9003-9935E6628FC4}">
      <text>
        <r>
          <rPr>
            <sz val="9"/>
            <color indexed="81"/>
            <rFont val="Tahoma"/>
            <family val="2"/>
          </rPr>
          <t>Solver could not find a feasible solution.</t>
        </r>
      </text>
    </comment>
    <comment ref="I342" authorId="0" shapeId="0" xr:uid="{E4209D33-0ACD-41A8-B104-B291D65E53EB}">
      <text>
        <r>
          <rPr>
            <sz val="9"/>
            <color indexed="81"/>
            <rFont val="Tahoma"/>
            <family val="2"/>
          </rPr>
          <t>Solver could not find a feasible solution.</t>
        </r>
      </text>
    </comment>
    <comment ref="J342" authorId="0" shapeId="0" xr:uid="{3C9CDEF0-5CFB-4BA1-AD2C-B7831E17D6BC}">
      <text>
        <r>
          <rPr>
            <sz val="9"/>
            <color indexed="81"/>
            <rFont val="Tahoma"/>
            <family val="2"/>
          </rPr>
          <t>Solver could not find a feasible solution.</t>
        </r>
      </text>
    </comment>
    <comment ref="K342" authorId="0" shapeId="0" xr:uid="{1C218C0A-4F68-461E-B894-93A38D4BFF6D}">
      <text>
        <r>
          <rPr>
            <sz val="9"/>
            <color indexed="81"/>
            <rFont val="Tahoma"/>
            <family val="2"/>
          </rPr>
          <t>Solver could not find a feasible solution.</t>
        </r>
      </text>
    </comment>
    <comment ref="L342" authorId="0" shapeId="0" xr:uid="{C161A5E2-AC4E-4420-8BB6-69CCC6FBA46E}">
      <text>
        <r>
          <rPr>
            <sz val="9"/>
            <color indexed="81"/>
            <rFont val="Tahoma"/>
            <family val="2"/>
          </rPr>
          <t>Solver could not find a feasible solution.</t>
        </r>
      </text>
    </comment>
    <comment ref="M342" authorId="0" shapeId="0" xr:uid="{39A1F1AE-5F70-4CDC-87A8-4F6995B2BA0A}">
      <text>
        <r>
          <rPr>
            <sz val="9"/>
            <color indexed="81"/>
            <rFont val="Tahoma"/>
            <family val="2"/>
          </rPr>
          <t>Solver could not find a feasible solution.</t>
        </r>
      </text>
    </comment>
    <comment ref="N342" authorId="0" shapeId="0" xr:uid="{C85D6B6F-915D-4520-A55F-0134058FB64B}">
      <text>
        <r>
          <rPr>
            <sz val="9"/>
            <color indexed="81"/>
            <rFont val="Tahoma"/>
            <family val="2"/>
          </rPr>
          <t>Solver could not find a feasible solution.</t>
        </r>
      </text>
    </comment>
    <comment ref="O342" authorId="0" shapeId="0" xr:uid="{DBDE59F4-3761-4C3C-9895-E3E1FF5F7A74}">
      <text>
        <r>
          <rPr>
            <sz val="9"/>
            <color indexed="81"/>
            <rFont val="Tahoma"/>
            <family val="2"/>
          </rPr>
          <t>Solver converged in probability to a global solution.</t>
        </r>
      </text>
    </comment>
    <comment ref="P342" authorId="0" shapeId="0" xr:uid="{BA91B9AA-BA40-47FE-867B-899E25531A21}">
      <text>
        <r>
          <rPr>
            <sz val="9"/>
            <color indexed="81"/>
            <rFont val="Tahoma"/>
            <family val="2"/>
          </rPr>
          <t>Solver converged in probability to a global solution.</t>
        </r>
      </text>
    </comment>
    <comment ref="Q342" authorId="0" shapeId="0" xr:uid="{E1D5A6DC-39D1-4792-9121-45DB38000CF3}">
      <text>
        <r>
          <rPr>
            <sz val="9"/>
            <color indexed="81"/>
            <rFont val="Tahoma"/>
            <family val="2"/>
          </rPr>
          <t>Solver converged in probability to a global solution.</t>
        </r>
      </text>
    </comment>
    <comment ref="R342" authorId="0" shapeId="0" xr:uid="{30994EBA-ACCC-4C11-8C6F-869923C50CC0}">
      <text>
        <r>
          <rPr>
            <sz val="9"/>
            <color indexed="81"/>
            <rFont val="Tahoma"/>
            <family val="2"/>
          </rPr>
          <t>Solver converged in probability to a global solution.</t>
        </r>
      </text>
    </comment>
    <comment ref="S342" authorId="0" shapeId="0" xr:uid="{F7AF543D-F5F9-48DE-9864-BF50C2EA0AB5}">
      <text>
        <r>
          <rPr>
            <sz val="9"/>
            <color indexed="81"/>
            <rFont val="Tahoma"/>
            <family val="2"/>
          </rPr>
          <t>Solver converged in probability to a global solution.</t>
        </r>
      </text>
    </comment>
    <comment ref="T342" authorId="0" shapeId="0" xr:uid="{FEF4556C-35AF-4A11-A6D9-702B4F64199D}">
      <text>
        <r>
          <rPr>
            <sz val="9"/>
            <color indexed="81"/>
            <rFont val="Tahoma"/>
            <family val="2"/>
          </rPr>
          <t>Solver converged in probability to a global solution.</t>
        </r>
      </text>
    </comment>
    <comment ref="U342" authorId="0" shapeId="0" xr:uid="{48ABE11C-FA73-4671-8124-FC549E88D8A2}">
      <text>
        <r>
          <rPr>
            <sz val="9"/>
            <color indexed="81"/>
            <rFont val="Tahoma"/>
            <family val="2"/>
          </rPr>
          <t>Solver converged in probability to a global solution.</t>
        </r>
      </text>
    </comment>
    <comment ref="V342" authorId="0" shapeId="0" xr:uid="{555196DC-982C-4C1A-ACA8-C1D8E1D8B365}">
      <text>
        <r>
          <rPr>
            <sz val="9"/>
            <color indexed="81"/>
            <rFont val="Tahoma"/>
            <family val="2"/>
          </rPr>
          <t>Solver converged in probability to a global solution.</t>
        </r>
      </text>
    </comment>
    <comment ref="W342" authorId="0" shapeId="0" xr:uid="{EFB3C0B9-764A-4DD9-8591-D4B5E0D8CD16}">
      <text>
        <r>
          <rPr>
            <sz val="9"/>
            <color indexed="81"/>
            <rFont val="Tahoma"/>
            <family val="2"/>
          </rPr>
          <t>Solver converged in probability to a global solution.</t>
        </r>
      </text>
    </comment>
    <comment ref="X342" authorId="0" shapeId="0" xr:uid="{BA3460E5-71D3-42BC-9047-48AA53604C77}">
      <text>
        <r>
          <rPr>
            <sz val="9"/>
            <color indexed="81"/>
            <rFont val="Tahoma"/>
            <family val="2"/>
          </rPr>
          <t>Solver converged in probability to a global solution.</t>
        </r>
      </text>
    </comment>
    <comment ref="Y342" authorId="0" shapeId="0" xr:uid="{1CAB2EAB-C8A7-4EF3-A820-C0BD8E4D7E4A}">
      <text>
        <r>
          <rPr>
            <sz val="9"/>
            <color indexed="81"/>
            <rFont val="Tahoma"/>
            <family val="2"/>
          </rPr>
          <t>Solver converged in probability to a global solution.</t>
        </r>
      </text>
    </comment>
    <comment ref="Z342" authorId="0" shapeId="0" xr:uid="{4AB41E15-39AD-425C-83E4-1CA77387AD0F}">
      <text>
        <r>
          <rPr>
            <sz val="9"/>
            <color indexed="81"/>
            <rFont val="Tahoma"/>
            <family val="2"/>
          </rPr>
          <t>Solver converged in probability to a global solution.</t>
        </r>
      </text>
    </comment>
    <comment ref="AA342" authorId="0" shapeId="0" xr:uid="{66A65D9C-EC26-4F6E-8AC0-6DA459A5C3A5}">
      <text>
        <r>
          <rPr>
            <sz val="9"/>
            <color indexed="81"/>
            <rFont val="Tahoma"/>
            <family val="2"/>
          </rPr>
          <t>Solver converged in probability to a global solution.</t>
        </r>
      </text>
    </comment>
    <comment ref="B343" authorId="0" shapeId="0" xr:uid="{5969FBE2-EEB6-497E-8FD9-35CA879DE185}">
      <text>
        <r>
          <rPr>
            <sz val="9"/>
            <color indexed="81"/>
            <rFont val="Tahoma"/>
            <family val="2"/>
          </rPr>
          <t>Solver could not find a feasible solution.</t>
        </r>
      </text>
    </comment>
    <comment ref="C343" authorId="0" shapeId="0" xr:uid="{B1E028A4-90DA-41E2-830C-B9409F0788FC}">
      <text>
        <r>
          <rPr>
            <sz val="9"/>
            <color indexed="81"/>
            <rFont val="Tahoma"/>
            <family val="2"/>
          </rPr>
          <t>Solver could not find a feasible solution.</t>
        </r>
      </text>
    </comment>
    <comment ref="D343" authorId="0" shapeId="0" xr:uid="{287D2682-C878-4554-BCC0-5EA401B97F37}">
      <text>
        <r>
          <rPr>
            <sz val="9"/>
            <color indexed="81"/>
            <rFont val="Tahoma"/>
            <family val="2"/>
          </rPr>
          <t>Solver could not find a feasible solution.</t>
        </r>
      </text>
    </comment>
    <comment ref="E343" authorId="0" shapeId="0" xr:uid="{D7FF9592-43E3-49B4-894B-D4D9286D9B8D}">
      <text>
        <r>
          <rPr>
            <sz val="9"/>
            <color indexed="81"/>
            <rFont val="Tahoma"/>
            <family val="2"/>
          </rPr>
          <t>Solver could not find a feasible solution.</t>
        </r>
      </text>
    </comment>
    <comment ref="F343" authorId="0" shapeId="0" xr:uid="{10C3F6C6-4656-42E0-A1EB-75ED5375E709}">
      <text>
        <r>
          <rPr>
            <sz val="9"/>
            <color indexed="81"/>
            <rFont val="Tahoma"/>
            <family val="2"/>
          </rPr>
          <t>Solver could not find a feasible solution.</t>
        </r>
      </text>
    </comment>
    <comment ref="G343" authorId="0" shapeId="0" xr:uid="{E7ECB4CE-37AC-454F-8D9E-CD58AC63AFBA}">
      <text>
        <r>
          <rPr>
            <sz val="9"/>
            <color indexed="81"/>
            <rFont val="Tahoma"/>
            <family val="2"/>
          </rPr>
          <t>Solver could not find a feasible solution.</t>
        </r>
      </text>
    </comment>
    <comment ref="H343" authorId="0" shapeId="0" xr:uid="{1B41F12D-F02F-4179-977E-26BB8E7D30ED}">
      <text>
        <r>
          <rPr>
            <sz val="9"/>
            <color indexed="81"/>
            <rFont val="Tahoma"/>
            <family val="2"/>
          </rPr>
          <t>Solver could not find a feasible solution.</t>
        </r>
      </text>
    </comment>
    <comment ref="I343" authorId="0" shapeId="0" xr:uid="{69E36428-C19F-4BC4-914E-A2FF919CA1CB}">
      <text>
        <r>
          <rPr>
            <sz val="9"/>
            <color indexed="81"/>
            <rFont val="Tahoma"/>
            <family val="2"/>
          </rPr>
          <t>Solver could not find a feasible solution.</t>
        </r>
      </text>
    </comment>
    <comment ref="J343" authorId="0" shapeId="0" xr:uid="{6F216ACB-9EBF-41A8-A8A4-BB272DB3ED71}">
      <text>
        <r>
          <rPr>
            <sz val="9"/>
            <color indexed="81"/>
            <rFont val="Tahoma"/>
            <family val="2"/>
          </rPr>
          <t>Solver could not find a feasible solution.</t>
        </r>
      </text>
    </comment>
    <comment ref="K343" authorId="0" shapeId="0" xr:uid="{639F50C0-C1F0-4368-914D-8B0251E83A42}">
      <text>
        <r>
          <rPr>
            <sz val="9"/>
            <color indexed="81"/>
            <rFont val="Tahoma"/>
            <family val="2"/>
          </rPr>
          <t>Solver could not find a feasible solution.</t>
        </r>
      </text>
    </comment>
    <comment ref="L343" authorId="0" shapeId="0" xr:uid="{5A91093E-A741-4F74-9B70-7320D7BE06E2}">
      <text>
        <r>
          <rPr>
            <sz val="9"/>
            <color indexed="81"/>
            <rFont val="Tahoma"/>
            <family val="2"/>
          </rPr>
          <t>Solver could not find a feasible solution.</t>
        </r>
      </text>
    </comment>
    <comment ref="M343" authorId="0" shapeId="0" xr:uid="{19F16916-5435-4292-B654-93E1B39053FE}">
      <text>
        <r>
          <rPr>
            <sz val="9"/>
            <color indexed="81"/>
            <rFont val="Tahoma"/>
            <family val="2"/>
          </rPr>
          <t>Solver could not find a feasible solution.</t>
        </r>
      </text>
    </comment>
    <comment ref="N343" authorId="0" shapeId="0" xr:uid="{9C34BF29-F581-4ED9-A959-3810656A015A}">
      <text>
        <r>
          <rPr>
            <sz val="9"/>
            <color indexed="81"/>
            <rFont val="Tahoma"/>
            <family val="2"/>
          </rPr>
          <t>Solver could not find a feasible solution.</t>
        </r>
      </text>
    </comment>
    <comment ref="O343" authorId="0" shapeId="0" xr:uid="{E2C7EA4C-A1E4-4206-B391-FCA261E16033}">
      <text>
        <r>
          <rPr>
            <sz val="9"/>
            <color indexed="81"/>
            <rFont val="Tahoma"/>
            <family val="2"/>
          </rPr>
          <t>Solver converged in probability to a global solution.</t>
        </r>
      </text>
    </comment>
    <comment ref="P343" authorId="0" shapeId="0" xr:uid="{03DFD11A-D7D4-4BC1-B358-A9FA04024060}">
      <text>
        <r>
          <rPr>
            <sz val="9"/>
            <color indexed="81"/>
            <rFont val="Tahoma"/>
            <family val="2"/>
          </rPr>
          <t>Solver converged in probability to a global solution.</t>
        </r>
      </text>
    </comment>
    <comment ref="Q343" authorId="0" shapeId="0" xr:uid="{4E96CCB4-941E-4428-B9D3-2261FD2F84B1}">
      <text>
        <r>
          <rPr>
            <sz val="9"/>
            <color indexed="81"/>
            <rFont val="Tahoma"/>
            <family val="2"/>
          </rPr>
          <t>Solver converged in probability to a global solution.</t>
        </r>
      </text>
    </comment>
    <comment ref="R343" authorId="0" shapeId="0" xr:uid="{1DFFC6C8-E9B2-498A-B5F2-BE31F9D4D70E}">
      <text>
        <r>
          <rPr>
            <sz val="9"/>
            <color indexed="81"/>
            <rFont val="Tahoma"/>
            <family val="2"/>
          </rPr>
          <t>Solver converged in probability to a global solution.</t>
        </r>
      </text>
    </comment>
    <comment ref="S343" authorId="0" shapeId="0" xr:uid="{0FBE80C1-0BE3-4853-9DA7-38D6125AA555}">
      <text>
        <r>
          <rPr>
            <sz val="9"/>
            <color indexed="81"/>
            <rFont val="Tahoma"/>
            <family val="2"/>
          </rPr>
          <t>Solver converged in probability to a global solution.</t>
        </r>
      </text>
    </comment>
    <comment ref="T343" authorId="0" shapeId="0" xr:uid="{D73E8CFB-282D-48BD-B998-06E62B63DF1F}">
      <text>
        <r>
          <rPr>
            <sz val="9"/>
            <color indexed="81"/>
            <rFont val="Tahoma"/>
            <family val="2"/>
          </rPr>
          <t>Solver converged in probability to a global solution.</t>
        </r>
      </text>
    </comment>
    <comment ref="U343" authorId="0" shapeId="0" xr:uid="{67567B54-CA5F-414B-AA76-CA5533A0BC0E}">
      <text>
        <r>
          <rPr>
            <sz val="9"/>
            <color indexed="81"/>
            <rFont val="Tahoma"/>
            <family val="2"/>
          </rPr>
          <t>Solver converged in probability to a global solution.</t>
        </r>
      </text>
    </comment>
    <comment ref="V343" authorId="0" shapeId="0" xr:uid="{7EDEF653-7511-4525-97ED-4D948DE66B2C}">
      <text>
        <r>
          <rPr>
            <sz val="9"/>
            <color indexed="81"/>
            <rFont val="Tahoma"/>
            <family val="2"/>
          </rPr>
          <t>Solver converged in probability to a global solution.</t>
        </r>
      </text>
    </comment>
    <comment ref="W343" authorId="0" shapeId="0" xr:uid="{DBAF472F-14C0-47F4-8823-571E60BCA493}">
      <text>
        <r>
          <rPr>
            <sz val="9"/>
            <color indexed="81"/>
            <rFont val="Tahoma"/>
            <family val="2"/>
          </rPr>
          <t>Solver converged in probability to a global solution.</t>
        </r>
      </text>
    </comment>
    <comment ref="X343" authorId="0" shapeId="0" xr:uid="{8C33C7FF-2C9F-449B-BEEF-BB04163114E8}">
      <text>
        <r>
          <rPr>
            <sz val="9"/>
            <color indexed="81"/>
            <rFont val="Tahoma"/>
            <family val="2"/>
          </rPr>
          <t>Solver converged in probability to a global solution.</t>
        </r>
      </text>
    </comment>
    <comment ref="Y343" authorId="0" shapeId="0" xr:uid="{AFE7DD2E-6332-4DE0-9F3C-9C1EF946C215}">
      <text>
        <r>
          <rPr>
            <sz val="9"/>
            <color indexed="81"/>
            <rFont val="Tahoma"/>
            <family val="2"/>
          </rPr>
          <t>Solver converged in probability to a global solution.</t>
        </r>
      </text>
    </comment>
    <comment ref="Z343" authorId="0" shapeId="0" xr:uid="{ACFF35C9-5495-4EB0-8FAF-AC0025A940FF}">
      <text>
        <r>
          <rPr>
            <sz val="9"/>
            <color indexed="81"/>
            <rFont val="Tahoma"/>
            <family val="2"/>
          </rPr>
          <t>Solver converged in probability to a global solution.</t>
        </r>
      </text>
    </comment>
    <comment ref="AA343" authorId="0" shapeId="0" xr:uid="{DF61CCC5-A406-45EB-9660-7A3AACA0D12D}">
      <text>
        <r>
          <rPr>
            <sz val="9"/>
            <color indexed="81"/>
            <rFont val="Tahoma"/>
            <family val="2"/>
          </rPr>
          <t>Solver converged in probability to a global solution.</t>
        </r>
      </text>
    </comment>
    <comment ref="B344" authorId="0" shapeId="0" xr:uid="{530C6504-46BC-4617-90A5-58249433028C}">
      <text>
        <r>
          <rPr>
            <sz val="9"/>
            <color indexed="81"/>
            <rFont val="Tahoma"/>
            <family val="2"/>
          </rPr>
          <t>Solver could not find a feasible solution.</t>
        </r>
      </text>
    </comment>
    <comment ref="C344" authorId="0" shapeId="0" xr:uid="{01E3FBD7-DE2A-4BF4-9620-7A5F44BA54D5}">
      <text>
        <r>
          <rPr>
            <sz val="9"/>
            <color indexed="81"/>
            <rFont val="Tahoma"/>
            <family val="2"/>
          </rPr>
          <t>Solver could not find a feasible solution.</t>
        </r>
      </text>
    </comment>
    <comment ref="D344" authorId="0" shapeId="0" xr:uid="{DFDD3C52-6356-44B8-A553-79595FE05B7F}">
      <text>
        <r>
          <rPr>
            <sz val="9"/>
            <color indexed="81"/>
            <rFont val="Tahoma"/>
            <family val="2"/>
          </rPr>
          <t>Solver could not find a feasible solution.</t>
        </r>
      </text>
    </comment>
    <comment ref="E344" authorId="0" shapeId="0" xr:uid="{06081C4B-0B2E-4832-9451-66ACEF7AEEFC}">
      <text>
        <r>
          <rPr>
            <sz val="9"/>
            <color indexed="81"/>
            <rFont val="Tahoma"/>
            <family val="2"/>
          </rPr>
          <t>Solver could not find a feasible solution.</t>
        </r>
      </text>
    </comment>
    <comment ref="F344" authorId="0" shapeId="0" xr:uid="{8A16D499-2051-4408-A23C-081D4C79FBE7}">
      <text>
        <r>
          <rPr>
            <sz val="9"/>
            <color indexed="81"/>
            <rFont val="Tahoma"/>
            <family val="2"/>
          </rPr>
          <t>Solver could not find a feasible solution.</t>
        </r>
      </text>
    </comment>
    <comment ref="G344" authorId="0" shapeId="0" xr:uid="{0DC92F6E-7A53-4848-B3B9-85884F2BC33C}">
      <text>
        <r>
          <rPr>
            <sz val="9"/>
            <color indexed="81"/>
            <rFont val="Tahoma"/>
            <family val="2"/>
          </rPr>
          <t>Solver could not find a feasible solution.</t>
        </r>
      </text>
    </comment>
    <comment ref="H344" authorId="0" shapeId="0" xr:uid="{0E426287-C636-49B2-96C7-634C1690B1F5}">
      <text>
        <r>
          <rPr>
            <sz val="9"/>
            <color indexed="81"/>
            <rFont val="Tahoma"/>
            <family val="2"/>
          </rPr>
          <t>Solver could not find a feasible solution.</t>
        </r>
      </text>
    </comment>
    <comment ref="I344" authorId="0" shapeId="0" xr:uid="{8B7B46A6-8919-4DF5-BEAA-A5BD2B10DE28}">
      <text>
        <r>
          <rPr>
            <sz val="9"/>
            <color indexed="81"/>
            <rFont val="Tahoma"/>
            <family val="2"/>
          </rPr>
          <t>Solver could not find a feasible solution.</t>
        </r>
      </text>
    </comment>
    <comment ref="J344" authorId="0" shapeId="0" xr:uid="{915BCACB-D04D-43DE-BFE6-82B0E0D1E7E8}">
      <text>
        <r>
          <rPr>
            <sz val="9"/>
            <color indexed="81"/>
            <rFont val="Tahoma"/>
            <family val="2"/>
          </rPr>
          <t>Solver could not find a feasible solution.</t>
        </r>
      </text>
    </comment>
    <comment ref="K344" authorId="0" shapeId="0" xr:uid="{3147D735-665A-4DF6-A23D-41426AC76536}">
      <text>
        <r>
          <rPr>
            <sz val="9"/>
            <color indexed="81"/>
            <rFont val="Tahoma"/>
            <family val="2"/>
          </rPr>
          <t>Solver could not find a feasible solution.</t>
        </r>
      </text>
    </comment>
    <comment ref="L344" authorId="0" shapeId="0" xr:uid="{358B477F-2253-4DA1-B261-578170EF8516}">
      <text>
        <r>
          <rPr>
            <sz val="9"/>
            <color indexed="81"/>
            <rFont val="Tahoma"/>
            <family val="2"/>
          </rPr>
          <t>Solver could not find a feasible solution.</t>
        </r>
      </text>
    </comment>
    <comment ref="M344" authorId="0" shapeId="0" xr:uid="{0EF95204-CD99-4ECF-9D94-406EE113A53A}">
      <text>
        <r>
          <rPr>
            <sz val="9"/>
            <color indexed="81"/>
            <rFont val="Tahoma"/>
            <family val="2"/>
          </rPr>
          <t>Solver could not find a feasible solution.</t>
        </r>
      </text>
    </comment>
    <comment ref="N344" authorId="0" shapeId="0" xr:uid="{74288270-FE78-4709-9AD4-51E97166FD65}">
      <text>
        <r>
          <rPr>
            <sz val="9"/>
            <color indexed="81"/>
            <rFont val="Tahoma"/>
            <family val="2"/>
          </rPr>
          <t>Solver could not find a feasible solution.</t>
        </r>
      </text>
    </comment>
    <comment ref="O344" authorId="0" shapeId="0" xr:uid="{AAB25439-1AC9-4762-B7D0-05289E46FCB5}">
      <text>
        <r>
          <rPr>
            <sz val="9"/>
            <color indexed="81"/>
            <rFont val="Tahoma"/>
            <family val="2"/>
          </rPr>
          <t>Solver converged in probability to a global solution.</t>
        </r>
      </text>
    </comment>
    <comment ref="P344" authorId="0" shapeId="0" xr:uid="{994AC893-B4AD-49D4-869C-82CD59422C5F}">
      <text>
        <r>
          <rPr>
            <sz val="9"/>
            <color indexed="81"/>
            <rFont val="Tahoma"/>
            <family val="2"/>
          </rPr>
          <t>Solver converged in probability to a global solution.</t>
        </r>
      </text>
    </comment>
    <comment ref="Q344" authorId="0" shapeId="0" xr:uid="{5D81B649-0B1C-4DC3-94E5-A1EDB88499D2}">
      <text>
        <r>
          <rPr>
            <sz val="9"/>
            <color indexed="81"/>
            <rFont val="Tahoma"/>
            <family val="2"/>
          </rPr>
          <t>Solver converged in probability to a global solution.</t>
        </r>
      </text>
    </comment>
    <comment ref="R344" authorId="0" shapeId="0" xr:uid="{989D3B32-3E8A-44C5-9AEC-5C2A80B221FA}">
      <text>
        <r>
          <rPr>
            <sz val="9"/>
            <color indexed="81"/>
            <rFont val="Tahoma"/>
            <family val="2"/>
          </rPr>
          <t>Solver converged in probability to a global solution.</t>
        </r>
      </text>
    </comment>
    <comment ref="S344" authorId="0" shapeId="0" xr:uid="{3250E2CF-6B05-4640-BB27-48367781A77C}">
      <text>
        <r>
          <rPr>
            <sz val="9"/>
            <color indexed="81"/>
            <rFont val="Tahoma"/>
            <family val="2"/>
          </rPr>
          <t>Solver converged in probability to a global solution.</t>
        </r>
      </text>
    </comment>
    <comment ref="T344" authorId="0" shapeId="0" xr:uid="{72A86B88-55BC-4356-8CC4-60ADEC092509}">
      <text>
        <r>
          <rPr>
            <sz val="9"/>
            <color indexed="81"/>
            <rFont val="Tahoma"/>
            <family val="2"/>
          </rPr>
          <t>Solver converged in probability to a global solution.</t>
        </r>
      </text>
    </comment>
    <comment ref="U344" authorId="0" shapeId="0" xr:uid="{FCD96A9F-0AE8-47FE-A805-BE664C8AB438}">
      <text>
        <r>
          <rPr>
            <sz val="9"/>
            <color indexed="81"/>
            <rFont val="Tahoma"/>
            <family val="2"/>
          </rPr>
          <t>Solver converged in probability to a global solution.</t>
        </r>
      </text>
    </comment>
    <comment ref="V344" authorId="0" shapeId="0" xr:uid="{D869D69D-004C-467A-AE5F-32B54A6DB702}">
      <text>
        <r>
          <rPr>
            <sz val="9"/>
            <color indexed="81"/>
            <rFont val="Tahoma"/>
            <family val="2"/>
          </rPr>
          <t>Solver converged in probability to a global solution.</t>
        </r>
      </text>
    </comment>
    <comment ref="W344" authorId="0" shapeId="0" xr:uid="{E5E8D686-EB2D-4FD1-838C-A8670AD3CC4D}">
      <text>
        <r>
          <rPr>
            <sz val="9"/>
            <color indexed="81"/>
            <rFont val="Tahoma"/>
            <family val="2"/>
          </rPr>
          <t>Solver converged in probability to a global solution.</t>
        </r>
      </text>
    </comment>
    <comment ref="X344" authorId="0" shapeId="0" xr:uid="{057EB029-04C8-4289-9D5A-4279483BCC8C}">
      <text>
        <r>
          <rPr>
            <sz val="9"/>
            <color indexed="81"/>
            <rFont val="Tahoma"/>
            <family val="2"/>
          </rPr>
          <t>Solver converged in probability to a global solution.</t>
        </r>
      </text>
    </comment>
    <comment ref="Y344" authorId="0" shapeId="0" xr:uid="{89A58776-DDBC-449A-9A8D-F7DC33937827}">
      <text>
        <r>
          <rPr>
            <sz val="9"/>
            <color indexed="81"/>
            <rFont val="Tahoma"/>
            <family val="2"/>
          </rPr>
          <t>Solver converged in probability to a global solution.</t>
        </r>
      </text>
    </comment>
    <comment ref="Z344" authorId="0" shapeId="0" xr:uid="{DC6AE248-9840-4247-AD15-B5FFB7F0AABE}">
      <text>
        <r>
          <rPr>
            <sz val="9"/>
            <color indexed="81"/>
            <rFont val="Tahoma"/>
            <family val="2"/>
          </rPr>
          <t>Solver converged in probability to a global solution.</t>
        </r>
      </text>
    </comment>
    <comment ref="AA344" authorId="0" shapeId="0" xr:uid="{761EA328-55A1-47D8-9DE6-33EE22621396}">
      <text>
        <r>
          <rPr>
            <sz val="9"/>
            <color indexed="81"/>
            <rFont val="Tahoma"/>
            <family val="2"/>
          </rPr>
          <t>Solver converged in probability to a global solution.</t>
        </r>
      </text>
    </comment>
    <comment ref="B345" authorId="0" shapeId="0" xr:uid="{CCEDBD9F-0A3D-4E25-9E67-86D9D98EC392}">
      <text>
        <r>
          <rPr>
            <sz val="9"/>
            <color indexed="81"/>
            <rFont val="Tahoma"/>
            <family val="2"/>
          </rPr>
          <t>Solver could not find a feasible solution.</t>
        </r>
      </text>
    </comment>
    <comment ref="C345" authorId="0" shapeId="0" xr:uid="{10752525-90E1-4208-975A-CDE0CD5D3DB7}">
      <text>
        <r>
          <rPr>
            <sz val="9"/>
            <color indexed="81"/>
            <rFont val="Tahoma"/>
            <family val="2"/>
          </rPr>
          <t>Solver could not find a feasible solution.</t>
        </r>
      </text>
    </comment>
    <comment ref="D345" authorId="0" shapeId="0" xr:uid="{29D63765-7230-4443-8AB2-D48894F5FB81}">
      <text>
        <r>
          <rPr>
            <sz val="9"/>
            <color indexed="81"/>
            <rFont val="Tahoma"/>
            <family val="2"/>
          </rPr>
          <t>Solver could not find a feasible solution.</t>
        </r>
      </text>
    </comment>
    <comment ref="E345" authorId="0" shapeId="0" xr:uid="{A069A2CC-4F73-4C24-9F52-5D1D0ADADF6E}">
      <text>
        <r>
          <rPr>
            <sz val="9"/>
            <color indexed="81"/>
            <rFont val="Tahoma"/>
            <family val="2"/>
          </rPr>
          <t>Solver could not find a feasible solution.</t>
        </r>
      </text>
    </comment>
    <comment ref="F345" authorId="0" shapeId="0" xr:uid="{3DAA7883-9831-4731-8BAE-F8BC6BCB53CB}">
      <text>
        <r>
          <rPr>
            <sz val="9"/>
            <color indexed="81"/>
            <rFont val="Tahoma"/>
            <family val="2"/>
          </rPr>
          <t>Solver could not find a feasible solution.</t>
        </r>
      </text>
    </comment>
    <comment ref="G345" authorId="0" shapeId="0" xr:uid="{F5580BCD-264B-4300-A5AD-9EAA7D55CB75}">
      <text>
        <r>
          <rPr>
            <sz val="9"/>
            <color indexed="81"/>
            <rFont val="Tahoma"/>
            <family val="2"/>
          </rPr>
          <t>Solver could not find a feasible solution.</t>
        </r>
      </text>
    </comment>
    <comment ref="H345" authorId="0" shapeId="0" xr:uid="{480A73B1-C74A-425B-A318-448A38705A16}">
      <text>
        <r>
          <rPr>
            <sz val="9"/>
            <color indexed="81"/>
            <rFont val="Tahoma"/>
            <family val="2"/>
          </rPr>
          <t>Solver could not find a feasible solution.</t>
        </r>
      </text>
    </comment>
    <comment ref="I345" authorId="0" shapeId="0" xr:uid="{374C0DDF-220C-4C34-B52C-8B7FA0B5EE56}">
      <text>
        <r>
          <rPr>
            <sz val="9"/>
            <color indexed="81"/>
            <rFont val="Tahoma"/>
            <family val="2"/>
          </rPr>
          <t>Solver could not find a feasible solution.</t>
        </r>
      </text>
    </comment>
    <comment ref="J345" authorId="0" shapeId="0" xr:uid="{31CDE1A1-C3F1-4254-B99D-626B1FD55E60}">
      <text>
        <r>
          <rPr>
            <sz val="9"/>
            <color indexed="81"/>
            <rFont val="Tahoma"/>
            <family val="2"/>
          </rPr>
          <t>Solver could not find a feasible solution.</t>
        </r>
      </text>
    </comment>
    <comment ref="K345" authorId="0" shapeId="0" xr:uid="{5E8BEB1F-8745-48C4-8AAF-129E08A460EF}">
      <text>
        <r>
          <rPr>
            <sz val="9"/>
            <color indexed="81"/>
            <rFont val="Tahoma"/>
            <family val="2"/>
          </rPr>
          <t>Solver could not find a feasible solution.</t>
        </r>
      </text>
    </comment>
    <comment ref="L345" authorId="0" shapeId="0" xr:uid="{F1E29154-0E7F-4DF5-A311-0192CA6B7588}">
      <text>
        <r>
          <rPr>
            <sz val="9"/>
            <color indexed="81"/>
            <rFont val="Tahoma"/>
            <family val="2"/>
          </rPr>
          <t>Solver could not find a feasible solution.</t>
        </r>
      </text>
    </comment>
    <comment ref="M345" authorId="0" shapeId="0" xr:uid="{29275917-B664-41AE-BF75-B3C5E6B52A42}">
      <text>
        <r>
          <rPr>
            <sz val="9"/>
            <color indexed="81"/>
            <rFont val="Tahoma"/>
            <family val="2"/>
          </rPr>
          <t>Solver could not find a feasible solution.</t>
        </r>
      </text>
    </comment>
    <comment ref="N345" authorId="0" shapeId="0" xr:uid="{79A0E261-C397-40F9-91C8-C10401285346}">
      <text>
        <r>
          <rPr>
            <sz val="9"/>
            <color indexed="81"/>
            <rFont val="Tahoma"/>
            <family val="2"/>
          </rPr>
          <t>Solver could not find a feasible solution.</t>
        </r>
      </text>
    </comment>
    <comment ref="O345" authorId="0" shapeId="0" xr:uid="{410560AD-DD04-4206-AA6E-680BC09CCEFA}">
      <text>
        <r>
          <rPr>
            <sz val="9"/>
            <color indexed="81"/>
            <rFont val="Tahoma"/>
            <family val="2"/>
          </rPr>
          <t>Solver converged in probability to a global solution.</t>
        </r>
      </text>
    </comment>
    <comment ref="P345" authorId="0" shapeId="0" xr:uid="{D9CF19A6-BC44-4E4A-B7A8-4D6A2689E0CF}">
      <text>
        <r>
          <rPr>
            <sz val="9"/>
            <color indexed="81"/>
            <rFont val="Tahoma"/>
            <family val="2"/>
          </rPr>
          <t>Solver converged in probability to a global solution.</t>
        </r>
      </text>
    </comment>
    <comment ref="Q345" authorId="0" shapeId="0" xr:uid="{7429D084-2504-4B5E-B8EC-F2592A821ABD}">
      <text>
        <r>
          <rPr>
            <sz val="9"/>
            <color indexed="81"/>
            <rFont val="Tahoma"/>
            <family val="2"/>
          </rPr>
          <t>Solver converged in probability to a global solution.</t>
        </r>
      </text>
    </comment>
    <comment ref="R345" authorId="0" shapeId="0" xr:uid="{5022B2FD-B711-4309-B938-776D5B819F20}">
      <text>
        <r>
          <rPr>
            <sz val="9"/>
            <color indexed="81"/>
            <rFont val="Tahoma"/>
            <family val="2"/>
          </rPr>
          <t>Solver converged in probability to a global solution.</t>
        </r>
      </text>
    </comment>
    <comment ref="S345" authorId="0" shapeId="0" xr:uid="{312FD56A-F578-42E7-B38C-7ADE2AA7521D}">
      <text>
        <r>
          <rPr>
            <sz val="9"/>
            <color indexed="81"/>
            <rFont val="Tahoma"/>
            <family val="2"/>
          </rPr>
          <t>Solver converged in probability to a global solution.</t>
        </r>
      </text>
    </comment>
    <comment ref="T345" authorId="0" shapeId="0" xr:uid="{4950FCB9-FBEF-4F4C-B068-61B39C366DF6}">
      <text>
        <r>
          <rPr>
            <sz val="9"/>
            <color indexed="81"/>
            <rFont val="Tahoma"/>
            <family val="2"/>
          </rPr>
          <t>Solver converged in probability to a global solution.</t>
        </r>
      </text>
    </comment>
    <comment ref="U345" authorId="0" shapeId="0" xr:uid="{D1EBC06D-F73B-4A29-821B-12EB01C6AA3C}">
      <text>
        <r>
          <rPr>
            <sz val="9"/>
            <color indexed="81"/>
            <rFont val="Tahoma"/>
            <family val="2"/>
          </rPr>
          <t>Solver converged in probability to a global solution.</t>
        </r>
      </text>
    </comment>
    <comment ref="V345" authorId="0" shapeId="0" xr:uid="{EB6905C2-9165-4DF7-9544-BD6ECF5D1235}">
      <text>
        <r>
          <rPr>
            <sz val="9"/>
            <color indexed="81"/>
            <rFont val="Tahoma"/>
            <family val="2"/>
          </rPr>
          <t>Solver converged in probability to a global solution.</t>
        </r>
      </text>
    </comment>
    <comment ref="W345" authorId="0" shapeId="0" xr:uid="{76F539B1-4763-43C1-8C82-84EB38B438DB}">
      <text>
        <r>
          <rPr>
            <sz val="9"/>
            <color indexed="81"/>
            <rFont val="Tahoma"/>
            <family val="2"/>
          </rPr>
          <t>Solver converged in probability to a global solution.</t>
        </r>
      </text>
    </comment>
    <comment ref="X345" authorId="0" shapeId="0" xr:uid="{897513AF-4E2A-47B7-A5D6-3E27CE519BD7}">
      <text>
        <r>
          <rPr>
            <sz val="9"/>
            <color indexed="81"/>
            <rFont val="Tahoma"/>
            <family val="2"/>
          </rPr>
          <t>Solver converged in probability to a global solution.</t>
        </r>
      </text>
    </comment>
    <comment ref="Y345" authorId="0" shapeId="0" xr:uid="{5AF624CE-E9B2-41C1-85DB-0D32F722CE42}">
      <text>
        <r>
          <rPr>
            <sz val="9"/>
            <color indexed="81"/>
            <rFont val="Tahoma"/>
            <family val="2"/>
          </rPr>
          <t>Solver converged in probability to a global solution.</t>
        </r>
      </text>
    </comment>
    <comment ref="Z345" authorId="0" shapeId="0" xr:uid="{8CBB87EA-FDD9-4464-AE36-9EFEEB9D366B}">
      <text>
        <r>
          <rPr>
            <sz val="9"/>
            <color indexed="81"/>
            <rFont val="Tahoma"/>
            <family val="2"/>
          </rPr>
          <t>Solver converged in probability to a global solution.</t>
        </r>
      </text>
    </comment>
    <comment ref="AA345" authorId="0" shapeId="0" xr:uid="{3E9DB173-A8F5-4FF1-8314-DDBBCF06D85F}">
      <text>
        <r>
          <rPr>
            <sz val="9"/>
            <color indexed="81"/>
            <rFont val="Tahoma"/>
            <family val="2"/>
          </rPr>
          <t>Solver converged in probability to a global solution.</t>
        </r>
      </text>
    </comment>
    <comment ref="B346" authorId="0" shapeId="0" xr:uid="{1D4B20D2-EA4F-4FE5-B533-F521B21FF04E}">
      <text>
        <r>
          <rPr>
            <sz val="9"/>
            <color indexed="81"/>
            <rFont val="Tahoma"/>
            <family val="2"/>
          </rPr>
          <t>Solver could not find a feasible solution.</t>
        </r>
      </text>
    </comment>
    <comment ref="C346" authorId="0" shapeId="0" xr:uid="{976DF1FD-72E6-43A8-9696-0ABBD7E4095C}">
      <text>
        <r>
          <rPr>
            <sz val="9"/>
            <color indexed="81"/>
            <rFont val="Tahoma"/>
            <family val="2"/>
          </rPr>
          <t>Solver could not find a feasible solution.</t>
        </r>
      </text>
    </comment>
    <comment ref="D346" authorId="0" shapeId="0" xr:uid="{24C1F379-A3AC-4AD0-B9B1-80753F8FDF14}">
      <text>
        <r>
          <rPr>
            <sz val="9"/>
            <color indexed="81"/>
            <rFont val="Tahoma"/>
            <family val="2"/>
          </rPr>
          <t>Solver could not find a feasible solution.</t>
        </r>
      </text>
    </comment>
    <comment ref="E346" authorId="0" shapeId="0" xr:uid="{99A7EAB0-B607-488D-953F-FBD5D0960ED6}">
      <text>
        <r>
          <rPr>
            <sz val="9"/>
            <color indexed="81"/>
            <rFont val="Tahoma"/>
            <family val="2"/>
          </rPr>
          <t>Solver could not find a feasible solution.</t>
        </r>
      </text>
    </comment>
    <comment ref="F346" authorId="0" shapeId="0" xr:uid="{5D26D30C-F114-41D9-A8F4-30418F378DFC}">
      <text>
        <r>
          <rPr>
            <sz val="9"/>
            <color indexed="81"/>
            <rFont val="Tahoma"/>
            <family val="2"/>
          </rPr>
          <t>Solver could not find a feasible solution.</t>
        </r>
      </text>
    </comment>
    <comment ref="G346" authorId="0" shapeId="0" xr:uid="{6A966C7E-8A1E-4110-A00F-6D119D2A83DE}">
      <text>
        <r>
          <rPr>
            <sz val="9"/>
            <color indexed="81"/>
            <rFont val="Tahoma"/>
            <family val="2"/>
          </rPr>
          <t>Solver could not find a feasible solution.</t>
        </r>
      </text>
    </comment>
    <comment ref="H346" authorId="0" shapeId="0" xr:uid="{D1951A94-BBC3-4F47-A022-725E41D06430}">
      <text>
        <r>
          <rPr>
            <sz val="9"/>
            <color indexed="81"/>
            <rFont val="Tahoma"/>
            <family val="2"/>
          </rPr>
          <t>Solver could not find a feasible solution.</t>
        </r>
      </text>
    </comment>
    <comment ref="I346" authorId="0" shapeId="0" xr:uid="{B4E7AABE-31BD-4D3E-BFB5-859D0E279C0E}">
      <text>
        <r>
          <rPr>
            <sz val="9"/>
            <color indexed="81"/>
            <rFont val="Tahoma"/>
            <family val="2"/>
          </rPr>
          <t>Solver could not find a feasible solution.</t>
        </r>
      </text>
    </comment>
    <comment ref="J346" authorId="0" shapeId="0" xr:uid="{F50777EF-C331-4DB3-B726-6B3A18BDBE85}">
      <text>
        <r>
          <rPr>
            <sz val="9"/>
            <color indexed="81"/>
            <rFont val="Tahoma"/>
            <family val="2"/>
          </rPr>
          <t>Solver could not find a feasible solution.</t>
        </r>
      </text>
    </comment>
    <comment ref="K346" authorId="0" shapeId="0" xr:uid="{C4A0FEED-6942-42AD-A40F-6D6E3037EE50}">
      <text>
        <r>
          <rPr>
            <sz val="9"/>
            <color indexed="81"/>
            <rFont val="Tahoma"/>
            <family val="2"/>
          </rPr>
          <t>Solver could not find a feasible solution.</t>
        </r>
      </text>
    </comment>
    <comment ref="L346" authorId="0" shapeId="0" xr:uid="{C741909A-3D63-4D44-9F24-CA8852F9D93F}">
      <text>
        <r>
          <rPr>
            <sz val="9"/>
            <color indexed="81"/>
            <rFont val="Tahoma"/>
            <family val="2"/>
          </rPr>
          <t>Solver could not find a feasible solution.</t>
        </r>
      </text>
    </comment>
    <comment ref="M346" authorId="0" shapeId="0" xr:uid="{8B8A1902-B5F7-4C52-A754-BE3AFF47B856}">
      <text>
        <r>
          <rPr>
            <sz val="9"/>
            <color indexed="81"/>
            <rFont val="Tahoma"/>
            <family val="2"/>
          </rPr>
          <t>Solver could not find a feasible solution.</t>
        </r>
      </text>
    </comment>
    <comment ref="N346" authorId="0" shapeId="0" xr:uid="{976CFDB5-6312-40C4-9CFF-279BBC73EF07}">
      <text>
        <r>
          <rPr>
            <sz val="9"/>
            <color indexed="81"/>
            <rFont val="Tahoma"/>
            <family val="2"/>
          </rPr>
          <t>Solver could not find a feasible solution.</t>
        </r>
      </text>
    </comment>
    <comment ref="O346" authorId="0" shapeId="0" xr:uid="{A881A25D-68DC-4D0F-A7B7-11F78072D4AA}">
      <text>
        <r>
          <rPr>
            <sz val="9"/>
            <color indexed="81"/>
            <rFont val="Tahoma"/>
            <family val="2"/>
          </rPr>
          <t>Solver converged in probability to a global solution.</t>
        </r>
      </text>
    </comment>
    <comment ref="P346" authorId="0" shapeId="0" xr:uid="{C066034E-66BC-41AE-A7AD-5993D34E60B6}">
      <text>
        <r>
          <rPr>
            <sz val="9"/>
            <color indexed="81"/>
            <rFont val="Tahoma"/>
            <family val="2"/>
          </rPr>
          <t>Solver converged in probability to a global solution.</t>
        </r>
      </text>
    </comment>
    <comment ref="Q346" authorId="0" shapeId="0" xr:uid="{7E116D65-C6BB-43EE-B7A9-76EF402EF6B7}">
      <text>
        <r>
          <rPr>
            <sz val="9"/>
            <color indexed="81"/>
            <rFont val="Tahoma"/>
            <family val="2"/>
          </rPr>
          <t>Solver converged in probability to a global solution.</t>
        </r>
      </text>
    </comment>
    <comment ref="R346" authorId="0" shapeId="0" xr:uid="{F46D183B-8EB2-4E93-B8D3-BBC79B81C4A7}">
      <text>
        <r>
          <rPr>
            <sz val="9"/>
            <color indexed="81"/>
            <rFont val="Tahoma"/>
            <family val="2"/>
          </rPr>
          <t>Solver converged in probability to a global solution.</t>
        </r>
      </text>
    </comment>
    <comment ref="S346" authorId="0" shapeId="0" xr:uid="{00945DDB-4D91-4721-8DA7-ABFB842B9A8D}">
      <text>
        <r>
          <rPr>
            <sz val="9"/>
            <color indexed="81"/>
            <rFont val="Tahoma"/>
            <family val="2"/>
          </rPr>
          <t>Solver converged in probability to a global solution.</t>
        </r>
      </text>
    </comment>
    <comment ref="T346" authorId="0" shapeId="0" xr:uid="{AD286BC4-5F64-4083-9A13-0B11DA608CB3}">
      <text>
        <r>
          <rPr>
            <sz val="9"/>
            <color indexed="81"/>
            <rFont val="Tahoma"/>
            <family val="2"/>
          </rPr>
          <t>Solver converged in probability to a global solution.</t>
        </r>
      </text>
    </comment>
    <comment ref="U346" authorId="0" shapeId="0" xr:uid="{3FD998B6-DED4-42F3-A40C-3D75C4601B21}">
      <text>
        <r>
          <rPr>
            <sz val="9"/>
            <color indexed="81"/>
            <rFont val="Tahoma"/>
            <family val="2"/>
          </rPr>
          <t>Solver converged in probability to a global solution.</t>
        </r>
      </text>
    </comment>
    <comment ref="V346" authorId="0" shapeId="0" xr:uid="{90BF72CF-22B0-451C-A6C8-4C104CEAFCDC}">
      <text>
        <r>
          <rPr>
            <sz val="9"/>
            <color indexed="81"/>
            <rFont val="Tahoma"/>
            <family val="2"/>
          </rPr>
          <t>Solver converged in probability to a global solution.</t>
        </r>
      </text>
    </comment>
    <comment ref="W346" authorId="0" shapeId="0" xr:uid="{5C6FD21C-48C2-4088-B47C-377B2E5C1BD8}">
      <text>
        <r>
          <rPr>
            <sz val="9"/>
            <color indexed="81"/>
            <rFont val="Tahoma"/>
            <family val="2"/>
          </rPr>
          <t>Solver converged in probability to a global solution.</t>
        </r>
      </text>
    </comment>
    <comment ref="X346" authorId="0" shapeId="0" xr:uid="{B20A791C-72FA-4D89-A9A3-39FC35B9F2F4}">
      <text>
        <r>
          <rPr>
            <sz val="9"/>
            <color indexed="81"/>
            <rFont val="Tahoma"/>
            <family val="2"/>
          </rPr>
          <t>Solver converged in probability to a global solution.</t>
        </r>
      </text>
    </comment>
    <comment ref="Y346" authorId="0" shapeId="0" xr:uid="{5670F42C-246F-4C31-8CBD-D69B9DFF925B}">
      <text>
        <r>
          <rPr>
            <sz val="9"/>
            <color indexed="81"/>
            <rFont val="Tahoma"/>
            <family val="2"/>
          </rPr>
          <t>Solver converged in probability to a global solution.</t>
        </r>
      </text>
    </comment>
    <comment ref="Z346" authorId="0" shapeId="0" xr:uid="{B289D0C5-0C2E-4CCB-9458-A27E07EACE65}">
      <text>
        <r>
          <rPr>
            <sz val="9"/>
            <color indexed="81"/>
            <rFont val="Tahoma"/>
            <family val="2"/>
          </rPr>
          <t>Solver converged in probability to a global solution.</t>
        </r>
      </text>
    </comment>
    <comment ref="AA346" authorId="0" shapeId="0" xr:uid="{DC8AEA34-86A3-4AB7-8B2E-7AD3A59B0D5F}">
      <text>
        <r>
          <rPr>
            <sz val="9"/>
            <color indexed="81"/>
            <rFont val="Tahoma"/>
            <family val="2"/>
          </rPr>
          <t>Solver converged in probability to a global solution.</t>
        </r>
      </text>
    </comment>
    <comment ref="B347" authorId="0" shapeId="0" xr:uid="{8C49B266-A34E-4387-8CA8-356660B84A64}">
      <text>
        <r>
          <rPr>
            <sz val="9"/>
            <color indexed="81"/>
            <rFont val="Tahoma"/>
            <family val="2"/>
          </rPr>
          <t>Solver could not find a feasible solution.</t>
        </r>
      </text>
    </comment>
    <comment ref="C347" authorId="0" shapeId="0" xr:uid="{A6C7BE19-C195-4330-A54B-88CE58D93FE8}">
      <text>
        <r>
          <rPr>
            <sz val="9"/>
            <color indexed="81"/>
            <rFont val="Tahoma"/>
            <family val="2"/>
          </rPr>
          <t>Solver could not find a feasible solution.</t>
        </r>
      </text>
    </comment>
    <comment ref="D347" authorId="0" shapeId="0" xr:uid="{216ED5A3-B211-4705-A963-FA98389C5220}">
      <text>
        <r>
          <rPr>
            <sz val="9"/>
            <color indexed="81"/>
            <rFont val="Tahoma"/>
            <family val="2"/>
          </rPr>
          <t>Solver could not find a feasible solution.</t>
        </r>
      </text>
    </comment>
    <comment ref="E347" authorId="0" shapeId="0" xr:uid="{3B695263-CBEA-42AF-AE77-AEFA9C31B005}">
      <text>
        <r>
          <rPr>
            <sz val="9"/>
            <color indexed="81"/>
            <rFont val="Tahoma"/>
            <family val="2"/>
          </rPr>
          <t>Solver could not find a feasible solution.</t>
        </r>
      </text>
    </comment>
    <comment ref="F347" authorId="0" shapeId="0" xr:uid="{D73255A9-79F3-433B-9664-87239F8CF097}">
      <text>
        <r>
          <rPr>
            <sz val="9"/>
            <color indexed="81"/>
            <rFont val="Tahoma"/>
            <family val="2"/>
          </rPr>
          <t>Solver could not find a feasible solution.</t>
        </r>
      </text>
    </comment>
    <comment ref="G347" authorId="0" shapeId="0" xr:uid="{EB3FEF24-41C9-4FCF-A0D3-9B0464D8C790}">
      <text>
        <r>
          <rPr>
            <sz val="9"/>
            <color indexed="81"/>
            <rFont val="Tahoma"/>
            <family val="2"/>
          </rPr>
          <t>Solver could not find a feasible solution.</t>
        </r>
      </text>
    </comment>
    <comment ref="H347" authorId="0" shapeId="0" xr:uid="{A34E68E1-86BD-4D43-90BE-62726DBAEA2C}">
      <text>
        <r>
          <rPr>
            <sz val="9"/>
            <color indexed="81"/>
            <rFont val="Tahoma"/>
            <family val="2"/>
          </rPr>
          <t>Solver could not find a feasible solution.</t>
        </r>
      </text>
    </comment>
    <comment ref="I347" authorId="0" shapeId="0" xr:uid="{6CF0DC96-0FF3-4C6B-99A3-DC09205A0C2B}">
      <text>
        <r>
          <rPr>
            <sz val="9"/>
            <color indexed="81"/>
            <rFont val="Tahoma"/>
            <family val="2"/>
          </rPr>
          <t>Solver could not find a feasible solution.</t>
        </r>
      </text>
    </comment>
    <comment ref="J347" authorId="0" shapeId="0" xr:uid="{0A79A1CE-9D5A-4369-8A6C-D703AB2F68C6}">
      <text>
        <r>
          <rPr>
            <sz val="9"/>
            <color indexed="81"/>
            <rFont val="Tahoma"/>
            <family val="2"/>
          </rPr>
          <t>Solver could not find a feasible solution.</t>
        </r>
      </text>
    </comment>
    <comment ref="K347" authorId="0" shapeId="0" xr:uid="{48F7FA5F-ED6C-477B-ADDE-95A1AC3166B9}">
      <text>
        <r>
          <rPr>
            <sz val="9"/>
            <color indexed="81"/>
            <rFont val="Tahoma"/>
            <family val="2"/>
          </rPr>
          <t>Solver could not find a feasible solution.</t>
        </r>
      </text>
    </comment>
    <comment ref="L347" authorId="0" shapeId="0" xr:uid="{4DFFBB04-CB6F-43CF-91FB-FC25A4AF0477}">
      <text>
        <r>
          <rPr>
            <sz val="9"/>
            <color indexed="81"/>
            <rFont val="Tahoma"/>
            <family val="2"/>
          </rPr>
          <t>Solver could not find a feasible solution.</t>
        </r>
      </text>
    </comment>
    <comment ref="M347" authorId="0" shapeId="0" xr:uid="{FDF4BBE9-C15F-4D85-A52D-A743D8D49072}">
      <text>
        <r>
          <rPr>
            <sz val="9"/>
            <color indexed="81"/>
            <rFont val="Tahoma"/>
            <family val="2"/>
          </rPr>
          <t>Solver could not find a feasible solution.</t>
        </r>
      </text>
    </comment>
    <comment ref="N347" authorId="0" shapeId="0" xr:uid="{D2ABBE51-7650-4A16-A97A-B6A923564FE6}">
      <text>
        <r>
          <rPr>
            <sz val="9"/>
            <color indexed="81"/>
            <rFont val="Tahoma"/>
            <family val="2"/>
          </rPr>
          <t>Solver could not find a feasible solution.</t>
        </r>
      </text>
    </comment>
    <comment ref="O347" authorId="0" shapeId="0" xr:uid="{35B985FA-C26D-434E-AB16-0DB0DD55B13C}">
      <text>
        <r>
          <rPr>
            <sz val="9"/>
            <color indexed="81"/>
            <rFont val="Tahoma"/>
            <family val="2"/>
          </rPr>
          <t>Solver converged in probability to a global solution.</t>
        </r>
      </text>
    </comment>
    <comment ref="P347" authorId="0" shapeId="0" xr:uid="{9D529DC9-9292-4592-9292-EFBAC4081555}">
      <text>
        <r>
          <rPr>
            <sz val="9"/>
            <color indexed="81"/>
            <rFont val="Tahoma"/>
            <family val="2"/>
          </rPr>
          <t>Solver converged in probability to a global solution.</t>
        </r>
      </text>
    </comment>
    <comment ref="Q347" authorId="0" shapeId="0" xr:uid="{E8C382D3-0F5A-4977-8E8D-A0F25BE50FC4}">
      <text>
        <r>
          <rPr>
            <sz val="9"/>
            <color indexed="81"/>
            <rFont val="Tahoma"/>
            <family val="2"/>
          </rPr>
          <t>Solver converged in probability to a global solution.</t>
        </r>
      </text>
    </comment>
    <comment ref="R347" authorId="0" shapeId="0" xr:uid="{5C33BB05-8904-48AC-9E9B-21F03A8B6762}">
      <text>
        <r>
          <rPr>
            <sz val="9"/>
            <color indexed="81"/>
            <rFont val="Tahoma"/>
            <family val="2"/>
          </rPr>
          <t>Solver converged in probability to a global solution.</t>
        </r>
      </text>
    </comment>
    <comment ref="S347" authorId="0" shapeId="0" xr:uid="{FC27160A-026E-4A8F-8096-AA346C8F47AD}">
      <text>
        <r>
          <rPr>
            <sz val="9"/>
            <color indexed="81"/>
            <rFont val="Tahoma"/>
            <family val="2"/>
          </rPr>
          <t>Solver converged in probability to a global solution.</t>
        </r>
      </text>
    </comment>
    <comment ref="T347" authorId="0" shapeId="0" xr:uid="{D4275781-8351-4358-9EB7-5E619703F796}">
      <text>
        <r>
          <rPr>
            <sz val="9"/>
            <color indexed="81"/>
            <rFont val="Tahoma"/>
            <family val="2"/>
          </rPr>
          <t>Solver converged in probability to a global solution.</t>
        </r>
      </text>
    </comment>
    <comment ref="U347" authorId="0" shapeId="0" xr:uid="{F8474983-4CA6-4322-A189-6214D3183B1B}">
      <text>
        <r>
          <rPr>
            <sz val="9"/>
            <color indexed="81"/>
            <rFont val="Tahoma"/>
            <family val="2"/>
          </rPr>
          <t>Solver converged in probability to a global solution.</t>
        </r>
      </text>
    </comment>
    <comment ref="V347" authorId="0" shapeId="0" xr:uid="{06894D71-D4DB-46B9-9144-D5FB90F861F7}">
      <text>
        <r>
          <rPr>
            <sz val="9"/>
            <color indexed="81"/>
            <rFont val="Tahoma"/>
            <family val="2"/>
          </rPr>
          <t>Solver converged in probability to a global solution.</t>
        </r>
      </text>
    </comment>
    <comment ref="W347" authorId="0" shapeId="0" xr:uid="{D436D784-6387-421B-A514-491A49F97885}">
      <text>
        <r>
          <rPr>
            <sz val="9"/>
            <color indexed="81"/>
            <rFont val="Tahoma"/>
            <family val="2"/>
          </rPr>
          <t>Solver converged in probability to a global solution.</t>
        </r>
      </text>
    </comment>
    <comment ref="X347" authorId="0" shapeId="0" xr:uid="{B3B129DB-46AF-4605-9D87-5722AD0143AB}">
      <text>
        <r>
          <rPr>
            <sz val="9"/>
            <color indexed="81"/>
            <rFont val="Tahoma"/>
            <family val="2"/>
          </rPr>
          <t>Solver converged in probability to a global solution.</t>
        </r>
      </text>
    </comment>
    <comment ref="Y347" authorId="0" shapeId="0" xr:uid="{D0B546EC-6482-417C-ABEF-CA1F51AC3050}">
      <text>
        <r>
          <rPr>
            <sz val="9"/>
            <color indexed="81"/>
            <rFont val="Tahoma"/>
            <family val="2"/>
          </rPr>
          <t>Solver converged in probability to a global solution.</t>
        </r>
      </text>
    </comment>
    <comment ref="Z347" authorId="0" shapeId="0" xr:uid="{32DFA067-BC5B-4AFB-A2A8-909A21A64BE3}">
      <text>
        <r>
          <rPr>
            <sz val="9"/>
            <color indexed="81"/>
            <rFont val="Tahoma"/>
            <family val="2"/>
          </rPr>
          <t>Solver converged in probability to a global solution.</t>
        </r>
      </text>
    </comment>
    <comment ref="AA347" authorId="0" shapeId="0" xr:uid="{E984E1A9-4208-4C6B-A483-0FDC76AB02C0}">
      <text>
        <r>
          <rPr>
            <sz val="9"/>
            <color indexed="81"/>
            <rFont val="Tahoma"/>
            <family val="2"/>
          </rPr>
          <t>Solver converged in probability to a global solution.</t>
        </r>
      </text>
    </comment>
    <comment ref="B348" authorId="0" shapeId="0" xr:uid="{0E94A074-33A5-4CB2-9F1E-AA9FD63E6F72}">
      <text>
        <r>
          <rPr>
            <sz val="9"/>
            <color indexed="81"/>
            <rFont val="Tahoma"/>
            <family val="2"/>
          </rPr>
          <t>Solver could not find a feasible solution.</t>
        </r>
      </text>
    </comment>
    <comment ref="C348" authorId="0" shapeId="0" xr:uid="{5417150E-B6E3-4E34-8EA6-75D07A44091B}">
      <text>
        <r>
          <rPr>
            <sz val="9"/>
            <color indexed="81"/>
            <rFont val="Tahoma"/>
            <family val="2"/>
          </rPr>
          <t>Solver could not find a feasible solution.</t>
        </r>
      </text>
    </comment>
    <comment ref="D348" authorId="0" shapeId="0" xr:uid="{CF2DDC4C-0760-4D1B-B543-8E5566E7AAC8}">
      <text>
        <r>
          <rPr>
            <sz val="9"/>
            <color indexed="81"/>
            <rFont val="Tahoma"/>
            <family val="2"/>
          </rPr>
          <t>Solver could not find a feasible solution.</t>
        </r>
      </text>
    </comment>
    <comment ref="E348" authorId="0" shapeId="0" xr:uid="{618BC783-7E60-499B-8308-1EBF9A410846}">
      <text>
        <r>
          <rPr>
            <sz val="9"/>
            <color indexed="81"/>
            <rFont val="Tahoma"/>
            <family val="2"/>
          </rPr>
          <t>Solver could not find a feasible solution.</t>
        </r>
      </text>
    </comment>
    <comment ref="F348" authorId="0" shapeId="0" xr:uid="{D72E3887-D5BB-4007-B18E-D3789BCD6E14}">
      <text>
        <r>
          <rPr>
            <sz val="9"/>
            <color indexed="81"/>
            <rFont val="Tahoma"/>
            <family val="2"/>
          </rPr>
          <t>Solver could not find a feasible solution.</t>
        </r>
      </text>
    </comment>
    <comment ref="G348" authorId="0" shapeId="0" xr:uid="{A3E50841-6296-4C02-9B25-7F99B5AAE072}">
      <text>
        <r>
          <rPr>
            <sz val="9"/>
            <color indexed="81"/>
            <rFont val="Tahoma"/>
            <family val="2"/>
          </rPr>
          <t>Solver could not find a feasible solution.</t>
        </r>
      </text>
    </comment>
    <comment ref="H348" authorId="0" shapeId="0" xr:uid="{C230CDA9-7154-4F75-AC76-F5E57A518F75}">
      <text>
        <r>
          <rPr>
            <sz val="9"/>
            <color indexed="81"/>
            <rFont val="Tahoma"/>
            <family val="2"/>
          </rPr>
          <t>Solver could not find a feasible solution.</t>
        </r>
      </text>
    </comment>
    <comment ref="I348" authorId="0" shapeId="0" xr:uid="{B5364879-CE8B-44AF-8DC3-A748D4E45AE9}">
      <text>
        <r>
          <rPr>
            <sz val="9"/>
            <color indexed="81"/>
            <rFont val="Tahoma"/>
            <family val="2"/>
          </rPr>
          <t>Solver could not find a feasible solution.</t>
        </r>
      </text>
    </comment>
    <comment ref="J348" authorId="0" shapeId="0" xr:uid="{508925FF-D81D-4C06-9394-E3921C4EF8F6}">
      <text>
        <r>
          <rPr>
            <sz val="9"/>
            <color indexed="81"/>
            <rFont val="Tahoma"/>
            <family val="2"/>
          </rPr>
          <t>Solver could not find a feasible solution.</t>
        </r>
      </text>
    </comment>
    <comment ref="K348" authorId="0" shapeId="0" xr:uid="{0A7872C8-832A-480A-8CE0-6968F026D9C3}">
      <text>
        <r>
          <rPr>
            <sz val="9"/>
            <color indexed="81"/>
            <rFont val="Tahoma"/>
            <family val="2"/>
          </rPr>
          <t>Solver could not find a feasible solution.</t>
        </r>
      </text>
    </comment>
    <comment ref="L348" authorId="0" shapeId="0" xr:uid="{4C541206-E857-4A4C-A25A-4C05840CF732}">
      <text>
        <r>
          <rPr>
            <sz val="9"/>
            <color indexed="81"/>
            <rFont val="Tahoma"/>
            <family val="2"/>
          </rPr>
          <t>Solver could not find a feasible solution.</t>
        </r>
      </text>
    </comment>
    <comment ref="M348" authorId="0" shapeId="0" xr:uid="{A2C05A9E-9B1E-4370-956A-30CC74D526BC}">
      <text>
        <r>
          <rPr>
            <sz val="9"/>
            <color indexed="81"/>
            <rFont val="Tahoma"/>
            <family val="2"/>
          </rPr>
          <t>Solver could not find a feasible solution.</t>
        </r>
      </text>
    </comment>
    <comment ref="N348" authorId="0" shapeId="0" xr:uid="{6F6DFAF4-6665-4F1C-8C2E-EDD2429F20C6}">
      <text>
        <r>
          <rPr>
            <sz val="9"/>
            <color indexed="81"/>
            <rFont val="Tahoma"/>
            <family val="2"/>
          </rPr>
          <t>Solver could not find a feasible solution.</t>
        </r>
      </text>
    </comment>
    <comment ref="O348" authorId="0" shapeId="0" xr:uid="{B5BBD560-D41D-4D3D-B74D-54AFDAA92B4C}">
      <text>
        <r>
          <rPr>
            <sz val="9"/>
            <color indexed="81"/>
            <rFont val="Tahoma"/>
            <family val="2"/>
          </rPr>
          <t>Solver converged in probability to a global solution.</t>
        </r>
      </text>
    </comment>
    <comment ref="P348" authorId="0" shapeId="0" xr:uid="{82F509B8-92EC-47C0-A5C2-0B6493F70AF4}">
      <text>
        <r>
          <rPr>
            <sz val="9"/>
            <color indexed="81"/>
            <rFont val="Tahoma"/>
            <family val="2"/>
          </rPr>
          <t>Solver converged in probability to a global solution.</t>
        </r>
      </text>
    </comment>
    <comment ref="Q348" authorId="0" shapeId="0" xr:uid="{7BE94936-3D52-450B-B70D-E9F86C279264}">
      <text>
        <r>
          <rPr>
            <sz val="9"/>
            <color indexed="81"/>
            <rFont val="Tahoma"/>
            <family val="2"/>
          </rPr>
          <t>Solver converged in probability to a global solution.</t>
        </r>
      </text>
    </comment>
    <comment ref="R348" authorId="0" shapeId="0" xr:uid="{89A3F488-7B0F-4A36-823E-F8F4A62054EF}">
      <text>
        <r>
          <rPr>
            <sz val="9"/>
            <color indexed="81"/>
            <rFont val="Tahoma"/>
            <family val="2"/>
          </rPr>
          <t>Solver converged in probability to a global solution.</t>
        </r>
      </text>
    </comment>
    <comment ref="S348" authorId="0" shapeId="0" xr:uid="{1546ED38-01FC-428C-9B78-E15FD22A9507}">
      <text>
        <r>
          <rPr>
            <sz val="9"/>
            <color indexed="81"/>
            <rFont val="Tahoma"/>
            <family val="2"/>
          </rPr>
          <t>Solver converged in probability to a global solution.</t>
        </r>
      </text>
    </comment>
    <comment ref="T348" authorId="0" shapeId="0" xr:uid="{D8EF667B-EB54-447D-8550-E6256B4B62E1}">
      <text>
        <r>
          <rPr>
            <sz val="9"/>
            <color indexed="81"/>
            <rFont val="Tahoma"/>
            <family val="2"/>
          </rPr>
          <t>Solver converged in probability to a global solution.</t>
        </r>
      </text>
    </comment>
    <comment ref="U348" authorId="0" shapeId="0" xr:uid="{C7CC1ACB-4CEE-4E9D-97D5-898169015E5F}">
      <text>
        <r>
          <rPr>
            <sz val="9"/>
            <color indexed="81"/>
            <rFont val="Tahoma"/>
            <family val="2"/>
          </rPr>
          <t>Solver converged in probability to a global solution.</t>
        </r>
      </text>
    </comment>
    <comment ref="V348" authorId="0" shapeId="0" xr:uid="{36F07952-1469-49D8-BB57-E741D5D834E7}">
      <text>
        <r>
          <rPr>
            <sz val="9"/>
            <color indexed="81"/>
            <rFont val="Tahoma"/>
            <family val="2"/>
          </rPr>
          <t>Solver converged in probability to a global solution.</t>
        </r>
      </text>
    </comment>
    <comment ref="W348" authorId="0" shapeId="0" xr:uid="{7516812B-B23A-4A1C-A6FF-830FC9648681}">
      <text>
        <r>
          <rPr>
            <sz val="9"/>
            <color indexed="81"/>
            <rFont val="Tahoma"/>
            <family val="2"/>
          </rPr>
          <t>Solver converged in probability to a global solution.</t>
        </r>
      </text>
    </comment>
    <comment ref="X348" authorId="0" shapeId="0" xr:uid="{2C8F19B4-E13C-42A8-83B3-33621202B658}">
      <text>
        <r>
          <rPr>
            <sz val="9"/>
            <color indexed="81"/>
            <rFont val="Tahoma"/>
            <family val="2"/>
          </rPr>
          <t>Solver converged in probability to a global solution.</t>
        </r>
      </text>
    </comment>
    <comment ref="Y348" authorId="0" shapeId="0" xr:uid="{D6F96E5C-1748-43AE-B0DF-2FBEC3477CB1}">
      <text>
        <r>
          <rPr>
            <sz val="9"/>
            <color indexed="81"/>
            <rFont val="Tahoma"/>
            <family val="2"/>
          </rPr>
          <t>Solver converged in probability to a global solution.</t>
        </r>
      </text>
    </comment>
    <comment ref="Z348" authorId="0" shapeId="0" xr:uid="{6F386F9C-CEE2-422F-9041-CA92242E365E}">
      <text>
        <r>
          <rPr>
            <sz val="9"/>
            <color indexed="81"/>
            <rFont val="Tahoma"/>
            <family val="2"/>
          </rPr>
          <t>Solver converged in probability to a global solution.</t>
        </r>
      </text>
    </comment>
    <comment ref="AA348" authorId="0" shapeId="0" xr:uid="{BA956654-683F-4200-AD12-61ADCBCE2EEB}">
      <text>
        <r>
          <rPr>
            <sz val="9"/>
            <color indexed="81"/>
            <rFont val="Tahoma"/>
            <family val="2"/>
          </rPr>
          <t>Solver converged in probability to a global solution.</t>
        </r>
      </text>
    </comment>
    <comment ref="B349" authorId="0" shapeId="0" xr:uid="{7DFDB5CD-8930-4E58-95E5-FE777D680B8F}">
      <text>
        <r>
          <rPr>
            <sz val="9"/>
            <color indexed="81"/>
            <rFont val="Tahoma"/>
            <family val="2"/>
          </rPr>
          <t>Solver could not find a feasible solution.</t>
        </r>
      </text>
    </comment>
    <comment ref="C349" authorId="0" shapeId="0" xr:uid="{EAE97B76-5FB0-4447-8A91-1315D25DFDF7}">
      <text>
        <r>
          <rPr>
            <sz val="9"/>
            <color indexed="81"/>
            <rFont val="Tahoma"/>
            <family val="2"/>
          </rPr>
          <t>Solver could not find a feasible solution.</t>
        </r>
      </text>
    </comment>
    <comment ref="D349" authorId="0" shapeId="0" xr:uid="{7BEB539E-E2EB-43AA-ACDC-E0E1554C80AE}">
      <text>
        <r>
          <rPr>
            <sz val="9"/>
            <color indexed="81"/>
            <rFont val="Tahoma"/>
            <family val="2"/>
          </rPr>
          <t>Solver could not find a feasible solution.</t>
        </r>
      </text>
    </comment>
    <comment ref="E349" authorId="0" shapeId="0" xr:uid="{9ABE957C-C2E4-4E17-8028-7FE74CF08AEE}">
      <text>
        <r>
          <rPr>
            <sz val="9"/>
            <color indexed="81"/>
            <rFont val="Tahoma"/>
            <family val="2"/>
          </rPr>
          <t>Solver could not find a feasible solution.</t>
        </r>
      </text>
    </comment>
    <comment ref="F349" authorId="0" shapeId="0" xr:uid="{5C9E0070-5265-4E56-9239-F3E3415CE60E}">
      <text>
        <r>
          <rPr>
            <sz val="9"/>
            <color indexed="81"/>
            <rFont val="Tahoma"/>
            <family val="2"/>
          </rPr>
          <t>Solver could not find a feasible solution.</t>
        </r>
      </text>
    </comment>
    <comment ref="G349" authorId="0" shapeId="0" xr:uid="{2800A767-CDB7-4AC6-8752-4AC35F1F09BA}">
      <text>
        <r>
          <rPr>
            <sz val="9"/>
            <color indexed="81"/>
            <rFont val="Tahoma"/>
            <family val="2"/>
          </rPr>
          <t>Solver could not find a feasible solution.</t>
        </r>
      </text>
    </comment>
    <comment ref="H349" authorId="0" shapeId="0" xr:uid="{766D8684-5758-49E9-B7CE-D89480739D8A}">
      <text>
        <r>
          <rPr>
            <sz val="9"/>
            <color indexed="81"/>
            <rFont val="Tahoma"/>
            <family val="2"/>
          </rPr>
          <t>Solver could not find a feasible solution.</t>
        </r>
      </text>
    </comment>
    <comment ref="I349" authorId="0" shapeId="0" xr:uid="{4ECB54D0-0F57-471D-A967-D7C5FEDDABCC}">
      <text>
        <r>
          <rPr>
            <sz val="9"/>
            <color indexed="81"/>
            <rFont val="Tahoma"/>
            <family val="2"/>
          </rPr>
          <t>Solver could not find a feasible solution.</t>
        </r>
      </text>
    </comment>
    <comment ref="J349" authorId="0" shapeId="0" xr:uid="{C6948D10-7A57-473E-AC99-82FAB734250E}">
      <text>
        <r>
          <rPr>
            <sz val="9"/>
            <color indexed="81"/>
            <rFont val="Tahoma"/>
            <family val="2"/>
          </rPr>
          <t>Solver could not find a feasible solution.</t>
        </r>
      </text>
    </comment>
    <comment ref="K349" authorId="0" shapeId="0" xr:uid="{3CFCBF42-F4B4-48CA-8F50-2D6F66D04725}">
      <text>
        <r>
          <rPr>
            <sz val="9"/>
            <color indexed="81"/>
            <rFont val="Tahoma"/>
            <family val="2"/>
          </rPr>
          <t>Solver could not find a feasible solution.</t>
        </r>
      </text>
    </comment>
    <comment ref="L349" authorId="0" shapeId="0" xr:uid="{37E41C4F-E35A-4F16-825C-D2822363D9CF}">
      <text>
        <r>
          <rPr>
            <sz val="9"/>
            <color indexed="81"/>
            <rFont val="Tahoma"/>
            <family val="2"/>
          </rPr>
          <t>Solver could not find a feasible solution.</t>
        </r>
      </text>
    </comment>
    <comment ref="M349" authorId="0" shapeId="0" xr:uid="{69523217-7329-43BA-ABBD-10B90C9E546C}">
      <text>
        <r>
          <rPr>
            <sz val="9"/>
            <color indexed="81"/>
            <rFont val="Tahoma"/>
            <family val="2"/>
          </rPr>
          <t>Solver could not find a feasible solution.</t>
        </r>
      </text>
    </comment>
    <comment ref="N349" authorId="0" shapeId="0" xr:uid="{46B6CBD1-D1D5-4761-9A8F-1EE5DCDA132A}">
      <text>
        <r>
          <rPr>
            <sz val="9"/>
            <color indexed="81"/>
            <rFont val="Tahoma"/>
            <family val="2"/>
          </rPr>
          <t>Solver could not find a feasible solution.</t>
        </r>
      </text>
    </comment>
    <comment ref="O349" authorId="0" shapeId="0" xr:uid="{E69CDC70-4F8E-493A-A9E0-AE9E2F5B49B1}">
      <text>
        <r>
          <rPr>
            <sz val="9"/>
            <color indexed="81"/>
            <rFont val="Tahoma"/>
            <family val="2"/>
          </rPr>
          <t>Solver converged in probability to a global solution.</t>
        </r>
      </text>
    </comment>
    <comment ref="P349" authorId="0" shapeId="0" xr:uid="{7C65C664-83FC-49E2-B35A-B2C6360D4620}">
      <text>
        <r>
          <rPr>
            <sz val="9"/>
            <color indexed="81"/>
            <rFont val="Tahoma"/>
            <family val="2"/>
          </rPr>
          <t>Solver converged in probability to a global solution.</t>
        </r>
      </text>
    </comment>
    <comment ref="Q349" authorId="0" shapeId="0" xr:uid="{714BD7A4-9FDB-4E42-9D61-C31348ACAA24}">
      <text>
        <r>
          <rPr>
            <sz val="9"/>
            <color indexed="81"/>
            <rFont val="Tahoma"/>
            <family val="2"/>
          </rPr>
          <t>Solver converged in probability to a global solution.</t>
        </r>
      </text>
    </comment>
    <comment ref="R349" authorId="0" shapeId="0" xr:uid="{AE68C779-2ACC-46E4-AB10-04DDFF828782}">
      <text>
        <r>
          <rPr>
            <sz val="9"/>
            <color indexed="81"/>
            <rFont val="Tahoma"/>
            <family val="2"/>
          </rPr>
          <t>Solver converged in probability to a global solution.</t>
        </r>
      </text>
    </comment>
    <comment ref="S349" authorId="0" shapeId="0" xr:uid="{44AF501B-EA18-475D-9634-87F412185648}">
      <text>
        <r>
          <rPr>
            <sz val="9"/>
            <color indexed="81"/>
            <rFont val="Tahoma"/>
            <family val="2"/>
          </rPr>
          <t>Solver converged in probability to a global solution.</t>
        </r>
      </text>
    </comment>
    <comment ref="T349" authorId="0" shapeId="0" xr:uid="{6C87AD77-422C-4E12-B3B8-69FFDE0CD402}">
      <text>
        <r>
          <rPr>
            <sz val="9"/>
            <color indexed="81"/>
            <rFont val="Tahoma"/>
            <family val="2"/>
          </rPr>
          <t>Solver converged in probability to a global solution.</t>
        </r>
      </text>
    </comment>
    <comment ref="U349" authorId="0" shapeId="0" xr:uid="{BCDF3407-9FAA-4839-AA65-5E456A79DF12}">
      <text>
        <r>
          <rPr>
            <sz val="9"/>
            <color indexed="81"/>
            <rFont val="Tahoma"/>
            <family val="2"/>
          </rPr>
          <t>Solver converged in probability to a global solution.</t>
        </r>
      </text>
    </comment>
    <comment ref="V349" authorId="0" shapeId="0" xr:uid="{3B874FF8-DE6C-4F79-AB54-BA4F0561770E}">
      <text>
        <r>
          <rPr>
            <sz val="9"/>
            <color indexed="81"/>
            <rFont val="Tahoma"/>
            <family val="2"/>
          </rPr>
          <t>Solver converged in probability to a global solution.</t>
        </r>
      </text>
    </comment>
    <comment ref="W349" authorId="0" shapeId="0" xr:uid="{D122AF8C-3FB5-48A0-8EE6-713535BE5261}">
      <text>
        <r>
          <rPr>
            <sz val="9"/>
            <color indexed="81"/>
            <rFont val="Tahoma"/>
            <family val="2"/>
          </rPr>
          <t>Solver converged in probability to a global solution.</t>
        </r>
      </text>
    </comment>
    <comment ref="X349" authorId="0" shapeId="0" xr:uid="{31BCB721-4F8A-4E53-B628-4AFF3D178693}">
      <text>
        <r>
          <rPr>
            <sz val="9"/>
            <color indexed="81"/>
            <rFont val="Tahoma"/>
            <family val="2"/>
          </rPr>
          <t>Solver converged in probability to a global solution.</t>
        </r>
      </text>
    </comment>
    <comment ref="Y349" authorId="0" shapeId="0" xr:uid="{5A9C554A-33F7-4AF0-8C17-201AC4FFC442}">
      <text>
        <r>
          <rPr>
            <sz val="9"/>
            <color indexed="81"/>
            <rFont val="Tahoma"/>
            <family val="2"/>
          </rPr>
          <t>Solver converged in probability to a global solution.</t>
        </r>
      </text>
    </comment>
    <comment ref="Z349" authorId="0" shapeId="0" xr:uid="{4094DF5E-D619-40C3-9A1D-067AD40EFF1E}">
      <text>
        <r>
          <rPr>
            <sz val="9"/>
            <color indexed="81"/>
            <rFont val="Tahoma"/>
            <family val="2"/>
          </rPr>
          <t>Solver converged in probability to a global solution.</t>
        </r>
      </text>
    </comment>
    <comment ref="AA349" authorId="0" shapeId="0" xr:uid="{3B7E3397-4502-4BCA-B5AD-520D98B378B6}">
      <text>
        <r>
          <rPr>
            <sz val="9"/>
            <color indexed="81"/>
            <rFont val="Tahoma"/>
            <family val="2"/>
          </rPr>
          <t>Solver converged in probability to a global solution.</t>
        </r>
      </text>
    </comment>
    <comment ref="B350" authorId="0" shapeId="0" xr:uid="{B922C98E-FDC1-424E-8C9B-B9B269186867}">
      <text>
        <r>
          <rPr>
            <sz val="9"/>
            <color indexed="81"/>
            <rFont val="Tahoma"/>
            <family val="2"/>
          </rPr>
          <t>Solver could not find a feasible solution.</t>
        </r>
      </text>
    </comment>
    <comment ref="C350" authorId="0" shapeId="0" xr:uid="{F5589B70-DE0F-4AEC-86ED-97FEBF52A16A}">
      <text>
        <r>
          <rPr>
            <sz val="9"/>
            <color indexed="81"/>
            <rFont val="Tahoma"/>
            <family val="2"/>
          </rPr>
          <t>Solver could not find a feasible solution.</t>
        </r>
      </text>
    </comment>
    <comment ref="D350" authorId="0" shapeId="0" xr:uid="{72E053CC-F513-4F30-815A-B20F8F70CA7D}">
      <text>
        <r>
          <rPr>
            <sz val="9"/>
            <color indexed="81"/>
            <rFont val="Tahoma"/>
            <family val="2"/>
          </rPr>
          <t>Solver could not find a feasible solution.</t>
        </r>
      </text>
    </comment>
    <comment ref="E350" authorId="0" shapeId="0" xr:uid="{FD05A39D-0359-427A-8E9E-8C5D8E556EFE}">
      <text>
        <r>
          <rPr>
            <sz val="9"/>
            <color indexed="81"/>
            <rFont val="Tahoma"/>
            <family val="2"/>
          </rPr>
          <t>Solver could not find a feasible solution.</t>
        </r>
      </text>
    </comment>
    <comment ref="F350" authorId="0" shapeId="0" xr:uid="{D4420AF0-BB9C-46CF-9B95-763D4C6D03D2}">
      <text>
        <r>
          <rPr>
            <sz val="9"/>
            <color indexed="81"/>
            <rFont val="Tahoma"/>
            <family val="2"/>
          </rPr>
          <t>Solver could not find a feasible solution.</t>
        </r>
      </text>
    </comment>
    <comment ref="G350" authorId="0" shapeId="0" xr:uid="{E6705605-E554-4707-AF34-2298926AD347}">
      <text>
        <r>
          <rPr>
            <sz val="9"/>
            <color indexed="81"/>
            <rFont val="Tahoma"/>
            <family val="2"/>
          </rPr>
          <t>Solver could not find a feasible solution.</t>
        </r>
      </text>
    </comment>
    <comment ref="H350" authorId="0" shapeId="0" xr:uid="{AA6E5148-B671-4B08-9AE5-BC2FC9F2B954}">
      <text>
        <r>
          <rPr>
            <sz val="9"/>
            <color indexed="81"/>
            <rFont val="Tahoma"/>
            <family val="2"/>
          </rPr>
          <t>Solver could not find a feasible solution.</t>
        </r>
      </text>
    </comment>
    <comment ref="I350" authorId="0" shapeId="0" xr:uid="{A130702B-CC2B-452C-B8D4-A31621565E01}">
      <text>
        <r>
          <rPr>
            <sz val="9"/>
            <color indexed="81"/>
            <rFont val="Tahoma"/>
            <family val="2"/>
          </rPr>
          <t>Solver could not find a feasible solution.</t>
        </r>
      </text>
    </comment>
    <comment ref="J350" authorId="0" shapeId="0" xr:uid="{2F507BFB-1AE9-42B7-BBDF-0096F9ACFF1D}">
      <text>
        <r>
          <rPr>
            <sz val="9"/>
            <color indexed="81"/>
            <rFont val="Tahoma"/>
            <family val="2"/>
          </rPr>
          <t>Solver could not find a feasible solution.</t>
        </r>
      </text>
    </comment>
    <comment ref="K350" authorId="0" shapeId="0" xr:uid="{77922CB4-AB86-4236-969F-3972D33B5EEC}">
      <text>
        <r>
          <rPr>
            <sz val="9"/>
            <color indexed="81"/>
            <rFont val="Tahoma"/>
            <family val="2"/>
          </rPr>
          <t>Solver could not find a feasible solution.</t>
        </r>
      </text>
    </comment>
    <comment ref="L350" authorId="0" shapeId="0" xr:uid="{F8BE8449-059E-464E-B8D6-CA147CD64C29}">
      <text>
        <r>
          <rPr>
            <sz val="9"/>
            <color indexed="81"/>
            <rFont val="Tahoma"/>
            <family val="2"/>
          </rPr>
          <t>Solver could not find a feasible solution.</t>
        </r>
      </text>
    </comment>
    <comment ref="M350" authorId="0" shapeId="0" xr:uid="{90AF0B98-7BA0-4237-BD64-536F71A079D2}">
      <text>
        <r>
          <rPr>
            <sz val="9"/>
            <color indexed="81"/>
            <rFont val="Tahoma"/>
            <family val="2"/>
          </rPr>
          <t>Solver could not find a feasible solution.</t>
        </r>
      </text>
    </comment>
    <comment ref="N350" authorId="0" shapeId="0" xr:uid="{1F333A88-2302-4707-AEAA-296BCE4D54F5}">
      <text>
        <r>
          <rPr>
            <sz val="9"/>
            <color indexed="81"/>
            <rFont val="Tahoma"/>
            <family val="2"/>
          </rPr>
          <t>Solver could not find a feasible solution.</t>
        </r>
      </text>
    </comment>
    <comment ref="O350" authorId="0" shapeId="0" xr:uid="{BF312727-30BB-49A9-BEA7-851041A9390B}">
      <text>
        <r>
          <rPr>
            <sz val="9"/>
            <color indexed="81"/>
            <rFont val="Tahoma"/>
            <family val="2"/>
          </rPr>
          <t>Solver converged in probability to a global solution.</t>
        </r>
      </text>
    </comment>
    <comment ref="P350" authorId="0" shapeId="0" xr:uid="{B80A5FCF-C412-4338-9125-9E81B0A65898}">
      <text>
        <r>
          <rPr>
            <sz val="9"/>
            <color indexed="81"/>
            <rFont val="Tahoma"/>
            <family val="2"/>
          </rPr>
          <t>Solver converged in probability to a global solution.</t>
        </r>
      </text>
    </comment>
    <comment ref="Q350" authorId="0" shapeId="0" xr:uid="{4EE1C993-C3FB-4604-9819-5261CEBF6362}">
      <text>
        <r>
          <rPr>
            <sz val="9"/>
            <color indexed="81"/>
            <rFont val="Tahoma"/>
            <family val="2"/>
          </rPr>
          <t>Solver converged in probability to a global solution.</t>
        </r>
      </text>
    </comment>
    <comment ref="R350" authorId="0" shapeId="0" xr:uid="{6BBC33A6-560A-493B-B723-40A51E2FD51B}">
      <text>
        <r>
          <rPr>
            <sz val="9"/>
            <color indexed="81"/>
            <rFont val="Tahoma"/>
            <family val="2"/>
          </rPr>
          <t>Solver converged in probability to a global solution.</t>
        </r>
      </text>
    </comment>
    <comment ref="S350" authorId="0" shapeId="0" xr:uid="{363E0A11-29D2-4486-9738-AC71D690E334}">
      <text>
        <r>
          <rPr>
            <sz val="9"/>
            <color indexed="81"/>
            <rFont val="Tahoma"/>
            <family val="2"/>
          </rPr>
          <t>Solver converged in probability to a global solution.</t>
        </r>
      </text>
    </comment>
    <comment ref="T350" authorId="0" shapeId="0" xr:uid="{815B3C32-6E3B-416D-ABEF-B4163181109A}">
      <text>
        <r>
          <rPr>
            <sz val="9"/>
            <color indexed="81"/>
            <rFont val="Tahoma"/>
            <family val="2"/>
          </rPr>
          <t>Solver converged in probability to a global solution.</t>
        </r>
      </text>
    </comment>
    <comment ref="U350" authorId="0" shapeId="0" xr:uid="{427A1247-92C0-4C1B-8B8F-5109DA4FDCF7}">
      <text>
        <r>
          <rPr>
            <sz val="9"/>
            <color indexed="81"/>
            <rFont val="Tahoma"/>
            <family val="2"/>
          </rPr>
          <t>Solver converged in probability to a global solution.</t>
        </r>
      </text>
    </comment>
    <comment ref="V350" authorId="0" shapeId="0" xr:uid="{796AFAA0-C9D9-4F9C-A6B6-EE707BE2D0B5}">
      <text>
        <r>
          <rPr>
            <sz val="9"/>
            <color indexed="81"/>
            <rFont val="Tahoma"/>
            <family val="2"/>
          </rPr>
          <t>Solver converged in probability to a global solution.</t>
        </r>
      </text>
    </comment>
    <comment ref="W350" authorId="0" shapeId="0" xr:uid="{CD3C4DF6-592D-4713-B5A6-A0BCA191FEEE}">
      <text>
        <r>
          <rPr>
            <sz val="9"/>
            <color indexed="81"/>
            <rFont val="Tahoma"/>
            <family val="2"/>
          </rPr>
          <t>Solver converged in probability to a global solution.</t>
        </r>
      </text>
    </comment>
    <comment ref="X350" authorId="0" shapeId="0" xr:uid="{0B1E4322-2890-41F6-AAC4-6AA6B362DFE1}">
      <text>
        <r>
          <rPr>
            <sz val="9"/>
            <color indexed="81"/>
            <rFont val="Tahoma"/>
            <family val="2"/>
          </rPr>
          <t>Solver converged in probability to a global solution.</t>
        </r>
      </text>
    </comment>
    <comment ref="Y350" authorId="0" shapeId="0" xr:uid="{8197D3F5-0FA3-4DA2-98E6-526AECCFF45D}">
      <text>
        <r>
          <rPr>
            <sz val="9"/>
            <color indexed="81"/>
            <rFont val="Tahoma"/>
            <family val="2"/>
          </rPr>
          <t>Solver converged in probability to a global solution.</t>
        </r>
      </text>
    </comment>
    <comment ref="Z350" authorId="0" shapeId="0" xr:uid="{19C12391-8F55-4CCA-884A-67D2D2BC1BF1}">
      <text>
        <r>
          <rPr>
            <sz val="9"/>
            <color indexed="81"/>
            <rFont val="Tahoma"/>
            <family val="2"/>
          </rPr>
          <t>Solver converged in probability to a global solution.</t>
        </r>
      </text>
    </comment>
    <comment ref="AA350" authorId="0" shapeId="0" xr:uid="{E1169F48-C043-46A7-901E-BDFC38EB6F10}">
      <text>
        <r>
          <rPr>
            <sz val="9"/>
            <color indexed="81"/>
            <rFont val="Tahoma"/>
            <family val="2"/>
          </rPr>
          <t>Solver converged in probability to a global solution.</t>
        </r>
      </text>
    </comment>
    <comment ref="B351" authorId="0" shapeId="0" xr:uid="{AC04EF8B-E214-494F-9FEC-1328328EBFFC}">
      <text>
        <r>
          <rPr>
            <sz val="9"/>
            <color indexed="81"/>
            <rFont val="Tahoma"/>
            <family val="2"/>
          </rPr>
          <t>Solver could not find a feasible solution.</t>
        </r>
      </text>
    </comment>
    <comment ref="C351" authorId="0" shapeId="0" xr:uid="{972BC12D-B141-44AE-8095-D64846240521}">
      <text>
        <r>
          <rPr>
            <sz val="9"/>
            <color indexed="81"/>
            <rFont val="Tahoma"/>
            <family val="2"/>
          </rPr>
          <t>Solver could not find a feasible solution.</t>
        </r>
      </text>
    </comment>
    <comment ref="D351" authorId="0" shapeId="0" xr:uid="{AA99AEF9-60B7-45B7-930F-36E006A36665}">
      <text>
        <r>
          <rPr>
            <sz val="9"/>
            <color indexed="81"/>
            <rFont val="Tahoma"/>
            <family val="2"/>
          </rPr>
          <t>Solver could not find a feasible solution.</t>
        </r>
      </text>
    </comment>
    <comment ref="E351" authorId="0" shapeId="0" xr:uid="{92692018-6B8E-409D-B17D-5FD547135012}">
      <text>
        <r>
          <rPr>
            <sz val="9"/>
            <color indexed="81"/>
            <rFont val="Tahoma"/>
            <family val="2"/>
          </rPr>
          <t>Solver could not find a feasible solution.</t>
        </r>
      </text>
    </comment>
    <comment ref="F351" authorId="0" shapeId="0" xr:uid="{D12135EA-DDAA-4ED9-8CC1-E02D6FFBCAC1}">
      <text>
        <r>
          <rPr>
            <sz val="9"/>
            <color indexed="81"/>
            <rFont val="Tahoma"/>
            <family val="2"/>
          </rPr>
          <t>Solver could not find a feasible solution.</t>
        </r>
      </text>
    </comment>
    <comment ref="G351" authorId="0" shapeId="0" xr:uid="{DAC2AD9F-9786-4A1B-840D-95537F7C9B6E}">
      <text>
        <r>
          <rPr>
            <sz val="9"/>
            <color indexed="81"/>
            <rFont val="Tahoma"/>
            <family val="2"/>
          </rPr>
          <t>Solver could not find a feasible solution.</t>
        </r>
      </text>
    </comment>
    <comment ref="H351" authorId="0" shapeId="0" xr:uid="{C4C2B88B-3066-47C8-BC5C-6D04D385DCCF}">
      <text>
        <r>
          <rPr>
            <sz val="9"/>
            <color indexed="81"/>
            <rFont val="Tahoma"/>
            <family val="2"/>
          </rPr>
          <t>Solver could not find a feasible solution.</t>
        </r>
      </text>
    </comment>
    <comment ref="I351" authorId="0" shapeId="0" xr:uid="{A90AB954-3991-457A-8AA1-DBCDF7233A51}">
      <text>
        <r>
          <rPr>
            <sz val="9"/>
            <color indexed="81"/>
            <rFont val="Tahoma"/>
            <family val="2"/>
          </rPr>
          <t>Solver could not find a feasible solution.</t>
        </r>
      </text>
    </comment>
    <comment ref="J351" authorId="0" shapeId="0" xr:uid="{AE7133BB-7770-4010-823D-05D7435F95F5}">
      <text>
        <r>
          <rPr>
            <sz val="9"/>
            <color indexed="81"/>
            <rFont val="Tahoma"/>
            <family val="2"/>
          </rPr>
          <t>Solver could not find a feasible solution.</t>
        </r>
      </text>
    </comment>
    <comment ref="K351" authorId="0" shapeId="0" xr:uid="{E2F0EA1B-BDD5-4998-92EB-C3CEFD08AD9E}">
      <text>
        <r>
          <rPr>
            <sz val="9"/>
            <color indexed="81"/>
            <rFont val="Tahoma"/>
            <family val="2"/>
          </rPr>
          <t>Solver could not find a feasible solution.</t>
        </r>
      </text>
    </comment>
    <comment ref="L351" authorId="0" shapeId="0" xr:uid="{2BD03E30-0861-46C1-8183-2D360C516BC8}">
      <text>
        <r>
          <rPr>
            <sz val="9"/>
            <color indexed="81"/>
            <rFont val="Tahoma"/>
            <family val="2"/>
          </rPr>
          <t>Solver could not find a feasible solution.</t>
        </r>
      </text>
    </comment>
    <comment ref="M351" authorId="0" shapeId="0" xr:uid="{747E4F8E-5CCC-4468-89D1-C891238793C5}">
      <text>
        <r>
          <rPr>
            <sz val="9"/>
            <color indexed="81"/>
            <rFont val="Tahoma"/>
            <family val="2"/>
          </rPr>
          <t>Solver could not find a feasible solution.</t>
        </r>
      </text>
    </comment>
    <comment ref="N351" authorId="0" shapeId="0" xr:uid="{C0B3AE60-6777-433B-B6E0-E6BA5110DC4C}">
      <text>
        <r>
          <rPr>
            <sz val="9"/>
            <color indexed="81"/>
            <rFont val="Tahoma"/>
            <family val="2"/>
          </rPr>
          <t>Solver could not find a feasible solution.</t>
        </r>
      </text>
    </comment>
    <comment ref="O351" authorId="0" shapeId="0" xr:uid="{16E1AABE-474B-49F5-804D-3D3BAFA82435}">
      <text>
        <r>
          <rPr>
            <sz val="9"/>
            <color indexed="81"/>
            <rFont val="Tahoma"/>
            <family val="2"/>
          </rPr>
          <t>Solver converged in probability to a global solution.</t>
        </r>
      </text>
    </comment>
    <comment ref="P351" authorId="0" shapeId="0" xr:uid="{8D93B829-2832-429A-89ED-C7899510682A}">
      <text>
        <r>
          <rPr>
            <sz val="9"/>
            <color indexed="81"/>
            <rFont val="Tahoma"/>
            <family val="2"/>
          </rPr>
          <t>Solver converged in probability to a global solution.</t>
        </r>
      </text>
    </comment>
    <comment ref="Q351" authorId="0" shapeId="0" xr:uid="{CEC4E870-E143-4830-BD82-439F33668E01}">
      <text>
        <r>
          <rPr>
            <sz val="9"/>
            <color indexed="81"/>
            <rFont val="Tahoma"/>
            <family val="2"/>
          </rPr>
          <t>Solver converged in probability to a global solution.</t>
        </r>
      </text>
    </comment>
    <comment ref="R351" authorId="0" shapeId="0" xr:uid="{4D6D623F-BD81-4489-A8BB-CD39B2CF2643}">
      <text>
        <r>
          <rPr>
            <sz val="9"/>
            <color indexed="81"/>
            <rFont val="Tahoma"/>
            <family val="2"/>
          </rPr>
          <t>Solver converged in probability to a global solution.</t>
        </r>
      </text>
    </comment>
    <comment ref="S351" authorId="0" shapeId="0" xr:uid="{E27D5AE3-D207-4A07-B30A-58FD637C5876}">
      <text>
        <r>
          <rPr>
            <sz val="9"/>
            <color indexed="81"/>
            <rFont val="Tahoma"/>
            <family val="2"/>
          </rPr>
          <t>Solver converged in probability to a global solution.</t>
        </r>
      </text>
    </comment>
    <comment ref="T351" authorId="0" shapeId="0" xr:uid="{D5FA46DC-48B3-4EBA-AD62-033F8DE322D5}">
      <text>
        <r>
          <rPr>
            <sz val="9"/>
            <color indexed="81"/>
            <rFont val="Tahoma"/>
            <family val="2"/>
          </rPr>
          <t>Solver converged in probability to a global solution.</t>
        </r>
      </text>
    </comment>
    <comment ref="U351" authorId="0" shapeId="0" xr:uid="{BE4C778B-93F9-4CE4-A7CA-33570C6D5D98}">
      <text>
        <r>
          <rPr>
            <sz val="9"/>
            <color indexed="81"/>
            <rFont val="Tahoma"/>
            <family val="2"/>
          </rPr>
          <t>Solver converged in probability to a global solution.</t>
        </r>
      </text>
    </comment>
    <comment ref="V351" authorId="0" shapeId="0" xr:uid="{78BAADA4-3C33-4758-B4D2-D52701FE3C65}">
      <text>
        <r>
          <rPr>
            <sz val="9"/>
            <color indexed="81"/>
            <rFont val="Tahoma"/>
            <family val="2"/>
          </rPr>
          <t>Solver converged in probability to a global solution.</t>
        </r>
      </text>
    </comment>
    <comment ref="W351" authorId="0" shapeId="0" xr:uid="{8AFA8C73-81D0-4B6F-8EB9-7B8E6DFC9008}">
      <text>
        <r>
          <rPr>
            <sz val="9"/>
            <color indexed="81"/>
            <rFont val="Tahoma"/>
            <family val="2"/>
          </rPr>
          <t>Solver converged in probability to a global solution.</t>
        </r>
      </text>
    </comment>
    <comment ref="X351" authorId="0" shapeId="0" xr:uid="{78875370-C64B-47AB-94BC-E7B059A8CAB0}">
      <text>
        <r>
          <rPr>
            <sz val="9"/>
            <color indexed="81"/>
            <rFont val="Tahoma"/>
            <family val="2"/>
          </rPr>
          <t>Solver converged in probability to a global solution.</t>
        </r>
      </text>
    </comment>
    <comment ref="Y351" authorId="0" shapeId="0" xr:uid="{74287C21-2719-4DAD-B18C-06E9FCFDCB7F}">
      <text>
        <r>
          <rPr>
            <sz val="9"/>
            <color indexed="81"/>
            <rFont val="Tahoma"/>
            <family val="2"/>
          </rPr>
          <t>Solver converged in probability to a global solution.</t>
        </r>
      </text>
    </comment>
    <comment ref="Z351" authorId="0" shapeId="0" xr:uid="{46DD9347-9707-4A51-9D0B-59B6DFB84DB4}">
      <text>
        <r>
          <rPr>
            <sz val="9"/>
            <color indexed="81"/>
            <rFont val="Tahoma"/>
            <family val="2"/>
          </rPr>
          <t>Solver converged in probability to a global solution.</t>
        </r>
      </text>
    </comment>
    <comment ref="AA351" authorId="0" shapeId="0" xr:uid="{EDAF3B26-4E3C-486A-A45A-A4277077702E}">
      <text>
        <r>
          <rPr>
            <sz val="9"/>
            <color indexed="81"/>
            <rFont val="Tahoma"/>
            <family val="2"/>
          </rPr>
          <t>Solver converged in probability to a global solution.</t>
        </r>
      </text>
    </comment>
    <comment ref="B352" authorId="0" shapeId="0" xr:uid="{439F5124-B862-4D40-9606-04F90CCEE6E4}">
      <text>
        <r>
          <rPr>
            <sz val="9"/>
            <color indexed="81"/>
            <rFont val="Tahoma"/>
            <family val="2"/>
          </rPr>
          <t>Solver could not find a feasible solution.</t>
        </r>
      </text>
    </comment>
    <comment ref="C352" authorId="0" shapeId="0" xr:uid="{7C5C027C-B70C-4E50-B98F-4DE59BB818D9}">
      <text>
        <r>
          <rPr>
            <sz val="9"/>
            <color indexed="81"/>
            <rFont val="Tahoma"/>
            <family val="2"/>
          </rPr>
          <t>Solver could not find a feasible solution.</t>
        </r>
      </text>
    </comment>
    <comment ref="D352" authorId="0" shapeId="0" xr:uid="{2E6E3508-B2AB-48F3-BAC0-9971F3EC0E44}">
      <text>
        <r>
          <rPr>
            <sz val="9"/>
            <color indexed="81"/>
            <rFont val="Tahoma"/>
            <family val="2"/>
          </rPr>
          <t>Solver could not find a feasible solution.</t>
        </r>
      </text>
    </comment>
    <comment ref="E352" authorId="0" shapeId="0" xr:uid="{22294B9D-C947-4901-91CC-F4BAD2A27943}">
      <text>
        <r>
          <rPr>
            <sz val="9"/>
            <color indexed="81"/>
            <rFont val="Tahoma"/>
            <family val="2"/>
          </rPr>
          <t>Solver could not find a feasible solution.</t>
        </r>
      </text>
    </comment>
    <comment ref="F352" authorId="0" shapeId="0" xr:uid="{D9A67024-6B00-437A-8713-C7CD38803D3F}">
      <text>
        <r>
          <rPr>
            <sz val="9"/>
            <color indexed="81"/>
            <rFont val="Tahoma"/>
            <family val="2"/>
          </rPr>
          <t>Solver could not find a feasible solution.</t>
        </r>
      </text>
    </comment>
    <comment ref="G352" authorId="0" shapeId="0" xr:uid="{D2E73DF9-1982-4210-AB86-42A6D73046A8}">
      <text>
        <r>
          <rPr>
            <sz val="9"/>
            <color indexed="81"/>
            <rFont val="Tahoma"/>
            <family val="2"/>
          </rPr>
          <t>Solver could not find a feasible solution.</t>
        </r>
      </text>
    </comment>
    <comment ref="H352" authorId="0" shapeId="0" xr:uid="{D402D047-9D2E-4B5D-96A4-188E160C7D82}">
      <text>
        <r>
          <rPr>
            <sz val="9"/>
            <color indexed="81"/>
            <rFont val="Tahoma"/>
            <family val="2"/>
          </rPr>
          <t>Solver could not find a feasible solution.</t>
        </r>
      </text>
    </comment>
    <comment ref="I352" authorId="0" shapeId="0" xr:uid="{EC4CCBD3-E7DD-45F3-8FD8-9F87BFE33F8A}">
      <text>
        <r>
          <rPr>
            <sz val="9"/>
            <color indexed="81"/>
            <rFont val="Tahoma"/>
            <family val="2"/>
          </rPr>
          <t>Solver could not find a feasible solution.</t>
        </r>
      </text>
    </comment>
    <comment ref="J352" authorId="0" shapeId="0" xr:uid="{B38BB3ED-A3EF-4B06-9D47-482CE2E536F7}">
      <text>
        <r>
          <rPr>
            <sz val="9"/>
            <color indexed="81"/>
            <rFont val="Tahoma"/>
            <family val="2"/>
          </rPr>
          <t>Solver could not find a feasible solution.</t>
        </r>
      </text>
    </comment>
    <comment ref="K352" authorId="0" shapeId="0" xr:uid="{6E5504A6-08CB-41E2-A04B-C7C55F0AFFD2}">
      <text>
        <r>
          <rPr>
            <sz val="9"/>
            <color indexed="81"/>
            <rFont val="Tahoma"/>
            <family val="2"/>
          </rPr>
          <t>Solver could not find a feasible solution.</t>
        </r>
      </text>
    </comment>
    <comment ref="L352" authorId="0" shapeId="0" xr:uid="{24A747AD-8ECE-43C6-9B96-17183AE88E26}">
      <text>
        <r>
          <rPr>
            <sz val="9"/>
            <color indexed="81"/>
            <rFont val="Tahoma"/>
            <family val="2"/>
          </rPr>
          <t>Solver could not find a feasible solution.</t>
        </r>
      </text>
    </comment>
    <comment ref="M352" authorId="0" shapeId="0" xr:uid="{A3AB935D-D5D7-4EBE-B196-2BAE54D2EB46}">
      <text>
        <r>
          <rPr>
            <sz val="9"/>
            <color indexed="81"/>
            <rFont val="Tahoma"/>
            <family val="2"/>
          </rPr>
          <t>Solver could not find a feasible solution.</t>
        </r>
      </text>
    </comment>
    <comment ref="N352" authorId="0" shapeId="0" xr:uid="{74F67484-CD77-4B23-A9CA-0DF70603B5EB}">
      <text>
        <r>
          <rPr>
            <sz val="9"/>
            <color indexed="81"/>
            <rFont val="Tahoma"/>
            <family val="2"/>
          </rPr>
          <t>Solver could not find a feasible solution.</t>
        </r>
      </text>
    </comment>
    <comment ref="O352" authorId="0" shapeId="0" xr:uid="{5048CA1A-4BAE-48DE-9294-4A1F451C454B}">
      <text>
        <r>
          <rPr>
            <sz val="9"/>
            <color indexed="81"/>
            <rFont val="Tahoma"/>
            <family val="2"/>
          </rPr>
          <t>Solver converged in probability to a global solution.</t>
        </r>
      </text>
    </comment>
    <comment ref="P352" authorId="0" shapeId="0" xr:uid="{F95A5A49-5EC8-41BF-A04E-95D6069010C1}">
      <text>
        <r>
          <rPr>
            <sz val="9"/>
            <color indexed="81"/>
            <rFont val="Tahoma"/>
            <family val="2"/>
          </rPr>
          <t>Solver converged in probability to a global solution.</t>
        </r>
      </text>
    </comment>
    <comment ref="Q352" authorId="0" shapeId="0" xr:uid="{A500B72D-C3E7-4DCF-8C35-2A87B6BFF7DD}">
      <text>
        <r>
          <rPr>
            <sz val="9"/>
            <color indexed="81"/>
            <rFont val="Tahoma"/>
            <family val="2"/>
          </rPr>
          <t>Solver converged in probability to a global solution.</t>
        </r>
      </text>
    </comment>
    <comment ref="R352" authorId="0" shapeId="0" xr:uid="{014C101D-3781-4094-8692-1B32F27FA690}">
      <text>
        <r>
          <rPr>
            <sz val="9"/>
            <color indexed="81"/>
            <rFont val="Tahoma"/>
            <family val="2"/>
          </rPr>
          <t>Solver converged in probability to a global solution.</t>
        </r>
      </text>
    </comment>
    <comment ref="S352" authorId="0" shapeId="0" xr:uid="{B4B197F4-288E-4F93-888F-C2003CB55606}">
      <text>
        <r>
          <rPr>
            <sz val="9"/>
            <color indexed="81"/>
            <rFont val="Tahoma"/>
            <family val="2"/>
          </rPr>
          <t>Solver converged in probability to a global solution.</t>
        </r>
      </text>
    </comment>
    <comment ref="T352" authorId="0" shapeId="0" xr:uid="{937E64AE-7F60-4A64-AD74-DAA778E4FF97}">
      <text>
        <r>
          <rPr>
            <sz val="9"/>
            <color indexed="81"/>
            <rFont val="Tahoma"/>
            <family val="2"/>
          </rPr>
          <t>Solver converged in probability to a global solution.</t>
        </r>
      </text>
    </comment>
    <comment ref="U352" authorId="0" shapeId="0" xr:uid="{32ED330E-78C8-4476-8283-5B356470B7A5}">
      <text>
        <r>
          <rPr>
            <sz val="9"/>
            <color indexed="81"/>
            <rFont val="Tahoma"/>
            <family val="2"/>
          </rPr>
          <t>Solver converged in probability to a global solution.</t>
        </r>
      </text>
    </comment>
    <comment ref="V352" authorId="0" shapeId="0" xr:uid="{0EB71641-5262-4835-990C-A22280C3621A}">
      <text>
        <r>
          <rPr>
            <sz val="9"/>
            <color indexed="81"/>
            <rFont val="Tahoma"/>
            <family val="2"/>
          </rPr>
          <t>Solver converged in probability to a global solution.</t>
        </r>
      </text>
    </comment>
    <comment ref="W352" authorId="0" shapeId="0" xr:uid="{56B77EF9-8E09-4FC8-98DA-15CF6F6C4236}">
      <text>
        <r>
          <rPr>
            <sz val="9"/>
            <color indexed="81"/>
            <rFont val="Tahoma"/>
            <family val="2"/>
          </rPr>
          <t>Solver converged in probability to a global solution.</t>
        </r>
      </text>
    </comment>
    <comment ref="X352" authorId="0" shapeId="0" xr:uid="{80F0A7F4-EC9F-4A07-BA04-D0C89ADD5B8F}">
      <text>
        <r>
          <rPr>
            <sz val="9"/>
            <color indexed="81"/>
            <rFont val="Tahoma"/>
            <family val="2"/>
          </rPr>
          <t>Solver converged in probability to a global solution.</t>
        </r>
      </text>
    </comment>
    <comment ref="Y352" authorId="0" shapeId="0" xr:uid="{24990E49-477A-4191-A842-270F6644FAC2}">
      <text>
        <r>
          <rPr>
            <sz val="9"/>
            <color indexed="81"/>
            <rFont val="Tahoma"/>
            <family val="2"/>
          </rPr>
          <t>Solver converged in probability to a global solution.</t>
        </r>
      </text>
    </comment>
    <comment ref="Z352" authorId="0" shapeId="0" xr:uid="{8C7F3F0F-B337-46C3-B746-D0C4BFC7775D}">
      <text>
        <r>
          <rPr>
            <sz val="9"/>
            <color indexed="81"/>
            <rFont val="Tahoma"/>
            <family val="2"/>
          </rPr>
          <t>Solver converged in probability to a global solution.</t>
        </r>
      </text>
    </comment>
    <comment ref="AA352" authorId="0" shapeId="0" xr:uid="{40FA72C3-FB26-42EA-85F8-529ABA73F308}">
      <text>
        <r>
          <rPr>
            <sz val="9"/>
            <color indexed="81"/>
            <rFont val="Tahoma"/>
            <family val="2"/>
          </rPr>
          <t>Solver converged in probability to a global solution.</t>
        </r>
      </text>
    </comment>
    <comment ref="B353" authorId="0" shapeId="0" xr:uid="{C5B439DA-6D49-458D-B17C-70FDEFF22EE7}">
      <text>
        <r>
          <rPr>
            <sz val="9"/>
            <color indexed="81"/>
            <rFont val="Tahoma"/>
            <family val="2"/>
          </rPr>
          <t>Solver could not find a feasible solution.</t>
        </r>
      </text>
    </comment>
    <comment ref="C353" authorId="0" shapeId="0" xr:uid="{DE3D998F-EC30-4BC4-A10E-7251E0AD5CAB}">
      <text>
        <r>
          <rPr>
            <sz val="9"/>
            <color indexed="81"/>
            <rFont val="Tahoma"/>
            <family val="2"/>
          </rPr>
          <t>Solver could not find a feasible solution.</t>
        </r>
      </text>
    </comment>
    <comment ref="D353" authorId="0" shapeId="0" xr:uid="{393F1EC2-3898-425C-8505-EA4D51B6712D}">
      <text>
        <r>
          <rPr>
            <sz val="9"/>
            <color indexed="81"/>
            <rFont val="Tahoma"/>
            <family val="2"/>
          </rPr>
          <t>Solver could not find a feasible solution.</t>
        </r>
      </text>
    </comment>
    <comment ref="E353" authorId="0" shapeId="0" xr:uid="{F937994A-BA15-4C60-A43E-A5D02F6631E2}">
      <text>
        <r>
          <rPr>
            <sz val="9"/>
            <color indexed="81"/>
            <rFont val="Tahoma"/>
            <family val="2"/>
          </rPr>
          <t>Solver could not find a feasible solution.</t>
        </r>
      </text>
    </comment>
    <comment ref="F353" authorId="0" shapeId="0" xr:uid="{E87A26FF-E110-4774-9B14-AA38CDD7B367}">
      <text>
        <r>
          <rPr>
            <sz val="9"/>
            <color indexed="81"/>
            <rFont val="Tahoma"/>
            <family val="2"/>
          </rPr>
          <t>Solver could not find a feasible solution.</t>
        </r>
      </text>
    </comment>
    <comment ref="G353" authorId="0" shapeId="0" xr:uid="{CCCA2A39-3BF8-4A5D-92A2-C25FDA09E05C}">
      <text>
        <r>
          <rPr>
            <sz val="9"/>
            <color indexed="81"/>
            <rFont val="Tahoma"/>
            <family val="2"/>
          </rPr>
          <t>Solver could not find a feasible solution.</t>
        </r>
      </text>
    </comment>
    <comment ref="H353" authorId="0" shapeId="0" xr:uid="{8710A257-1268-451D-9033-65B195D522B7}">
      <text>
        <r>
          <rPr>
            <sz val="9"/>
            <color indexed="81"/>
            <rFont val="Tahoma"/>
            <family val="2"/>
          </rPr>
          <t>Solver could not find a feasible solution.</t>
        </r>
      </text>
    </comment>
    <comment ref="I353" authorId="0" shapeId="0" xr:uid="{A0DDF6F1-3EA9-47AB-B5A2-07FAC35967C0}">
      <text>
        <r>
          <rPr>
            <sz val="9"/>
            <color indexed="81"/>
            <rFont val="Tahoma"/>
            <family val="2"/>
          </rPr>
          <t>Solver could not find a feasible solution.</t>
        </r>
      </text>
    </comment>
    <comment ref="J353" authorId="0" shapeId="0" xr:uid="{2DA77C6D-3A2B-4F90-AB3E-2AF5EDE7CA11}">
      <text>
        <r>
          <rPr>
            <sz val="9"/>
            <color indexed="81"/>
            <rFont val="Tahoma"/>
            <family val="2"/>
          </rPr>
          <t>Solver could not find a feasible solution.</t>
        </r>
      </text>
    </comment>
    <comment ref="K353" authorId="0" shapeId="0" xr:uid="{85E300F4-6B60-4C1D-8B1D-81695BAFCB01}">
      <text>
        <r>
          <rPr>
            <sz val="9"/>
            <color indexed="81"/>
            <rFont val="Tahoma"/>
            <family val="2"/>
          </rPr>
          <t>Solver could not find a feasible solution.</t>
        </r>
      </text>
    </comment>
    <comment ref="L353" authorId="0" shapeId="0" xr:uid="{DEC45ED1-597D-45D1-8AF5-C626B5062EB2}">
      <text>
        <r>
          <rPr>
            <sz val="9"/>
            <color indexed="81"/>
            <rFont val="Tahoma"/>
            <family val="2"/>
          </rPr>
          <t>Solver could not find a feasible solution.</t>
        </r>
      </text>
    </comment>
    <comment ref="M353" authorId="0" shapeId="0" xr:uid="{97521A14-0E12-4AE9-8625-8966A6333CEE}">
      <text>
        <r>
          <rPr>
            <sz val="9"/>
            <color indexed="81"/>
            <rFont val="Tahoma"/>
            <family val="2"/>
          </rPr>
          <t>Solver could not find a feasible solution.</t>
        </r>
      </text>
    </comment>
    <comment ref="N353" authorId="0" shapeId="0" xr:uid="{A752F652-8377-4946-8F92-64FB43A27D5E}">
      <text>
        <r>
          <rPr>
            <sz val="9"/>
            <color indexed="81"/>
            <rFont val="Tahoma"/>
            <family val="2"/>
          </rPr>
          <t>Solver could not find a feasible solution.</t>
        </r>
      </text>
    </comment>
    <comment ref="O353" authorId="0" shapeId="0" xr:uid="{B2B6CEE7-6F35-48EB-8AD5-1858CBA5D2CD}">
      <text>
        <r>
          <rPr>
            <sz val="9"/>
            <color indexed="81"/>
            <rFont val="Tahoma"/>
            <family val="2"/>
          </rPr>
          <t>Solver converged in probability to a global solution.</t>
        </r>
      </text>
    </comment>
    <comment ref="P353" authorId="0" shapeId="0" xr:uid="{7A17C14B-75CC-4E93-9324-43B7A0E17790}">
      <text>
        <r>
          <rPr>
            <sz val="9"/>
            <color indexed="81"/>
            <rFont val="Tahoma"/>
            <family val="2"/>
          </rPr>
          <t>Solver converged in probability to a global solution.</t>
        </r>
      </text>
    </comment>
    <comment ref="Q353" authorId="0" shapeId="0" xr:uid="{0C44FB69-F792-4BB0-A3E3-BEE68F951DFF}">
      <text>
        <r>
          <rPr>
            <sz val="9"/>
            <color indexed="81"/>
            <rFont val="Tahoma"/>
            <family val="2"/>
          </rPr>
          <t>Solver converged in probability to a global solution.</t>
        </r>
      </text>
    </comment>
    <comment ref="R353" authorId="0" shapeId="0" xr:uid="{1C88947A-A951-4608-A07B-B9148BA2FF11}">
      <text>
        <r>
          <rPr>
            <sz val="9"/>
            <color indexed="81"/>
            <rFont val="Tahoma"/>
            <family val="2"/>
          </rPr>
          <t>Solver converged in probability to a global solution.</t>
        </r>
      </text>
    </comment>
    <comment ref="S353" authorId="0" shapeId="0" xr:uid="{BBF5122F-BF71-4548-BE45-AED89F393EF7}">
      <text>
        <r>
          <rPr>
            <sz val="9"/>
            <color indexed="81"/>
            <rFont val="Tahoma"/>
            <family val="2"/>
          </rPr>
          <t>Solver converged in probability to a global solution.</t>
        </r>
      </text>
    </comment>
    <comment ref="T353" authorId="0" shapeId="0" xr:uid="{28F33736-2D6D-407F-9D82-BD3E0FCB75B2}">
      <text>
        <r>
          <rPr>
            <sz val="9"/>
            <color indexed="81"/>
            <rFont val="Tahoma"/>
            <family val="2"/>
          </rPr>
          <t>Solver converged in probability to a global solution.</t>
        </r>
      </text>
    </comment>
    <comment ref="U353" authorId="0" shapeId="0" xr:uid="{4B163D8E-F3A1-4EF2-A23A-9F63D4686899}">
      <text>
        <r>
          <rPr>
            <sz val="9"/>
            <color indexed="81"/>
            <rFont val="Tahoma"/>
            <family val="2"/>
          </rPr>
          <t>Solver converged in probability to a global solution.</t>
        </r>
      </text>
    </comment>
    <comment ref="V353" authorId="0" shapeId="0" xr:uid="{F49F2126-186D-40FF-AE45-4DD1AC95AF14}">
      <text>
        <r>
          <rPr>
            <sz val="9"/>
            <color indexed="81"/>
            <rFont val="Tahoma"/>
            <family val="2"/>
          </rPr>
          <t>Solver converged in probability to a global solution.</t>
        </r>
      </text>
    </comment>
    <comment ref="W353" authorId="0" shapeId="0" xr:uid="{183056C0-6EB2-4B5D-B4BC-1506D12207AD}">
      <text>
        <r>
          <rPr>
            <sz val="9"/>
            <color indexed="81"/>
            <rFont val="Tahoma"/>
            <family val="2"/>
          </rPr>
          <t>Solver converged in probability to a global solution.</t>
        </r>
      </text>
    </comment>
    <comment ref="X353" authorId="0" shapeId="0" xr:uid="{7489AB26-4D32-4CB5-8BE5-47FFB9F7F366}">
      <text>
        <r>
          <rPr>
            <sz val="9"/>
            <color indexed="81"/>
            <rFont val="Tahoma"/>
            <family val="2"/>
          </rPr>
          <t>Solver converged in probability to a global solution.</t>
        </r>
      </text>
    </comment>
    <comment ref="Y353" authorId="0" shapeId="0" xr:uid="{9CADEE86-0D88-4A10-AA11-74EDCE87798A}">
      <text>
        <r>
          <rPr>
            <sz val="9"/>
            <color indexed="81"/>
            <rFont val="Tahoma"/>
            <family val="2"/>
          </rPr>
          <t>Solver converged in probability to a global solution.</t>
        </r>
      </text>
    </comment>
    <comment ref="Z353" authorId="0" shapeId="0" xr:uid="{03B8D0AB-3CEF-499B-99D5-ECD7224BC575}">
      <text>
        <r>
          <rPr>
            <sz val="9"/>
            <color indexed="81"/>
            <rFont val="Tahoma"/>
            <family val="2"/>
          </rPr>
          <t>Solver converged in probability to a global solution.</t>
        </r>
      </text>
    </comment>
    <comment ref="AA353" authorId="0" shapeId="0" xr:uid="{08BA0992-1998-4362-BEDF-187C7EE06635}">
      <text>
        <r>
          <rPr>
            <sz val="9"/>
            <color indexed="81"/>
            <rFont val="Tahoma"/>
            <family val="2"/>
          </rPr>
          <t>Solver converged in probability to a global solution.</t>
        </r>
      </text>
    </comment>
    <comment ref="B354" authorId="0" shapeId="0" xr:uid="{55FBCC9B-3926-4E61-A383-74521B59C471}">
      <text>
        <r>
          <rPr>
            <sz val="9"/>
            <color indexed="81"/>
            <rFont val="Tahoma"/>
            <family val="2"/>
          </rPr>
          <t>Solver could not find a feasible solution.</t>
        </r>
      </text>
    </comment>
    <comment ref="C354" authorId="0" shapeId="0" xr:uid="{0E83742D-5E6D-4C7F-908B-531789811967}">
      <text>
        <r>
          <rPr>
            <sz val="9"/>
            <color indexed="81"/>
            <rFont val="Tahoma"/>
            <family val="2"/>
          </rPr>
          <t>Solver could not find a feasible solution.</t>
        </r>
      </text>
    </comment>
    <comment ref="D354" authorId="0" shapeId="0" xr:uid="{71906532-FDE7-4094-BB28-A0401800B85E}">
      <text>
        <r>
          <rPr>
            <sz val="9"/>
            <color indexed="81"/>
            <rFont val="Tahoma"/>
            <family val="2"/>
          </rPr>
          <t>Solver could not find a feasible solution.</t>
        </r>
      </text>
    </comment>
    <comment ref="E354" authorId="0" shapeId="0" xr:uid="{6EA63C01-E9E5-4A02-B8C4-778687FD8F4B}">
      <text>
        <r>
          <rPr>
            <sz val="9"/>
            <color indexed="81"/>
            <rFont val="Tahoma"/>
            <family val="2"/>
          </rPr>
          <t>Solver could not find a feasible solution.</t>
        </r>
      </text>
    </comment>
    <comment ref="F354" authorId="0" shapeId="0" xr:uid="{2CC4CBFE-D23E-4D54-9397-EA737F386520}">
      <text>
        <r>
          <rPr>
            <sz val="9"/>
            <color indexed="81"/>
            <rFont val="Tahoma"/>
            <family val="2"/>
          </rPr>
          <t>Solver could not find a feasible solution.</t>
        </r>
      </text>
    </comment>
    <comment ref="G354" authorId="0" shapeId="0" xr:uid="{6BF41A1E-2316-4196-AD94-A097830664B2}">
      <text>
        <r>
          <rPr>
            <sz val="9"/>
            <color indexed="81"/>
            <rFont val="Tahoma"/>
            <family val="2"/>
          </rPr>
          <t>Solver could not find a feasible solution.</t>
        </r>
      </text>
    </comment>
    <comment ref="H354" authorId="0" shapeId="0" xr:uid="{E0B2FF2E-E7E2-4C60-9435-C6CD93AEF040}">
      <text>
        <r>
          <rPr>
            <sz val="9"/>
            <color indexed="81"/>
            <rFont val="Tahoma"/>
            <family val="2"/>
          </rPr>
          <t>Solver could not find a feasible solution.</t>
        </r>
      </text>
    </comment>
    <comment ref="I354" authorId="0" shapeId="0" xr:uid="{2D315D41-1354-4550-B89C-315669CE1083}">
      <text>
        <r>
          <rPr>
            <sz val="9"/>
            <color indexed="81"/>
            <rFont val="Tahoma"/>
            <family val="2"/>
          </rPr>
          <t>Solver could not find a feasible solution.</t>
        </r>
      </text>
    </comment>
    <comment ref="J354" authorId="0" shapeId="0" xr:uid="{ADE1CD73-38B6-4BAE-BE82-0BFD5B95E003}">
      <text>
        <r>
          <rPr>
            <sz val="9"/>
            <color indexed="81"/>
            <rFont val="Tahoma"/>
            <family val="2"/>
          </rPr>
          <t>Solver could not find a feasible solution.</t>
        </r>
      </text>
    </comment>
    <comment ref="K354" authorId="0" shapeId="0" xr:uid="{3678BE49-EF50-4379-9DBB-968B70266226}">
      <text>
        <r>
          <rPr>
            <sz val="9"/>
            <color indexed="81"/>
            <rFont val="Tahoma"/>
            <family val="2"/>
          </rPr>
          <t>Solver could not find a feasible solution.</t>
        </r>
      </text>
    </comment>
    <comment ref="L354" authorId="0" shapeId="0" xr:uid="{2A1FA7E4-A77F-42AE-8B5F-ACA0C9F78ED3}">
      <text>
        <r>
          <rPr>
            <sz val="9"/>
            <color indexed="81"/>
            <rFont val="Tahoma"/>
            <family val="2"/>
          </rPr>
          <t>Solver could not find a feasible solution.</t>
        </r>
      </text>
    </comment>
    <comment ref="M354" authorId="0" shapeId="0" xr:uid="{D62EDA23-BB5D-4F71-8349-C7E3F7F95EEC}">
      <text>
        <r>
          <rPr>
            <sz val="9"/>
            <color indexed="81"/>
            <rFont val="Tahoma"/>
            <family val="2"/>
          </rPr>
          <t>Solver could not find a feasible solution.</t>
        </r>
      </text>
    </comment>
    <comment ref="N354" authorId="0" shapeId="0" xr:uid="{5F899901-D6B5-4E70-89B1-2C951707D545}">
      <text>
        <r>
          <rPr>
            <sz val="9"/>
            <color indexed="81"/>
            <rFont val="Tahoma"/>
            <family val="2"/>
          </rPr>
          <t>Solver could not find a feasible solution.</t>
        </r>
      </text>
    </comment>
    <comment ref="O354" authorId="0" shapeId="0" xr:uid="{3CFBF982-328F-447E-AFF9-1B492DE0E10D}">
      <text>
        <r>
          <rPr>
            <sz val="9"/>
            <color indexed="81"/>
            <rFont val="Tahoma"/>
            <family val="2"/>
          </rPr>
          <t>Solver converged in probability to a global solution.</t>
        </r>
      </text>
    </comment>
    <comment ref="P354" authorId="0" shapeId="0" xr:uid="{6045FF33-1341-4C57-89FC-08EA0B0C6805}">
      <text>
        <r>
          <rPr>
            <sz val="9"/>
            <color indexed="81"/>
            <rFont val="Tahoma"/>
            <family val="2"/>
          </rPr>
          <t>Solver converged in probability to a global solution.</t>
        </r>
      </text>
    </comment>
    <comment ref="Q354" authorId="0" shapeId="0" xr:uid="{93C5F6C2-200B-4B50-85EE-B4DAED791B82}">
      <text>
        <r>
          <rPr>
            <sz val="9"/>
            <color indexed="81"/>
            <rFont val="Tahoma"/>
            <family val="2"/>
          </rPr>
          <t>Solver converged in probability to a global solution.</t>
        </r>
      </text>
    </comment>
    <comment ref="R354" authorId="0" shapeId="0" xr:uid="{B775EED4-C904-4C1A-994D-BE5F96AF9279}">
      <text>
        <r>
          <rPr>
            <sz val="9"/>
            <color indexed="81"/>
            <rFont val="Tahoma"/>
            <family val="2"/>
          </rPr>
          <t>Solver converged in probability to a global solution.</t>
        </r>
      </text>
    </comment>
    <comment ref="S354" authorId="0" shapeId="0" xr:uid="{DE727CB7-2EE8-46D4-90E1-33CF44BDDF0B}">
      <text>
        <r>
          <rPr>
            <sz val="9"/>
            <color indexed="81"/>
            <rFont val="Tahoma"/>
            <family val="2"/>
          </rPr>
          <t>Solver converged in probability to a global solution.</t>
        </r>
      </text>
    </comment>
    <comment ref="T354" authorId="0" shapeId="0" xr:uid="{4012C7FE-0024-4EE9-9561-7722A6D7EF50}">
      <text>
        <r>
          <rPr>
            <sz val="9"/>
            <color indexed="81"/>
            <rFont val="Tahoma"/>
            <family val="2"/>
          </rPr>
          <t>Solver converged in probability to a global solution.</t>
        </r>
      </text>
    </comment>
    <comment ref="U354" authorId="0" shapeId="0" xr:uid="{2F1F66CF-6C92-4504-AB20-346DDEFC66BE}">
      <text>
        <r>
          <rPr>
            <sz val="9"/>
            <color indexed="81"/>
            <rFont val="Tahoma"/>
            <family val="2"/>
          </rPr>
          <t>Solver converged in probability to a global solution.</t>
        </r>
      </text>
    </comment>
    <comment ref="V354" authorId="0" shapeId="0" xr:uid="{7A01B716-AB6F-45DB-B11E-1692B1400AEA}">
      <text>
        <r>
          <rPr>
            <sz val="9"/>
            <color indexed="81"/>
            <rFont val="Tahoma"/>
            <family val="2"/>
          </rPr>
          <t>Solver converged in probability to a global solution.</t>
        </r>
      </text>
    </comment>
    <comment ref="W354" authorId="0" shapeId="0" xr:uid="{23611012-F324-40EA-84E9-AB6A71304CB9}">
      <text>
        <r>
          <rPr>
            <sz val="9"/>
            <color indexed="81"/>
            <rFont val="Tahoma"/>
            <family val="2"/>
          </rPr>
          <t>Solver converged in probability to a global solution.</t>
        </r>
      </text>
    </comment>
    <comment ref="X354" authorId="0" shapeId="0" xr:uid="{3BC563B9-C246-4C42-AD19-6A0119986EF3}">
      <text>
        <r>
          <rPr>
            <sz val="9"/>
            <color indexed="81"/>
            <rFont val="Tahoma"/>
            <family val="2"/>
          </rPr>
          <t>Solver converged in probability to a global solution.</t>
        </r>
      </text>
    </comment>
    <comment ref="Y354" authorId="0" shapeId="0" xr:uid="{556AA961-23E3-48BA-A3DA-8DE26874EDE0}">
      <text>
        <r>
          <rPr>
            <sz val="9"/>
            <color indexed="81"/>
            <rFont val="Tahoma"/>
            <family val="2"/>
          </rPr>
          <t>Solver converged in probability to a global solution.</t>
        </r>
      </text>
    </comment>
    <comment ref="Z354" authorId="0" shapeId="0" xr:uid="{E8794F36-D012-4FE2-955B-A0622E1AE142}">
      <text>
        <r>
          <rPr>
            <sz val="9"/>
            <color indexed="81"/>
            <rFont val="Tahoma"/>
            <family val="2"/>
          </rPr>
          <t>Solver converged in probability to a global solution.</t>
        </r>
      </text>
    </comment>
    <comment ref="AA354" authorId="0" shapeId="0" xr:uid="{7DBDF16F-6AFF-469F-B56A-C0F6288F488D}">
      <text>
        <r>
          <rPr>
            <sz val="9"/>
            <color indexed="81"/>
            <rFont val="Tahoma"/>
            <family val="2"/>
          </rPr>
          <t>Solver converged in probability to a global solution.</t>
        </r>
      </text>
    </comment>
    <comment ref="B355" authorId="0" shapeId="0" xr:uid="{082E4EAF-6593-4572-9A69-23963797A681}">
      <text>
        <r>
          <rPr>
            <sz val="9"/>
            <color indexed="81"/>
            <rFont val="Tahoma"/>
            <family val="2"/>
          </rPr>
          <t>Solver could not find a feasible solution.</t>
        </r>
      </text>
    </comment>
    <comment ref="C355" authorId="0" shapeId="0" xr:uid="{22DCEA17-EE9F-4F80-97AF-ED03EF70F6CB}">
      <text>
        <r>
          <rPr>
            <sz val="9"/>
            <color indexed="81"/>
            <rFont val="Tahoma"/>
            <family val="2"/>
          </rPr>
          <t>Solver could not find a feasible solution.</t>
        </r>
      </text>
    </comment>
    <comment ref="D355" authorId="0" shapeId="0" xr:uid="{E75A8115-4A92-40A7-A50B-F870D13CAF8B}">
      <text>
        <r>
          <rPr>
            <sz val="9"/>
            <color indexed="81"/>
            <rFont val="Tahoma"/>
            <family val="2"/>
          </rPr>
          <t>Solver could not find a feasible solution.</t>
        </r>
      </text>
    </comment>
    <comment ref="E355" authorId="0" shapeId="0" xr:uid="{523F6502-E1AC-4D19-AD76-5E3E1E551C37}">
      <text>
        <r>
          <rPr>
            <sz val="9"/>
            <color indexed="81"/>
            <rFont val="Tahoma"/>
            <family val="2"/>
          </rPr>
          <t>Solver could not find a feasible solution.</t>
        </r>
      </text>
    </comment>
    <comment ref="F355" authorId="0" shapeId="0" xr:uid="{F4CC7BAC-A184-46F0-A027-4C4858BFAF87}">
      <text>
        <r>
          <rPr>
            <sz val="9"/>
            <color indexed="81"/>
            <rFont val="Tahoma"/>
            <family val="2"/>
          </rPr>
          <t>Solver could not find a feasible solution.</t>
        </r>
      </text>
    </comment>
    <comment ref="G355" authorId="0" shapeId="0" xr:uid="{4F06428C-5C0D-4F74-87ED-2AF2F7F7533E}">
      <text>
        <r>
          <rPr>
            <sz val="9"/>
            <color indexed="81"/>
            <rFont val="Tahoma"/>
            <family val="2"/>
          </rPr>
          <t>Solver could not find a feasible solution.</t>
        </r>
      </text>
    </comment>
    <comment ref="H355" authorId="0" shapeId="0" xr:uid="{C849B07F-0AB8-479F-A307-69725233C384}">
      <text>
        <r>
          <rPr>
            <sz val="9"/>
            <color indexed="81"/>
            <rFont val="Tahoma"/>
            <family val="2"/>
          </rPr>
          <t>Solver could not find a feasible solution.</t>
        </r>
      </text>
    </comment>
    <comment ref="I355" authorId="0" shapeId="0" xr:uid="{1D97BDFB-D133-4E3A-9258-EF8AB7F11828}">
      <text>
        <r>
          <rPr>
            <sz val="9"/>
            <color indexed="81"/>
            <rFont val="Tahoma"/>
            <family val="2"/>
          </rPr>
          <t>Solver could not find a feasible solution.</t>
        </r>
      </text>
    </comment>
    <comment ref="J355" authorId="0" shapeId="0" xr:uid="{0F2A1D1B-C628-40E4-90F5-DEDD5692041A}">
      <text>
        <r>
          <rPr>
            <sz val="9"/>
            <color indexed="81"/>
            <rFont val="Tahoma"/>
            <family val="2"/>
          </rPr>
          <t>Solver could not find a feasible solution.</t>
        </r>
      </text>
    </comment>
    <comment ref="K355" authorId="0" shapeId="0" xr:uid="{1FC77BD8-8DC9-44B5-B536-2A12C00FD696}">
      <text>
        <r>
          <rPr>
            <sz val="9"/>
            <color indexed="81"/>
            <rFont val="Tahoma"/>
            <family val="2"/>
          </rPr>
          <t>Solver could not find a feasible solution.</t>
        </r>
      </text>
    </comment>
    <comment ref="L355" authorId="0" shapeId="0" xr:uid="{A945E56A-5332-423D-9688-848BD84078AE}">
      <text>
        <r>
          <rPr>
            <sz val="9"/>
            <color indexed="81"/>
            <rFont val="Tahoma"/>
            <family val="2"/>
          </rPr>
          <t>Solver could not find a feasible solution.</t>
        </r>
      </text>
    </comment>
    <comment ref="M355" authorId="0" shapeId="0" xr:uid="{AAF7FA83-C74D-4E31-909A-F658FD7D4F42}">
      <text>
        <r>
          <rPr>
            <sz val="9"/>
            <color indexed="81"/>
            <rFont val="Tahoma"/>
            <family val="2"/>
          </rPr>
          <t>Solver could not find a feasible solution.</t>
        </r>
      </text>
    </comment>
    <comment ref="N355" authorId="0" shapeId="0" xr:uid="{DEA57DD1-C0EA-49D3-BC62-641948203844}">
      <text>
        <r>
          <rPr>
            <sz val="9"/>
            <color indexed="81"/>
            <rFont val="Tahoma"/>
            <family val="2"/>
          </rPr>
          <t>Solver could not find a feasible solution.</t>
        </r>
      </text>
    </comment>
    <comment ref="O355" authorId="0" shapeId="0" xr:uid="{12097962-823E-4AEE-94EA-5A3C5B26996E}">
      <text>
        <r>
          <rPr>
            <sz val="9"/>
            <color indexed="81"/>
            <rFont val="Tahoma"/>
            <family val="2"/>
          </rPr>
          <t>Solver converged in probability to a global solution.</t>
        </r>
      </text>
    </comment>
    <comment ref="P355" authorId="0" shapeId="0" xr:uid="{F7B36042-A0BA-4735-A629-2747239B9773}">
      <text>
        <r>
          <rPr>
            <sz val="9"/>
            <color indexed="81"/>
            <rFont val="Tahoma"/>
            <family val="2"/>
          </rPr>
          <t>Solver converged in probability to a global solution.</t>
        </r>
      </text>
    </comment>
    <comment ref="Q355" authorId="0" shapeId="0" xr:uid="{EC7A10D9-BBE0-4029-B1DF-7002C752298B}">
      <text>
        <r>
          <rPr>
            <sz val="9"/>
            <color indexed="81"/>
            <rFont val="Tahoma"/>
            <family val="2"/>
          </rPr>
          <t>Solver converged in probability to a global solution.</t>
        </r>
      </text>
    </comment>
    <comment ref="R355" authorId="0" shapeId="0" xr:uid="{F06782DF-97B2-45DC-BF88-CA3F5D9E889C}">
      <text>
        <r>
          <rPr>
            <sz val="9"/>
            <color indexed="81"/>
            <rFont val="Tahoma"/>
            <family val="2"/>
          </rPr>
          <t>Solver converged in probability to a global solution.</t>
        </r>
      </text>
    </comment>
    <comment ref="S355" authorId="0" shapeId="0" xr:uid="{F43B2BAF-BCE6-4FC8-85C4-4E5D457D109C}">
      <text>
        <r>
          <rPr>
            <sz val="9"/>
            <color indexed="81"/>
            <rFont val="Tahoma"/>
            <family val="2"/>
          </rPr>
          <t>Solver converged in probability to a global solution.</t>
        </r>
      </text>
    </comment>
    <comment ref="T355" authorId="0" shapeId="0" xr:uid="{B515663B-4FF8-4B17-B4ED-1DF4D1B00282}">
      <text>
        <r>
          <rPr>
            <sz val="9"/>
            <color indexed="81"/>
            <rFont val="Tahoma"/>
            <family val="2"/>
          </rPr>
          <t>Solver converged in probability to a global solution.</t>
        </r>
      </text>
    </comment>
    <comment ref="U355" authorId="0" shapeId="0" xr:uid="{B621D7A1-E61A-4CCD-AF3D-FF04CBB680B1}">
      <text>
        <r>
          <rPr>
            <sz val="9"/>
            <color indexed="81"/>
            <rFont val="Tahoma"/>
            <family val="2"/>
          </rPr>
          <t>Solver converged in probability to a global solution.</t>
        </r>
      </text>
    </comment>
    <comment ref="V355" authorId="0" shapeId="0" xr:uid="{5D7556B4-6B7B-425A-A6DA-56978D1093DE}">
      <text>
        <r>
          <rPr>
            <sz val="9"/>
            <color indexed="81"/>
            <rFont val="Tahoma"/>
            <family val="2"/>
          </rPr>
          <t>Solver converged in probability to a global solution.</t>
        </r>
      </text>
    </comment>
    <comment ref="W355" authorId="0" shapeId="0" xr:uid="{DE421B45-5B29-42FE-8432-9C089077002E}">
      <text>
        <r>
          <rPr>
            <sz val="9"/>
            <color indexed="81"/>
            <rFont val="Tahoma"/>
            <family val="2"/>
          </rPr>
          <t>Solver converged in probability to a global solution.</t>
        </r>
      </text>
    </comment>
    <comment ref="X355" authorId="0" shapeId="0" xr:uid="{7256EF2B-D670-4026-A35F-3DD3983C4E5B}">
      <text>
        <r>
          <rPr>
            <sz val="9"/>
            <color indexed="81"/>
            <rFont val="Tahoma"/>
            <family val="2"/>
          </rPr>
          <t>Solver converged in probability to a global solution.</t>
        </r>
      </text>
    </comment>
    <comment ref="Y355" authorId="0" shapeId="0" xr:uid="{E79C7FC1-A26C-48FE-8AF2-8E88CB7A1B15}">
      <text>
        <r>
          <rPr>
            <sz val="9"/>
            <color indexed="81"/>
            <rFont val="Tahoma"/>
            <family val="2"/>
          </rPr>
          <t>Solver converged in probability to a global solution.</t>
        </r>
      </text>
    </comment>
    <comment ref="Z355" authorId="0" shapeId="0" xr:uid="{E8D4DF1B-2E26-4439-A901-C0EA685CDDE8}">
      <text>
        <r>
          <rPr>
            <sz val="9"/>
            <color indexed="81"/>
            <rFont val="Tahoma"/>
            <family val="2"/>
          </rPr>
          <t>Solver converged in probability to a global solution.</t>
        </r>
      </text>
    </comment>
    <comment ref="AA355" authorId="0" shapeId="0" xr:uid="{F4753A6A-3FED-4FD1-AD11-8E7215B12FAE}">
      <text>
        <r>
          <rPr>
            <sz val="9"/>
            <color indexed="81"/>
            <rFont val="Tahoma"/>
            <family val="2"/>
          </rPr>
          <t>Solver converged in probability to a global solution.</t>
        </r>
      </text>
    </comment>
    <comment ref="B356" authorId="0" shapeId="0" xr:uid="{7836BBE1-89B7-4E3D-A245-C1905F9CF025}">
      <text>
        <r>
          <rPr>
            <sz val="9"/>
            <color indexed="81"/>
            <rFont val="Tahoma"/>
            <family val="2"/>
          </rPr>
          <t>Solver could not find a feasible solution.</t>
        </r>
      </text>
    </comment>
    <comment ref="C356" authorId="0" shapeId="0" xr:uid="{46112DB2-A6DE-48CF-8D95-034B609BB83C}">
      <text>
        <r>
          <rPr>
            <sz val="9"/>
            <color indexed="81"/>
            <rFont val="Tahoma"/>
            <family val="2"/>
          </rPr>
          <t>Solver could not find a feasible solution.</t>
        </r>
      </text>
    </comment>
    <comment ref="D356" authorId="0" shapeId="0" xr:uid="{18BA2316-0044-4EF0-AAEB-1CD1CF54640A}">
      <text>
        <r>
          <rPr>
            <sz val="9"/>
            <color indexed="81"/>
            <rFont val="Tahoma"/>
            <family val="2"/>
          </rPr>
          <t>Solver could not find a feasible solution.</t>
        </r>
      </text>
    </comment>
    <comment ref="E356" authorId="0" shapeId="0" xr:uid="{1824B430-0BA8-4C7B-9CBB-D8FED4D95963}">
      <text>
        <r>
          <rPr>
            <sz val="9"/>
            <color indexed="81"/>
            <rFont val="Tahoma"/>
            <family val="2"/>
          </rPr>
          <t>Solver could not find a feasible solution.</t>
        </r>
      </text>
    </comment>
    <comment ref="F356" authorId="0" shapeId="0" xr:uid="{2223F9A3-A51A-436E-9DFE-3E97820B6EC7}">
      <text>
        <r>
          <rPr>
            <sz val="9"/>
            <color indexed="81"/>
            <rFont val="Tahoma"/>
            <family val="2"/>
          </rPr>
          <t>Solver could not find a feasible solution.</t>
        </r>
      </text>
    </comment>
    <comment ref="G356" authorId="0" shapeId="0" xr:uid="{64F04C23-8468-4D55-9A34-E1AF17FFEC45}">
      <text>
        <r>
          <rPr>
            <sz val="9"/>
            <color indexed="81"/>
            <rFont val="Tahoma"/>
            <family val="2"/>
          </rPr>
          <t>Solver could not find a feasible solution.</t>
        </r>
      </text>
    </comment>
    <comment ref="H356" authorId="0" shapeId="0" xr:uid="{96BC8D51-BB0E-47E7-9A1E-CE79BF8F4F36}">
      <text>
        <r>
          <rPr>
            <sz val="9"/>
            <color indexed="81"/>
            <rFont val="Tahoma"/>
            <family val="2"/>
          </rPr>
          <t>Solver could not find a feasible solution.</t>
        </r>
      </text>
    </comment>
    <comment ref="I356" authorId="0" shapeId="0" xr:uid="{A3FC2B59-5876-4535-8FBF-AE7A26966311}">
      <text>
        <r>
          <rPr>
            <sz val="9"/>
            <color indexed="81"/>
            <rFont val="Tahoma"/>
            <family val="2"/>
          </rPr>
          <t>Solver could not find a feasible solution.</t>
        </r>
      </text>
    </comment>
    <comment ref="J356" authorId="0" shapeId="0" xr:uid="{1CBD0B68-C22B-469E-B5BE-EE507DD6D515}">
      <text>
        <r>
          <rPr>
            <sz val="9"/>
            <color indexed="81"/>
            <rFont val="Tahoma"/>
            <family val="2"/>
          </rPr>
          <t>Solver could not find a feasible solution.</t>
        </r>
      </text>
    </comment>
    <comment ref="K356" authorId="0" shapeId="0" xr:uid="{293D145A-B719-4F66-AE2D-59E0461B29D9}">
      <text>
        <r>
          <rPr>
            <sz val="9"/>
            <color indexed="81"/>
            <rFont val="Tahoma"/>
            <family val="2"/>
          </rPr>
          <t>Solver could not find a feasible solution.</t>
        </r>
      </text>
    </comment>
    <comment ref="L356" authorId="0" shapeId="0" xr:uid="{231D31EE-43EB-4C59-A635-FFFA70BF893D}">
      <text>
        <r>
          <rPr>
            <sz val="9"/>
            <color indexed="81"/>
            <rFont val="Tahoma"/>
            <family val="2"/>
          </rPr>
          <t>Solver could not find a feasible solution.</t>
        </r>
      </text>
    </comment>
    <comment ref="M356" authorId="0" shapeId="0" xr:uid="{A3D4CA7A-65B1-46CF-81C4-07B555B2B627}">
      <text>
        <r>
          <rPr>
            <sz val="9"/>
            <color indexed="81"/>
            <rFont val="Tahoma"/>
            <family val="2"/>
          </rPr>
          <t>Solver could not find a feasible solution.</t>
        </r>
      </text>
    </comment>
    <comment ref="N356" authorId="0" shapeId="0" xr:uid="{EE174453-9A4A-4AF0-9377-5179D6163A99}">
      <text>
        <r>
          <rPr>
            <sz val="9"/>
            <color indexed="81"/>
            <rFont val="Tahoma"/>
            <family val="2"/>
          </rPr>
          <t>Solver could not find a feasible solution.</t>
        </r>
      </text>
    </comment>
    <comment ref="O356" authorId="0" shapeId="0" xr:uid="{A2A08D71-B687-4E85-9F00-11AF0AC04E1B}">
      <text>
        <r>
          <rPr>
            <sz val="9"/>
            <color indexed="81"/>
            <rFont val="Tahoma"/>
            <family val="2"/>
          </rPr>
          <t>Solver converged in probability to a global solution.</t>
        </r>
      </text>
    </comment>
    <comment ref="P356" authorId="0" shapeId="0" xr:uid="{592C3220-65CC-455D-B6F2-DDE9BC688A7D}">
      <text>
        <r>
          <rPr>
            <sz val="9"/>
            <color indexed="81"/>
            <rFont val="Tahoma"/>
            <family val="2"/>
          </rPr>
          <t>Solver converged in probability to a global solution.</t>
        </r>
      </text>
    </comment>
    <comment ref="Q356" authorId="0" shapeId="0" xr:uid="{23592D11-2AA9-4D1D-B821-B86F1E366527}">
      <text>
        <r>
          <rPr>
            <sz val="9"/>
            <color indexed="81"/>
            <rFont val="Tahoma"/>
            <family val="2"/>
          </rPr>
          <t>Solver converged in probability to a global solution.</t>
        </r>
      </text>
    </comment>
    <comment ref="R356" authorId="0" shapeId="0" xr:uid="{8FD0C829-6CBA-4E43-9E20-8A128F929AD4}">
      <text>
        <r>
          <rPr>
            <sz val="9"/>
            <color indexed="81"/>
            <rFont val="Tahoma"/>
            <family val="2"/>
          </rPr>
          <t>Solver converged in probability to a global solution.</t>
        </r>
      </text>
    </comment>
    <comment ref="S356" authorId="0" shapeId="0" xr:uid="{11FA6F22-1F1F-44CE-A89F-85106B319CA1}">
      <text>
        <r>
          <rPr>
            <sz val="9"/>
            <color indexed="81"/>
            <rFont val="Tahoma"/>
            <family val="2"/>
          </rPr>
          <t>Solver converged in probability to a global solution.</t>
        </r>
      </text>
    </comment>
    <comment ref="T356" authorId="0" shapeId="0" xr:uid="{30BA2836-1685-4544-8BE4-9C0B3C60E276}">
      <text>
        <r>
          <rPr>
            <sz val="9"/>
            <color indexed="81"/>
            <rFont val="Tahoma"/>
            <family val="2"/>
          </rPr>
          <t>Solver converged in probability to a global solution.</t>
        </r>
      </text>
    </comment>
    <comment ref="U356" authorId="0" shapeId="0" xr:uid="{A0BB66C7-3D7D-421E-BD40-980D8095F5DC}">
      <text>
        <r>
          <rPr>
            <sz val="9"/>
            <color indexed="81"/>
            <rFont val="Tahoma"/>
            <family val="2"/>
          </rPr>
          <t>Solver converged in probability to a global solution.</t>
        </r>
      </text>
    </comment>
    <comment ref="V356" authorId="0" shapeId="0" xr:uid="{B0481ECC-7E1E-401C-8576-20C116DE4805}">
      <text>
        <r>
          <rPr>
            <sz val="9"/>
            <color indexed="81"/>
            <rFont val="Tahoma"/>
            <family val="2"/>
          </rPr>
          <t>Solver converged in probability to a global solution.</t>
        </r>
      </text>
    </comment>
    <comment ref="W356" authorId="0" shapeId="0" xr:uid="{0819F9C6-9732-49F5-9BCA-44BF3F08F9C2}">
      <text>
        <r>
          <rPr>
            <sz val="9"/>
            <color indexed="81"/>
            <rFont val="Tahoma"/>
            <family val="2"/>
          </rPr>
          <t>Solver converged in probability to a global solution.</t>
        </r>
      </text>
    </comment>
    <comment ref="X356" authorId="0" shapeId="0" xr:uid="{551B28F0-A042-4359-A7B9-DF78FD0F151C}">
      <text>
        <r>
          <rPr>
            <sz val="9"/>
            <color indexed="81"/>
            <rFont val="Tahoma"/>
            <family val="2"/>
          </rPr>
          <t>Solver converged in probability to a global solution.</t>
        </r>
      </text>
    </comment>
    <comment ref="Y356" authorId="0" shapeId="0" xr:uid="{57FF4BD7-144E-4D0F-859D-39748152FB02}">
      <text>
        <r>
          <rPr>
            <sz val="9"/>
            <color indexed="81"/>
            <rFont val="Tahoma"/>
            <family val="2"/>
          </rPr>
          <t>Solver converged in probability to a global solution.</t>
        </r>
      </text>
    </comment>
    <comment ref="Z356" authorId="0" shapeId="0" xr:uid="{C9108DAD-8BAA-4A25-A4A8-4C079D5CB69E}">
      <text>
        <r>
          <rPr>
            <sz val="9"/>
            <color indexed="81"/>
            <rFont val="Tahoma"/>
            <family val="2"/>
          </rPr>
          <t>Solver converged in probability to a global solution.</t>
        </r>
      </text>
    </comment>
    <comment ref="AA356" authorId="0" shapeId="0" xr:uid="{229A4169-7753-4F79-B677-D8C9E9C0901E}">
      <text>
        <r>
          <rPr>
            <sz val="9"/>
            <color indexed="81"/>
            <rFont val="Tahoma"/>
            <family val="2"/>
          </rPr>
          <t>Solver converged in probability to a global solution.</t>
        </r>
      </text>
    </comment>
    <comment ref="B357" authorId="0" shapeId="0" xr:uid="{FC960C1C-EF7C-4B11-8B08-8213076B8693}">
      <text>
        <r>
          <rPr>
            <sz val="9"/>
            <color indexed="81"/>
            <rFont val="Tahoma"/>
            <family val="2"/>
          </rPr>
          <t>Solver could not find a feasible solution.</t>
        </r>
      </text>
    </comment>
    <comment ref="C357" authorId="0" shapeId="0" xr:uid="{FF53A06E-E3ED-4DF6-9ACE-9BB0626845FB}">
      <text>
        <r>
          <rPr>
            <sz val="9"/>
            <color indexed="81"/>
            <rFont val="Tahoma"/>
            <family val="2"/>
          </rPr>
          <t>Solver could not find a feasible solution.</t>
        </r>
      </text>
    </comment>
    <comment ref="D357" authorId="0" shapeId="0" xr:uid="{C8BC016C-FEF7-435E-B73D-AC4A6E43BA40}">
      <text>
        <r>
          <rPr>
            <sz val="9"/>
            <color indexed="81"/>
            <rFont val="Tahoma"/>
            <family val="2"/>
          </rPr>
          <t>Solver could not find a feasible solution.</t>
        </r>
      </text>
    </comment>
    <comment ref="E357" authorId="0" shapeId="0" xr:uid="{FD5CF4B5-8111-45F9-BDA2-7EC339C1FE6C}">
      <text>
        <r>
          <rPr>
            <sz val="9"/>
            <color indexed="81"/>
            <rFont val="Tahoma"/>
            <family val="2"/>
          </rPr>
          <t>Solver could not find a feasible solution.</t>
        </r>
      </text>
    </comment>
    <comment ref="F357" authorId="0" shapeId="0" xr:uid="{E7375FBE-AFF1-484B-8A27-D7EE674F4276}">
      <text>
        <r>
          <rPr>
            <sz val="9"/>
            <color indexed="81"/>
            <rFont val="Tahoma"/>
            <family val="2"/>
          </rPr>
          <t>Solver could not find a feasible solution.</t>
        </r>
      </text>
    </comment>
    <comment ref="G357" authorId="0" shapeId="0" xr:uid="{9EDC3AAC-E1ED-4ACE-84A3-86A3A0DDD944}">
      <text>
        <r>
          <rPr>
            <sz val="9"/>
            <color indexed="81"/>
            <rFont val="Tahoma"/>
            <family val="2"/>
          </rPr>
          <t>Solver could not find a feasible solution.</t>
        </r>
      </text>
    </comment>
    <comment ref="H357" authorId="0" shapeId="0" xr:uid="{7321A745-EBE5-45FF-9F66-DAF6B926884B}">
      <text>
        <r>
          <rPr>
            <sz val="9"/>
            <color indexed="81"/>
            <rFont val="Tahoma"/>
            <family val="2"/>
          </rPr>
          <t>Solver could not find a feasible solution.</t>
        </r>
      </text>
    </comment>
    <comment ref="I357" authorId="0" shapeId="0" xr:uid="{2BC02F12-82CC-4DD6-9545-98A83C422444}">
      <text>
        <r>
          <rPr>
            <sz val="9"/>
            <color indexed="81"/>
            <rFont val="Tahoma"/>
            <family val="2"/>
          </rPr>
          <t>Solver could not find a feasible solution.</t>
        </r>
      </text>
    </comment>
    <comment ref="J357" authorId="0" shapeId="0" xr:uid="{CAE6C2C8-D7D8-4E81-8340-33CC7C17B3F3}">
      <text>
        <r>
          <rPr>
            <sz val="9"/>
            <color indexed="81"/>
            <rFont val="Tahoma"/>
            <family val="2"/>
          </rPr>
          <t>Solver could not find a feasible solution.</t>
        </r>
      </text>
    </comment>
    <comment ref="K357" authorId="0" shapeId="0" xr:uid="{1B059C16-A07A-4271-B337-1CF6C32FA5E4}">
      <text>
        <r>
          <rPr>
            <sz val="9"/>
            <color indexed="81"/>
            <rFont val="Tahoma"/>
            <family val="2"/>
          </rPr>
          <t>Solver could not find a feasible solution.</t>
        </r>
      </text>
    </comment>
    <comment ref="L357" authorId="0" shapeId="0" xr:uid="{AE58A43C-CD46-47EE-A9EA-0605B50DEA91}">
      <text>
        <r>
          <rPr>
            <sz val="9"/>
            <color indexed="81"/>
            <rFont val="Tahoma"/>
            <family val="2"/>
          </rPr>
          <t>Solver could not find a feasible solution.</t>
        </r>
      </text>
    </comment>
    <comment ref="M357" authorId="0" shapeId="0" xr:uid="{DE9C3843-9DBF-4959-BB51-972EE776A00A}">
      <text>
        <r>
          <rPr>
            <sz val="9"/>
            <color indexed="81"/>
            <rFont val="Tahoma"/>
            <family val="2"/>
          </rPr>
          <t>Solver could not find a feasible solution.</t>
        </r>
      </text>
    </comment>
    <comment ref="N357" authorId="0" shapeId="0" xr:uid="{F7F13502-E961-4ECB-96CA-648251F58676}">
      <text>
        <r>
          <rPr>
            <sz val="9"/>
            <color indexed="81"/>
            <rFont val="Tahoma"/>
            <family val="2"/>
          </rPr>
          <t>Solver could not find a feasible solution.</t>
        </r>
      </text>
    </comment>
    <comment ref="O357" authorId="0" shapeId="0" xr:uid="{F6953505-BC56-420A-B1DF-34D93AEE1489}">
      <text>
        <r>
          <rPr>
            <sz val="9"/>
            <color indexed="81"/>
            <rFont val="Tahoma"/>
            <family val="2"/>
          </rPr>
          <t>Solver converged in probability to a global solution.</t>
        </r>
      </text>
    </comment>
    <comment ref="P357" authorId="0" shapeId="0" xr:uid="{3B3B1998-FC15-4FC4-A5C8-E1FEDC02AFAD}">
      <text>
        <r>
          <rPr>
            <sz val="9"/>
            <color indexed="81"/>
            <rFont val="Tahoma"/>
            <family val="2"/>
          </rPr>
          <t>Solver converged in probability to a global solution.</t>
        </r>
      </text>
    </comment>
    <comment ref="Q357" authorId="0" shapeId="0" xr:uid="{9E943A70-3370-46ED-93E1-35E7FE9B147A}">
      <text>
        <r>
          <rPr>
            <sz val="9"/>
            <color indexed="81"/>
            <rFont val="Tahoma"/>
            <family val="2"/>
          </rPr>
          <t>Solver converged in probability to a global solution.</t>
        </r>
      </text>
    </comment>
    <comment ref="R357" authorId="0" shapeId="0" xr:uid="{51FC640D-AE04-4101-8DE6-85F7D9D53EA8}">
      <text>
        <r>
          <rPr>
            <sz val="9"/>
            <color indexed="81"/>
            <rFont val="Tahoma"/>
            <family val="2"/>
          </rPr>
          <t>Solver converged in probability to a global solution.</t>
        </r>
      </text>
    </comment>
    <comment ref="S357" authorId="0" shapeId="0" xr:uid="{88328F73-83C2-4E78-B4F2-98DF5C600D9C}">
      <text>
        <r>
          <rPr>
            <sz val="9"/>
            <color indexed="81"/>
            <rFont val="Tahoma"/>
            <family val="2"/>
          </rPr>
          <t>Solver converged in probability to a global solution.</t>
        </r>
      </text>
    </comment>
    <comment ref="T357" authorId="0" shapeId="0" xr:uid="{6CCA5E68-8C13-4FC4-B1B6-9E097CAC3F77}">
      <text>
        <r>
          <rPr>
            <sz val="9"/>
            <color indexed="81"/>
            <rFont val="Tahoma"/>
            <family val="2"/>
          </rPr>
          <t>Solver converged in probability to a global solution.</t>
        </r>
      </text>
    </comment>
    <comment ref="U357" authorId="0" shapeId="0" xr:uid="{EBA877A5-E1D2-4F0F-BDDC-F9CE4C0106E8}">
      <text>
        <r>
          <rPr>
            <sz val="9"/>
            <color indexed="81"/>
            <rFont val="Tahoma"/>
            <family val="2"/>
          </rPr>
          <t>Solver converged in probability to a global solution.</t>
        </r>
      </text>
    </comment>
    <comment ref="V357" authorId="0" shapeId="0" xr:uid="{6A640F7B-AC9F-4BBE-8729-A96FA8B544EC}">
      <text>
        <r>
          <rPr>
            <sz val="9"/>
            <color indexed="81"/>
            <rFont val="Tahoma"/>
            <family val="2"/>
          </rPr>
          <t>Solver converged in probability to a global solution.</t>
        </r>
      </text>
    </comment>
    <comment ref="W357" authorId="0" shapeId="0" xr:uid="{0F36F307-AD0C-49F3-B527-341986152E7D}">
      <text>
        <r>
          <rPr>
            <sz val="9"/>
            <color indexed="81"/>
            <rFont val="Tahoma"/>
            <family val="2"/>
          </rPr>
          <t>Solver converged in probability to a global solution.</t>
        </r>
      </text>
    </comment>
    <comment ref="X357" authorId="0" shapeId="0" xr:uid="{7743447D-B38F-4675-AA3C-093B0FA882B3}">
      <text>
        <r>
          <rPr>
            <sz val="9"/>
            <color indexed="81"/>
            <rFont val="Tahoma"/>
            <family val="2"/>
          </rPr>
          <t>Solver converged in probability to a global solution.</t>
        </r>
      </text>
    </comment>
    <comment ref="Y357" authorId="0" shapeId="0" xr:uid="{E995142D-AEAC-48D2-B82E-87DF7B9C0CE9}">
      <text>
        <r>
          <rPr>
            <sz val="9"/>
            <color indexed="81"/>
            <rFont val="Tahoma"/>
            <family val="2"/>
          </rPr>
          <t>Solver converged in probability to a global solution.</t>
        </r>
      </text>
    </comment>
    <comment ref="Z357" authorId="0" shapeId="0" xr:uid="{4DF6F6B8-797D-406F-84FC-514AFD4E8E2E}">
      <text>
        <r>
          <rPr>
            <sz val="9"/>
            <color indexed="81"/>
            <rFont val="Tahoma"/>
            <family val="2"/>
          </rPr>
          <t>Solver converged in probability to a global solution.</t>
        </r>
      </text>
    </comment>
    <comment ref="AA357" authorId="0" shapeId="0" xr:uid="{B1FD61EE-E1F9-40C6-B742-F21849D105E9}">
      <text>
        <r>
          <rPr>
            <sz val="9"/>
            <color indexed="81"/>
            <rFont val="Tahoma"/>
            <family val="2"/>
          </rPr>
          <t>Solver converged in probability to a global solution.</t>
        </r>
      </text>
    </comment>
    <comment ref="B358" authorId="0" shapeId="0" xr:uid="{FEB07ED7-F3A4-4D88-90CC-90A5F14E3F35}">
      <text>
        <r>
          <rPr>
            <sz val="9"/>
            <color indexed="81"/>
            <rFont val="Tahoma"/>
            <family val="2"/>
          </rPr>
          <t>Solver could not find a feasible solution.</t>
        </r>
      </text>
    </comment>
    <comment ref="C358" authorId="0" shapeId="0" xr:uid="{8FA1FF3B-CE11-46CE-B773-C69234B55066}">
      <text>
        <r>
          <rPr>
            <sz val="9"/>
            <color indexed="81"/>
            <rFont val="Tahoma"/>
            <family val="2"/>
          </rPr>
          <t>Solver could not find a feasible solution.</t>
        </r>
      </text>
    </comment>
    <comment ref="D358" authorId="0" shapeId="0" xr:uid="{9F78D285-2C9E-4213-896E-71C980B3CBCB}">
      <text>
        <r>
          <rPr>
            <sz val="9"/>
            <color indexed="81"/>
            <rFont val="Tahoma"/>
            <family val="2"/>
          </rPr>
          <t>Solver could not find a feasible solution.</t>
        </r>
      </text>
    </comment>
    <comment ref="E358" authorId="0" shapeId="0" xr:uid="{551A1301-CC91-4A03-A307-991282AA5940}">
      <text>
        <r>
          <rPr>
            <sz val="9"/>
            <color indexed="81"/>
            <rFont val="Tahoma"/>
            <family val="2"/>
          </rPr>
          <t>Solver could not find a feasible solution.</t>
        </r>
      </text>
    </comment>
    <comment ref="F358" authorId="0" shapeId="0" xr:uid="{7445D1F0-5C93-4F44-97A0-C5DD0F86BF83}">
      <text>
        <r>
          <rPr>
            <sz val="9"/>
            <color indexed="81"/>
            <rFont val="Tahoma"/>
            <family val="2"/>
          </rPr>
          <t>Solver could not find a feasible solution.</t>
        </r>
      </text>
    </comment>
    <comment ref="G358" authorId="0" shapeId="0" xr:uid="{39CD400D-8720-4B3D-80B7-2BAE3B7D731D}">
      <text>
        <r>
          <rPr>
            <sz val="9"/>
            <color indexed="81"/>
            <rFont val="Tahoma"/>
            <family val="2"/>
          </rPr>
          <t>Solver could not find a feasible solution.</t>
        </r>
      </text>
    </comment>
    <comment ref="H358" authorId="0" shapeId="0" xr:uid="{F485BA75-94BB-497F-BCBF-175B7A426B0D}">
      <text>
        <r>
          <rPr>
            <sz val="9"/>
            <color indexed="81"/>
            <rFont val="Tahoma"/>
            <family val="2"/>
          </rPr>
          <t>Solver could not find a feasible solution.</t>
        </r>
      </text>
    </comment>
    <comment ref="I358" authorId="0" shapeId="0" xr:uid="{4720F7B4-2EEE-44EB-8D58-39BCABA83F48}">
      <text>
        <r>
          <rPr>
            <sz val="9"/>
            <color indexed="81"/>
            <rFont val="Tahoma"/>
            <family val="2"/>
          </rPr>
          <t>Solver could not find a feasible solution.</t>
        </r>
      </text>
    </comment>
    <comment ref="J358" authorId="0" shapeId="0" xr:uid="{26D3D389-BAF7-4403-8EF9-1AD4CF76623C}">
      <text>
        <r>
          <rPr>
            <sz val="9"/>
            <color indexed="81"/>
            <rFont val="Tahoma"/>
            <family val="2"/>
          </rPr>
          <t>Solver could not find a feasible solution.</t>
        </r>
      </text>
    </comment>
    <comment ref="K358" authorId="0" shapeId="0" xr:uid="{1A58EA3B-D741-409C-AA91-82D600B1A676}">
      <text>
        <r>
          <rPr>
            <sz val="9"/>
            <color indexed="81"/>
            <rFont val="Tahoma"/>
            <family val="2"/>
          </rPr>
          <t>Solver could not find a feasible solution.</t>
        </r>
      </text>
    </comment>
    <comment ref="L358" authorId="0" shapeId="0" xr:uid="{7D06BB04-552E-485F-B0C9-1A4212AD2A44}">
      <text>
        <r>
          <rPr>
            <sz val="9"/>
            <color indexed="81"/>
            <rFont val="Tahoma"/>
            <family val="2"/>
          </rPr>
          <t>Solver could not find a feasible solution.</t>
        </r>
      </text>
    </comment>
    <comment ref="M358" authorId="0" shapeId="0" xr:uid="{A3813E76-BD8D-4282-BBD9-FF11AC0CA32A}">
      <text>
        <r>
          <rPr>
            <sz val="9"/>
            <color indexed="81"/>
            <rFont val="Tahoma"/>
            <family val="2"/>
          </rPr>
          <t>Solver could not find a feasible solution.</t>
        </r>
      </text>
    </comment>
    <comment ref="N358" authorId="0" shapeId="0" xr:uid="{05730235-6028-422E-870D-E35AD89963B4}">
      <text>
        <r>
          <rPr>
            <sz val="9"/>
            <color indexed="81"/>
            <rFont val="Tahoma"/>
            <family val="2"/>
          </rPr>
          <t>Solver could not find a feasible solution.</t>
        </r>
      </text>
    </comment>
    <comment ref="O358" authorId="0" shapeId="0" xr:uid="{5B963E09-1603-43BB-B32E-742F60C925AE}">
      <text>
        <r>
          <rPr>
            <sz val="9"/>
            <color indexed="81"/>
            <rFont val="Tahoma"/>
            <family val="2"/>
          </rPr>
          <t>Solver could not find a feasible solution.</t>
        </r>
      </text>
    </comment>
    <comment ref="P358" authorId="0" shapeId="0" xr:uid="{A687571A-D960-4576-B230-F46CD52FC2C8}">
      <text>
        <r>
          <rPr>
            <sz val="9"/>
            <color indexed="81"/>
            <rFont val="Tahoma"/>
            <family val="2"/>
          </rPr>
          <t>Solver converged in probability to a global solution.</t>
        </r>
      </text>
    </comment>
    <comment ref="Q358" authorId="0" shapeId="0" xr:uid="{64E04A4B-BFA5-4FE4-88EE-EAEF4C3D773C}">
      <text>
        <r>
          <rPr>
            <sz val="9"/>
            <color indexed="81"/>
            <rFont val="Tahoma"/>
            <family val="2"/>
          </rPr>
          <t>Solver converged in probability to a global solution.</t>
        </r>
      </text>
    </comment>
    <comment ref="R358" authorId="0" shapeId="0" xr:uid="{94DD6EEE-6507-4FBE-9E24-3C265A08793C}">
      <text>
        <r>
          <rPr>
            <sz val="9"/>
            <color indexed="81"/>
            <rFont val="Tahoma"/>
            <family val="2"/>
          </rPr>
          <t>Solver converged in probability to a global solution.</t>
        </r>
      </text>
    </comment>
    <comment ref="S358" authorId="0" shapeId="0" xr:uid="{72984AE2-A745-40F2-9232-B6EA43C30C5B}">
      <text>
        <r>
          <rPr>
            <sz val="9"/>
            <color indexed="81"/>
            <rFont val="Tahoma"/>
            <family val="2"/>
          </rPr>
          <t>Solver converged in probability to a global solution.</t>
        </r>
      </text>
    </comment>
    <comment ref="T358" authorId="0" shapeId="0" xr:uid="{4FD12441-3F19-4CDF-9DA1-84566F5062E5}">
      <text>
        <r>
          <rPr>
            <sz val="9"/>
            <color indexed="81"/>
            <rFont val="Tahoma"/>
            <family val="2"/>
          </rPr>
          <t>Solver converged in probability to a global solution.</t>
        </r>
      </text>
    </comment>
    <comment ref="U358" authorId="0" shapeId="0" xr:uid="{AC77DA98-FF47-460A-B3B1-98E14107C500}">
      <text>
        <r>
          <rPr>
            <sz val="9"/>
            <color indexed="81"/>
            <rFont val="Tahoma"/>
            <family val="2"/>
          </rPr>
          <t>Solver converged in probability to a global solution.</t>
        </r>
      </text>
    </comment>
    <comment ref="V358" authorId="0" shapeId="0" xr:uid="{C070E548-2A48-48E6-9E6C-C0465F9D3097}">
      <text>
        <r>
          <rPr>
            <sz val="9"/>
            <color indexed="81"/>
            <rFont val="Tahoma"/>
            <family val="2"/>
          </rPr>
          <t>Solver converged in probability to a global solution.</t>
        </r>
      </text>
    </comment>
    <comment ref="W358" authorId="0" shapeId="0" xr:uid="{9EBED93D-7027-42CF-9E26-32A7045DC05B}">
      <text>
        <r>
          <rPr>
            <sz val="9"/>
            <color indexed="81"/>
            <rFont val="Tahoma"/>
            <family val="2"/>
          </rPr>
          <t>Solver converged in probability to a global solution.</t>
        </r>
      </text>
    </comment>
    <comment ref="X358" authorId="0" shapeId="0" xr:uid="{5549D2B6-7F8A-4D72-8E14-9E0B2A3F8B6B}">
      <text>
        <r>
          <rPr>
            <sz val="9"/>
            <color indexed="81"/>
            <rFont val="Tahoma"/>
            <family val="2"/>
          </rPr>
          <t>Solver converged in probability to a global solution.</t>
        </r>
      </text>
    </comment>
    <comment ref="Y358" authorId="0" shapeId="0" xr:uid="{DFD2AEE6-9DCA-482E-99C5-2310D69CF81A}">
      <text>
        <r>
          <rPr>
            <sz val="9"/>
            <color indexed="81"/>
            <rFont val="Tahoma"/>
            <family val="2"/>
          </rPr>
          <t>Solver converged in probability to a global solution.</t>
        </r>
      </text>
    </comment>
    <comment ref="Z358" authorId="0" shapeId="0" xr:uid="{B4828AC8-A786-4FF1-9DF2-C82319D55F90}">
      <text>
        <r>
          <rPr>
            <sz val="9"/>
            <color indexed="81"/>
            <rFont val="Tahoma"/>
            <family val="2"/>
          </rPr>
          <t>Solver converged in probability to a global solution.</t>
        </r>
      </text>
    </comment>
    <comment ref="AA358" authorId="0" shapeId="0" xr:uid="{478D91AA-76D0-4087-8A45-12F9502BD84A}">
      <text>
        <r>
          <rPr>
            <sz val="9"/>
            <color indexed="81"/>
            <rFont val="Tahoma"/>
            <family val="2"/>
          </rPr>
          <t>Solver converged in probability to a global solution.</t>
        </r>
      </text>
    </comment>
    <comment ref="B359" authorId="0" shapeId="0" xr:uid="{0B639173-DE3A-4D02-8987-CE9BB0A3A59F}">
      <text>
        <r>
          <rPr>
            <sz val="9"/>
            <color indexed="81"/>
            <rFont val="Tahoma"/>
            <family val="2"/>
          </rPr>
          <t>Solver could not find a feasible solution.</t>
        </r>
      </text>
    </comment>
    <comment ref="C359" authorId="0" shapeId="0" xr:uid="{20C8F0FA-5D3B-49CC-8C87-0DDB4E77C387}">
      <text>
        <r>
          <rPr>
            <sz val="9"/>
            <color indexed="81"/>
            <rFont val="Tahoma"/>
            <family val="2"/>
          </rPr>
          <t>Solver could not find a feasible solution.</t>
        </r>
      </text>
    </comment>
    <comment ref="D359" authorId="0" shapeId="0" xr:uid="{73F6B148-6A77-45CD-B9FF-679F98B295AB}">
      <text>
        <r>
          <rPr>
            <sz val="9"/>
            <color indexed="81"/>
            <rFont val="Tahoma"/>
            <family val="2"/>
          </rPr>
          <t>Solver could not find a feasible solution.</t>
        </r>
      </text>
    </comment>
    <comment ref="E359" authorId="0" shapeId="0" xr:uid="{C577933C-6171-4CFB-B752-B3C80265D9AF}">
      <text>
        <r>
          <rPr>
            <sz val="9"/>
            <color indexed="81"/>
            <rFont val="Tahoma"/>
            <family val="2"/>
          </rPr>
          <t>Solver could not find a feasible solution.</t>
        </r>
      </text>
    </comment>
    <comment ref="F359" authorId="0" shapeId="0" xr:uid="{435DA0A2-806F-4A24-8307-B1327AC5919C}">
      <text>
        <r>
          <rPr>
            <sz val="9"/>
            <color indexed="81"/>
            <rFont val="Tahoma"/>
            <family val="2"/>
          </rPr>
          <t>Solver could not find a feasible solution.</t>
        </r>
      </text>
    </comment>
    <comment ref="G359" authorId="0" shapeId="0" xr:uid="{CC2B8390-DBBB-4A90-9B0E-9D56235E6120}">
      <text>
        <r>
          <rPr>
            <sz val="9"/>
            <color indexed="81"/>
            <rFont val="Tahoma"/>
            <family val="2"/>
          </rPr>
          <t>Solver could not find a feasible solution.</t>
        </r>
      </text>
    </comment>
    <comment ref="H359" authorId="0" shapeId="0" xr:uid="{B75B5867-AD2C-4B1C-8530-6C54E2A0D56D}">
      <text>
        <r>
          <rPr>
            <sz val="9"/>
            <color indexed="81"/>
            <rFont val="Tahoma"/>
            <family val="2"/>
          </rPr>
          <t>Solver could not find a feasible solution.</t>
        </r>
      </text>
    </comment>
    <comment ref="I359" authorId="0" shapeId="0" xr:uid="{FE7EB29B-9850-48E1-9149-909F2B8ED391}">
      <text>
        <r>
          <rPr>
            <sz val="9"/>
            <color indexed="81"/>
            <rFont val="Tahoma"/>
            <family val="2"/>
          </rPr>
          <t>Solver could not find a feasible solution.</t>
        </r>
      </text>
    </comment>
    <comment ref="J359" authorId="0" shapeId="0" xr:uid="{3808E184-4D7D-4B63-B1E5-F19822942B95}">
      <text>
        <r>
          <rPr>
            <sz val="9"/>
            <color indexed="81"/>
            <rFont val="Tahoma"/>
            <family val="2"/>
          </rPr>
          <t>Solver could not find a feasible solution.</t>
        </r>
      </text>
    </comment>
    <comment ref="K359" authorId="0" shapeId="0" xr:uid="{6F4D9609-1000-4760-B603-EECF2F2FFC40}">
      <text>
        <r>
          <rPr>
            <sz val="9"/>
            <color indexed="81"/>
            <rFont val="Tahoma"/>
            <family val="2"/>
          </rPr>
          <t>Solver could not find a feasible solution.</t>
        </r>
      </text>
    </comment>
    <comment ref="L359" authorId="0" shapeId="0" xr:uid="{7BF5C465-03C6-4419-966C-83714E1A138E}">
      <text>
        <r>
          <rPr>
            <sz val="9"/>
            <color indexed="81"/>
            <rFont val="Tahoma"/>
            <family val="2"/>
          </rPr>
          <t>Solver could not find a feasible solution.</t>
        </r>
      </text>
    </comment>
    <comment ref="M359" authorId="0" shapeId="0" xr:uid="{DBA3B44F-1248-4CAC-889A-3BF15C6F479D}">
      <text>
        <r>
          <rPr>
            <sz val="9"/>
            <color indexed="81"/>
            <rFont val="Tahoma"/>
            <family val="2"/>
          </rPr>
          <t>Solver could not find a feasible solution.</t>
        </r>
      </text>
    </comment>
    <comment ref="N359" authorId="0" shapeId="0" xr:uid="{50F62BB5-A294-4FE2-95F7-5F560AC250F0}">
      <text>
        <r>
          <rPr>
            <sz val="9"/>
            <color indexed="81"/>
            <rFont val="Tahoma"/>
            <family val="2"/>
          </rPr>
          <t>Solver could not find a feasible solution.</t>
        </r>
      </text>
    </comment>
    <comment ref="O359" authorId="0" shapeId="0" xr:uid="{0E81F5C9-59AF-4434-9CBE-8131F6450FFA}">
      <text>
        <r>
          <rPr>
            <sz val="9"/>
            <color indexed="81"/>
            <rFont val="Tahoma"/>
            <family val="2"/>
          </rPr>
          <t>Solver could not find a feasible solution.</t>
        </r>
      </text>
    </comment>
    <comment ref="P359" authorId="0" shapeId="0" xr:uid="{200F9EFA-9698-4149-BE18-99E9D8C2BF62}">
      <text>
        <r>
          <rPr>
            <sz val="9"/>
            <color indexed="81"/>
            <rFont val="Tahoma"/>
            <family val="2"/>
          </rPr>
          <t>Solver converged in probability to a global solution.</t>
        </r>
      </text>
    </comment>
    <comment ref="Q359" authorId="0" shapeId="0" xr:uid="{45D3AD50-AF45-46BE-90ED-02812B90DF77}">
      <text>
        <r>
          <rPr>
            <sz val="9"/>
            <color indexed="81"/>
            <rFont val="Tahoma"/>
            <family val="2"/>
          </rPr>
          <t>Solver converged in probability to a global solution.</t>
        </r>
      </text>
    </comment>
    <comment ref="R359" authorId="0" shapeId="0" xr:uid="{932C3C9B-DC4D-4D62-B43C-DA7FD7B6A1E8}">
      <text>
        <r>
          <rPr>
            <sz val="9"/>
            <color indexed="81"/>
            <rFont val="Tahoma"/>
            <family val="2"/>
          </rPr>
          <t>Solver converged in probability to a global solution.</t>
        </r>
      </text>
    </comment>
    <comment ref="S359" authorId="0" shapeId="0" xr:uid="{28F3942D-D387-4D25-A42A-DA59BA22F6F1}">
      <text>
        <r>
          <rPr>
            <sz val="9"/>
            <color indexed="81"/>
            <rFont val="Tahoma"/>
            <family val="2"/>
          </rPr>
          <t>Solver converged in probability to a global solution.</t>
        </r>
      </text>
    </comment>
    <comment ref="T359" authorId="0" shapeId="0" xr:uid="{A2C1BBC3-69BC-4328-921A-CAEE1A290284}">
      <text>
        <r>
          <rPr>
            <sz val="9"/>
            <color indexed="81"/>
            <rFont val="Tahoma"/>
            <family val="2"/>
          </rPr>
          <t>Solver converged in probability to a global solution.</t>
        </r>
      </text>
    </comment>
    <comment ref="U359" authorId="0" shapeId="0" xr:uid="{B529A151-4774-456B-BBE2-89D19FC40B8C}">
      <text>
        <r>
          <rPr>
            <sz val="9"/>
            <color indexed="81"/>
            <rFont val="Tahoma"/>
            <family val="2"/>
          </rPr>
          <t>Solver converged in probability to a global solution.</t>
        </r>
      </text>
    </comment>
    <comment ref="V359" authorId="0" shapeId="0" xr:uid="{E861608A-B26E-44A0-8583-C81411F15FCB}">
      <text>
        <r>
          <rPr>
            <sz val="9"/>
            <color indexed="81"/>
            <rFont val="Tahoma"/>
            <family val="2"/>
          </rPr>
          <t>Solver converged in probability to a global solution.</t>
        </r>
      </text>
    </comment>
    <comment ref="W359" authorId="0" shapeId="0" xr:uid="{42773F16-1274-4EC9-9168-A3466CCB9DD6}">
      <text>
        <r>
          <rPr>
            <sz val="9"/>
            <color indexed="81"/>
            <rFont val="Tahoma"/>
            <family val="2"/>
          </rPr>
          <t>Solver converged in probability to a global solution.</t>
        </r>
      </text>
    </comment>
    <comment ref="X359" authorId="0" shapeId="0" xr:uid="{19826A5D-0247-472D-BADE-E0EA99DA06DB}">
      <text>
        <r>
          <rPr>
            <sz val="9"/>
            <color indexed="81"/>
            <rFont val="Tahoma"/>
            <family val="2"/>
          </rPr>
          <t>Solver converged in probability to a global solution.</t>
        </r>
      </text>
    </comment>
    <comment ref="Y359" authorId="0" shapeId="0" xr:uid="{79FCC9B8-7A9A-49B5-A199-2DC0195B76B9}">
      <text>
        <r>
          <rPr>
            <sz val="9"/>
            <color indexed="81"/>
            <rFont val="Tahoma"/>
            <family val="2"/>
          </rPr>
          <t>Solver converged in probability to a global solution.</t>
        </r>
      </text>
    </comment>
    <comment ref="Z359" authorId="0" shapeId="0" xr:uid="{754E16E5-41D6-4280-93FE-A648C68DAD0F}">
      <text>
        <r>
          <rPr>
            <sz val="9"/>
            <color indexed="81"/>
            <rFont val="Tahoma"/>
            <family val="2"/>
          </rPr>
          <t>Solver converged in probability to a global solution.</t>
        </r>
      </text>
    </comment>
    <comment ref="AA359" authorId="0" shapeId="0" xr:uid="{29CDF807-4228-434C-8F09-F5285167AEDE}">
      <text>
        <r>
          <rPr>
            <sz val="9"/>
            <color indexed="81"/>
            <rFont val="Tahoma"/>
            <family val="2"/>
          </rPr>
          <t>Solver converged in probability to a global solution.</t>
        </r>
      </text>
    </comment>
    <comment ref="B360" authorId="0" shapeId="0" xr:uid="{E6AB9AA7-6CBA-48D1-B835-A9B1BBE09563}">
      <text>
        <r>
          <rPr>
            <sz val="9"/>
            <color indexed="81"/>
            <rFont val="Tahoma"/>
            <family val="2"/>
          </rPr>
          <t>Solver could not find a feasible solution.</t>
        </r>
      </text>
    </comment>
    <comment ref="C360" authorId="0" shapeId="0" xr:uid="{D9A301B1-6F01-4CAF-B7D0-96BBD6A8A740}">
      <text>
        <r>
          <rPr>
            <sz val="9"/>
            <color indexed="81"/>
            <rFont val="Tahoma"/>
            <family val="2"/>
          </rPr>
          <t>Solver could not find a feasible solution.</t>
        </r>
      </text>
    </comment>
    <comment ref="D360" authorId="0" shapeId="0" xr:uid="{7683D5FD-C545-4C4A-AAA1-188B4848CE08}">
      <text>
        <r>
          <rPr>
            <sz val="9"/>
            <color indexed="81"/>
            <rFont val="Tahoma"/>
            <family val="2"/>
          </rPr>
          <t>Solver could not find a feasible solution.</t>
        </r>
      </text>
    </comment>
    <comment ref="E360" authorId="0" shapeId="0" xr:uid="{7D4E45F0-F1D3-42E1-82EC-ECF9B7C92F8B}">
      <text>
        <r>
          <rPr>
            <sz val="9"/>
            <color indexed="81"/>
            <rFont val="Tahoma"/>
            <family val="2"/>
          </rPr>
          <t>Solver could not find a feasible solution.</t>
        </r>
      </text>
    </comment>
    <comment ref="F360" authorId="0" shapeId="0" xr:uid="{42534FBB-7E2E-455D-BE41-EF2A43D1904E}">
      <text>
        <r>
          <rPr>
            <sz val="9"/>
            <color indexed="81"/>
            <rFont val="Tahoma"/>
            <family val="2"/>
          </rPr>
          <t>Solver could not find a feasible solution.</t>
        </r>
      </text>
    </comment>
    <comment ref="G360" authorId="0" shapeId="0" xr:uid="{8B6F67C0-3A65-4448-855B-4D123580907C}">
      <text>
        <r>
          <rPr>
            <sz val="9"/>
            <color indexed="81"/>
            <rFont val="Tahoma"/>
            <family val="2"/>
          </rPr>
          <t>Solver could not find a feasible solution.</t>
        </r>
      </text>
    </comment>
    <comment ref="H360" authorId="0" shapeId="0" xr:uid="{496D075A-5E55-4556-9936-954FB59948DF}">
      <text>
        <r>
          <rPr>
            <sz val="9"/>
            <color indexed="81"/>
            <rFont val="Tahoma"/>
            <family val="2"/>
          </rPr>
          <t>Solver could not find a feasible solution.</t>
        </r>
      </text>
    </comment>
    <comment ref="I360" authorId="0" shapeId="0" xr:uid="{92FABECE-98BF-4400-87D1-22B35DDC65C8}">
      <text>
        <r>
          <rPr>
            <sz val="9"/>
            <color indexed="81"/>
            <rFont val="Tahoma"/>
            <family val="2"/>
          </rPr>
          <t>Solver could not find a feasible solution.</t>
        </r>
      </text>
    </comment>
    <comment ref="J360" authorId="0" shapeId="0" xr:uid="{85FE60C9-F010-4A64-8005-B4808BECD803}">
      <text>
        <r>
          <rPr>
            <sz val="9"/>
            <color indexed="81"/>
            <rFont val="Tahoma"/>
            <family val="2"/>
          </rPr>
          <t>Solver could not find a feasible solution.</t>
        </r>
      </text>
    </comment>
    <comment ref="K360" authorId="0" shapeId="0" xr:uid="{17785A85-AB34-437F-8073-443C8C0AD8D4}">
      <text>
        <r>
          <rPr>
            <sz val="9"/>
            <color indexed="81"/>
            <rFont val="Tahoma"/>
            <family val="2"/>
          </rPr>
          <t>Solver could not find a feasible solution.</t>
        </r>
      </text>
    </comment>
    <comment ref="L360" authorId="0" shapeId="0" xr:uid="{13AC6CA2-708C-466B-A537-7F2D5E6CDCB2}">
      <text>
        <r>
          <rPr>
            <sz val="9"/>
            <color indexed="81"/>
            <rFont val="Tahoma"/>
            <family val="2"/>
          </rPr>
          <t>Solver could not find a feasible solution.</t>
        </r>
      </text>
    </comment>
    <comment ref="M360" authorId="0" shapeId="0" xr:uid="{9CD0B3CC-B9AB-4387-A13E-E1CDC89BEB6D}">
      <text>
        <r>
          <rPr>
            <sz val="9"/>
            <color indexed="81"/>
            <rFont val="Tahoma"/>
            <family val="2"/>
          </rPr>
          <t>Solver could not find a feasible solution.</t>
        </r>
      </text>
    </comment>
    <comment ref="N360" authorId="0" shapeId="0" xr:uid="{156104F5-765C-4EE5-B432-80557FC8A456}">
      <text>
        <r>
          <rPr>
            <sz val="9"/>
            <color indexed="81"/>
            <rFont val="Tahoma"/>
            <family val="2"/>
          </rPr>
          <t>Solver could not find a feasible solution.</t>
        </r>
      </text>
    </comment>
    <comment ref="O360" authorId="0" shapeId="0" xr:uid="{DD0FC8F8-16C4-42B5-B6EB-E5BEDBCFBC39}">
      <text>
        <r>
          <rPr>
            <sz val="9"/>
            <color indexed="81"/>
            <rFont val="Tahoma"/>
            <family val="2"/>
          </rPr>
          <t>Solver could not find a feasible solution.</t>
        </r>
      </text>
    </comment>
    <comment ref="P360" authorId="0" shapeId="0" xr:uid="{A82EC3DE-8520-4050-9D3A-D007FA28BB5B}">
      <text>
        <r>
          <rPr>
            <sz val="9"/>
            <color indexed="81"/>
            <rFont val="Tahoma"/>
            <family val="2"/>
          </rPr>
          <t>Solver could not find a feasible solution.</t>
        </r>
      </text>
    </comment>
    <comment ref="Q360" authorId="0" shapeId="0" xr:uid="{2C0F8602-75AE-4D12-9D53-9C6240468636}">
      <text>
        <r>
          <rPr>
            <sz val="9"/>
            <color indexed="81"/>
            <rFont val="Tahoma"/>
            <family val="2"/>
          </rPr>
          <t>Solver converged in probability to a global solution.</t>
        </r>
      </text>
    </comment>
    <comment ref="R360" authorId="0" shapeId="0" xr:uid="{4EFD36DE-8D85-4608-B26C-D25A2538A506}">
      <text>
        <r>
          <rPr>
            <sz val="9"/>
            <color indexed="81"/>
            <rFont val="Tahoma"/>
            <family val="2"/>
          </rPr>
          <t>Solver could not find a feasible solution.</t>
        </r>
      </text>
    </comment>
    <comment ref="S360" authorId="0" shapeId="0" xr:uid="{E6585623-2D79-40FC-BE80-9B1A2A080D3E}">
      <text>
        <r>
          <rPr>
            <sz val="9"/>
            <color indexed="81"/>
            <rFont val="Tahoma"/>
            <family val="2"/>
          </rPr>
          <t>Solver could not find a feasible solution.</t>
        </r>
      </text>
    </comment>
    <comment ref="T360" authorId="0" shapeId="0" xr:uid="{9EC25648-F81F-46FA-9BD2-B355C7A16EC7}">
      <text>
        <r>
          <rPr>
            <sz val="9"/>
            <color indexed="81"/>
            <rFont val="Tahoma"/>
            <family val="2"/>
          </rPr>
          <t>Solver could not find a feasible solution.</t>
        </r>
      </text>
    </comment>
    <comment ref="U360" authorId="0" shapeId="0" xr:uid="{79960B04-51F3-458A-BFBC-D5B698B220C3}">
      <text>
        <r>
          <rPr>
            <sz val="9"/>
            <color indexed="81"/>
            <rFont val="Tahoma"/>
            <family val="2"/>
          </rPr>
          <t>Solver could not find a feasible solution.</t>
        </r>
      </text>
    </comment>
    <comment ref="V360" authorId="0" shapeId="0" xr:uid="{A26421B9-2D1E-46CF-97AB-806DFEDF40EE}">
      <text>
        <r>
          <rPr>
            <sz val="9"/>
            <color indexed="81"/>
            <rFont val="Tahoma"/>
            <family val="2"/>
          </rPr>
          <t>Solver could not find a feasible solution.</t>
        </r>
      </text>
    </comment>
    <comment ref="W360" authorId="0" shapeId="0" xr:uid="{D0953EB9-140D-4517-9D07-D7BAE7EC9470}">
      <text>
        <r>
          <rPr>
            <sz val="9"/>
            <color indexed="81"/>
            <rFont val="Tahoma"/>
            <family val="2"/>
          </rPr>
          <t>Solver could not find a feasible solution.</t>
        </r>
      </text>
    </comment>
    <comment ref="X360" authorId="0" shapeId="0" xr:uid="{EE443F73-003D-4E91-A22E-0A391098020C}">
      <text>
        <r>
          <rPr>
            <sz val="9"/>
            <color indexed="81"/>
            <rFont val="Tahoma"/>
            <family val="2"/>
          </rPr>
          <t>Solver could not find a feasible solution.</t>
        </r>
      </text>
    </comment>
    <comment ref="Y360" authorId="0" shapeId="0" xr:uid="{DE3DE62D-E8E7-4AC8-9B58-3C3D771448C0}">
      <text>
        <r>
          <rPr>
            <sz val="9"/>
            <color indexed="81"/>
            <rFont val="Tahoma"/>
            <family val="2"/>
          </rPr>
          <t>Solver could not find a feasible solution.</t>
        </r>
      </text>
    </comment>
    <comment ref="Z360" authorId="0" shapeId="0" xr:uid="{459B90C5-0770-4CD0-884F-B17E7CF68BEC}">
      <text>
        <r>
          <rPr>
            <sz val="9"/>
            <color indexed="81"/>
            <rFont val="Tahoma"/>
            <family val="2"/>
          </rPr>
          <t>Solver could not find a feasible solution.</t>
        </r>
      </text>
    </comment>
    <comment ref="AA360" authorId="0" shapeId="0" xr:uid="{BC90F4B2-3741-4937-BB53-5A17C439C41A}">
      <text>
        <r>
          <rPr>
            <sz val="9"/>
            <color indexed="81"/>
            <rFont val="Tahoma"/>
            <family val="2"/>
          </rPr>
          <t>Solver could not find a feasible solution.</t>
        </r>
      </text>
    </comment>
    <comment ref="B361" authorId="0" shapeId="0" xr:uid="{3E642C8B-A3F9-4136-B92C-48B0996954EA}">
      <text>
        <r>
          <rPr>
            <sz val="9"/>
            <color indexed="81"/>
            <rFont val="Tahoma"/>
            <family val="2"/>
          </rPr>
          <t>Solver could not find a feasible solution.</t>
        </r>
      </text>
    </comment>
    <comment ref="C361" authorId="0" shapeId="0" xr:uid="{67628BF0-338D-4826-817E-3A29DAB9BA9E}">
      <text>
        <r>
          <rPr>
            <sz val="9"/>
            <color indexed="81"/>
            <rFont val="Tahoma"/>
            <family val="2"/>
          </rPr>
          <t>Solver could not find a feasible solution.</t>
        </r>
      </text>
    </comment>
    <comment ref="D361" authorId="0" shapeId="0" xr:uid="{9866F76E-78FA-402F-9B73-AAF05881EAFC}">
      <text>
        <r>
          <rPr>
            <sz val="9"/>
            <color indexed="81"/>
            <rFont val="Tahoma"/>
            <family val="2"/>
          </rPr>
          <t>Solver could not find a feasible solution.</t>
        </r>
      </text>
    </comment>
    <comment ref="E361" authorId="0" shapeId="0" xr:uid="{F8F7277F-9AAF-4064-A11D-2DF1A3FB8399}">
      <text>
        <r>
          <rPr>
            <sz val="9"/>
            <color indexed="81"/>
            <rFont val="Tahoma"/>
            <family val="2"/>
          </rPr>
          <t>Solver could not find a feasible solution.</t>
        </r>
      </text>
    </comment>
    <comment ref="F361" authorId="0" shapeId="0" xr:uid="{147C7AAF-597F-4656-B85B-B0AC846EA71D}">
      <text>
        <r>
          <rPr>
            <sz val="9"/>
            <color indexed="81"/>
            <rFont val="Tahoma"/>
            <family val="2"/>
          </rPr>
          <t>Solver could not find a feasible solution.</t>
        </r>
      </text>
    </comment>
    <comment ref="G361" authorId="0" shapeId="0" xr:uid="{028A8DD2-9945-4E89-9C35-6B1C2E6F7EA6}">
      <text>
        <r>
          <rPr>
            <sz val="9"/>
            <color indexed="81"/>
            <rFont val="Tahoma"/>
            <family val="2"/>
          </rPr>
          <t>Solver could not find a feasible solution.</t>
        </r>
      </text>
    </comment>
    <comment ref="H361" authorId="0" shapeId="0" xr:uid="{11A0D697-3D3C-4653-843D-3D9B2577074B}">
      <text>
        <r>
          <rPr>
            <sz val="9"/>
            <color indexed="81"/>
            <rFont val="Tahoma"/>
            <family val="2"/>
          </rPr>
          <t>Solver could not find a feasible solution.</t>
        </r>
      </text>
    </comment>
    <comment ref="I361" authorId="0" shapeId="0" xr:uid="{2302DC0D-8DE9-4A0E-A68C-2425A0C1D939}">
      <text>
        <r>
          <rPr>
            <sz val="9"/>
            <color indexed="81"/>
            <rFont val="Tahoma"/>
            <family val="2"/>
          </rPr>
          <t>Solver could not find a feasible solution.</t>
        </r>
      </text>
    </comment>
    <comment ref="J361" authorId="0" shapeId="0" xr:uid="{E1706696-040C-403C-AB35-732C15A1B79D}">
      <text>
        <r>
          <rPr>
            <sz val="9"/>
            <color indexed="81"/>
            <rFont val="Tahoma"/>
            <family val="2"/>
          </rPr>
          <t>Solver could not find a feasible solution.</t>
        </r>
      </text>
    </comment>
    <comment ref="K361" authorId="0" shapeId="0" xr:uid="{E0C135C5-82DC-4108-885B-93AD38271285}">
      <text>
        <r>
          <rPr>
            <sz val="9"/>
            <color indexed="81"/>
            <rFont val="Tahoma"/>
            <family val="2"/>
          </rPr>
          <t>Solver could not find a feasible solution.</t>
        </r>
      </text>
    </comment>
    <comment ref="L361" authorId="0" shapeId="0" xr:uid="{91998338-A483-4189-B590-ADD43DF0F17F}">
      <text>
        <r>
          <rPr>
            <sz val="9"/>
            <color indexed="81"/>
            <rFont val="Tahoma"/>
            <family val="2"/>
          </rPr>
          <t>Solver could not find a feasible solution.</t>
        </r>
      </text>
    </comment>
    <comment ref="M361" authorId="0" shapeId="0" xr:uid="{68291F12-3279-41F6-9A82-9CE953D64F4A}">
      <text>
        <r>
          <rPr>
            <sz val="9"/>
            <color indexed="81"/>
            <rFont val="Tahoma"/>
            <family val="2"/>
          </rPr>
          <t>Solver could not find a feasible solution.</t>
        </r>
      </text>
    </comment>
    <comment ref="N361" authorId="0" shapeId="0" xr:uid="{2DA9F3CB-71D0-4C84-B6D1-683F6A7ED950}">
      <text>
        <r>
          <rPr>
            <sz val="9"/>
            <color indexed="81"/>
            <rFont val="Tahoma"/>
            <family val="2"/>
          </rPr>
          <t>Solver could not find a feasible solution.</t>
        </r>
      </text>
    </comment>
    <comment ref="O361" authorId="0" shapeId="0" xr:uid="{CEF82053-BA5B-4711-A5A7-5EF83AF00D4A}">
      <text>
        <r>
          <rPr>
            <sz val="9"/>
            <color indexed="81"/>
            <rFont val="Tahoma"/>
            <family val="2"/>
          </rPr>
          <t>Solver could not find a feasible solution.</t>
        </r>
      </text>
    </comment>
    <comment ref="P361" authorId="0" shapeId="0" xr:uid="{B2874FC7-BB39-49DF-853D-CB3BD263B22F}">
      <text>
        <r>
          <rPr>
            <sz val="9"/>
            <color indexed="81"/>
            <rFont val="Tahoma"/>
            <family val="2"/>
          </rPr>
          <t>Solver could not find a feasible solution.</t>
        </r>
      </text>
    </comment>
    <comment ref="Q361" authorId="0" shapeId="0" xr:uid="{3E996975-6656-4AAA-9D9A-C83EC684DDDC}">
      <text>
        <r>
          <rPr>
            <sz val="9"/>
            <color indexed="81"/>
            <rFont val="Tahoma"/>
            <family val="2"/>
          </rPr>
          <t>Solver converged in probability to a global solution.</t>
        </r>
      </text>
    </comment>
    <comment ref="R361" authorId="0" shapeId="0" xr:uid="{65771631-A918-4ABA-9222-5039CDEACDC8}">
      <text>
        <r>
          <rPr>
            <sz val="9"/>
            <color indexed="81"/>
            <rFont val="Tahoma"/>
            <family val="2"/>
          </rPr>
          <t>Solver could not find a feasible solution.</t>
        </r>
      </text>
    </comment>
    <comment ref="S361" authorId="0" shapeId="0" xr:uid="{C4EF2562-3075-4825-B360-F7A8F498AE74}">
      <text>
        <r>
          <rPr>
            <sz val="9"/>
            <color indexed="81"/>
            <rFont val="Tahoma"/>
            <family val="2"/>
          </rPr>
          <t>Solver converged in probability to a global solution.</t>
        </r>
      </text>
    </comment>
    <comment ref="T361" authorId="0" shapeId="0" xr:uid="{40A595CB-86A2-4316-B0BB-B2E04D7DF98F}">
      <text>
        <r>
          <rPr>
            <sz val="9"/>
            <color indexed="81"/>
            <rFont val="Tahoma"/>
            <family val="2"/>
          </rPr>
          <t>Solver converged in probability to a global solution.</t>
        </r>
      </text>
    </comment>
    <comment ref="U361" authorId="0" shapeId="0" xr:uid="{CE1C73D4-BF54-4547-B3EC-0AB65725FD86}">
      <text>
        <r>
          <rPr>
            <sz val="9"/>
            <color indexed="81"/>
            <rFont val="Tahoma"/>
            <family val="2"/>
          </rPr>
          <t>Solver converged in probability to a global solution.</t>
        </r>
      </text>
    </comment>
    <comment ref="V361" authorId="0" shapeId="0" xr:uid="{9F90A3A6-F2F9-4499-BA0B-2285845E3F6A}">
      <text>
        <r>
          <rPr>
            <sz val="9"/>
            <color indexed="81"/>
            <rFont val="Tahoma"/>
            <family val="2"/>
          </rPr>
          <t>Solver converged in probability to a global solution.</t>
        </r>
      </text>
    </comment>
    <comment ref="W361" authorId="0" shapeId="0" xr:uid="{A8824C6B-983E-4CBE-809D-032B46D528BF}">
      <text>
        <r>
          <rPr>
            <sz val="9"/>
            <color indexed="81"/>
            <rFont val="Tahoma"/>
            <family val="2"/>
          </rPr>
          <t>Solver converged in probability to a global solution.</t>
        </r>
      </text>
    </comment>
    <comment ref="X361" authorId="0" shapeId="0" xr:uid="{BD65BFAE-F5A0-4A23-8C88-0A8BDBAA4262}">
      <text>
        <r>
          <rPr>
            <sz val="9"/>
            <color indexed="81"/>
            <rFont val="Tahoma"/>
            <family val="2"/>
          </rPr>
          <t>Solver converged in probability to a global solution.</t>
        </r>
      </text>
    </comment>
    <comment ref="Y361" authorId="0" shapeId="0" xr:uid="{FEA14EDC-1BB8-4ADE-A98C-02FE2E6B79C3}">
      <text>
        <r>
          <rPr>
            <sz val="9"/>
            <color indexed="81"/>
            <rFont val="Tahoma"/>
            <family val="2"/>
          </rPr>
          <t>Solver converged in probability to a global solution.</t>
        </r>
      </text>
    </comment>
    <comment ref="Z361" authorId="0" shapeId="0" xr:uid="{138FC6B8-90FB-494B-8093-8FCFF2008017}">
      <text>
        <r>
          <rPr>
            <sz val="9"/>
            <color indexed="81"/>
            <rFont val="Tahoma"/>
            <family val="2"/>
          </rPr>
          <t>Solver converged in probability to a global solution.</t>
        </r>
      </text>
    </comment>
    <comment ref="AA361" authorId="0" shapeId="0" xr:uid="{89F0CF08-C145-40CC-8854-C7F7F9D12C65}">
      <text>
        <r>
          <rPr>
            <sz val="9"/>
            <color indexed="81"/>
            <rFont val="Tahoma"/>
            <family val="2"/>
          </rPr>
          <t>Solver converged in probability to a global solution.</t>
        </r>
      </text>
    </comment>
    <comment ref="B362" authorId="0" shapeId="0" xr:uid="{0E81D89C-457F-44E2-987E-B6D199D21FE3}">
      <text>
        <r>
          <rPr>
            <sz val="9"/>
            <color indexed="81"/>
            <rFont val="Tahoma"/>
            <family val="2"/>
          </rPr>
          <t>Solver could not find a feasible solution.</t>
        </r>
      </text>
    </comment>
    <comment ref="C362" authorId="0" shapeId="0" xr:uid="{0DEC4C8E-8D5C-4998-B86F-5248DDF68227}">
      <text>
        <r>
          <rPr>
            <sz val="9"/>
            <color indexed="81"/>
            <rFont val="Tahoma"/>
            <family val="2"/>
          </rPr>
          <t>Solver could not find a feasible solution.</t>
        </r>
      </text>
    </comment>
    <comment ref="D362" authorId="0" shapeId="0" xr:uid="{EDA48A60-3241-496E-AB7A-D2F43FE10719}">
      <text>
        <r>
          <rPr>
            <sz val="9"/>
            <color indexed="81"/>
            <rFont val="Tahoma"/>
            <family val="2"/>
          </rPr>
          <t>Solver could not find a feasible solution.</t>
        </r>
      </text>
    </comment>
    <comment ref="E362" authorId="0" shapeId="0" xr:uid="{BF148710-AEFF-499F-A187-07376F703290}">
      <text>
        <r>
          <rPr>
            <sz val="9"/>
            <color indexed="81"/>
            <rFont val="Tahoma"/>
            <family val="2"/>
          </rPr>
          <t>Solver could not find a feasible solution.</t>
        </r>
      </text>
    </comment>
    <comment ref="F362" authorId="0" shapeId="0" xr:uid="{0A895277-721F-44F9-9760-7E895D9BB56E}">
      <text>
        <r>
          <rPr>
            <sz val="9"/>
            <color indexed="81"/>
            <rFont val="Tahoma"/>
            <family val="2"/>
          </rPr>
          <t>Solver could not find a feasible solution.</t>
        </r>
      </text>
    </comment>
    <comment ref="G362" authorId="0" shapeId="0" xr:uid="{1EF38591-21D3-4D8D-B61D-41069C6F949F}">
      <text>
        <r>
          <rPr>
            <sz val="9"/>
            <color indexed="81"/>
            <rFont val="Tahoma"/>
            <family val="2"/>
          </rPr>
          <t>Solver could not find a feasible solution.</t>
        </r>
      </text>
    </comment>
    <comment ref="H362" authorId="0" shapeId="0" xr:uid="{3F2CF3E0-28C6-4687-A7D6-2908BD812949}">
      <text>
        <r>
          <rPr>
            <sz val="9"/>
            <color indexed="81"/>
            <rFont val="Tahoma"/>
            <family val="2"/>
          </rPr>
          <t>Solver could not find a feasible solution.</t>
        </r>
      </text>
    </comment>
    <comment ref="I362" authorId="0" shapeId="0" xr:uid="{48244887-D000-45E7-A038-64B414CC78FA}">
      <text>
        <r>
          <rPr>
            <sz val="9"/>
            <color indexed="81"/>
            <rFont val="Tahoma"/>
            <family val="2"/>
          </rPr>
          <t>Solver could not find a feasible solution.</t>
        </r>
      </text>
    </comment>
    <comment ref="J362" authorId="0" shapeId="0" xr:uid="{09A6DCA7-8A1B-4ED5-A829-0E2D0BFB8666}">
      <text>
        <r>
          <rPr>
            <sz val="9"/>
            <color indexed="81"/>
            <rFont val="Tahoma"/>
            <family val="2"/>
          </rPr>
          <t>Solver could not find a feasible solution.</t>
        </r>
      </text>
    </comment>
    <comment ref="K362" authorId="0" shapeId="0" xr:uid="{1CC0EB77-D1D7-4FA9-9BDE-FC32264BDB42}">
      <text>
        <r>
          <rPr>
            <sz val="9"/>
            <color indexed="81"/>
            <rFont val="Tahoma"/>
            <family val="2"/>
          </rPr>
          <t>Solver could not find a feasible solution.</t>
        </r>
      </text>
    </comment>
    <comment ref="L362" authorId="0" shapeId="0" xr:uid="{C40EAE2C-AD62-4A96-95EF-A917880FA66D}">
      <text>
        <r>
          <rPr>
            <sz val="9"/>
            <color indexed="81"/>
            <rFont val="Tahoma"/>
            <family val="2"/>
          </rPr>
          <t>Solver could not find a feasible solution.</t>
        </r>
      </text>
    </comment>
    <comment ref="M362" authorId="0" shapeId="0" xr:uid="{FB0AD95F-E6D4-4DC1-95C6-152DD660D350}">
      <text>
        <r>
          <rPr>
            <sz val="9"/>
            <color indexed="81"/>
            <rFont val="Tahoma"/>
            <family val="2"/>
          </rPr>
          <t>Solver could not find a feasible solution.</t>
        </r>
      </text>
    </comment>
    <comment ref="N362" authorId="0" shapeId="0" xr:uid="{7BCB6449-178D-4183-BA28-25D960757FFC}">
      <text>
        <r>
          <rPr>
            <sz val="9"/>
            <color indexed="81"/>
            <rFont val="Tahoma"/>
            <family val="2"/>
          </rPr>
          <t>Solver could not find a feasible solution.</t>
        </r>
      </text>
    </comment>
    <comment ref="O362" authorId="0" shapeId="0" xr:uid="{EFAE6351-884E-45B7-842E-BF83FE898191}">
      <text>
        <r>
          <rPr>
            <sz val="9"/>
            <color indexed="81"/>
            <rFont val="Tahoma"/>
            <family val="2"/>
          </rPr>
          <t>Solver could not find a feasible solution.</t>
        </r>
      </text>
    </comment>
    <comment ref="P362" authorId="0" shapeId="0" xr:uid="{4AAF8078-DC9D-4A3C-B04F-5554410267D7}">
      <text>
        <r>
          <rPr>
            <sz val="9"/>
            <color indexed="81"/>
            <rFont val="Tahoma"/>
            <family val="2"/>
          </rPr>
          <t>Solver could not find a feasible solution.</t>
        </r>
      </text>
    </comment>
    <comment ref="Q362" authorId="0" shapeId="0" xr:uid="{BFFAA2A7-CC43-46A0-B289-0035E141BCB3}">
      <text>
        <r>
          <rPr>
            <sz val="9"/>
            <color indexed="81"/>
            <rFont val="Tahoma"/>
            <family val="2"/>
          </rPr>
          <t>Solver could not find a feasible solution.</t>
        </r>
      </text>
    </comment>
    <comment ref="R362" authorId="0" shapeId="0" xr:uid="{2871DF46-9BEA-4717-831E-E239426A1D8F}">
      <text>
        <r>
          <rPr>
            <sz val="9"/>
            <color indexed="81"/>
            <rFont val="Tahoma"/>
            <family val="2"/>
          </rPr>
          <t>Solver converged in probability to a global solution.</t>
        </r>
      </text>
    </comment>
    <comment ref="S362" authorId="0" shapeId="0" xr:uid="{AB66AF2C-6A7D-412A-AB4E-C6B834AD8449}">
      <text>
        <r>
          <rPr>
            <sz val="9"/>
            <color indexed="81"/>
            <rFont val="Tahoma"/>
            <family val="2"/>
          </rPr>
          <t>Solver converged in probability to a global solution.</t>
        </r>
      </text>
    </comment>
    <comment ref="T362" authorId="0" shapeId="0" xr:uid="{7ED06FD1-FC04-47F5-B3BD-E9397F8045BE}">
      <text>
        <r>
          <rPr>
            <sz val="9"/>
            <color indexed="81"/>
            <rFont val="Tahoma"/>
            <family val="2"/>
          </rPr>
          <t>Solver converged in probability to a global solution.</t>
        </r>
      </text>
    </comment>
    <comment ref="U362" authorId="0" shapeId="0" xr:uid="{16769E23-1C94-4212-98F7-910F1EF436D4}">
      <text>
        <r>
          <rPr>
            <sz val="9"/>
            <color indexed="81"/>
            <rFont val="Tahoma"/>
            <family val="2"/>
          </rPr>
          <t>Solver converged in probability to a global solution.</t>
        </r>
      </text>
    </comment>
    <comment ref="V362" authorId="0" shapeId="0" xr:uid="{1FBE1E05-3CA6-4F09-98CB-340CA0D2255B}">
      <text>
        <r>
          <rPr>
            <sz val="9"/>
            <color indexed="81"/>
            <rFont val="Tahoma"/>
            <family val="2"/>
          </rPr>
          <t>Solver converged in probability to a global solution.</t>
        </r>
      </text>
    </comment>
    <comment ref="W362" authorId="0" shapeId="0" xr:uid="{7C70CD3D-3D97-4BCC-BABE-31B332E5A87D}">
      <text>
        <r>
          <rPr>
            <sz val="9"/>
            <color indexed="81"/>
            <rFont val="Tahoma"/>
            <family val="2"/>
          </rPr>
          <t>Solver converged in probability to a global solution.</t>
        </r>
      </text>
    </comment>
    <comment ref="X362" authorId="0" shapeId="0" xr:uid="{38A4B405-D1F1-42E7-8650-930F11CEA80E}">
      <text>
        <r>
          <rPr>
            <sz val="9"/>
            <color indexed="81"/>
            <rFont val="Tahoma"/>
            <family val="2"/>
          </rPr>
          <t>Solver converged in probability to a global solution.</t>
        </r>
      </text>
    </comment>
    <comment ref="Y362" authorId="0" shapeId="0" xr:uid="{87F8B6EC-5214-4ABB-9233-01A3190E0C6B}">
      <text>
        <r>
          <rPr>
            <sz val="9"/>
            <color indexed="81"/>
            <rFont val="Tahoma"/>
            <family val="2"/>
          </rPr>
          <t>Solver converged in probability to a global solution.</t>
        </r>
      </text>
    </comment>
    <comment ref="Z362" authorId="0" shapeId="0" xr:uid="{82F6DB9C-1082-4047-AD8F-66624BAA5A99}">
      <text>
        <r>
          <rPr>
            <sz val="9"/>
            <color indexed="81"/>
            <rFont val="Tahoma"/>
            <family val="2"/>
          </rPr>
          <t>Solver converged in probability to a global solution.</t>
        </r>
      </text>
    </comment>
    <comment ref="AA362" authorId="0" shapeId="0" xr:uid="{DF1A012D-173D-4767-9216-708A9F1C6187}">
      <text>
        <r>
          <rPr>
            <sz val="9"/>
            <color indexed="81"/>
            <rFont val="Tahoma"/>
            <family val="2"/>
          </rPr>
          <t>Solver converged in probability to a global solution.</t>
        </r>
      </text>
    </comment>
    <comment ref="B363" authorId="0" shapeId="0" xr:uid="{E0C3C5ED-7022-4F86-9EDE-64478A4AFAC3}">
      <text>
        <r>
          <rPr>
            <sz val="9"/>
            <color indexed="81"/>
            <rFont val="Tahoma"/>
            <family val="2"/>
          </rPr>
          <t>Solver could not find a feasible solution.</t>
        </r>
      </text>
    </comment>
    <comment ref="C363" authorId="0" shapeId="0" xr:uid="{618C6D76-9A65-43D9-8987-C670B6CE6718}">
      <text>
        <r>
          <rPr>
            <sz val="9"/>
            <color indexed="81"/>
            <rFont val="Tahoma"/>
            <family val="2"/>
          </rPr>
          <t>Solver could not find a feasible solution.</t>
        </r>
      </text>
    </comment>
    <comment ref="D363" authorId="0" shapeId="0" xr:uid="{040B900A-F37E-4700-BD3D-103A4A44907A}">
      <text>
        <r>
          <rPr>
            <sz val="9"/>
            <color indexed="81"/>
            <rFont val="Tahoma"/>
            <family val="2"/>
          </rPr>
          <t>Solver could not find a feasible solution.</t>
        </r>
      </text>
    </comment>
    <comment ref="E363" authorId="0" shapeId="0" xr:uid="{82A80AE5-A235-4296-BB6F-A88F06D9CED6}">
      <text>
        <r>
          <rPr>
            <sz val="9"/>
            <color indexed="81"/>
            <rFont val="Tahoma"/>
            <family val="2"/>
          </rPr>
          <t>Solver could not find a feasible solution.</t>
        </r>
      </text>
    </comment>
    <comment ref="F363" authorId="0" shapeId="0" xr:uid="{1A6B8F76-7A4F-4227-BD5A-198EF73884BD}">
      <text>
        <r>
          <rPr>
            <sz val="9"/>
            <color indexed="81"/>
            <rFont val="Tahoma"/>
            <family val="2"/>
          </rPr>
          <t>Solver could not find a feasible solution.</t>
        </r>
      </text>
    </comment>
    <comment ref="G363" authorId="0" shapeId="0" xr:uid="{7BA19029-56FC-4353-908C-58ABEEC35300}">
      <text>
        <r>
          <rPr>
            <sz val="9"/>
            <color indexed="81"/>
            <rFont val="Tahoma"/>
            <family val="2"/>
          </rPr>
          <t>Solver could not find a feasible solution.</t>
        </r>
      </text>
    </comment>
    <comment ref="H363" authorId="0" shapeId="0" xr:uid="{AC170D5F-9E4C-48A8-878A-C9BB82D56ACE}">
      <text>
        <r>
          <rPr>
            <sz val="9"/>
            <color indexed="81"/>
            <rFont val="Tahoma"/>
            <family val="2"/>
          </rPr>
          <t>Solver could not find a feasible solution.</t>
        </r>
      </text>
    </comment>
    <comment ref="I363" authorId="0" shapeId="0" xr:uid="{82DF7B06-1A5B-453F-A02B-F2A3C4C7688C}">
      <text>
        <r>
          <rPr>
            <sz val="9"/>
            <color indexed="81"/>
            <rFont val="Tahoma"/>
            <family val="2"/>
          </rPr>
          <t>Solver could not find a feasible solution.</t>
        </r>
      </text>
    </comment>
    <comment ref="J363" authorId="0" shapeId="0" xr:uid="{66C9C294-8575-4351-B06C-03A05A87F846}">
      <text>
        <r>
          <rPr>
            <sz val="9"/>
            <color indexed="81"/>
            <rFont val="Tahoma"/>
            <family val="2"/>
          </rPr>
          <t>Solver could not find a feasible solution.</t>
        </r>
      </text>
    </comment>
    <comment ref="K363" authorId="0" shapeId="0" xr:uid="{4D9382F4-626B-49A7-AB8E-1617D721CBF2}">
      <text>
        <r>
          <rPr>
            <sz val="9"/>
            <color indexed="81"/>
            <rFont val="Tahoma"/>
            <family val="2"/>
          </rPr>
          <t>Solver could not find a feasible solution.</t>
        </r>
      </text>
    </comment>
    <comment ref="L363" authorId="0" shapeId="0" xr:uid="{1681F777-AF1D-4B5D-BCED-41758ED3CF11}">
      <text>
        <r>
          <rPr>
            <sz val="9"/>
            <color indexed="81"/>
            <rFont val="Tahoma"/>
            <family val="2"/>
          </rPr>
          <t>Solver could not find a feasible solution.</t>
        </r>
      </text>
    </comment>
    <comment ref="M363" authorId="0" shapeId="0" xr:uid="{EAF9B2D3-2D84-4FC3-B8DB-601E411B9A7E}">
      <text>
        <r>
          <rPr>
            <sz val="9"/>
            <color indexed="81"/>
            <rFont val="Tahoma"/>
            <family val="2"/>
          </rPr>
          <t>Solver could not find a feasible solution.</t>
        </r>
      </text>
    </comment>
    <comment ref="N363" authorId="0" shapeId="0" xr:uid="{25EF89AC-D140-4AAE-B317-BF48444795C7}">
      <text>
        <r>
          <rPr>
            <sz val="9"/>
            <color indexed="81"/>
            <rFont val="Tahoma"/>
            <family val="2"/>
          </rPr>
          <t>Solver could not find a feasible solution.</t>
        </r>
      </text>
    </comment>
    <comment ref="O363" authorId="0" shapeId="0" xr:uid="{B894C0D6-D476-4D78-88B4-13790FDF3C4E}">
      <text>
        <r>
          <rPr>
            <sz val="9"/>
            <color indexed="81"/>
            <rFont val="Tahoma"/>
            <family val="2"/>
          </rPr>
          <t>Solver could not find a feasible solution.</t>
        </r>
      </text>
    </comment>
    <comment ref="P363" authorId="0" shapeId="0" xr:uid="{6605E105-C083-41F3-A17E-216D4376544D}">
      <text>
        <r>
          <rPr>
            <sz val="9"/>
            <color indexed="81"/>
            <rFont val="Tahoma"/>
            <family val="2"/>
          </rPr>
          <t>Solver could not find a feasible solution.</t>
        </r>
      </text>
    </comment>
    <comment ref="Q363" authorId="0" shapeId="0" xr:uid="{B0360451-4B54-46DE-BBF6-C723EFE7153F}">
      <text>
        <r>
          <rPr>
            <sz val="9"/>
            <color indexed="81"/>
            <rFont val="Tahoma"/>
            <family val="2"/>
          </rPr>
          <t>Solver could not find a feasible solution.</t>
        </r>
      </text>
    </comment>
    <comment ref="R363" authorId="0" shapeId="0" xr:uid="{73026586-DAF1-4840-9013-839482E21F3F}">
      <text>
        <r>
          <rPr>
            <sz val="9"/>
            <color indexed="81"/>
            <rFont val="Tahoma"/>
            <family val="2"/>
          </rPr>
          <t>Solver converged in probability to a global solution.</t>
        </r>
      </text>
    </comment>
    <comment ref="S363" authorId="0" shapeId="0" xr:uid="{844F9495-0329-4C20-8DB3-AD2B62A3D95A}">
      <text>
        <r>
          <rPr>
            <sz val="9"/>
            <color indexed="81"/>
            <rFont val="Tahoma"/>
            <family val="2"/>
          </rPr>
          <t>Solver converged in probability to a global solution.</t>
        </r>
      </text>
    </comment>
    <comment ref="T363" authorId="0" shapeId="0" xr:uid="{96CA1914-7385-4CBF-A391-CC8BEC6AF01D}">
      <text>
        <r>
          <rPr>
            <sz val="9"/>
            <color indexed="81"/>
            <rFont val="Tahoma"/>
            <family val="2"/>
          </rPr>
          <t>Solver converged in probability to a global solution.</t>
        </r>
      </text>
    </comment>
    <comment ref="U363" authorId="0" shapeId="0" xr:uid="{C8DB3AD3-661F-4266-91CA-10B624AAFB00}">
      <text>
        <r>
          <rPr>
            <sz val="9"/>
            <color indexed="81"/>
            <rFont val="Tahoma"/>
            <family val="2"/>
          </rPr>
          <t>Solver converged in probability to a global solution.</t>
        </r>
      </text>
    </comment>
    <comment ref="V363" authorId="0" shapeId="0" xr:uid="{C39FBF30-C1A0-40F6-947C-466934A6CC7D}">
      <text>
        <r>
          <rPr>
            <sz val="9"/>
            <color indexed="81"/>
            <rFont val="Tahoma"/>
            <family val="2"/>
          </rPr>
          <t>Solver converged in probability to a global solution.</t>
        </r>
      </text>
    </comment>
    <comment ref="W363" authorId="0" shapeId="0" xr:uid="{3FA34522-A681-4581-B9EA-EB1D68BC84BA}">
      <text>
        <r>
          <rPr>
            <sz val="9"/>
            <color indexed="81"/>
            <rFont val="Tahoma"/>
            <family val="2"/>
          </rPr>
          <t>Solver converged in probability to a global solution.</t>
        </r>
      </text>
    </comment>
    <comment ref="X363" authorId="0" shapeId="0" xr:uid="{B992A086-3A42-4DE3-97B9-F2CAF8D8DD9A}">
      <text>
        <r>
          <rPr>
            <sz val="9"/>
            <color indexed="81"/>
            <rFont val="Tahoma"/>
            <family val="2"/>
          </rPr>
          <t>Solver converged in probability to a global solution.</t>
        </r>
      </text>
    </comment>
    <comment ref="Y363" authorId="0" shapeId="0" xr:uid="{39A04038-F499-458F-85FA-7355137050CD}">
      <text>
        <r>
          <rPr>
            <sz val="9"/>
            <color indexed="81"/>
            <rFont val="Tahoma"/>
            <family val="2"/>
          </rPr>
          <t>Solver converged in probability to a global solution.</t>
        </r>
      </text>
    </comment>
    <comment ref="Z363" authorId="0" shapeId="0" xr:uid="{3B717C36-20F6-46F4-9486-4B1C786C1F91}">
      <text>
        <r>
          <rPr>
            <sz val="9"/>
            <color indexed="81"/>
            <rFont val="Tahoma"/>
            <family val="2"/>
          </rPr>
          <t>Solver converged in probability to a global solution.</t>
        </r>
      </text>
    </comment>
    <comment ref="AA363" authorId="0" shapeId="0" xr:uid="{A32F0831-723C-4A70-8F35-AD06725818DC}">
      <text>
        <r>
          <rPr>
            <sz val="9"/>
            <color indexed="81"/>
            <rFont val="Tahoma"/>
            <family val="2"/>
          </rPr>
          <t>Solver converged in probability to a global solution.</t>
        </r>
      </text>
    </comment>
    <comment ref="B364" authorId="0" shapeId="0" xr:uid="{343B6F42-7A6E-4059-8C7A-C2809A50342C}">
      <text>
        <r>
          <rPr>
            <sz val="9"/>
            <color indexed="81"/>
            <rFont val="Tahoma"/>
            <family val="2"/>
          </rPr>
          <t>Solver could not find a feasible solution.</t>
        </r>
      </text>
    </comment>
    <comment ref="C364" authorId="0" shapeId="0" xr:uid="{FCCF880B-A39C-40F7-899F-3DE96D455007}">
      <text>
        <r>
          <rPr>
            <sz val="9"/>
            <color indexed="81"/>
            <rFont val="Tahoma"/>
            <family val="2"/>
          </rPr>
          <t>Solver could not find a feasible solution.</t>
        </r>
      </text>
    </comment>
    <comment ref="D364" authorId="0" shapeId="0" xr:uid="{356586F9-0021-40BE-8279-38FD484984FB}">
      <text>
        <r>
          <rPr>
            <sz val="9"/>
            <color indexed="81"/>
            <rFont val="Tahoma"/>
            <family val="2"/>
          </rPr>
          <t>Solver could not find a feasible solution.</t>
        </r>
      </text>
    </comment>
    <comment ref="E364" authorId="0" shapeId="0" xr:uid="{A3FF2B54-DF19-4602-B9A9-EA4BC6ADAF39}">
      <text>
        <r>
          <rPr>
            <sz val="9"/>
            <color indexed="81"/>
            <rFont val="Tahoma"/>
            <family val="2"/>
          </rPr>
          <t>Solver could not find a feasible solution.</t>
        </r>
      </text>
    </comment>
    <comment ref="F364" authorId="0" shapeId="0" xr:uid="{FE7B1E04-A0BC-4392-BA27-4CB7A8542F41}">
      <text>
        <r>
          <rPr>
            <sz val="9"/>
            <color indexed="81"/>
            <rFont val="Tahoma"/>
            <family val="2"/>
          </rPr>
          <t>Solver could not find a feasible solution.</t>
        </r>
      </text>
    </comment>
    <comment ref="G364" authorId="0" shapeId="0" xr:uid="{34842F36-AF8C-4553-AC6A-1FCDD7CFE716}">
      <text>
        <r>
          <rPr>
            <sz val="9"/>
            <color indexed="81"/>
            <rFont val="Tahoma"/>
            <family val="2"/>
          </rPr>
          <t>Solver could not find a feasible solution.</t>
        </r>
      </text>
    </comment>
    <comment ref="H364" authorId="0" shapeId="0" xr:uid="{A8AB1376-0608-4103-9C5F-57561941F7D1}">
      <text>
        <r>
          <rPr>
            <sz val="9"/>
            <color indexed="81"/>
            <rFont val="Tahoma"/>
            <family val="2"/>
          </rPr>
          <t>Solver could not find a feasible solution.</t>
        </r>
      </text>
    </comment>
    <comment ref="I364" authorId="0" shapeId="0" xr:uid="{5119A8B7-7ECF-42EE-BA6A-DD8BA669E377}">
      <text>
        <r>
          <rPr>
            <sz val="9"/>
            <color indexed="81"/>
            <rFont val="Tahoma"/>
            <family val="2"/>
          </rPr>
          <t>Solver could not find a feasible solution.</t>
        </r>
      </text>
    </comment>
    <comment ref="J364" authorId="0" shapeId="0" xr:uid="{5D8D8929-DFA1-4150-9E89-35ABCDF82ABF}">
      <text>
        <r>
          <rPr>
            <sz val="9"/>
            <color indexed="81"/>
            <rFont val="Tahoma"/>
            <family val="2"/>
          </rPr>
          <t>Solver could not find a feasible solution.</t>
        </r>
      </text>
    </comment>
    <comment ref="K364" authorId="0" shapeId="0" xr:uid="{447050BD-3410-4F80-A6ED-75DC9DBB95F6}">
      <text>
        <r>
          <rPr>
            <sz val="9"/>
            <color indexed="81"/>
            <rFont val="Tahoma"/>
            <family val="2"/>
          </rPr>
          <t>Solver could not find a feasible solution.</t>
        </r>
      </text>
    </comment>
    <comment ref="L364" authorId="0" shapeId="0" xr:uid="{B58EEA77-362D-446B-AFB9-ADFDFBFAF48A}">
      <text>
        <r>
          <rPr>
            <sz val="9"/>
            <color indexed="81"/>
            <rFont val="Tahoma"/>
            <family val="2"/>
          </rPr>
          <t>Solver could not find a feasible solution.</t>
        </r>
      </text>
    </comment>
    <comment ref="M364" authorId="0" shapeId="0" xr:uid="{D0B5FCA2-6B8B-43E9-8340-4A7C75CFD1BE}">
      <text>
        <r>
          <rPr>
            <sz val="9"/>
            <color indexed="81"/>
            <rFont val="Tahoma"/>
            <family val="2"/>
          </rPr>
          <t>Solver could not find a feasible solution.</t>
        </r>
      </text>
    </comment>
    <comment ref="N364" authorId="0" shapeId="0" xr:uid="{887156CC-5B99-4151-A328-4F3FA2C1E723}">
      <text>
        <r>
          <rPr>
            <sz val="9"/>
            <color indexed="81"/>
            <rFont val="Tahoma"/>
            <family val="2"/>
          </rPr>
          <t>Solver could not find a feasible solution.</t>
        </r>
      </text>
    </comment>
    <comment ref="O364" authorId="0" shapeId="0" xr:uid="{430D7EAF-D5EE-42C5-964D-0110103B86BB}">
      <text>
        <r>
          <rPr>
            <sz val="9"/>
            <color indexed="81"/>
            <rFont val="Tahoma"/>
            <family val="2"/>
          </rPr>
          <t>Solver could not find a feasible solution.</t>
        </r>
      </text>
    </comment>
    <comment ref="P364" authorId="0" shapeId="0" xr:uid="{D3DFD002-3777-40BF-96BC-2AC22426E831}">
      <text>
        <r>
          <rPr>
            <sz val="9"/>
            <color indexed="81"/>
            <rFont val="Tahoma"/>
            <family val="2"/>
          </rPr>
          <t>Solver could not find a feasible solution.</t>
        </r>
      </text>
    </comment>
    <comment ref="Q364" authorId="0" shapeId="0" xr:uid="{E9CD8549-80CC-4F9D-9BA1-46218982C733}">
      <text>
        <r>
          <rPr>
            <sz val="9"/>
            <color indexed="81"/>
            <rFont val="Tahoma"/>
            <family val="2"/>
          </rPr>
          <t>Solver could not find a feasible solution.</t>
        </r>
      </text>
    </comment>
    <comment ref="R364" authorId="0" shapeId="0" xr:uid="{F70355BD-2C98-455C-AA93-A1A73BCF0F6F}">
      <text>
        <r>
          <rPr>
            <sz val="9"/>
            <color indexed="81"/>
            <rFont val="Tahoma"/>
            <family val="2"/>
          </rPr>
          <t>Solver could not find a feasible solution.</t>
        </r>
      </text>
    </comment>
    <comment ref="S364" authorId="0" shapeId="0" xr:uid="{A3AF640D-2C0B-426A-A557-1CD8BEC72AD0}">
      <text>
        <r>
          <rPr>
            <sz val="9"/>
            <color indexed="81"/>
            <rFont val="Tahoma"/>
            <family val="2"/>
          </rPr>
          <t>Solver converged in probability to a global solution.</t>
        </r>
      </text>
    </comment>
    <comment ref="T364" authorId="0" shapeId="0" xr:uid="{8F926397-FD08-41F6-8845-70ED18645490}">
      <text>
        <r>
          <rPr>
            <sz val="9"/>
            <color indexed="81"/>
            <rFont val="Tahoma"/>
            <family val="2"/>
          </rPr>
          <t>Solver converged in probability to a global solution.</t>
        </r>
      </text>
    </comment>
    <comment ref="U364" authorId="0" shapeId="0" xr:uid="{90184E04-C852-454E-A1FF-1204F2B74C1B}">
      <text>
        <r>
          <rPr>
            <sz val="9"/>
            <color indexed="81"/>
            <rFont val="Tahoma"/>
            <family val="2"/>
          </rPr>
          <t>Solver converged in probability to a global solution.</t>
        </r>
      </text>
    </comment>
    <comment ref="V364" authorId="0" shapeId="0" xr:uid="{1C1F64C6-4931-445E-8314-1A8164A31910}">
      <text>
        <r>
          <rPr>
            <sz val="9"/>
            <color indexed="81"/>
            <rFont val="Tahoma"/>
            <family val="2"/>
          </rPr>
          <t>Solver converged in probability to a global solution.</t>
        </r>
      </text>
    </comment>
    <comment ref="W364" authorId="0" shapeId="0" xr:uid="{D859B90A-1963-4AAB-A288-21F0C92D7DA7}">
      <text>
        <r>
          <rPr>
            <sz val="9"/>
            <color indexed="81"/>
            <rFont val="Tahoma"/>
            <family val="2"/>
          </rPr>
          <t>Solver converged in probability to a global solution.</t>
        </r>
      </text>
    </comment>
    <comment ref="X364" authorId="0" shapeId="0" xr:uid="{191F4080-79F1-48A6-9D83-06497005AE2E}">
      <text>
        <r>
          <rPr>
            <sz val="9"/>
            <color indexed="81"/>
            <rFont val="Tahoma"/>
            <family val="2"/>
          </rPr>
          <t>Solver converged in probability to a global solution.</t>
        </r>
      </text>
    </comment>
    <comment ref="Y364" authorId="0" shapeId="0" xr:uid="{02DAEAD5-FC5F-41E5-9F7D-386D422C341C}">
      <text>
        <r>
          <rPr>
            <sz val="9"/>
            <color indexed="81"/>
            <rFont val="Tahoma"/>
            <family val="2"/>
          </rPr>
          <t>Solver converged in probability to a global solution.</t>
        </r>
      </text>
    </comment>
    <comment ref="Z364" authorId="0" shapeId="0" xr:uid="{1C980FEF-E7EA-4F6F-8B8D-C7098E4C07B5}">
      <text>
        <r>
          <rPr>
            <sz val="9"/>
            <color indexed="81"/>
            <rFont val="Tahoma"/>
            <family val="2"/>
          </rPr>
          <t>Solver converged in probability to a global solution.</t>
        </r>
      </text>
    </comment>
    <comment ref="AA364" authorId="0" shapeId="0" xr:uid="{FACDD483-8FFA-4FF4-BBF3-B62B3FC62C8A}">
      <text>
        <r>
          <rPr>
            <sz val="9"/>
            <color indexed="81"/>
            <rFont val="Tahoma"/>
            <family val="2"/>
          </rPr>
          <t>Solver converged in probability to a global solution.</t>
        </r>
      </text>
    </comment>
    <comment ref="B365" authorId="0" shapeId="0" xr:uid="{6D720033-6D2A-40B4-A7CF-769220040829}">
      <text>
        <r>
          <rPr>
            <sz val="9"/>
            <color indexed="81"/>
            <rFont val="Tahoma"/>
            <family val="2"/>
          </rPr>
          <t>Solver could not find a feasible solution.</t>
        </r>
      </text>
    </comment>
    <comment ref="C365" authorId="0" shapeId="0" xr:uid="{D7C40D3E-EFAF-474A-A128-5D2F0ADF6DC2}">
      <text>
        <r>
          <rPr>
            <sz val="9"/>
            <color indexed="81"/>
            <rFont val="Tahoma"/>
            <family val="2"/>
          </rPr>
          <t>Solver could not find a feasible solution.</t>
        </r>
      </text>
    </comment>
    <comment ref="D365" authorId="0" shapeId="0" xr:uid="{E141FB9F-52D1-4EBE-8B73-C6210CDBD028}">
      <text>
        <r>
          <rPr>
            <sz val="9"/>
            <color indexed="81"/>
            <rFont val="Tahoma"/>
            <family val="2"/>
          </rPr>
          <t>Solver could not find a feasible solution.</t>
        </r>
      </text>
    </comment>
    <comment ref="E365" authorId="0" shapeId="0" xr:uid="{F7E3C5D1-395B-45DE-85FE-C272449A6241}">
      <text>
        <r>
          <rPr>
            <sz val="9"/>
            <color indexed="81"/>
            <rFont val="Tahoma"/>
            <family val="2"/>
          </rPr>
          <t>Solver could not find a feasible solution.</t>
        </r>
      </text>
    </comment>
    <comment ref="F365" authorId="0" shapeId="0" xr:uid="{F3203643-DF56-4BB0-98CF-038415E7D35F}">
      <text>
        <r>
          <rPr>
            <sz val="9"/>
            <color indexed="81"/>
            <rFont val="Tahoma"/>
            <family val="2"/>
          </rPr>
          <t>Solver could not find a feasible solution.</t>
        </r>
      </text>
    </comment>
    <comment ref="G365" authorId="0" shapeId="0" xr:uid="{E30A4AFA-2CD4-48AE-A109-FCE2DED6735B}">
      <text>
        <r>
          <rPr>
            <sz val="9"/>
            <color indexed="81"/>
            <rFont val="Tahoma"/>
            <family val="2"/>
          </rPr>
          <t>Solver could not find a feasible solution.</t>
        </r>
      </text>
    </comment>
    <comment ref="H365" authorId="0" shapeId="0" xr:uid="{7AD3D37E-EA8B-4F12-A3E8-40FDDABB3B27}">
      <text>
        <r>
          <rPr>
            <sz val="9"/>
            <color indexed="81"/>
            <rFont val="Tahoma"/>
            <family val="2"/>
          </rPr>
          <t>Solver could not find a feasible solution.</t>
        </r>
      </text>
    </comment>
    <comment ref="I365" authorId="0" shapeId="0" xr:uid="{AEE0A6C8-A231-4CAD-864E-5BF506930381}">
      <text>
        <r>
          <rPr>
            <sz val="9"/>
            <color indexed="81"/>
            <rFont val="Tahoma"/>
            <family val="2"/>
          </rPr>
          <t>Solver could not find a feasible solution.</t>
        </r>
      </text>
    </comment>
    <comment ref="J365" authorId="0" shapeId="0" xr:uid="{8EDC4CF8-8F06-49DC-9EAF-32EC7C62F29B}">
      <text>
        <r>
          <rPr>
            <sz val="9"/>
            <color indexed="81"/>
            <rFont val="Tahoma"/>
            <family val="2"/>
          </rPr>
          <t>Solver could not find a feasible solution.</t>
        </r>
      </text>
    </comment>
    <comment ref="K365" authorId="0" shapeId="0" xr:uid="{71C13A90-F9BC-4C2F-BE4C-2926A94976AA}">
      <text>
        <r>
          <rPr>
            <sz val="9"/>
            <color indexed="81"/>
            <rFont val="Tahoma"/>
            <family val="2"/>
          </rPr>
          <t>Solver could not find a feasible solution.</t>
        </r>
      </text>
    </comment>
    <comment ref="L365" authorId="0" shapeId="0" xr:uid="{3359DAC7-D32A-4D4F-9D4F-D1EA4D09A82A}">
      <text>
        <r>
          <rPr>
            <sz val="9"/>
            <color indexed="81"/>
            <rFont val="Tahoma"/>
            <family val="2"/>
          </rPr>
          <t>Solver could not find a feasible solution.</t>
        </r>
      </text>
    </comment>
    <comment ref="M365" authorId="0" shapeId="0" xr:uid="{9E5D25AC-48CE-489F-80DC-6246B8E6B9B6}">
      <text>
        <r>
          <rPr>
            <sz val="9"/>
            <color indexed="81"/>
            <rFont val="Tahoma"/>
            <family val="2"/>
          </rPr>
          <t>Solver could not find a feasible solution.</t>
        </r>
      </text>
    </comment>
    <comment ref="N365" authorId="0" shapeId="0" xr:uid="{8226E1FF-60B3-4EF3-9EF7-382E12678909}">
      <text>
        <r>
          <rPr>
            <sz val="9"/>
            <color indexed="81"/>
            <rFont val="Tahoma"/>
            <family val="2"/>
          </rPr>
          <t>Solver could not find a feasible solution.</t>
        </r>
      </text>
    </comment>
    <comment ref="O365" authorId="0" shapeId="0" xr:uid="{6CDF2202-7D38-4769-9272-171C0C939C8A}">
      <text>
        <r>
          <rPr>
            <sz val="9"/>
            <color indexed="81"/>
            <rFont val="Tahoma"/>
            <family val="2"/>
          </rPr>
          <t>Solver could not find a feasible solution.</t>
        </r>
      </text>
    </comment>
    <comment ref="P365" authorId="0" shapeId="0" xr:uid="{8458FE93-DCD8-4E67-9CD8-6840D131F3CD}">
      <text>
        <r>
          <rPr>
            <sz val="9"/>
            <color indexed="81"/>
            <rFont val="Tahoma"/>
            <family val="2"/>
          </rPr>
          <t>Solver could not find a feasible solution.</t>
        </r>
      </text>
    </comment>
    <comment ref="Q365" authorId="0" shapeId="0" xr:uid="{63658ED7-BCAC-4F73-B362-F772B1BDF733}">
      <text>
        <r>
          <rPr>
            <sz val="9"/>
            <color indexed="81"/>
            <rFont val="Tahoma"/>
            <family val="2"/>
          </rPr>
          <t>Solver could not find a feasible solution.</t>
        </r>
      </text>
    </comment>
    <comment ref="R365" authorId="0" shapeId="0" xr:uid="{CA0AFDD0-406E-4FAD-B97A-935A7F497361}">
      <text>
        <r>
          <rPr>
            <sz val="9"/>
            <color indexed="81"/>
            <rFont val="Tahoma"/>
            <family val="2"/>
          </rPr>
          <t>Solver could not find a feasible solution.</t>
        </r>
      </text>
    </comment>
    <comment ref="S365" authorId="0" shapeId="0" xr:uid="{43D94D48-40FC-4213-B1BA-1AD0421EE568}">
      <text>
        <r>
          <rPr>
            <sz val="9"/>
            <color indexed="81"/>
            <rFont val="Tahoma"/>
            <family val="2"/>
          </rPr>
          <t>Solver could not find a feasible solution.</t>
        </r>
      </text>
    </comment>
    <comment ref="T365" authorId="0" shapeId="0" xr:uid="{DEDE2CA1-B8C9-4845-B19D-B24991156762}">
      <text>
        <r>
          <rPr>
            <sz val="9"/>
            <color indexed="81"/>
            <rFont val="Tahoma"/>
            <family val="2"/>
          </rPr>
          <t>Solver converged in probability to a global solution.</t>
        </r>
      </text>
    </comment>
    <comment ref="U365" authorId="0" shapeId="0" xr:uid="{9C2BE201-79D4-4A9A-BFCF-D6FE2E6EE08D}">
      <text>
        <r>
          <rPr>
            <sz val="9"/>
            <color indexed="81"/>
            <rFont val="Tahoma"/>
            <family val="2"/>
          </rPr>
          <t>Solver converged in probability to a global solution.</t>
        </r>
      </text>
    </comment>
    <comment ref="V365" authorId="0" shapeId="0" xr:uid="{0390746C-5B27-4CD7-9834-29E799A43C54}">
      <text>
        <r>
          <rPr>
            <sz val="9"/>
            <color indexed="81"/>
            <rFont val="Tahoma"/>
            <family val="2"/>
          </rPr>
          <t>Solver converged in probability to a global solution.</t>
        </r>
      </text>
    </comment>
    <comment ref="W365" authorId="0" shapeId="0" xr:uid="{7BDAFEF4-5C7C-49C3-9E8B-176743041389}">
      <text>
        <r>
          <rPr>
            <sz val="9"/>
            <color indexed="81"/>
            <rFont val="Tahoma"/>
            <family val="2"/>
          </rPr>
          <t>Solver converged in probability to a global solution.</t>
        </r>
      </text>
    </comment>
    <comment ref="X365" authorId="0" shapeId="0" xr:uid="{7F6D00D0-E115-44D6-A5D1-7C4C1B14AE18}">
      <text>
        <r>
          <rPr>
            <sz val="9"/>
            <color indexed="81"/>
            <rFont val="Tahoma"/>
            <family val="2"/>
          </rPr>
          <t>Solver converged in probability to a global solution.</t>
        </r>
      </text>
    </comment>
    <comment ref="Y365" authorId="0" shapeId="0" xr:uid="{8ADE847F-EACA-4C9C-9882-F4573DD18633}">
      <text>
        <r>
          <rPr>
            <sz val="9"/>
            <color indexed="81"/>
            <rFont val="Tahoma"/>
            <family val="2"/>
          </rPr>
          <t>Solver converged in probability to a global solution.</t>
        </r>
      </text>
    </comment>
    <comment ref="Z365" authorId="0" shapeId="0" xr:uid="{B8AF32AE-E956-4B29-8917-EA5595F39F66}">
      <text>
        <r>
          <rPr>
            <sz val="9"/>
            <color indexed="81"/>
            <rFont val="Tahoma"/>
            <family val="2"/>
          </rPr>
          <t>Solver converged in probability to a global solution.</t>
        </r>
      </text>
    </comment>
    <comment ref="AA365" authorId="0" shapeId="0" xr:uid="{39735BDF-E5AB-4A49-92EA-35179A84B93A}">
      <text>
        <r>
          <rPr>
            <sz val="9"/>
            <color indexed="81"/>
            <rFont val="Tahoma"/>
            <family val="2"/>
          </rPr>
          <t>Solver converged in probability to a global solution.</t>
        </r>
      </text>
    </comment>
    <comment ref="B366" authorId="0" shapeId="0" xr:uid="{DD388F39-83CE-4BE1-829C-45568148494D}">
      <text>
        <r>
          <rPr>
            <sz val="9"/>
            <color indexed="81"/>
            <rFont val="Tahoma"/>
            <family val="2"/>
          </rPr>
          <t>Solver could not find a feasible solution.</t>
        </r>
      </text>
    </comment>
    <comment ref="C366" authorId="0" shapeId="0" xr:uid="{0DC6164A-AF00-4612-A99F-65D8E7466272}">
      <text>
        <r>
          <rPr>
            <sz val="9"/>
            <color indexed="81"/>
            <rFont val="Tahoma"/>
            <family val="2"/>
          </rPr>
          <t>Solver could not find a feasible solution.</t>
        </r>
      </text>
    </comment>
    <comment ref="D366" authorId="0" shapeId="0" xr:uid="{4EA7B11D-EDCF-447D-A0FE-BF6017F6026F}">
      <text>
        <r>
          <rPr>
            <sz val="9"/>
            <color indexed="81"/>
            <rFont val="Tahoma"/>
            <family val="2"/>
          </rPr>
          <t>Solver could not find a feasible solution.</t>
        </r>
      </text>
    </comment>
    <comment ref="E366" authorId="0" shapeId="0" xr:uid="{940D920A-6068-4A92-B967-68E3C825350F}">
      <text>
        <r>
          <rPr>
            <sz val="9"/>
            <color indexed="81"/>
            <rFont val="Tahoma"/>
            <family val="2"/>
          </rPr>
          <t>Solver could not find a feasible solution.</t>
        </r>
      </text>
    </comment>
    <comment ref="F366" authorId="0" shapeId="0" xr:uid="{91B3F55C-565B-41B9-8A24-0F8F27B12DE5}">
      <text>
        <r>
          <rPr>
            <sz val="9"/>
            <color indexed="81"/>
            <rFont val="Tahoma"/>
            <family val="2"/>
          </rPr>
          <t>Solver could not find a feasible solution.</t>
        </r>
      </text>
    </comment>
    <comment ref="G366" authorId="0" shapeId="0" xr:uid="{25F04C56-E79C-4825-B30E-B82ACB660DFE}">
      <text>
        <r>
          <rPr>
            <sz val="9"/>
            <color indexed="81"/>
            <rFont val="Tahoma"/>
            <family val="2"/>
          </rPr>
          <t>Solver could not find a feasible solution.</t>
        </r>
      </text>
    </comment>
    <comment ref="H366" authorId="0" shapeId="0" xr:uid="{BC3D685D-A58E-49A7-885D-476FF268A315}">
      <text>
        <r>
          <rPr>
            <sz val="9"/>
            <color indexed="81"/>
            <rFont val="Tahoma"/>
            <family val="2"/>
          </rPr>
          <t>Solver could not find a feasible solution.</t>
        </r>
      </text>
    </comment>
    <comment ref="I366" authorId="0" shapeId="0" xr:uid="{BE1C8D49-CF07-47BA-846D-2D45802D4684}">
      <text>
        <r>
          <rPr>
            <sz val="9"/>
            <color indexed="81"/>
            <rFont val="Tahoma"/>
            <family val="2"/>
          </rPr>
          <t>Solver could not find a feasible solution.</t>
        </r>
      </text>
    </comment>
    <comment ref="J366" authorId="0" shapeId="0" xr:uid="{670ECB96-7F15-49C6-9AA1-E759048DA74D}">
      <text>
        <r>
          <rPr>
            <sz val="9"/>
            <color indexed="81"/>
            <rFont val="Tahoma"/>
            <family val="2"/>
          </rPr>
          <t>Solver could not find a feasible solution.</t>
        </r>
      </text>
    </comment>
    <comment ref="K366" authorId="0" shapeId="0" xr:uid="{A88ED75F-B8C6-4648-89DC-4F3680AB04FF}">
      <text>
        <r>
          <rPr>
            <sz val="9"/>
            <color indexed="81"/>
            <rFont val="Tahoma"/>
            <family val="2"/>
          </rPr>
          <t>Solver could not find a feasible solution.</t>
        </r>
      </text>
    </comment>
    <comment ref="L366" authorId="0" shapeId="0" xr:uid="{2D477963-8145-417C-B8CD-BE2D08FE4F18}">
      <text>
        <r>
          <rPr>
            <sz val="9"/>
            <color indexed="81"/>
            <rFont val="Tahoma"/>
            <family val="2"/>
          </rPr>
          <t>Solver could not find a feasible solution.</t>
        </r>
      </text>
    </comment>
    <comment ref="M366" authorId="0" shapeId="0" xr:uid="{C483F6DE-7344-411E-A00F-CEB065607F30}">
      <text>
        <r>
          <rPr>
            <sz val="9"/>
            <color indexed="81"/>
            <rFont val="Tahoma"/>
            <family val="2"/>
          </rPr>
          <t>Solver could not find a feasible solution.</t>
        </r>
      </text>
    </comment>
    <comment ref="N366" authorId="0" shapeId="0" xr:uid="{162601E9-CE88-4C9E-BEBD-FD2DA31BE80D}">
      <text>
        <r>
          <rPr>
            <sz val="9"/>
            <color indexed="81"/>
            <rFont val="Tahoma"/>
            <family val="2"/>
          </rPr>
          <t>Solver could not find a feasible solution.</t>
        </r>
      </text>
    </comment>
    <comment ref="O366" authorId="0" shapeId="0" xr:uid="{C9AE63DF-2203-47D3-81AE-0E9C050A456A}">
      <text>
        <r>
          <rPr>
            <sz val="9"/>
            <color indexed="81"/>
            <rFont val="Tahoma"/>
            <family val="2"/>
          </rPr>
          <t>Solver could not find a feasible solution.</t>
        </r>
      </text>
    </comment>
    <comment ref="P366" authorId="0" shapeId="0" xr:uid="{C7F76CD2-1679-4661-B9A9-28FF8557E8B1}">
      <text>
        <r>
          <rPr>
            <sz val="9"/>
            <color indexed="81"/>
            <rFont val="Tahoma"/>
            <family val="2"/>
          </rPr>
          <t>Solver could not find a feasible solution.</t>
        </r>
      </text>
    </comment>
    <comment ref="Q366" authorId="0" shapeId="0" xr:uid="{C057AA17-3B1A-4A7D-99DA-DE36E4D02B60}">
      <text>
        <r>
          <rPr>
            <sz val="9"/>
            <color indexed="81"/>
            <rFont val="Tahoma"/>
            <family val="2"/>
          </rPr>
          <t>Solver could not find a feasible solution.</t>
        </r>
      </text>
    </comment>
    <comment ref="R366" authorId="0" shapeId="0" xr:uid="{5B09ED32-6398-45FA-AA34-1903340DF375}">
      <text>
        <r>
          <rPr>
            <sz val="9"/>
            <color indexed="81"/>
            <rFont val="Tahoma"/>
            <family val="2"/>
          </rPr>
          <t>Solver could not find a feasible solution.</t>
        </r>
      </text>
    </comment>
    <comment ref="S366" authorId="0" shapeId="0" xr:uid="{8E3B7E49-8AD4-4C24-A7F9-FE34BD34741C}">
      <text>
        <r>
          <rPr>
            <sz val="9"/>
            <color indexed="81"/>
            <rFont val="Tahoma"/>
            <family val="2"/>
          </rPr>
          <t>Solver could not find a feasible solution.</t>
        </r>
      </text>
    </comment>
    <comment ref="T366" authorId="0" shapeId="0" xr:uid="{6F568BF8-8731-4AF3-A72C-AAFFF67F3EC8}">
      <text>
        <r>
          <rPr>
            <sz val="9"/>
            <color indexed="81"/>
            <rFont val="Tahoma"/>
            <family val="2"/>
          </rPr>
          <t>Solver converged in probability to a global solution.</t>
        </r>
      </text>
    </comment>
    <comment ref="U366" authorId="0" shapeId="0" xr:uid="{28D31236-24F7-4029-AAEE-3F4EE1EF6707}">
      <text>
        <r>
          <rPr>
            <sz val="9"/>
            <color indexed="81"/>
            <rFont val="Tahoma"/>
            <family val="2"/>
          </rPr>
          <t>Solver converged in probability to a global solution.</t>
        </r>
      </text>
    </comment>
    <comment ref="V366" authorId="0" shapeId="0" xr:uid="{B6130D0C-87DC-4349-BEC5-B1A38D5E69EC}">
      <text>
        <r>
          <rPr>
            <sz val="9"/>
            <color indexed="81"/>
            <rFont val="Tahoma"/>
            <family val="2"/>
          </rPr>
          <t>Solver converged in probability to a global solution.</t>
        </r>
      </text>
    </comment>
    <comment ref="W366" authorId="0" shapeId="0" xr:uid="{36BC236E-DC78-4C68-814E-BE69A81864F8}">
      <text>
        <r>
          <rPr>
            <sz val="9"/>
            <color indexed="81"/>
            <rFont val="Tahoma"/>
            <family val="2"/>
          </rPr>
          <t>Solver converged in probability to a global solution.</t>
        </r>
      </text>
    </comment>
    <comment ref="X366" authorId="0" shapeId="0" xr:uid="{7902F28A-9DE7-44C4-8997-BA917E5288B3}">
      <text>
        <r>
          <rPr>
            <sz val="9"/>
            <color indexed="81"/>
            <rFont val="Tahoma"/>
            <family val="2"/>
          </rPr>
          <t>Solver converged in probability to a global solution.</t>
        </r>
      </text>
    </comment>
    <comment ref="Y366" authorId="0" shapeId="0" xr:uid="{5F9F8DEC-A263-4072-AE36-B2DF2B65014E}">
      <text>
        <r>
          <rPr>
            <sz val="9"/>
            <color indexed="81"/>
            <rFont val="Tahoma"/>
            <family val="2"/>
          </rPr>
          <t>Solver converged in probability to a global solution.</t>
        </r>
      </text>
    </comment>
    <comment ref="Z366" authorId="0" shapeId="0" xr:uid="{8E9359AC-449F-4E05-B05B-8F7AAE798D3D}">
      <text>
        <r>
          <rPr>
            <sz val="9"/>
            <color indexed="81"/>
            <rFont val="Tahoma"/>
            <family val="2"/>
          </rPr>
          <t>Solver converged in probability to a global solution.</t>
        </r>
      </text>
    </comment>
    <comment ref="AA366" authorId="0" shapeId="0" xr:uid="{8999977E-1D33-4112-B27C-09CC3201D86C}">
      <text>
        <r>
          <rPr>
            <sz val="9"/>
            <color indexed="81"/>
            <rFont val="Tahoma"/>
            <family val="2"/>
          </rPr>
          <t>Solver converged in probability to a global solution.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<sst xmlns="http://schemas.openxmlformats.org/spreadsheetml/2006/main" count="5344" uniqueCount="217">
  <si>
    <t>Date</t>
  </si>
  <si>
    <t>ABT</t>
  </si>
  <si>
    <t>PFE</t>
  </si>
  <si>
    <t>AAPL</t>
  </si>
  <si>
    <t>MSFT</t>
  </si>
  <si>
    <t>MCD</t>
  </si>
  <si>
    <t>SBUX</t>
  </si>
  <si>
    <t>V</t>
  </si>
  <si>
    <t>MA</t>
  </si>
  <si>
    <t>SHEL</t>
  </si>
  <si>
    <t>XOM</t>
  </si>
  <si>
    <t>O</t>
  </si>
  <si>
    <t>PSA</t>
  </si>
  <si>
    <t>MONTHLY ADJUSTED CLOSE PRICES</t>
  </si>
  <si>
    <t>10 YEARS</t>
  </si>
  <si>
    <t>RETURNS</t>
  </si>
  <si>
    <t>STATISTICS</t>
  </si>
  <si>
    <t>EXCESS RETURNS</t>
  </si>
  <si>
    <t>AVG. MONTHLY RETURNS</t>
  </si>
  <si>
    <t>MONTHLU VARIANCE</t>
  </si>
  <si>
    <t>ANNUAL RETURNS</t>
  </si>
  <si>
    <t>ANNUAL VARIANCE</t>
  </si>
  <si>
    <t>VARIANCE - COVARIANCE MATRIX</t>
  </si>
  <si>
    <t>SUM</t>
  </si>
  <si>
    <t>EXPECTED RETURNS</t>
  </si>
  <si>
    <t>RISK</t>
  </si>
  <si>
    <t>SHARPE RATIO</t>
  </si>
  <si>
    <t>Decisions and Inputs</t>
  </si>
  <si>
    <r>
      <t>X</t>
    </r>
    <r>
      <rPr>
        <b/>
        <vertAlign val="subscript"/>
        <sz val="10"/>
        <rFont val="Arial"/>
        <family val="2"/>
      </rPr>
      <t>1</t>
    </r>
    <r>
      <rPr>
        <b/>
        <sz val="10"/>
        <rFont val="Arial"/>
        <family val="2"/>
      </rPr>
      <t xml:space="preserve"> =</t>
    </r>
  </si>
  <si>
    <r>
      <t>X</t>
    </r>
    <r>
      <rPr>
        <b/>
        <vertAlign val="subscript"/>
        <sz val="10"/>
        <rFont val="Arial"/>
        <family val="2"/>
      </rPr>
      <t>2</t>
    </r>
    <r>
      <rPr>
        <b/>
        <sz val="10"/>
        <rFont val="Arial"/>
        <family val="2"/>
      </rPr>
      <t xml:space="preserve"> =</t>
    </r>
  </si>
  <si>
    <r>
      <t>X</t>
    </r>
    <r>
      <rPr>
        <b/>
        <vertAlign val="subscript"/>
        <sz val="10"/>
        <rFont val="Arial"/>
        <family val="2"/>
      </rPr>
      <t>3</t>
    </r>
    <r>
      <rPr>
        <b/>
        <sz val="10"/>
        <rFont val="Arial"/>
        <family val="2"/>
      </rPr>
      <t xml:space="preserve"> =</t>
    </r>
  </si>
  <si>
    <r>
      <t>X</t>
    </r>
    <r>
      <rPr>
        <b/>
        <vertAlign val="subscript"/>
        <sz val="10"/>
        <rFont val="Arial"/>
        <family val="2"/>
      </rPr>
      <t>4</t>
    </r>
    <r>
      <rPr>
        <b/>
        <sz val="10"/>
        <rFont val="Arial"/>
        <family val="2"/>
      </rPr>
      <t xml:space="preserve"> =</t>
    </r>
  </si>
  <si>
    <r>
      <t>X</t>
    </r>
    <r>
      <rPr>
        <b/>
        <vertAlign val="subscript"/>
        <sz val="10"/>
        <rFont val="Arial"/>
        <family val="2"/>
      </rPr>
      <t xml:space="preserve">5 </t>
    </r>
    <r>
      <rPr>
        <b/>
        <sz val="10"/>
        <rFont val="Arial"/>
        <family val="2"/>
      </rPr>
      <t>=</t>
    </r>
  </si>
  <si>
    <t>Investment in Abbott Laboratories (ABT)</t>
  </si>
  <si>
    <t>Investment in Pfizer Inc. (PFE)</t>
  </si>
  <si>
    <t>Investment in Apple Inc. (AAPL)</t>
  </si>
  <si>
    <t>Investment in Microsoft Corporation (MSFT)</t>
  </si>
  <si>
    <t>Investment in McDonald's Corporation (MCD)</t>
  </si>
  <si>
    <t>Investment in Starbucks Corporation (SBUX)</t>
  </si>
  <si>
    <t>Investment in Visa Inc. (V)</t>
  </si>
  <si>
    <t>Investment in Mastercard Incorporated (MA)</t>
  </si>
  <si>
    <t>Investment in Shell plc (SHEL)</t>
  </si>
  <si>
    <t>Investment in Exxon Mobil Corporation (XOM)</t>
  </si>
  <si>
    <t>Investment in Realty Income Corporation (O)</t>
  </si>
  <si>
    <t>Investment in Public Storage (PSA)</t>
  </si>
  <si>
    <r>
      <t>X6</t>
    </r>
    <r>
      <rPr>
        <b/>
        <vertAlign val="subscript"/>
        <sz val="10"/>
        <rFont val="Arial"/>
        <family val="2"/>
      </rPr>
      <t xml:space="preserve"> </t>
    </r>
    <r>
      <rPr>
        <b/>
        <sz val="10"/>
        <rFont val="Arial"/>
        <family val="2"/>
      </rPr>
      <t>=</t>
    </r>
  </si>
  <si>
    <r>
      <t>X7</t>
    </r>
    <r>
      <rPr>
        <b/>
        <vertAlign val="subscript"/>
        <sz val="10"/>
        <rFont val="Arial"/>
        <family val="2"/>
      </rPr>
      <t xml:space="preserve"> </t>
    </r>
    <r>
      <rPr>
        <b/>
        <sz val="10"/>
        <rFont val="Arial"/>
        <family val="2"/>
      </rPr>
      <t>=</t>
    </r>
  </si>
  <si>
    <r>
      <t>X8</t>
    </r>
    <r>
      <rPr>
        <b/>
        <vertAlign val="subscript"/>
        <sz val="10"/>
        <rFont val="Arial"/>
        <family val="2"/>
      </rPr>
      <t xml:space="preserve"> </t>
    </r>
    <r>
      <rPr>
        <b/>
        <sz val="10"/>
        <rFont val="Arial"/>
        <family val="2"/>
      </rPr>
      <t>=</t>
    </r>
  </si>
  <si>
    <r>
      <t>X9</t>
    </r>
    <r>
      <rPr>
        <b/>
        <vertAlign val="subscript"/>
        <sz val="10"/>
        <rFont val="Arial"/>
        <family val="2"/>
      </rPr>
      <t xml:space="preserve"> </t>
    </r>
    <r>
      <rPr>
        <b/>
        <sz val="10"/>
        <rFont val="Arial"/>
        <family val="2"/>
      </rPr>
      <t>=</t>
    </r>
  </si>
  <si>
    <r>
      <t>X10</t>
    </r>
    <r>
      <rPr>
        <b/>
        <vertAlign val="subscript"/>
        <sz val="10"/>
        <rFont val="Arial"/>
        <family val="2"/>
      </rPr>
      <t xml:space="preserve"> </t>
    </r>
    <r>
      <rPr>
        <b/>
        <sz val="10"/>
        <rFont val="Arial"/>
        <family val="2"/>
      </rPr>
      <t>=</t>
    </r>
  </si>
  <si>
    <r>
      <t>X11</t>
    </r>
    <r>
      <rPr>
        <b/>
        <vertAlign val="subscript"/>
        <sz val="10"/>
        <rFont val="Arial"/>
        <family val="2"/>
      </rPr>
      <t xml:space="preserve"> </t>
    </r>
    <r>
      <rPr>
        <b/>
        <sz val="10"/>
        <rFont val="Arial"/>
        <family val="2"/>
      </rPr>
      <t>=</t>
    </r>
  </si>
  <si>
    <r>
      <t>X12</t>
    </r>
    <r>
      <rPr>
        <b/>
        <vertAlign val="subscript"/>
        <sz val="10"/>
        <rFont val="Arial"/>
        <family val="2"/>
      </rPr>
      <t xml:space="preserve"> </t>
    </r>
    <r>
      <rPr>
        <b/>
        <sz val="10"/>
        <rFont val="Arial"/>
        <family val="2"/>
      </rPr>
      <t>=</t>
    </r>
  </si>
  <si>
    <t>Best allocation of stockes to maximize returns and minimize risks based on constraints.</t>
  </si>
  <si>
    <t>Objective is  portfolio allocation that maximizes the Sharpe ratio</t>
  </si>
  <si>
    <t>Variables</t>
  </si>
  <si>
    <t>is indicating the optimal risk adjusted return for equally weighted money investment in stocks</t>
  </si>
  <si>
    <t xml:space="preserve">Investment of money equally in the respective companies stocks to calculate risk and return EQUALLY-WEIGHTED PORTFOLIO </t>
  </si>
  <si>
    <t>The variance-covariance matrix is created using MMULT function and TRANSPOSE</t>
  </si>
  <si>
    <t xml:space="preserve"> 12 stocks</t>
  </si>
  <si>
    <t xml:space="preserve"> RISK FREE RATE </t>
  </si>
  <si>
    <t xml:space="preserve"> function. For 12-stocks</t>
  </si>
  <si>
    <t>Optimal Weighted Portfolio  Using  EXCEL SOLVER</t>
  </si>
  <si>
    <t>Sharpe Ratio = (Portfolio Return - Risk-Free Rate) / Risk</t>
  </si>
  <si>
    <t>&lt;=</t>
  </si>
  <si>
    <t>&gt;=</t>
  </si>
  <si>
    <t>TOTAL INVESTMENT DISTRIBUTION = 1</t>
  </si>
  <si>
    <t>=</t>
  </si>
  <si>
    <t>Standard deviation</t>
  </si>
  <si>
    <t xml:space="preserve"> ANNUALStandard deviation</t>
  </si>
  <si>
    <t>Objective is  portfolio allocation that maximizes the</t>
  </si>
  <si>
    <t>SHARP RATIO</t>
  </si>
  <si>
    <t>MODEL 2</t>
  </si>
  <si>
    <t>$E$23</t>
  </si>
  <si>
    <t>$E$19,$E$5:$E$16</t>
  </si>
  <si>
    <t>One-way analysis for Solver model in Sheet1 worksheet</t>
  </si>
  <si>
    <t>$E$19</t>
  </si>
  <si>
    <t>$E$5</t>
  </si>
  <si>
    <t>$E$6</t>
  </si>
  <si>
    <t>$E$7</t>
  </si>
  <si>
    <t>$E$8</t>
  </si>
  <si>
    <t>$E$9</t>
  </si>
  <si>
    <t>$E$10</t>
  </si>
  <si>
    <t>$E$11</t>
  </si>
  <si>
    <t>$E$12</t>
  </si>
  <si>
    <t>$E$13</t>
  </si>
  <si>
    <t>$E$14</t>
  </si>
  <si>
    <t>$E$15</t>
  </si>
  <si>
    <t>$E$16</t>
  </si>
  <si>
    <t>Data for chart</t>
  </si>
  <si>
    <t>Not feasible</t>
  </si>
  <si>
    <t>Maximum Expected Return</t>
  </si>
  <si>
    <t>Maximum Expected Return (cell $E$23) values along side, output cell(s) along top</t>
  </si>
  <si>
    <t/>
  </si>
  <si>
    <t>$E$5:$E$16,$E$19</t>
  </si>
  <si>
    <t>Minimum Expected return</t>
  </si>
  <si>
    <t>Maximum Risk</t>
  </si>
  <si>
    <t>Two-way analysis for Solver model in Model 1 worksheet</t>
  </si>
  <si>
    <t>Minimum Expected return (cell $E$23) values along side, Maximum Risk (cell $E$24) values along top, output cell in corner</t>
  </si>
  <si>
    <t>Output and Minimum Expected return value for chart</t>
  </si>
  <si>
    <t>Output</t>
  </si>
  <si>
    <t>Minimum Expected return value</t>
  </si>
  <si>
    <t>Output and Maximum Risk value for chart</t>
  </si>
  <si>
    <t>Maximum Risk value</t>
  </si>
  <si>
    <t>Objective Function :</t>
  </si>
  <si>
    <t>Constraints :</t>
  </si>
  <si>
    <t>(X1+X2+X3+X4+X5+X6+X7+X8+X9+X10+X11+X12 = 1)</t>
  </si>
  <si>
    <t>Decision variables and Input :</t>
  </si>
  <si>
    <t>Objective is  portfolio allocation that maximizes the EXPECTED RETURNS</t>
  </si>
  <si>
    <t xml:space="preserve">As can be seen from the sensitivity table and associated charts, for the maximum expected return  between 1 and 17 aproxmetly, there is optimal solution ( feasible solutions). </t>
  </si>
  <si>
    <t>Minimum expected return</t>
  </si>
  <si>
    <t xml:space="preserve">At the same time, when the minimum expected Return is 16 or more , it become no optimal solution, not feasible solution for the return , </t>
  </si>
  <si>
    <t xml:space="preserve"> or otherwise, insensitive to variations of the minimum expected return  between 17 and 25.</t>
  </si>
  <si>
    <t>For the two ways sensitivity analyses of parameter Maximum risk and minimum return between 0 to 25 with an increment of one</t>
  </si>
  <si>
    <r>
      <rPr>
        <b/>
        <sz val="14"/>
        <color theme="1"/>
        <rFont val="Calibri"/>
        <family val="2"/>
        <scheme val="minor"/>
      </rPr>
      <t>Ximatrix=</t>
    </r>
    <r>
      <rPr>
        <sz val="14"/>
        <color theme="1"/>
        <rFont val="Calibri"/>
        <family val="2"/>
        <scheme val="minor"/>
      </rPr>
      <t xml:space="preserve"> index for the INVESTMENT companies ( i = 1,2,3,4,5,6,6,7,8,9,10,11,12 )</t>
    </r>
  </si>
  <si>
    <r>
      <t xml:space="preserve">Bmatrix= </t>
    </r>
    <r>
      <rPr>
        <sz val="14"/>
        <rFont val="Arial"/>
        <family val="2"/>
      </rPr>
      <t xml:space="preserve">bjk repersent values of the </t>
    </r>
    <r>
      <rPr>
        <b/>
        <sz val="14"/>
        <rFont val="Arial"/>
        <family val="2"/>
      </rPr>
      <t xml:space="preserve">ANNUAL RETURNS </t>
    </r>
    <r>
      <rPr>
        <sz val="14"/>
        <rFont val="Arial"/>
        <family val="2"/>
      </rPr>
      <t>(j= rows and k= column) of matrix frpm Main sheet</t>
    </r>
  </si>
  <si>
    <r>
      <t xml:space="preserve">Cmatrix= </t>
    </r>
    <r>
      <rPr>
        <sz val="14"/>
        <rFont val="Arial"/>
        <family val="2"/>
      </rPr>
      <t xml:space="preserve">Cjk repersent values of the </t>
    </r>
    <r>
      <rPr>
        <b/>
        <sz val="14"/>
        <rFont val="Arial"/>
        <family val="2"/>
      </rPr>
      <t xml:space="preserve">VARIANCE - COVARIANCE MATRIX </t>
    </r>
    <r>
      <rPr>
        <sz val="14"/>
        <rFont val="Arial"/>
        <family val="2"/>
      </rPr>
      <t>(j= rows and k= column) of matrix frpm Main sheet</t>
    </r>
  </si>
  <si>
    <r>
      <rPr>
        <b/>
        <sz val="14"/>
        <color theme="1"/>
        <rFont val="Calibri"/>
        <family val="2"/>
        <scheme val="minor"/>
      </rPr>
      <t>EXPECTED RETURNS</t>
    </r>
    <r>
      <rPr>
        <sz val="14"/>
        <color theme="1"/>
        <rFont val="Calibri"/>
        <family val="2"/>
        <scheme val="minor"/>
      </rPr>
      <t xml:space="preserve"> = </t>
    </r>
    <r>
      <rPr>
        <sz val="14"/>
        <rFont val="Arial"/>
        <family val="2"/>
      </rPr>
      <t xml:space="preserve"> MMULT(TRANSPOSE(Ximatrix, Bmatrix)</t>
    </r>
    <r>
      <rPr>
        <b/>
        <sz val="14"/>
        <rFont val="Arial"/>
        <family val="2"/>
      </rPr>
      <t xml:space="preserve"> ): MMULT is used for multiplication of 2 matrixes, TRANSPOSE matrix obtained by swapping its rows with its columns.</t>
    </r>
  </si>
  <si>
    <r>
      <rPr>
        <b/>
        <sz val="14"/>
        <color theme="1"/>
        <rFont val="Arial"/>
        <family val="2"/>
      </rPr>
      <t xml:space="preserve">SHARP RATIO </t>
    </r>
    <r>
      <rPr>
        <sz val="14"/>
        <color theme="1"/>
        <rFont val="Arial"/>
        <family val="2"/>
      </rPr>
      <t>=MAX ((Expected Returns - Risk Free Rate)/Risk)</t>
    </r>
  </si>
  <si>
    <r>
      <t xml:space="preserve">RISK = </t>
    </r>
    <r>
      <rPr>
        <sz val="14"/>
        <rFont val="Arial"/>
        <family val="2"/>
      </rPr>
      <t>SQRT(MMULT(MMULT(TRANSPOSE(Ximatrix),Cmatrix),Xi matrix))</t>
    </r>
    <r>
      <rPr>
        <b/>
        <sz val="14"/>
        <rFont val="Arial"/>
        <family val="2"/>
      </rPr>
      <t xml:space="preserve"> :  SQRT() represent the square root of matrix </t>
    </r>
  </si>
  <si>
    <t>1. SHARP RATIO cell E19</t>
  </si>
  <si>
    <t>which are not satisfactory according to given constraints.</t>
  </si>
  <si>
    <t>This model is not feasible,</t>
  </si>
  <si>
    <t xml:space="preserve">in the second model the optimal solution for best allocation of stocks to maximization of sharp ratio and minimize risk with an objective of maximize return by using Excel solve  </t>
  </si>
  <si>
    <r>
      <t>X</t>
    </r>
    <r>
      <rPr>
        <b/>
        <vertAlign val="subscript"/>
        <sz val="14"/>
        <rFont val="Arial"/>
        <family val="2"/>
      </rPr>
      <t>1</t>
    </r>
    <r>
      <rPr>
        <b/>
        <sz val="14"/>
        <rFont val="Arial"/>
        <family val="2"/>
      </rPr>
      <t xml:space="preserve"> =</t>
    </r>
  </si>
  <si>
    <r>
      <t>X</t>
    </r>
    <r>
      <rPr>
        <b/>
        <vertAlign val="subscript"/>
        <sz val="14"/>
        <rFont val="Arial"/>
        <family val="2"/>
      </rPr>
      <t>2</t>
    </r>
    <r>
      <rPr>
        <b/>
        <sz val="14"/>
        <rFont val="Arial"/>
        <family val="2"/>
      </rPr>
      <t xml:space="preserve"> =</t>
    </r>
  </si>
  <si>
    <r>
      <t>X</t>
    </r>
    <r>
      <rPr>
        <b/>
        <vertAlign val="subscript"/>
        <sz val="14"/>
        <rFont val="Arial"/>
        <family val="2"/>
      </rPr>
      <t>3</t>
    </r>
    <r>
      <rPr>
        <b/>
        <sz val="14"/>
        <rFont val="Arial"/>
        <family val="2"/>
      </rPr>
      <t xml:space="preserve"> =</t>
    </r>
  </si>
  <si>
    <r>
      <t>X</t>
    </r>
    <r>
      <rPr>
        <b/>
        <vertAlign val="subscript"/>
        <sz val="14"/>
        <rFont val="Arial"/>
        <family val="2"/>
      </rPr>
      <t>4</t>
    </r>
    <r>
      <rPr>
        <b/>
        <sz val="14"/>
        <rFont val="Arial"/>
        <family val="2"/>
      </rPr>
      <t xml:space="preserve"> =</t>
    </r>
  </si>
  <si>
    <r>
      <t>X</t>
    </r>
    <r>
      <rPr>
        <b/>
        <vertAlign val="subscript"/>
        <sz val="14"/>
        <rFont val="Arial"/>
        <family val="2"/>
      </rPr>
      <t xml:space="preserve">5 </t>
    </r>
    <r>
      <rPr>
        <b/>
        <sz val="14"/>
        <rFont val="Arial"/>
        <family val="2"/>
      </rPr>
      <t>=</t>
    </r>
  </si>
  <si>
    <r>
      <t>X6</t>
    </r>
    <r>
      <rPr>
        <b/>
        <vertAlign val="subscript"/>
        <sz val="14"/>
        <rFont val="Arial"/>
        <family val="2"/>
      </rPr>
      <t xml:space="preserve"> </t>
    </r>
    <r>
      <rPr>
        <b/>
        <sz val="14"/>
        <rFont val="Arial"/>
        <family val="2"/>
      </rPr>
      <t>=</t>
    </r>
  </si>
  <si>
    <r>
      <t>X7</t>
    </r>
    <r>
      <rPr>
        <b/>
        <vertAlign val="subscript"/>
        <sz val="14"/>
        <rFont val="Arial"/>
        <family val="2"/>
      </rPr>
      <t xml:space="preserve"> </t>
    </r>
    <r>
      <rPr>
        <b/>
        <sz val="14"/>
        <rFont val="Arial"/>
        <family val="2"/>
      </rPr>
      <t>=</t>
    </r>
  </si>
  <si>
    <r>
      <t>X8</t>
    </r>
    <r>
      <rPr>
        <b/>
        <vertAlign val="subscript"/>
        <sz val="14"/>
        <rFont val="Arial"/>
        <family val="2"/>
      </rPr>
      <t xml:space="preserve"> </t>
    </r>
    <r>
      <rPr>
        <b/>
        <sz val="14"/>
        <rFont val="Arial"/>
        <family val="2"/>
      </rPr>
      <t>=</t>
    </r>
  </si>
  <si>
    <r>
      <t>X9</t>
    </r>
    <r>
      <rPr>
        <b/>
        <vertAlign val="subscript"/>
        <sz val="14"/>
        <rFont val="Arial"/>
        <family val="2"/>
      </rPr>
      <t xml:space="preserve"> </t>
    </r>
    <r>
      <rPr>
        <b/>
        <sz val="14"/>
        <rFont val="Arial"/>
        <family val="2"/>
      </rPr>
      <t>=</t>
    </r>
  </si>
  <si>
    <r>
      <t>X10</t>
    </r>
    <r>
      <rPr>
        <b/>
        <vertAlign val="subscript"/>
        <sz val="14"/>
        <rFont val="Arial"/>
        <family val="2"/>
      </rPr>
      <t xml:space="preserve"> </t>
    </r>
    <r>
      <rPr>
        <b/>
        <sz val="14"/>
        <rFont val="Arial"/>
        <family val="2"/>
      </rPr>
      <t>=</t>
    </r>
  </si>
  <si>
    <r>
      <t>X11</t>
    </r>
    <r>
      <rPr>
        <b/>
        <vertAlign val="subscript"/>
        <sz val="14"/>
        <rFont val="Arial"/>
        <family val="2"/>
      </rPr>
      <t xml:space="preserve"> </t>
    </r>
    <r>
      <rPr>
        <b/>
        <sz val="14"/>
        <rFont val="Arial"/>
        <family val="2"/>
      </rPr>
      <t>=</t>
    </r>
  </si>
  <si>
    <r>
      <t>X12</t>
    </r>
    <r>
      <rPr>
        <b/>
        <vertAlign val="subscript"/>
        <sz val="14"/>
        <rFont val="Arial"/>
        <family val="2"/>
      </rPr>
      <t xml:space="preserve"> </t>
    </r>
    <r>
      <rPr>
        <b/>
        <sz val="14"/>
        <rFont val="Arial"/>
        <family val="2"/>
      </rPr>
      <t>=</t>
    </r>
  </si>
  <si>
    <t>$E$25</t>
  </si>
  <si>
    <t>Techonology</t>
  </si>
  <si>
    <t>SECTORS</t>
  </si>
  <si>
    <t>Health Care</t>
  </si>
  <si>
    <t>Consumer Commodities</t>
  </si>
  <si>
    <t>Finance</t>
  </si>
  <si>
    <t>Energy</t>
  </si>
  <si>
    <t>Real Estate</t>
  </si>
  <si>
    <t>COMPANIES</t>
  </si>
  <si>
    <t>Abbott Laboratories (ABT)</t>
  </si>
  <si>
    <t xml:space="preserve"> Pfizer Inc. (PFE)</t>
  </si>
  <si>
    <t xml:space="preserve"> Apple Inc. (AAPL)</t>
  </si>
  <si>
    <t>Microsoft Corporation (MSFT)</t>
  </si>
  <si>
    <t xml:space="preserve"> McDonald's Corporation (MCD)</t>
  </si>
  <si>
    <t>Starbucks Corporation (SBUX)</t>
  </si>
  <si>
    <t>Visa Inc. (V)</t>
  </si>
  <si>
    <t>Mastercard Incorporated (MA)</t>
  </si>
  <si>
    <t xml:space="preserve"> Shell plc (SHEL)</t>
  </si>
  <si>
    <t xml:space="preserve"> Exxon Mobil Corporation (XOM)</t>
  </si>
  <si>
    <t>Realty Income Corporation (O)</t>
  </si>
  <si>
    <t xml:space="preserve"> Public Storage (PSA)</t>
  </si>
  <si>
    <t>X12</t>
  </si>
  <si>
    <t>X12=</t>
  </si>
  <si>
    <t>Explanation of model 1</t>
  </si>
  <si>
    <r>
      <t>X</t>
    </r>
    <r>
      <rPr>
        <b/>
        <vertAlign val="subscript"/>
        <sz val="10"/>
        <rFont val="Times New Roman"/>
        <family val="1"/>
      </rPr>
      <t>1</t>
    </r>
    <r>
      <rPr>
        <b/>
        <sz val="10"/>
        <rFont val="Times New Roman"/>
        <family val="1"/>
      </rPr>
      <t xml:space="preserve"> =</t>
    </r>
  </si>
  <si>
    <r>
      <t>X</t>
    </r>
    <r>
      <rPr>
        <b/>
        <vertAlign val="subscript"/>
        <sz val="10"/>
        <rFont val="Times New Roman"/>
        <family val="1"/>
      </rPr>
      <t>2</t>
    </r>
    <r>
      <rPr>
        <b/>
        <sz val="10"/>
        <rFont val="Times New Roman"/>
        <family val="1"/>
      </rPr>
      <t xml:space="preserve"> =</t>
    </r>
  </si>
  <si>
    <r>
      <t>X</t>
    </r>
    <r>
      <rPr>
        <b/>
        <vertAlign val="subscript"/>
        <sz val="10"/>
        <rFont val="Times New Roman"/>
        <family val="1"/>
      </rPr>
      <t>3</t>
    </r>
    <r>
      <rPr>
        <b/>
        <sz val="10"/>
        <rFont val="Times New Roman"/>
        <family val="1"/>
      </rPr>
      <t xml:space="preserve"> =</t>
    </r>
  </si>
  <si>
    <r>
      <t>X</t>
    </r>
    <r>
      <rPr>
        <b/>
        <vertAlign val="subscript"/>
        <sz val="10"/>
        <rFont val="Times New Roman"/>
        <family val="1"/>
      </rPr>
      <t>4</t>
    </r>
    <r>
      <rPr>
        <b/>
        <sz val="10"/>
        <rFont val="Times New Roman"/>
        <family val="1"/>
      </rPr>
      <t xml:space="preserve"> =</t>
    </r>
  </si>
  <si>
    <r>
      <t>X</t>
    </r>
    <r>
      <rPr>
        <b/>
        <vertAlign val="subscript"/>
        <sz val="10"/>
        <rFont val="Times New Roman"/>
        <family val="1"/>
      </rPr>
      <t xml:space="preserve">5 </t>
    </r>
    <r>
      <rPr>
        <b/>
        <sz val="10"/>
        <rFont val="Times New Roman"/>
        <family val="1"/>
      </rPr>
      <t>=</t>
    </r>
  </si>
  <si>
    <r>
      <t>X6</t>
    </r>
    <r>
      <rPr>
        <b/>
        <vertAlign val="subscript"/>
        <sz val="10"/>
        <rFont val="Times New Roman"/>
        <family val="1"/>
      </rPr>
      <t xml:space="preserve"> </t>
    </r>
    <r>
      <rPr>
        <b/>
        <sz val="10"/>
        <rFont val="Times New Roman"/>
        <family val="1"/>
      </rPr>
      <t>=</t>
    </r>
  </si>
  <si>
    <r>
      <t>X7</t>
    </r>
    <r>
      <rPr>
        <b/>
        <vertAlign val="subscript"/>
        <sz val="10"/>
        <rFont val="Times New Roman"/>
        <family val="1"/>
      </rPr>
      <t xml:space="preserve"> </t>
    </r>
    <r>
      <rPr>
        <b/>
        <sz val="10"/>
        <rFont val="Times New Roman"/>
        <family val="1"/>
      </rPr>
      <t>=</t>
    </r>
  </si>
  <si>
    <r>
      <t>X8</t>
    </r>
    <r>
      <rPr>
        <b/>
        <vertAlign val="subscript"/>
        <sz val="10"/>
        <rFont val="Times New Roman"/>
        <family val="1"/>
      </rPr>
      <t xml:space="preserve"> </t>
    </r>
    <r>
      <rPr>
        <b/>
        <sz val="10"/>
        <rFont val="Times New Roman"/>
        <family val="1"/>
      </rPr>
      <t>=</t>
    </r>
  </si>
  <si>
    <r>
      <t>X9</t>
    </r>
    <r>
      <rPr>
        <b/>
        <vertAlign val="subscript"/>
        <sz val="10"/>
        <rFont val="Times New Roman"/>
        <family val="1"/>
      </rPr>
      <t xml:space="preserve"> </t>
    </r>
    <r>
      <rPr>
        <b/>
        <sz val="10"/>
        <rFont val="Times New Roman"/>
        <family val="1"/>
      </rPr>
      <t>=</t>
    </r>
  </si>
  <si>
    <r>
      <t>X10</t>
    </r>
    <r>
      <rPr>
        <b/>
        <vertAlign val="subscript"/>
        <sz val="10"/>
        <rFont val="Times New Roman"/>
        <family val="1"/>
      </rPr>
      <t xml:space="preserve"> </t>
    </r>
    <r>
      <rPr>
        <b/>
        <sz val="10"/>
        <rFont val="Times New Roman"/>
        <family val="1"/>
      </rPr>
      <t>=</t>
    </r>
  </si>
  <si>
    <r>
      <t>X11</t>
    </r>
    <r>
      <rPr>
        <b/>
        <vertAlign val="subscript"/>
        <sz val="10"/>
        <rFont val="Times New Roman"/>
        <family val="1"/>
      </rPr>
      <t xml:space="preserve"> </t>
    </r>
    <r>
      <rPr>
        <b/>
        <sz val="10"/>
        <rFont val="Times New Roman"/>
        <family val="1"/>
      </rPr>
      <t>=</t>
    </r>
  </si>
  <si>
    <r>
      <t>X</t>
    </r>
    <r>
      <rPr>
        <b/>
        <vertAlign val="subscript"/>
        <sz val="12"/>
        <rFont val="Times New Roman"/>
        <family val="1"/>
      </rPr>
      <t>1</t>
    </r>
    <r>
      <rPr>
        <b/>
        <sz val="12"/>
        <rFont val="Times New Roman"/>
        <family val="1"/>
      </rPr>
      <t xml:space="preserve"> =</t>
    </r>
  </si>
  <si>
    <r>
      <t>X</t>
    </r>
    <r>
      <rPr>
        <b/>
        <vertAlign val="subscript"/>
        <sz val="12"/>
        <rFont val="Times New Roman"/>
        <family val="1"/>
      </rPr>
      <t>2</t>
    </r>
    <r>
      <rPr>
        <b/>
        <sz val="12"/>
        <rFont val="Times New Roman"/>
        <family val="1"/>
      </rPr>
      <t xml:space="preserve"> =</t>
    </r>
  </si>
  <si>
    <r>
      <t>X</t>
    </r>
    <r>
      <rPr>
        <b/>
        <vertAlign val="subscript"/>
        <sz val="12"/>
        <rFont val="Times New Roman"/>
        <family val="1"/>
      </rPr>
      <t>3</t>
    </r>
    <r>
      <rPr>
        <b/>
        <sz val="12"/>
        <rFont val="Times New Roman"/>
        <family val="1"/>
      </rPr>
      <t xml:space="preserve"> =</t>
    </r>
  </si>
  <si>
    <r>
      <t>X</t>
    </r>
    <r>
      <rPr>
        <b/>
        <vertAlign val="subscript"/>
        <sz val="12"/>
        <rFont val="Times New Roman"/>
        <family val="1"/>
      </rPr>
      <t>4</t>
    </r>
    <r>
      <rPr>
        <b/>
        <sz val="12"/>
        <rFont val="Times New Roman"/>
        <family val="1"/>
      </rPr>
      <t xml:space="preserve"> =</t>
    </r>
  </si>
  <si>
    <r>
      <t>X</t>
    </r>
    <r>
      <rPr>
        <b/>
        <vertAlign val="subscript"/>
        <sz val="12"/>
        <rFont val="Times New Roman"/>
        <family val="1"/>
      </rPr>
      <t xml:space="preserve">5 </t>
    </r>
    <r>
      <rPr>
        <b/>
        <sz val="12"/>
        <rFont val="Times New Roman"/>
        <family val="1"/>
      </rPr>
      <t>=</t>
    </r>
  </si>
  <si>
    <r>
      <t>X6</t>
    </r>
    <r>
      <rPr>
        <b/>
        <vertAlign val="subscript"/>
        <sz val="12"/>
        <rFont val="Times New Roman"/>
        <family val="1"/>
      </rPr>
      <t xml:space="preserve"> </t>
    </r>
    <r>
      <rPr>
        <b/>
        <sz val="12"/>
        <rFont val="Times New Roman"/>
        <family val="1"/>
      </rPr>
      <t>=</t>
    </r>
  </si>
  <si>
    <r>
      <t>X7</t>
    </r>
    <r>
      <rPr>
        <b/>
        <vertAlign val="subscript"/>
        <sz val="12"/>
        <rFont val="Times New Roman"/>
        <family val="1"/>
      </rPr>
      <t xml:space="preserve"> </t>
    </r>
    <r>
      <rPr>
        <b/>
        <sz val="12"/>
        <rFont val="Times New Roman"/>
        <family val="1"/>
      </rPr>
      <t>=</t>
    </r>
  </si>
  <si>
    <r>
      <t>X8</t>
    </r>
    <r>
      <rPr>
        <b/>
        <vertAlign val="subscript"/>
        <sz val="12"/>
        <rFont val="Times New Roman"/>
        <family val="1"/>
      </rPr>
      <t xml:space="preserve"> </t>
    </r>
    <r>
      <rPr>
        <b/>
        <sz val="12"/>
        <rFont val="Times New Roman"/>
        <family val="1"/>
      </rPr>
      <t>=</t>
    </r>
  </si>
  <si>
    <r>
      <t>X9</t>
    </r>
    <r>
      <rPr>
        <b/>
        <vertAlign val="subscript"/>
        <sz val="12"/>
        <rFont val="Times New Roman"/>
        <family val="1"/>
      </rPr>
      <t xml:space="preserve"> </t>
    </r>
    <r>
      <rPr>
        <b/>
        <sz val="12"/>
        <rFont val="Times New Roman"/>
        <family val="1"/>
      </rPr>
      <t>=</t>
    </r>
  </si>
  <si>
    <r>
      <t>X10</t>
    </r>
    <r>
      <rPr>
        <b/>
        <vertAlign val="subscript"/>
        <sz val="12"/>
        <rFont val="Times New Roman"/>
        <family val="1"/>
      </rPr>
      <t xml:space="preserve"> </t>
    </r>
    <r>
      <rPr>
        <b/>
        <sz val="12"/>
        <rFont val="Times New Roman"/>
        <family val="1"/>
      </rPr>
      <t>=</t>
    </r>
  </si>
  <si>
    <r>
      <t>X11</t>
    </r>
    <r>
      <rPr>
        <b/>
        <vertAlign val="subscript"/>
        <sz val="12"/>
        <rFont val="Times New Roman"/>
        <family val="1"/>
      </rPr>
      <t xml:space="preserve"> </t>
    </r>
    <r>
      <rPr>
        <b/>
        <sz val="12"/>
        <rFont val="Times New Roman"/>
        <family val="1"/>
      </rPr>
      <t>=</t>
    </r>
  </si>
  <si>
    <r>
      <rPr>
        <b/>
        <sz val="12"/>
        <color theme="1"/>
        <rFont val="Times New Roman"/>
        <family val="1"/>
      </rPr>
      <t>Ximatrix=</t>
    </r>
    <r>
      <rPr>
        <sz val="12"/>
        <color theme="1"/>
        <rFont val="Times New Roman"/>
        <family val="1"/>
      </rPr>
      <t xml:space="preserve"> index for the INVESTMENT companies ( i = 1,2,3,4,5,6,6,7,8,9,10,11,12 )</t>
    </r>
  </si>
  <si>
    <r>
      <t xml:space="preserve">Bmatrix= </t>
    </r>
    <r>
      <rPr>
        <sz val="12"/>
        <rFont val="Times New Roman"/>
        <family val="1"/>
      </rPr>
      <t xml:space="preserve">bjk repersent values of the </t>
    </r>
    <r>
      <rPr>
        <b/>
        <sz val="12"/>
        <rFont val="Times New Roman"/>
        <family val="1"/>
      </rPr>
      <t xml:space="preserve">ANNUAL RETURNS </t>
    </r>
    <r>
      <rPr>
        <sz val="12"/>
        <rFont val="Times New Roman"/>
        <family val="1"/>
      </rPr>
      <t>(j= rows and k= column) of matrix frpm Main sheet</t>
    </r>
  </si>
  <si>
    <r>
      <t xml:space="preserve">W= </t>
    </r>
    <r>
      <rPr>
        <sz val="12"/>
        <color theme="1"/>
        <rFont val="Times New Roman"/>
        <family val="1"/>
      </rPr>
      <t>weights of the individual assets (1 through i) in the portfolio and</t>
    </r>
  </si>
  <si>
    <r>
      <t xml:space="preserve">R i </t>
    </r>
    <r>
      <rPr>
        <sz val="12"/>
        <color theme="1"/>
        <rFont val="Times New Roman"/>
        <family val="1"/>
      </rPr>
      <t xml:space="preserve">= expected returns of the individual assets (1 through i) in the portfolio. </t>
    </r>
  </si>
  <si>
    <r>
      <rPr>
        <b/>
        <sz val="12"/>
        <color theme="1"/>
        <rFont val="Times New Roman"/>
        <family val="1"/>
      </rPr>
      <t>EXPECTED RETURNS</t>
    </r>
    <r>
      <rPr>
        <sz val="12"/>
        <color theme="1"/>
        <rFont val="Times New Roman"/>
        <family val="1"/>
      </rPr>
      <t xml:space="preserve"> = </t>
    </r>
    <r>
      <rPr>
        <sz val="12"/>
        <rFont val="Times New Roman"/>
        <family val="1"/>
      </rPr>
      <t xml:space="preserve"> MMULT(TRANSPOSE(Ximatrix, Bmatrix)</t>
    </r>
    <r>
      <rPr>
        <b/>
        <sz val="12"/>
        <rFont val="Times New Roman"/>
        <family val="1"/>
      </rPr>
      <t xml:space="preserve"> ): MMULT is used for multiplication of 2 matrixes, TRANSPOSE matrix obtained by swapping its rows with its columns.</t>
    </r>
  </si>
  <si>
    <r>
      <t xml:space="preserve">RISK = </t>
    </r>
    <r>
      <rPr>
        <sz val="12"/>
        <rFont val="Times New Roman"/>
        <family val="1"/>
      </rPr>
      <t>SQRT(MMULT(MMULT(TRANSPOSE(Ximatrix),Cmatrix),Xi matrix))</t>
    </r>
    <r>
      <rPr>
        <b/>
        <sz val="12"/>
        <rFont val="Times New Roman"/>
        <family val="1"/>
      </rPr>
      <t xml:space="preserve"> :  SQRT() represent the square root of matrix </t>
    </r>
  </si>
  <si>
    <t>W= weights of the individual assets (1 through i) in the portfolio and</t>
  </si>
  <si>
    <t xml:space="preserve">R i = expected returns of the individual assets (1 through i) in the portfolio. </t>
  </si>
  <si>
    <r>
      <t xml:space="preserve">Cmatrix= </t>
    </r>
    <r>
      <rPr>
        <sz val="12"/>
        <rFont val="Times New Roman"/>
        <family val="1"/>
      </rPr>
      <t xml:space="preserve">Cjk repersent values of the </t>
    </r>
    <r>
      <rPr>
        <b/>
        <sz val="12"/>
        <rFont val="Times New Roman"/>
        <family val="1"/>
      </rPr>
      <t xml:space="preserve">VARIANCE - COVARIANCE MATRIX </t>
    </r>
    <r>
      <rPr>
        <sz val="12"/>
        <rFont val="Times New Roman"/>
        <family val="1"/>
      </rPr>
      <t>(j= rows and k= column) of matrix from Main sheet</t>
    </r>
  </si>
  <si>
    <t>here the results shows that the sharp ratio is 1.15 is indicating optimal risk adjusted returns.</t>
  </si>
  <si>
    <t>The optimal solution of this model with one constraint the some of the decision variable should be 1.</t>
  </si>
  <si>
    <t>We can conclude that the risk with this portfolio would be 18.29, it is way higher.</t>
  </si>
  <si>
    <t xml:space="preserve"> and the expected return would be 25.39. By analyzing this model </t>
  </si>
  <si>
    <t>that this model suggests investing in only five companies out of 12 which is not a well diversify portfolio.</t>
  </si>
  <si>
    <t>Model1</t>
  </si>
  <si>
    <t xml:space="preserve">The optimal solution for best allocation of stocks to maximize return and minimize risk constraints with an objective of maximization of sharp ratio by using Excel solve  show results as the sharp ratio is 0.917 which generally considered good, as it suggests that the investment providing a return more than the risk-free rate per unit of risk In the model all the constraints are satisfied as the minimum expected return is 16.24 with risk of 13. We can all see that the decision variables which are amount money should be invested in company, here the model is suggesting investing in 9 companies with respective portion of the money which will invested and it also suggesting 0 amount of money should be invested in Investment in Realty Income Corporation (O), Investment in Exxon Mobil Corporation (XOM) and Investment in Mastercard Incorporated (MA). Overall, the model 2 results are acceptable.
</t>
  </si>
  <si>
    <t>MODEL 3</t>
  </si>
  <si>
    <t>Model 3</t>
  </si>
  <si>
    <t>show results the objective result expected return is 19.046 which is higher that model 2 by 2.8 (19.046- 16.24).</t>
  </si>
  <si>
    <t xml:space="preserve">In the model 3 all the constraints are not satisfied as the sharp ratio is 1.04 which is higher than model 1 by 0.13, model 3 shows risk of 14.13 which is also higher than model 2 by 1.13 </t>
  </si>
  <si>
    <t>Model 3 also suggesting to not invest in Investment in Realty Income Corporation (O) and Investment in Realty Income Corporation (O)</t>
  </si>
  <si>
    <t>and invest in 10 companies with respective portions of the investment.</t>
  </si>
  <si>
    <t xml:space="preserve">it is obvious that from 0 to 12 the maximum risk is insensitive to sharp ratio and become sensitive at 13 with sharp ratio 0.917, </t>
  </si>
  <si>
    <t>then it starts increasing  till 18, however after that it become insensitive to the variation of sharp ratio 1.511.</t>
  </si>
  <si>
    <t xml:space="preserve">MAX ((Expected Returns - Risk Free Rate)/Risk) , </t>
  </si>
  <si>
    <t xml:space="preserve">               x</t>
  </si>
  <si>
    <t>E (r) = ∑ wi E (ri) &gt;= 10</t>
  </si>
  <si>
    <t xml:space="preserve">              i=1</t>
  </si>
  <si>
    <t>x</t>
  </si>
  <si>
    <r>
      <t>σ</t>
    </r>
    <r>
      <rPr>
        <vertAlign val="superscript"/>
        <sz val="12"/>
        <color theme="1"/>
        <rFont val="Times New Roman"/>
        <family val="1"/>
      </rPr>
      <t>2</t>
    </r>
    <r>
      <rPr>
        <sz val="12"/>
        <color theme="1"/>
        <rFont val="Times New Roman"/>
        <family val="1"/>
      </rPr>
      <t xml:space="preserve"> =∑∑</t>
    </r>
    <r>
      <rPr>
        <sz val="17.5"/>
        <color theme="1"/>
        <rFont val="Times New Roman"/>
        <family val="1"/>
      </rPr>
      <t xml:space="preserve"> </t>
    </r>
    <r>
      <rPr>
        <sz val="12"/>
        <color theme="1"/>
        <rFont val="Times New Roman"/>
        <family val="1"/>
      </rPr>
      <t xml:space="preserve">w w Cov </t>
    </r>
    <r>
      <rPr>
        <sz val="14"/>
        <color theme="1"/>
        <rFont val="Times New Roman"/>
        <family val="1"/>
      </rPr>
      <t>(</t>
    </r>
    <r>
      <rPr>
        <sz val="12"/>
        <color theme="1"/>
        <rFont val="Times New Roman"/>
        <family val="1"/>
      </rPr>
      <t>r, r)&lt;=13</t>
    </r>
  </si>
  <si>
    <t xml:space="preserve">                            i    k       i   k</t>
  </si>
  <si>
    <t>MAX [ ∑ wi E (ri) ]</t>
  </si>
  <si>
    <r>
      <t>σ</t>
    </r>
    <r>
      <rPr>
        <vertAlign val="superscript"/>
        <sz val="12"/>
        <color theme="1"/>
        <rFont val="Times New Roman"/>
        <family val="1"/>
      </rPr>
      <t>2</t>
    </r>
    <r>
      <rPr>
        <sz val="12"/>
        <color theme="1"/>
        <rFont val="Times New Roman"/>
        <family val="1"/>
      </rPr>
      <t xml:space="preserve"> =∑∑</t>
    </r>
    <r>
      <rPr>
        <sz val="17.5"/>
        <color theme="1"/>
        <rFont val="Times New Roman"/>
        <family val="1"/>
      </rPr>
      <t xml:space="preserve"> </t>
    </r>
    <r>
      <rPr>
        <sz val="12"/>
        <color theme="1"/>
        <rFont val="Times New Roman"/>
        <family val="1"/>
      </rPr>
      <t xml:space="preserve">w w Cov </t>
    </r>
    <r>
      <rPr>
        <sz val="14"/>
        <color theme="1"/>
        <rFont val="Times New Roman"/>
        <family val="1"/>
      </rPr>
      <t>(</t>
    </r>
    <r>
      <rPr>
        <sz val="12"/>
        <color theme="1"/>
        <rFont val="Times New Roman"/>
        <family val="1"/>
      </rPr>
      <t>r, r)&lt;=12</t>
    </r>
  </si>
  <si>
    <t>Minimum Expected Return: For every change in expected return between 0 to 25, there's no feasible solution</t>
  </si>
  <si>
    <t> the analysis shows that the maximum Sharpe ratio does not mostly depend on the minimum expected return</t>
  </si>
  <si>
    <t xml:space="preserve"> (the rows of the table from 0 to 25).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</si>
</sst>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39" x14ac:knownFonts="1">
    <font>
      <sz val="11"/>
      <color theme="1"/>
      <name val="Calibri"/>
      <family val="2"/>
      <scheme val="minor"/>
    </font>
    <font>
      <b/>
      <sz val="11"/>
      <color theme="1"/>
      <name val="Calibri"/>
      <family val="2"/>
      <scheme val="minor"/>
    </font>
    <font>
      <sz val="10"/>
      <name val="Arial"/>
      <family val="2"/>
    </font>
    <font>
      <b/>
      <sz val="10"/>
      <name val="Arial"/>
      <family val="2"/>
    </font>
    <font>
      <sz val="10"/>
      <name val="Arial"/>
      <family val="2"/>
    </font>
    <font>
      <b/>
      <vertAlign val="subscript"/>
      <sz val="10"/>
      <name val="Arial"/>
      <family val="2"/>
    </font>
    <font>
      <b/>
      <sz val="14"/>
      <name val="Arial"/>
      <family val="2"/>
    </font>
    <font>
      <sz val="11"/>
      <color theme="1"/>
      <name val="Arial"/>
      <family val="2"/>
    </font>
    <font>
      <b/>
      <sz val="11"/>
      <color theme="1"/>
      <name val="Arial"/>
      <family val="2"/>
    </font>
    <font>
      <b/>
      <sz val="12"/>
      <color theme="1"/>
      <name val="Arial"/>
      <family val="2"/>
    </font>
    <font>
      <b/>
      <sz val="14"/>
      <color theme="1"/>
      <name val="Arial"/>
      <family val="2"/>
    </font>
    <font>
      <sz val="14"/>
      <color theme="1"/>
      <name val="Arial"/>
      <family val="2"/>
    </font>
    <font>
      <b/>
      <sz val="16"/>
      <color theme="1"/>
      <name val="Arial"/>
      <family val="2"/>
    </font>
    <font>
      <sz val="11"/>
      <color rgb="FFFFFFFF"/>
      <name val="Calibri"/>
      <family val="2"/>
      <scheme val="minor"/>
    </font>
    <font>
      <sz val="9"/>
      <color indexed="81"/>
      <name val="Tahoma"/>
      <family val="2"/>
    </font>
    <font>
      <b/>
      <sz val="11"/>
      <color rgb="FF000000"/>
      <name val="Calibri"/>
      <family val="2"/>
      <scheme val="minor"/>
    </font>
    <font>
      <sz val="14"/>
      <color theme="1"/>
      <name val="Calibri"/>
      <family val="2"/>
      <scheme val="minor"/>
    </font>
    <font>
      <b/>
      <sz val="14"/>
      <color theme="1"/>
      <name val="Calibri"/>
      <family val="2"/>
      <scheme val="minor"/>
    </font>
    <font>
      <sz val="14"/>
      <name val="Arial"/>
      <family val="2"/>
    </font>
    <font>
      <b/>
      <sz val="14"/>
      <color rgb="FF000000"/>
      <name val="Calibri"/>
      <family val="2"/>
      <scheme val="minor"/>
    </font>
    <font>
      <b/>
      <vertAlign val="subscript"/>
      <sz val="14"/>
      <name val="Arial"/>
      <family val="2"/>
    </font>
    <font>
      <b/>
      <sz val="11"/>
      <color theme="1"/>
      <name val="Times New Roman"/>
      <family val="1"/>
    </font>
    <font>
      <sz val="11"/>
      <color theme="1"/>
      <name val="Times New Roman"/>
      <family val="1"/>
    </font>
    <font>
      <b/>
      <sz val="12"/>
      <color theme="1"/>
      <name val="Times New Roman"/>
      <family val="1"/>
    </font>
    <font>
      <sz val="12"/>
      <color theme="1"/>
      <name val="Times New Roman"/>
      <family val="1"/>
    </font>
    <font>
      <sz val="12"/>
      <name val="Times New Roman"/>
      <family val="1"/>
    </font>
    <font>
      <b/>
      <sz val="14"/>
      <color theme="1"/>
      <name val="Times New Roman"/>
      <family val="1"/>
    </font>
    <font>
      <sz val="14"/>
      <color theme="1"/>
      <name val="Times New Roman"/>
      <family val="1"/>
    </font>
    <font>
      <sz val="12"/>
      <color rgb="FF0D0D0D"/>
      <name val="Times New Roman"/>
      <family val="1"/>
    </font>
    <font>
      <b/>
      <sz val="10"/>
      <name val="Times New Roman"/>
      <family val="1"/>
    </font>
    <font>
      <b/>
      <vertAlign val="subscript"/>
      <sz val="10"/>
      <name val="Times New Roman"/>
      <family val="1"/>
    </font>
    <font>
      <b/>
      <sz val="12"/>
      <name val="Times New Roman"/>
      <family val="1"/>
    </font>
    <font>
      <b/>
      <vertAlign val="subscript"/>
      <sz val="12"/>
      <name val="Times New Roman"/>
      <family val="1"/>
    </font>
    <font>
      <b/>
      <sz val="16"/>
      <color theme="1"/>
      <name val="Times New Roman"/>
      <family val="1"/>
    </font>
    <font>
      <sz val="12"/>
      <color rgb="FF000000"/>
      <name val="Times New Roman"/>
      <family val="1"/>
    </font>
    <font>
      <sz val="7"/>
      <color theme="1"/>
      <name val="Times New Roman"/>
      <family val="1"/>
    </font>
    <font>
      <vertAlign val="superscript"/>
      <sz val="12"/>
      <color theme="1"/>
      <name val="Times New Roman"/>
      <family val="1"/>
    </font>
    <font>
      <sz val="17.5"/>
      <color theme="1"/>
      <name val="Times New Roman"/>
      <family val="1"/>
    </font>
    <font>
      <sz val="9"/>
      <color theme="1"/>
      <name val="Times New Roman"/>
      <family val="1"/>
    </font>
  </fonts>
  <fills count="18">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
      <patternFill patternType="solid">
        <fgColor theme="5"/>
        <bgColor indexed="64"/>
      </patternFill>
    </fill>
    <fill>
      <patternFill patternType="solid">
        <fgColor rgb="FFFFFF00"/>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0"/>
        <bgColor indexed="64"/>
      </patternFill>
    </fill>
    <fill>
      <patternFill patternType="solid">
        <fgColor rgb="FFFF0000"/>
        <bgColor indexed="64"/>
      </patternFill>
    </fill>
    <fill>
      <patternFill patternType="solid">
        <fgColor indexed="47"/>
        <bgColor indexed="64"/>
      </patternFill>
    </fill>
    <fill>
      <patternFill patternType="solid">
        <fgColor rgb="FFB4C6E7"/>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right/>
      <top style="medium">
        <color indexed="64"/>
      </top>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s>
  <cellStyleXfs count="6">
    <xf numFmtId="0" fontId="0" fillId="0" borderId="0"/>
    <xf numFmtId="0" fontId="2" fillId="0" borderId="0"/>
    <xf numFmtId="0" fontId="4" fillId="0" borderId="0"/>
    <xf numFmtId="44" fontId="4" fillId="0" borderId="0" applyFont="0" applyFill="0" applyBorder="0" applyAlignment="0" applyProtection="0"/>
    <xf numFmtId="0" fontId="2" fillId="0" borderId="0"/>
    <xf numFmtId="44" fontId="2" fillId="0" borderId="0" applyFont="0" applyFill="0" applyBorder="0" applyAlignment="0" applyProtection="0"/>
  </cellStyleXfs>
  <cellXfs count="218">
    <xf numFmtId="0" fontId="0" fillId="0" borderId="0" xfId="0"/>
    <xf numFmtId="0" fontId="1" fillId="0" borderId="0" xfId="0" applyFont="1"/>
    <xf numFmtId="0" fontId="3" fillId="0" borderId="1" xfId="2" applyFont="1" applyBorder="1"/>
    <xf numFmtId="0" fontId="3" fillId="0" borderId="1" xfId="2" applyFont="1" applyBorder="1" applyAlignment="1">
      <alignment horizontal="center"/>
    </xf>
    <xf numFmtId="0" fontId="3" fillId="0" borderId="6" xfId="2" applyFont="1" applyBorder="1" applyAlignment="1">
      <alignment horizontal="center"/>
    </xf>
    <xf numFmtId="0" fontId="6" fillId="12" borderId="1" xfId="2" applyFont="1" applyFill="1" applyBorder="1" applyAlignment="1">
      <alignment horizontal="center"/>
    </xf>
    <xf numFmtId="0" fontId="9" fillId="13" borderId="1" xfId="0" applyFont="1" applyFill="1" applyBorder="1"/>
    <xf numFmtId="0" fontId="7" fillId="0" borderId="0" xfId="0" applyFont="1"/>
    <xf numFmtId="0" fontId="3" fillId="0" borderId="11" xfId="2" applyFont="1" applyBorder="1"/>
    <xf numFmtId="0" fontId="3" fillId="0" borderId="13" xfId="2" applyFont="1" applyBorder="1" applyAlignment="1">
      <alignment horizontal="center"/>
    </xf>
    <xf numFmtId="0" fontId="3" fillId="0" borderId="16" xfId="2" applyFont="1" applyBorder="1"/>
    <xf numFmtId="0" fontId="8" fillId="0" borderId="19" xfId="0" applyFont="1" applyBorder="1"/>
    <xf numFmtId="0" fontId="8" fillId="0" borderId="20" xfId="0" applyFont="1" applyBorder="1"/>
    <xf numFmtId="0" fontId="9" fillId="0" borderId="20" xfId="0" applyFont="1" applyBorder="1"/>
    <xf numFmtId="0" fontId="9" fillId="14" borderId="23" xfId="0" applyFont="1" applyFill="1" applyBorder="1"/>
    <xf numFmtId="0" fontId="9" fillId="14" borderId="18" xfId="0" applyFont="1" applyFill="1" applyBorder="1"/>
    <xf numFmtId="0" fontId="10" fillId="15" borderId="3" xfId="0" applyFont="1" applyFill="1" applyBorder="1"/>
    <xf numFmtId="0" fontId="10" fillId="15" borderId="5" xfId="0" applyFont="1" applyFill="1" applyBorder="1"/>
    <xf numFmtId="0" fontId="8" fillId="14" borderId="3" xfId="0" applyFont="1" applyFill="1" applyBorder="1"/>
    <xf numFmtId="0" fontId="8" fillId="6" borderId="1" xfId="0" applyFont="1" applyFill="1" applyBorder="1"/>
    <xf numFmtId="0" fontId="7" fillId="0" borderId="1" xfId="0" applyFont="1" applyBorder="1"/>
    <xf numFmtId="0" fontId="8" fillId="4" borderId="1" xfId="0" applyFont="1" applyFill="1" applyBorder="1"/>
    <xf numFmtId="0" fontId="8" fillId="4" borderId="14" xfId="0" applyFont="1" applyFill="1" applyBorder="1"/>
    <xf numFmtId="0" fontId="7" fillId="0" borderId="12" xfId="0" applyFont="1" applyBorder="1"/>
    <xf numFmtId="14" fontId="7" fillId="14" borderId="1" xfId="0" applyNumberFormat="1" applyFont="1" applyFill="1" applyBorder="1"/>
    <xf numFmtId="0" fontId="7" fillId="9" borderId="1" xfId="0" applyFont="1" applyFill="1" applyBorder="1"/>
    <xf numFmtId="0" fontId="7" fillId="10" borderId="1" xfId="0" applyFont="1" applyFill="1" applyBorder="1"/>
    <xf numFmtId="0" fontId="7" fillId="8" borderId="1" xfId="0" applyFont="1" applyFill="1" applyBorder="1"/>
    <xf numFmtId="0" fontId="7" fillId="11" borderId="1" xfId="0" applyFont="1" applyFill="1" applyBorder="1"/>
    <xf numFmtId="0" fontId="7" fillId="7" borderId="1" xfId="0" applyFont="1" applyFill="1" applyBorder="1"/>
    <xf numFmtId="0" fontId="7" fillId="3" borderId="1" xfId="0" applyFont="1" applyFill="1" applyBorder="1"/>
    <xf numFmtId="0" fontId="7" fillId="6" borderId="1" xfId="0" applyFont="1" applyFill="1" applyBorder="1"/>
    <xf numFmtId="0" fontId="7" fillId="5" borderId="1" xfId="0" applyFont="1" applyFill="1" applyBorder="1"/>
    <xf numFmtId="0" fontId="7" fillId="0" borderId="18" xfId="0" applyFont="1" applyBorder="1"/>
    <xf numFmtId="0" fontId="7" fillId="0" borderId="19" xfId="0" applyFont="1" applyBorder="1"/>
    <xf numFmtId="0" fontId="7" fillId="0" borderId="20" xfId="0" applyFont="1" applyBorder="1"/>
    <xf numFmtId="0" fontId="11" fillId="0" borderId="0" xfId="0" applyFont="1"/>
    <xf numFmtId="0" fontId="11" fillId="0" borderId="1" xfId="0" applyFont="1" applyBorder="1"/>
    <xf numFmtId="0" fontId="7" fillId="4" borderId="1" xfId="0" applyFont="1" applyFill="1" applyBorder="1"/>
    <xf numFmtId="0" fontId="10" fillId="12" borderId="23" xfId="0" applyFont="1" applyFill="1" applyBorder="1"/>
    <xf numFmtId="0" fontId="7" fillId="12" borderId="12" xfId="0" applyFont="1" applyFill="1" applyBorder="1"/>
    <xf numFmtId="0" fontId="8" fillId="12" borderId="12" xfId="0" applyFont="1" applyFill="1" applyBorder="1"/>
    <xf numFmtId="0" fontId="7" fillId="12" borderId="24" xfId="0" applyFont="1" applyFill="1" applyBorder="1"/>
    <xf numFmtId="0" fontId="7" fillId="12" borderId="25" xfId="0" applyFont="1" applyFill="1" applyBorder="1"/>
    <xf numFmtId="0" fontId="7" fillId="0" borderId="26" xfId="0" applyFont="1" applyBorder="1"/>
    <xf numFmtId="0" fontId="7" fillId="4" borderId="14" xfId="0" applyFont="1" applyFill="1" applyBorder="1"/>
    <xf numFmtId="0" fontId="7" fillId="4" borderId="15" xfId="0" applyFont="1" applyFill="1" applyBorder="1"/>
    <xf numFmtId="0" fontId="7" fillId="0" borderId="27" xfId="0" applyFont="1" applyBorder="1"/>
    <xf numFmtId="0" fontId="7" fillId="4" borderId="17" xfId="0" applyFont="1" applyFill="1" applyBorder="1"/>
    <xf numFmtId="0" fontId="10" fillId="4" borderId="1" xfId="0" applyFont="1" applyFill="1" applyBorder="1"/>
    <xf numFmtId="2" fontId="10" fillId="4" borderId="17" xfId="0" applyNumberFormat="1" applyFont="1" applyFill="1" applyBorder="1"/>
    <xf numFmtId="0" fontId="10" fillId="4" borderId="21" xfId="0" applyFont="1" applyFill="1" applyBorder="1"/>
    <xf numFmtId="2" fontId="10" fillId="4" borderId="22" xfId="0" applyNumberFormat="1" applyFont="1" applyFill="1" applyBorder="1"/>
    <xf numFmtId="0" fontId="7" fillId="0" borderId="28" xfId="0" applyFont="1" applyBorder="1"/>
    <xf numFmtId="0" fontId="10" fillId="2" borderId="29" xfId="0" applyFont="1" applyFill="1" applyBorder="1"/>
    <xf numFmtId="0" fontId="7" fillId="0" borderId="23" xfId="0" applyFont="1" applyBorder="1"/>
    <xf numFmtId="0" fontId="7" fillId="0" borderId="16" xfId="0" applyFont="1" applyBorder="1"/>
    <xf numFmtId="0" fontId="8" fillId="4" borderId="17" xfId="0" applyFont="1" applyFill="1" applyBorder="1"/>
    <xf numFmtId="0" fontId="7" fillId="0" borderId="17" xfId="0" applyFont="1" applyBorder="1"/>
    <xf numFmtId="0" fontId="9" fillId="14" borderId="33" xfId="0" applyFont="1" applyFill="1" applyBorder="1"/>
    <xf numFmtId="0" fontId="9" fillId="13" borderId="2" xfId="0" applyFont="1" applyFill="1" applyBorder="1"/>
    <xf numFmtId="0" fontId="7" fillId="14" borderId="0" xfId="0" applyFont="1" applyFill="1"/>
    <xf numFmtId="0" fontId="7" fillId="5" borderId="10" xfId="0" applyFont="1" applyFill="1" applyBorder="1"/>
    <xf numFmtId="0" fontId="7" fillId="5" borderId="36" xfId="0" applyFont="1" applyFill="1" applyBorder="1"/>
    <xf numFmtId="0" fontId="12" fillId="5" borderId="0" xfId="0" applyFont="1" applyFill="1"/>
    <xf numFmtId="0" fontId="7" fillId="0" borderId="8" xfId="0" applyFont="1" applyBorder="1"/>
    <xf numFmtId="49" fontId="0" fillId="0" borderId="0" xfId="0" applyNumberFormat="1"/>
    <xf numFmtId="2" fontId="0" fillId="0" borderId="0" xfId="0" applyNumberFormat="1"/>
    <xf numFmtId="0" fontId="0" fillId="0" borderId="0" xfId="0" applyAlignment="1">
      <alignment horizontal="right" textRotation="90"/>
    </xf>
    <xf numFmtId="0" fontId="0" fillId="0" borderId="42" xfId="0" applyBorder="1"/>
    <xf numFmtId="0" fontId="0" fillId="0" borderId="43" xfId="0" applyBorder="1"/>
    <xf numFmtId="0" fontId="0" fillId="0" borderId="44" xfId="0" applyBorder="1"/>
    <xf numFmtId="0" fontId="0" fillId="7" borderId="0" xfId="0" applyFill="1" applyAlignment="1">
      <alignment horizontal="right" textRotation="90"/>
    </xf>
    <xf numFmtId="0" fontId="13" fillId="0" borderId="0" xfId="0" applyFont="1"/>
    <xf numFmtId="0" fontId="0" fillId="0" borderId="38" xfId="0" applyBorder="1"/>
    <xf numFmtId="0" fontId="0" fillId="0" borderId="39" xfId="0" applyBorder="1"/>
    <xf numFmtId="0" fontId="0" fillId="0" borderId="40" xfId="0" applyBorder="1"/>
    <xf numFmtId="0" fontId="0" fillId="0" borderId="41" xfId="0" applyBorder="1"/>
    <xf numFmtId="0" fontId="0" fillId="16" borderId="41" xfId="0" applyFill="1" applyBorder="1"/>
    <xf numFmtId="0" fontId="0" fillId="16" borderId="7" xfId="0" applyFill="1" applyBorder="1"/>
    <xf numFmtId="0" fontId="0" fillId="0" borderId="0" xfId="0" applyAlignment="1">
      <alignment horizontal="right"/>
    </xf>
    <xf numFmtId="0" fontId="0" fillId="8" borderId="0" xfId="0" applyFill="1"/>
    <xf numFmtId="0" fontId="0" fillId="16" borderId="38" xfId="0" applyFill="1" applyBorder="1"/>
    <xf numFmtId="0" fontId="0" fillId="16" borderId="39" xfId="0" applyFill="1" applyBorder="1"/>
    <xf numFmtId="0" fontId="0" fillId="16" borderId="43" xfId="0" applyFill="1" applyBorder="1"/>
    <xf numFmtId="0" fontId="0" fillId="16" borderId="42" xfId="0" applyFill="1" applyBorder="1"/>
    <xf numFmtId="0" fontId="0" fillId="16" borderId="0" xfId="0" applyFill="1"/>
    <xf numFmtId="0" fontId="3" fillId="0" borderId="0" xfId="2" applyFont="1" applyAlignment="1">
      <alignment horizontal="center"/>
    </xf>
    <xf numFmtId="0" fontId="0" fillId="5" borderId="0" xfId="0" applyFill="1"/>
    <xf numFmtId="0" fontId="10" fillId="2" borderId="0" xfId="0" applyFont="1" applyFill="1"/>
    <xf numFmtId="0" fontId="16" fillId="0" borderId="1" xfId="0" applyFont="1" applyBorder="1"/>
    <xf numFmtId="0" fontId="6" fillId="0" borderId="1" xfId="2" applyFont="1" applyBorder="1" applyAlignment="1">
      <alignment horizontal="left"/>
    </xf>
    <xf numFmtId="0" fontId="17" fillId="2" borderId="0" xfId="0" applyFont="1" applyFill="1"/>
    <xf numFmtId="0" fontId="0" fillId="10" borderId="0" xfId="0" applyFill="1"/>
    <xf numFmtId="0" fontId="15" fillId="9" borderId="0" xfId="0" applyFont="1" applyFill="1" applyAlignment="1">
      <alignment vertical="center"/>
    </xf>
    <xf numFmtId="0" fontId="0" fillId="9" borderId="0" xfId="0" applyFill="1"/>
    <xf numFmtId="0" fontId="16" fillId="0" borderId="0" xfId="0" applyFont="1"/>
    <xf numFmtId="0" fontId="19" fillId="9" borderId="0" xfId="0" applyFont="1" applyFill="1" applyAlignment="1">
      <alignment vertical="center"/>
    </xf>
    <xf numFmtId="0" fontId="17" fillId="3" borderId="0" xfId="0" applyFont="1" applyFill="1"/>
    <xf numFmtId="0" fontId="19" fillId="17" borderId="0" xfId="0" applyFont="1" applyFill="1" applyAlignment="1">
      <alignment vertical="center"/>
    </xf>
    <xf numFmtId="0" fontId="10" fillId="2" borderId="1" xfId="0" applyFont="1" applyFill="1" applyBorder="1"/>
    <xf numFmtId="0" fontId="17" fillId="2" borderId="1" xfId="0" applyFont="1" applyFill="1" applyBorder="1"/>
    <xf numFmtId="0" fontId="10" fillId="5" borderId="0" xfId="0" applyFont="1" applyFill="1"/>
    <xf numFmtId="0" fontId="10" fillId="2" borderId="9" xfId="0" applyFont="1" applyFill="1" applyBorder="1"/>
    <xf numFmtId="0" fontId="10" fillId="2" borderId="25" xfId="0" applyFont="1" applyFill="1" applyBorder="1"/>
    <xf numFmtId="0" fontId="10" fillId="13" borderId="30" xfId="0" applyFont="1" applyFill="1" applyBorder="1"/>
    <xf numFmtId="0" fontId="10" fillId="13" borderId="8" xfId="0" applyFont="1" applyFill="1" applyBorder="1"/>
    <xf numFmtId="0" fontId="10" fillId="13" borderId="1" xfId="0" applyFont="1" applyFill="1" applyBorder="1"/>
    <xf numFmtId="2" fontId="10" fillId="13" borderId="1" xfId="0" applyNumberFormat="1" applyFont="1" applyFill="1" applyBorder="1"/>
    <xf numFmtId="0" fontId="6" fillId="0" borderId="16" xfId="2" applyFont="1" applyBorder="1"/>
    <xf numFmtId="0" fontId="6" fillId="0" borderId="1" xfId="2" applyFont="1" applyBorder="1" applyAlignment="1">
      <alignment horizontal="center"/>
    </xf>
    <xf numFmtId="0" fontId="11" fillId="5" borderId="1" xfId="0" applyFont="1" applyFill="1" applyBorder="1"/>
    <xf numFmtId="0" fontId="11" fillId="4" borderId="15" xfId="0" applyFont="1" applyFill="1" applyBorder="1"/>
    <xf numFmtId="0" fontId="11" fillId="4" borderId="17" xfId="0" applyFont="1" applyFill="1" applyBorder="1"/>
    <xf numFmtId="0" fontId="10" fillId="14" borderId="31" xfId="0" applyFont="1" applyFill="1" applyBorder="1"/>
    <xf numFmtId="0" fontId="10" fillId="14" borderId="10" xfId="0" applyFont="1" applyFill="1" applyBorder="1"/>
    <xf numFmtId="0" fontId="10" fillId="14" borderId="1" xfId="0" applyFont="1" applyFill="1" applyBorder="1"/>
    <xf numFmtId="0" fontId="11" fillId="14" borderId="1" xfId="0" applyFont="1" applyFill="1" applyBorder="1"/>
    <xf numFmtId="0" fontId="11" fillId="14" borderId="0" xfId="0" applyFont="1" applyFill="1"/>
    <xf numFmtId="2" fontId="10" fillId="14" borderId="1" xfId="0" applyNumberFormat="1" applyFont="1" applyFill="1" applyBorder="1"/>
    <xf numFmtId="0" fontId="10" fillId="4" borderId="31" xfId="0" applyFont="1" applyFill="1" applyBorder="1"/>
    <xf numFmtId="0" fontId="11" fillId="4" borderId="1" xfId="0" applyFont="1" applyFill="1" applyBorder="1"/>
    <xf numFmtId="2" fontId="11" fillId="14" borderId="1" xfId="0" applyNumberFormat="1" applyFont="1" applyFill="1" applyBorder="1"/>
    <xf numFmtId="2" fontId="10" fillId="14" borderId="10" xfId="0" applyNumberFormat="1" applyFont="1" applyFill="1" applyBorder="1"/>
    <xf numFmtId="0" fontId="10" fillId="14" borderId="32" xfId="0" applyFont="1" applyFill="1" applyBorder="1"/>
    <xf numFmtId="0" fontId="10" fillId="14" borderId="21" xfId="0" applyFont="1" applyFill="1" applyBorder="1"/>
    <xf numFmtId="2" fontId="10" fillId="14" borderId="21" xfId="0" applyNumberFormat="1" applyFont="1" applyFill="1" applyBorder="1"/>
    <xf numFmtId="0" fontId="10" fillId="5" borderId="1" xfId="0" applyFont="1" applyFill="1" applyBorder="1"/>
    <xf numFmtId="0" fontId="10" fillId="5" borderId="10" xfId="0" applyFont="1" applyFill="1" applyBorder="1"/>
    <xf numFmtId="2" fontId="10" fillId="5" borderId="1" xfId="0" applyNumberFormat="1" applyFont="1" applyFill="1" applyBorder="1"/>
    <xf numFmtId="2" fontId="10" fillId="5" borderId="10" xfId="0" applyNumberFormat="1" applyFont="1" applyFill="1" applyBorder="1"/>
    <xf numFmtId="0" fontId="10" fillId="13" borderId="31" xfId="0" applyFont="1" applyFill="1" applyBorder="1"/>
    <xf numFmtId="0" fontId="10" fillId="13" borderId="32" xfId="0" applyFont="1" applyFill="1" applyBorder="1"/>
    <xf numFmtId="0" fontId="10" fillId="13" borderId="21" xfId="0" applyFont="1" applyFill="1" applyBorder="1"/>
    <xf numFmtId="2" fontId="10" fillId="13" borderId="21" xfId="0" applyNumberFormat="1" applyFont="1" applyFill="1" applyBorder="1"/>
    <xf numFmtId="0" fontId="23" fillId="0" borderId="1" xfId="0" applyFont="1" applyBorder="1"/>
    <xf numFmtId="0" fontId="24" fillId="0" borderId="1" xfId="0" applyFont="1" applyBorder="1"/>
    <xf numFmtId="0" fontId="25" fillId="0" borderId="1" xfId="2" applyFont="1" applyBorder="1"/>
    <xf numFmtId="0" fontId="22" fillId="0" borderId="10" xfId="0" applyFont="1" applyBorder="1"/>
    <xf numFmtId="0" fontId="22" fillId="0" borderId="45" xfId="0" applyFont="1" applyBorder="1"/>
    <xf numFmtId="0" fontId="22" fillId="0" borderId="42" xfId="0" applyFont="1" applyBorder="1"/>
    <xf numFmtId="0" fontId="22" fillId="0" borderId="2" xfId="0" applyFont="1" applyBorder="1"/>
    <xf numFmtId="0" fontId="28" fillId="0" borderId="42" xfId="0" applyFont="1" applyBorder="1"/>
    <xf numFmtId="0" fontId="24" fillId="0" borderId="44" xfId="0" applyFont="1" applyBorder="1"/>
    <xf numFmtId="0" fontId="26" fillId="0" borderId="1" xfId="0" applyFont="1" applyBorder="1"/>
    <xf numFmtId="0" fontId="21" fillId="0" borderId="46" xfId="0" applyFont="1" applyBorder="1"/>
    <xf numFmtId="0" fontId="29" fillId="0" borderId="1" xfId="2" applyFont="1" applyBorder="1" applyAlignment="1">
      <alignment horizontal="center"/>
    </xf>
    <xf numFmtId="0" fontId="29" fillId="0" borderId="16" xfId="2" applyFont="1" applyBorder="1"/>
    <xf numFmtId="0" fontId="22" fillId="0" borderId="1" xfId="0" applyFont="1" applyBorder="1"/>
    <xf numFmtId="0" fontId="21" fillId="0" borderId="0" xfId="0" applyFont="1"/>
    <xf numFmtId="0" fontId="22" fillId="0" borderId="0" xfId="0" applyFont="1"/>
    <xf numFmtId="0" fontId="23" fillId="2" borderId="1" xfId="0" applyFont="1" applyFill="1" applyBorder="1"/>
    <xf numFmtId="0" fontId="31" fillId="0" borderId="1" xfId="2" applyFont="1" applyBorder="1" applyAlignment="1">
      <alignment horizontal="center"/>
    </xf>
    <xf numFmtId="0" fontId="31" fillId="0" borderId="16" xfId="2" applyFont="1" applyBorder="1"/>
    <xf numFmtId="0" fontId="31" fillId="0" borderId="46" xfId="2" applyFont="1" applyBorder="1"/>
    <xf numFmtId="0" fontId="31" fillId="0" borderId="1" xfId="2" applyFont="1" applyBorder="1" applyAlignment="1">
      <alignment horizontal="left"/>
    </xf>
    <xf numFmtId="0" fontId="24" fillId="0" borderId="0" xfId="0" applyFont="1"/>
    <xf numFmtId="0" fontId="23" fillId="0" borderId="1" xfId="0" applyFont="1" applyBorder="1" applyAlignment="1">
      <alignment vertical="center"/>
    </xf>
    <xf numFmtId="0" fontId="25" fillId="0" borderId="1" xfId="2" applyFont="1" applyBorder="1" applyAlignment="1">
      <alignment horizontal="left"/>
    </xf>
    <xf numFmtId="0" fontId="24" fillId="0" borderId="1" xfId="0" applyFont="1" applyBorder="1" applyAlignment="1">
      <alignment vertical="center"/>
    </xf>
    <xf numFmtId="0" fontId="26" fillId="15" borderId="3" xfId="0" applyFont="1" applyFill="1" applyBorder="1"/>
    <xf numFmtId="0" fontId="26" fillId="15" borderId="5" xfId="0" applyFont="1" applyFill="1" applyBorder="1"/>
    <xf numFmtId="0" fontId="33" fillId="5" borderId="0" xfId="0" applyFont="1" applyFill="1"/>
    <xf numFmtId="0" fontId="26" fillId="2" borderId="11" xfId="0" applyFont="1" applyFill="1" applyBorder="1"/>
    <xf numFmtId="0" fontId="21" fillId="2" borderId="14" xfId="0" applyFont="1" applyFill="1" applyBorder="1"/>
    <xf numFmtId="0" fontId="21" fillId="2" borderId="15" xfId="0" applyFont="1" applyFill="1" applyBorder="1"/>
    <xf numFmtId="0" fontId="23" fillId="13" borderId="16" xfId="0" applyFont="1" applyFill="1" applyBorder="1"/>
    <xf numFmtId="0" fontId="23" fillId="13" borderId="1" xfId="0" applyFont="1" applyFill="1" applyBorder="1"/>
    <xf numFmtId="2" fontId="23" fillId="13" borderId="17" xfId="0" applyNumberFormat="1" applyFont="1" applyFill="1" applyBorder="1"/>
    <xf numFmtId="0" fontId="22" fillId="5" borderId="1" xfId="0" applyFont="1" applyFill="1" applyBorder="1"/>
    <xf numFmtId="0" fontId="22" fillId="4" borderId="17" xfId="0" applyFont="1" applyFill="1" applyBorder="1"/>
    <xf numFmtId="0" fontId="23" fillId="14" borderId="16" xfId="0" applyFont="1" applyFill="1" applyBorder="1"/>
    <xf numFmtId="0" fontId="23" fillId="14" borderId="1" xfId="0" applyFont="1" applyFill="1" applyBorder="1"/>
    <xf numFmtId="0" fontId="21" fillId="14" borderId="1" xfId="0" applyFont="1" applyFill="1" applyBorder="1"/>
    <xf numFmtId="0" fontId="22" fillId="14" borderId="17" xfId="0" applyFont="1" applyFill="1" applyBorder="1"/>
    <xf numFmtId="0" fontId="26" fillId="4" borderId="16" xfId="0" applyFont="1" applyFill="1" applyBorder="1"/>
    <xf numFmtId="0" fontId="22" fillId="14" borderId="1" xfId="0" applyFont="1" applyFill="1" applyBorder="1"/>
    <xf numFmtId="2" fontId="23" fillId="14" borderId="17" xfId="0" applyNumberFormat="1" applyFont="1" applyFill="1" applyBorder="1"/>
    <xf numFmtId="0" fontId="23" fillId="4" borderId="16" xfId="0" applyFont="1" applyFill="1" applyBorder="1"/>
    <xf numFmtId="0" fontId="23" fillId="4" borderId="1" xfId="0" applyFont="1" applyFill="1" applyBorder="1"/>
    <xf numFmtId="0" fontId="21" fillId="4" borderId="1" xfId="0" applyFont="1" applyFill="1" applyBorder="1"/>
    <xf numFmtId="2" fontId="22" fillId="14" borderId="1" xfId="0" applyNumberFormat="1" applyFont="1" applyFill="1" applyBorder="1"/>
    <xf numFmtId="0" fontId="23" fillId="2" borderId="0" xfId="0" applyFont="1" applyFill="1"/>
    <xf numFmtId="0" fontId="22" fillId="0" borderId="17" xfId="0" applyFont="1" applyBorder="1"/>
    <xf numFmtId="0" fontId="23" fillId="5" borderId="16" xfId="0" applyFont="1" applyFill="1" applyBorder="1"/>
    <xf numFmtId="2" fontId="23" fillId="14" borderId="1" xfId="0" applyNumberFormat="1" applyFont="1" applyFill="1" applyBorder="1"/>
    <xf numFmtId="0" fontId="23" fillId="5" borderId="1" xfId="0" applyFont="1" applyFill="1" applyBorder="1"/>
    <xf numFmtId="2" fontId="23" fillId="5" borderId="17" xfId="0" applyNumberFormat="1" applyFont="1" applyFill="1" applyBorder="1"/>
    <xf numFmtId="0" fontId="23" fillId="13" borderId="37" xfId="0" applyFont="1" applyFill="1" applyBorder="1"/>
    <xf numFmtId="0" fontId="23" fillId="13" borderId="21" xfId="0" applyFont="1" applyFill="1" applyBorder="1"/>
    <xf numFmtId="2" fontId="23" fillId="13" borderId="22" xfId="0" applyNumberFormat="1" applyFont="1" applyFill="1" applyBorder="1"/>
    <xf numFmtId="0" fontId="27" fillId="10" borderId="0" xfId="0" applyFont="1" applyFill="1" applyAlignment="1">
      <alignment vertical="center"/>
    </xf>
    <xf numFmtId="0" fontId="7" fillId="10" borderId="0" xfId="0" applyFont="1" applyFill="1"/>
    <xf numFmtId="0" fontId="34" fillId="0" borderId="47" xfId="0" applyFont="1" applyBorder="1" applyAlignment="1">
      <alignment horizontal="justify" vertical="center"/>
    </xf>
    <xf numFmtId="0" fontId="24" fillId="0" borderId="0" xfId="0" applyFont="1" applyAlignment="1">
      <alignment horizontal="justify" vertical="center"/>
    </xf>
    <xf numFmtId="0" fontId="24" fillId="0" borderId="46" xfId="0" applyFont="1" applyBorder="1"/>
    <xf numFmtId="0" fontId="24" fillId="0" borderId="10" xfId="0" applyFont="1" applyBorder="1"/>
    <xf numFmtId="0" fontId="31" fillId="0" borderId="45" xfId="2" applyFont="1" applyBorder="1" applyAlignment="1">
      <alignment horizontal="left"/>
    </xf>
    <xf numFmtId="0" fontId="35" fillId="0" borderId="0" xfId="0" applyFont="1" applyAlignment="1">
      <alignment horizontal="justify" vertical="center"/>
    </xf>
    <xf numFmtId="0" fontId="38" fillId="0" borderId="0" xfId="0" applyFont="1"/>
    <xf numFmtId="0" fontId="23" fillId="0" borderId="2" xfId="0" applyFont="1" applyBorder="1"/>
    <xf numFmtId="0" fontId="17" fillId="0" borderId="1" xfId="0" applyFont="1" applyBorder="1"/>
    <xf numFmtId="0" fontId="18" fillId="0" borderId="1" xfId="2" applyFont="1" applyBorder="1" applyAlignment="1">
      <alignment horizontal="left"/>
    </xf>
    <xf numFmtId="0" fontId="24" fillId="0" borderId="1" xfId="0" applyFont="1" applyBorder="1"/>
    <xf numFmtId="0" fontId="8" fillId="0" borderId="1" xfId="0" applyFont="1" applyBorder="1" applyAlignment="1">
      <alignment horizontal="center"/>
    </xf>
    <xf numFmtId="0" fontId="10" fillId="0" borderId="1" xfId="0" applyFont="1" applyBorder="1" applyAlignment="1">
      <alignment horizontal="center"/>
    </xf>
    <xf numFmtId="0" fontId="8" fillId="2" borderId="4" xfId="0" applyFont="1" applyFill="1" applyBorder="1" applyAlignment="1">
      <alignment horizontal="center"/>
    </xf>
    <xf numFmtId="0" fontId="8" fillId="2" borderId="5" xfId="0" applyFont="1" applyFill="1" applyBorder="1" applyAlignment="1">
      <alignment horizontal="center"/>
    </xf>
    <xf numFmtId="0" fontId="8" fillId="6" borderId="1" xfId="0" applyFont="1" applyFill="1" applyBorder="1" applyAlignment="1">
      <alignment horizontal="center"/>
    </xf>
    <xf numFmtId="0" fontId="8" fillId="0" borderId="12" xfId="0" applyFont="1" applyBorder="1" applyAlignment="1">
      <alignment horizontal="center"/>
    </xf>
    <xf numFmtId="0" fontId="8" fillId="0" borderId="26" xfId="0" applyFont="1" applyBorder="1" applyAlignment="1">
      <alignment horizontal="center"/>
    </xf>
    <xf numFmtId="0" fontId="8" fillId="0" borderId="0" xfId="0" applyFont="1" applyAlignment="1">
      <alignment horizontal="center"/>
    </xf>
    <xf numFmtId="0" fontId="8" fillId="0" borderId="33" xfId="0" applyFont="1" applyBorder="1" applyAlignment="1">
      <alignment horizontal="center"/>
    </xf>
    <xf numFmtId="0" fontId="8" fillId="0" borderId="34" xfId="0" applyFont="1" applyBorder="1" applyAlignment="1">
      <alignment horizontal="center"/>
    </xf>
    <xf numFmtId="0" fontId="8" fillId="0" borderId="35" xfId="0" applyFont="1" applyBorder="1" applyAlignment="1">
      <alignment horizontal="center"/>
    </xf>
    <xf numFmtId="0" fontId="19" fillId="3" borderId="0" xfId="0" applyFont="1" applyFill="1" applyAlignment="1">
      <alignment horizontal="center" vertical="center" wrapText="1"/>
    </xf>
    <xf numFmtId="0" fontId="1" fillId="9" borderId="0" xfId="0" applyFont="1" applyFill="1"/>
    <xf numFmtId="0" fontId="15" fillId="9" borderId="0" xfId="0" applyFont="1" applyFill="1" applyAlignment="1">
      <alignment vertical="center"/>
    </xf>
  </cellXfs>
  <cellStyles count="6">
    <cellStyle name="Currency 2" xfId="3" xr:uid="{0A17DE9F-6B1D-4EA6-98FC-8B47830BE232}"/>
    <cellStyle name="Currency 2 2" xfId="5" xr:uid="{5112C8A1-6D0B-4466-9F9F-566609CC9D35}"/>
    <cellStyle name="Normal" xfId="0" builtinId="0"/>
    <cellStyle name="Normal 2" xfId="2" xr:uid="{CADAC4AD-38D8-4187-96E7-26D55CBE1487}"/>
    <cellStyle name="Normal 2 2" xfId="4" xr:uid="{0595FFE6-EB2A-4979-9D4F-FC7EB6A41BFC}"/>
    <cellStyle name="Normal 3" xfId="1" xr:uid="{B6E0E595-3DD2-44AE-85C3-40091902868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PORTFOLIO 1</a:t>
            </a:r>
          </a:p>
        </c:rich>
      </c:tx>
      <c:layout>
        <c:manualLayout>
          <c:xMode val="edge"/>
          <c:yMode val="edge"/>
          <c:x val="0.19884711286089238"/>
          <c:y val="4.5986622073578592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10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1111111111111109E-2"/>
          <c:y val="0.14203611776788772"/>
          <c:w val="0.93888888888888888"/>
          <c:h val="0.68290067943012145"/>
        </c:manualLayout>
      </c:layout>
      <c:pie3D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F7F3-43E2-A474-C08E09D19A7D}"/>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F7F3-43E2-A474-C08E09D19A7D}"/>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F7F3-43E2-A474-C08E09D19A7D}"/>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F7F3-43E2-A474-C08E09D19A7D}"/>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F7F3-43E2-A474-C08E09D19A7D}"/>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F7F3-43E2-A474-C08E09D19A7D}"/>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F7F3-43E2-A474-C08E09D19A7D}"/>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8-F7F3-43E2-A474-C08E09D19A7D}"/>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F7F3-43E2-A474-C08E09D19A7D}"/>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A-F7F3-43E2-A474-C08E09D19A7D}"/>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F7F3-43E2-A474-C08E09D19A7D}"/>
              </c:ext>
            </c:extLst>
          </c:dPt>
          <c:dPt>
            <c:idx val="11"/>
            <c:bubble3D val="0"/>
            <c:spPr>
              <a:solidFill>
                <a:schemeClr val="accent6">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C-F7F3-43E2-A474-C08E09D19A7D}"/>
              </c:ext>
            </c:extLst>
          </c:dPt>
          <c:dLbls>
            <c:dLbl>
              <c:idx val="1"/>
              <c:layout>
                <c:manualLayout>
                  <c:x val="5.1216025841720303E-2"/>
                  <c:y val="0.14379165216093898"/>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F7F3-43E2-A474-C08E09D19A7D}"/>
                </c:ext>
              </c:extLst>
            </c:dLbl>
            <c:dLbl>
              <c:idx val="2"/>
              <c:layout>
                <c:manualLayout>
                  <c:x val="-9.1311791127078074E-2"/>
                  <c:y val="-1.8310631869498186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F7F3-43E2-A474-C08E09D19A7D}"/>
                </c:ext>
              </c:extLst>
            </c:dLbl>
            <c:dLbl>
              <c:idx val="5"/>
              <c:layout>
                <c:manualLayout>
                  <c:x val="6.6786622420875741E-2"/>
                  <c:y val="0.26789333316755359"/>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6-F7F3-43E2-A474-C08E09D19A7D}"/>
                </c:ext>
              </c:extLst>
            </c:dLbl>
            <c:dLbl>
              <c:idx val="6"/>
              <c:layout>
                <c:manualLayout>
                  <c:x val="1.0914766495793387E-2"/>
                  <c:y val="1.1297371562142493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F7F3-43E2-A474-C08E09D19A7D}"/>
                </c:ext>
              </c:extLst>
            </c:dLbl>
            <c:dLbl>
              <c:idx val="7"/>
              <c:layout>
                <c:manualLayout>
                  <c:x val="-6.3988239675976291E-2"/>
                  <c:y val="7.2090876311732234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8-F7F3-43E2-A474-C08E09D19A7D}"/>
                </c:ext>
              </c:extLst>
            </c:dLbl>
            <c:dLbl>
              <c:idx val="8"/>
              <c:layout>
                <c:manualLayout>
                  <c:x val="4.0848260953875636E-2"/>
                  <c:y val="-7.740152683145178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F7F3-43E2-A474-C08E09D19A7D}"/>
                </c:ext>
              </c:extLst>
            </c:dLbl>
            <c:dLbl>
              <c:idx val="9"/>
              <c:layout>
                <c:manualLayout>
                  <c:x val="3.6987878166445554E-2"/>
                  <c:y val="-0.21556858308051921"/>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A-F7F3-43E2-A474-C08E09D19A7D}"/>
                </c:ext>
              </c:extLst>
            </c:dLbl>
            <c:dLbl>
              <c:idx val="10"/>
              <c:layout>
                <c:manualLayout>
                  <c:x val="-2.0143049974007949E-3"/>
                  <c:y val="-7.2466989108270749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F7F3-43E2-A474-C08E09D19A7D}"/>
                </c:ext>
              </c:extLst>
            </c:dLbl>
            <c:dLbl>
              <c:idx val="11"/>
              <c:layout>
                <c:manualLayout>
                  <c:x val="-2.6780971334210094E-2"/>
                  <c:y val="2.843575931267717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C-F7F3-43E2-A474-C08E09D19A7D}"/>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'Main sheet'!$BF$36:$BF$47</c:f>
              <c:strCache>
                <c:ptCount val="12"/>
                <c:pt idx="0">
                  <c:v>ABT</c:v>
                </c:pt>
                <c:pt idx="1">
                  <c:v>PFE</c:v>
                </c:pt>
                <c:pt idx="2">
                  <c:v>AAPL</c:v>
                </c:pt>
                <c:pt idx="3">
                  <c:v>MSFT</c:v>
                </c:pt>
                <c:pt idx="4">
                  <c:v>MCD</c:v>
                </c:pt>
                <c:pt idx="5">
                  <c:v>SBUX</c:v>
                </c:pt>
                <c:pt idx="6">
                  <c:v>V</c:v>
                </c:pt>
                <c:pt idx="7">
                  <c:v>MA</c:v>
                </c:pt>
                <c:pt idx="8">
                  <c:v>SHEL</c:v>
                </c:pt>
                <c:pt idx="9">
                  <c:v>XOM</c:v>
                </c:pt>
                <c:pt idx="10">
                  <c:v>O</c:v>
                </c:pt>
                <c:pt idx="11">
                  <c:v>PSA</c:v>
                </c:pt>
              </c:strCache>
            </c:strRef>
          </c:cat>
          <c:val>
            <c:numRef>
              <c:f>'Main sheet'!$BG$36:$BG$47</c:f>
              <c:numCache>
                <c:formatCode>General</c:formatCode>
                <c:ptCount val="12"/>
                <c:pt idx="0">
                  <c:v>0</c:v>
                </c:pt>
                <c:pt idx="1">
                  <c:v>0</c:v>
                </c:pt>
                <c:pt idx="2">
                  <c:v>0.15821719818645727</c:v>
                </c:pt>
                <c:pt idx="3">
                  <c:v>0.61078857545043974</c:v>
                </c:pt>
                <c:pt idx="4">
                  <c:v>0.13571932869159792</c:v>
                </c:pt>
                <c:pt idx="5">
                  <c:v>0</c:v>
                </c:pt>
                <c:pt idx="6">
                  <c:v>0</c:v>
                </c:pt>
                <c:pt idx="7">
                  <c:v>7.5910591326729893E-2</c:v>
                </c:pt>
                <c:pt idx="8">
                  <c:v>0</c:v>
                </c:pt>
                <c:pt idx="9">
                  <c:v>0</c:v>
                </c:pt>
                <c:pt idx="10">
                  <c:v>0</c:v>
                </c:pt>
                <c:pt idx="11">
                  <c:v>1.9363906344774993E-2</c:v>
                </c:pt>
              </c:numCache>
            </c:numRef>
          </c:val>
          <c:extLst>
            <c:ext xmlns:c16="http://schemas.microsoft.com/office/drawing/2014/chart" uri="{C3380CC4-5D6E-409C-BE32-E72D297353CC}">
              <c16:uniqueId val="{00000000-F7F3-43E2-A474-C08E09D19A7D}"/>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Porportion</a:t>
            </a:r>
            <a:r>
              <a:rPr lang="en-US" baseline="0"/>
              <a:t> </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'Model 2'!$D$5:$D$16</c:f>
              <c:strCache>
                <c:ptCount val="12"/>
                <c:pt idx="0">
                  <c:v>ABT</c:v>
                </c:pt>
                <c:pt idx="1">
                  <c:v>PFE</c:v>
                </c:pt>
                <c:pt idx="2">
                  <c:v>AAPL</c:v>
                </c:pt>
                <c:pt idx="3">
                  <c:v>MSFT</c:v>
                </c:pt>
                <c:pt idx="4">
                  <c:v>MCD</c:v>
                </c:pt>
                <c:pt idx="5">
                  <c:v>SBUX</c:v>
                </c:pt>
                <c:pt idx="6">
                  <c:v>V</c:v>
                </c:pt>
                <c:pt idx="7">
                  <c:v>MA</c:v>
                </c:pt>
                <c:pt idx="8">
                  <c:v>SHEL</c:v>
                </c:pt>
                <c:pt idx="9">
                  <c:v>XOM</c:v>
                </c:pt>
                <c:pt idx="10">
                  <c:v>O</c:v>
                </c:pt>
                <c:pt idx="11">
                  <c:v>PSA</c:v>
                </c:pt>
              </c:strCache>
            </c:strRef>
          </c:cat>
          <c:val>
            <c:numRef>
              <c:f>'Model 2'!$E$5:$E$16</c:f>
              <c:numCache>
                <c:formatCode>General</c:formatCode>
                <c:ptCount val="12"/>
                <c:pt idx="0">
                  <c:v>5.5615246295928997E-2</c:v>
                </c:pt>
                <c:pt idx="1">
                  <c:v>7.9053647816181197E-2</c:v>
                </c:pt>
                <c:pt idx="2">
                  <c:v>1.42406634986401E-2</c:v>
                </c:pt>
                <c:pt idx="3">
                  <c:v>0.28401577472686801</c:v>
                </c:pt>
                <c:pt idx="4">
                  <c:v>0.19842572510242501</c:v>
                </c:pt>
                <c:pt idx="5">
                  <c:v>1.96250341832638E-2</c:v>
                </c:pt>
                <c:pt idx="6">
                  <c:v>8.6692376062273997E-3</c:v>
                </c:pt>
                <c:pt idx="7">
                  <c:v>0</c:v>
                </c:pt>
                <c:pt idx="8">
                  <c:v>0.12452757358551</c:v>
                </c:pt>
                <c:pt idx="9">
                  <c:v>0</c:v>
                </c:pt>
                <c:pt idx="10">
                  <c:v>0</c:v>
                </c:pt>
                <c:pt idx="11">
                  <c:v>0.21582710742950401</c:v>
                </c:pt>
              </c:numCache>
            </c:numRef>
          </c:val>
          <c:extLst>
            <c:ext xmlns:c16="http://schemas.microsoft.com/office/drawing/2014/chart" uri="{C3380CC4-5D6E-409C-BE32-E72D297353CC}">
              <c16:uniqueId val="{00000000-B39B-48BC-A756-0B151785A78F}"/>
            </c:ext>
          </c:extLst>
        </c:ser>
        <c:dLbls>
          <c:showLegendKey val="0"/>
          <c:showVal val="0"/>
          <c:showCatName val="0"/>
          <c:showSerName val="0"/>
          <c:showPercent val="0"/>
          <c:showBubbleSize val="0"/>
        </c:dLbls>
        <c:gapWidth val="150"/>
        <c:shape val="box"/>
        <c:axId val="546807919"/>
        <c:axId val="1128676367"/>
        <c:axId val="0"/>
      </c:bar3DChart>
      <c:catAx>
        <c:axId val="54680791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8676367"/>
        <c:crosses val="autoZero"/>
        <c:auto val="1"/>
        <c:lblAlgn val="ctr"/>
        <c:lblOffset val="100"/>
        <c:noMultiLvlLbl val="0"/>
      </c:catAx>
      <c:valAx>
        <c:axId val="11286763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807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a:pPr>
            <a:r>
              <a:rPr lang="en-US"/>
              <a:t>Sensitivity of $E$19 to Minimum Expected Return</a:t>
            </a:r>
          </a:p>
        </c:rich>
      </c:tx>
      <c:layout>
        <c:manualLayout>
          <c:xMode val="edge"/>
          <c:yMode val="edge"/>
          <c:x val="0.11380843996062992"/>
          <c:y val="2.6666666666666668E-2"/>
        </c:manualLayout>
      </c:layout>
      <c:overlay val="0"/>
    </c:title>
    <c:autoTitleDeleted val="0"/>
    <c:plotArea>
      <c:layout/>
      <c:lineChart>
        <c:grouping val="standard"/>
        <c:varyColors val="0"/>
        <c:ser>
          <c:idx val="0"/>
          <c:order val="0"/>
          <c:cat>
            <c:numRef>
              <c:f>'1way M2'!$A$5:$A$30</c:f>
              <c:numCache>
                <c:formatCode>0.00</c:formatCode>
                <c:ptCount val="26"/>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numCache>
            </c:numRef>
          </c:cat>
          <c:val>
            <c:numRef>
              <c:f>'1way M2'!$P$5:$P$30</c:f>
              <c:numCache>
                <c:formatCode>General</c:formatCode>
                <c:ptCount val="26"/>
                <c:pt idx="0">
                  <c:v>0.91704326199002395</c:v>
                </c:pt>
                <c:pt idx="1">
                  <c:v>0.91704326199002395</c:v>
                </c:pt>
                <c:pt idx="2">
                  <c:v>0.91704326199002395</c:v>
                </c:pt>
                <c:pt idx="3">
                  <c:v>0.91704340652395844</c:v>
                </c:pt>
                <c:pt idx="4">
                  <c:v>0.91704326199002395</c:v>
                </c:pt>
                <c:pt idx="5">
                  <c:v>0.91704326199002395</c:v>
                </c:pt>
                <c:pt idx="6">
                  <c:v>0.91704326199002395</c:v>
                </c:pt>
                <c:pt idx="7">
                  <c:v>0.91704326199002395</c:v>
                </c:pt>
                <c:pt idx="8">
                  <c:v>0.91704326199002395</c:v>
                </c:pt>
                <c:pt idx="9">
                  <c:v>0.91704326199002395</c:v>
                </c:pt>
                <c:pt idx="10">
                  <c:v>0.91704326199002395</c:v>
                </c:pt>
                <c:pt idx="11">
                  <c:v>0.91704326199002395</c:v>
                </c:pt>
                <c:pt idx="12">
                  <c:v>0.91704326199002395</c:v>
                </c:pt>
                <c:pt idx="13">
                  <c:v>0.91704326199002395</c:v>
                </c:pt>
                <c:pt idx="14">
                  <c:v>0.91704326199002395</c:v>
                </c:pt>
                <c:pt idx="15">
                  <c:v>0.91704326199002395</c:v>
                </c:pt>
                <c:pt idx="16">
                  <c:v>0</c:v>
                </c:pt>
                <c:pt idx="17">
                  <c:v>0</c:v>
                </c:pt>
                <c:pt idx="18">
                  <c:v>0</c:v>
                </c:pt>
                <c:pt idx="19">
                  <c:v>0</c:v>
                </c:pt>
                <c:pt idx="20">
                  <c:v>0</c:v>
                </c:pt>
                <c:pt idx="21">
                  <c:v>0</c:v>
                </c:pt>
                <c:pt idx="22">
                  <c:v>0</c:v>
                </c:pt>
                <c:pt idx="23">
                  <c:v>0</c:v>
                </c:pt>
                <c:pt idx="24">
                  <c:v>0</c:v>
                </c:pt>
                <c:pt idx="25">
                  <c:v>0</c:v>
                </c:pt>
              </c:numCache>
            </c:numRef>
          </c:val>
          <c:smooth val="0"/>
          <c:extLst>
            <c:ext xmlns:c16="http://schemas.microsoft.com/office/drawing/2014/chart" uri="{C3380CC4-5D6E-409C-BE32-E72D297353CC}">
              <c16:uniqueId val="{00000001-0656-4344-A2C5-3923C93411B2}"/>
            </c:ext>
          </c:extLst>
        </c:ser>
        <c:dLbls>
          <c:showLegendKey val="0"/>
          <c:showVal val="0"/>
          <c:showCatName val="0"/>
          <c:showSerName val="0"/>
          <c:showPercent val="0"/>
          <c:showBubbleSize val="0"/>
        </c:dLbls>
        <c:marker val="1"/>
        <c:smooth val="0"/>
        <c:axId val="81115664"/>
        <c:axId val="113688928"/>
      </c:lineChart>
      <c:catAx>
        <c:axId val="81115664"/>
        <c:scaling>
          <c:orientation val="minMax"/>
        </c:scaling>
        <c:delete val="0"/>
        <c:axPos val="b"/>
        <c:title>
          <c:tx>
            <c:rich>
              <a:bodyPr/>
              <a:lstStyle/>
              <a:p>
                <a:pPr>
                  <a:defRPr/>
                </a:pPr>
                <a:r>
                  <a:rPr lang="en-US"/>
                  <a:t>Minimum Expected Return ($E$23)</a:t>
                </a:r>
              </a:p>
            </c:rich>
          </c:tx>
          <c:overlay val="0"/>
        </c:title>
        <c:numFmt formatCode="0.00" sourceLinked="1"/>
        <c:majorTickMark val="out"/>
        <c:minorTickMark val="none"/>
        <c:tickLblPos val="nextTo"/>
        <c:crossAx val="113688928"/>
        <c:crosses val="autoZero"/>
        <c:auto val="1"/>
        <c:lblAlgn val="ctr"/>
        <c:lblOffset val="100"/>
        <c:noMultiLvlLbl val="0"/>
      </c:catAx>
      <c:valAx>
        <c:axId val="113688928"/>
        <c:scaling>
          <c:orientation val="minMax"/>
        </c:scaling>
        <c:delete val="0"/>
        <c:axPos val="l"/>
        <c:majorGridlines/>
        <c:numFmt formatCode="General" sourceLinked="1"/>
        <c:majorTickMark val="out"/>
        <c:minorTickMark val="none"/>
        <c:tickLblPos val="nextTo"/>
        <c:crossAx val="81115664"/>
        <c:crosses val="autoZero"/>
        <c:crossBetween val="between"/>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w="15875" cap="flat" cmpd="sng" algn="ctr">
      <a:solidFill>
        <a:schemeClr val="accent1">
          <a:lumMod val="100000"/>
        </a:schemeClr>
      </a:solidFill>
      <a:prstDash val="solid"/>
      <a:round/>
      <a:headEnd type="none" w="med" len="med"/>
      <a:tailEnd type="none" w="med" len="me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'2way M2'!$AC$1</c:f>
          <c:strCache>
            <c:ptCount val="1"/>
            <c:pt idx="0">
              <c:v>Sensitivity of $E$6 to Maximum Risk</c:v>
            </c:pt>
          </c:strCache>
        </c:strRef>
      </c:tx>
      <c:overlay val="0"/>
      <c:txPr>
        <a:bodyPr/>
        <a:lstStyle/>
        <a:p>
          <a:pPr>
            <a:defRPr sz="1200"/>
          </a:pPr>
          <a:endParaRPr lang="en-US"/>
        </a:p>
      </c:txPr>
    </c:title>
    <c:autoTitleDeleted val="0"/>
    <c:plotArea>
      <c:layout/>
      <c:lineChart>
        <c:grouping val="standard"/>
        <c:varyColors val="0"/>
        <c:ser>
          <c:idx val="0"/>
          <c:order val="0"/>
          <c:cat>
            <c:numRef>
              <c:f>'2way M2'!$B$4:$AA$4</c:f>
              <c:numCache>
                <c:formatCode>0.00</c:formatCode>
                <c:ptCount val="2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numCache>
            </c:numRef>
          </c:cat>
          <c:val>
            <c:numRef>
              <c:f>'2way M2'!$AC$5:$AC$30</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7.9053647816181183E-2</c:v>
                </c:pt>
                <c:pt idx="14">
                  <c:v>2.5218005296071721E-2</c:v>
                </c:pt>
                <c:pt idx="15">
                  <c:v>0</c:v>
                </c:pt>
                <c:pt idx="16">
                  <c:v>0</c:v>
                </c:pt>
                <c:pt idx="17">
                  <c:v>0</c:v>
                </c:pt>
                <c:pt idx="18">
                  <c:v>0</c:v>
                </c:pt>
                <c:pt idx="19">
                  <c:v>0</c:v>
                </c:pt>
                <c:pt idx="20">
                  <c:v>0</c:v>
                </c:pt>
                <c:pt idx="21">
                  <c:v>0</c:v>
                </c:pt>
                <c:pt idx="22">
                  <c:v>0</c:v>
                </c:pt>
                <c:pt idx="23">
                  <c:v>0</c:v>
                </c:pt>
                <c:pt idx="24">
                  <c:v>0</c:v>
                </c:pt>
                <c:pt idx="25">
                  <c:v>0</c:v>
                </c:pt>
              </c:numCache>
            </c:numRef>
          </c:val>
          <c:smooth val="0"/>
          <c:extLst>
            <c:ext xmlns:c16="http://schemas.microsoft.com/office/drawing/2014/chart" uri="{C3380CC4-5D6E-409C-BE32-E72D297353CC}">
              <c16:uniqueId val="{00000001-0E6C-4DEE-B4AF-D7E0C1812984}"/>
            </c:ext>
          </c:extLst>
        </c:ser>
        <c:dLbls>
          <c:showLegendKey val="0"/>
          <c:showVal val="0"/>
          <c:showCatName val="0"/>
          <c:showSerName val="0"/>
          <c:showPercent val="0"/>
          <c:showBubbleSize val="0"/>
        </c:dLbls>
        <c:marker val="1"/>
        <c:smooth val="0"/>
        <c:axId val="1626501135"/>
        <c:axId val="1573155455"/>
      </c:lineChart>
      <c:catAx>
        <c:axId val="1626501135"/>
        <c:scaling>
          <c:orientation val="minMax"/>
        </c:scaling>
        <c:delete val="0"/>
        <c:axPos val="b"/>
        <c:title>
          <c:tx>
            <c:rich>
              <a:bodyPr/>
              <a:lstStyle/>
              <a:p>
                <a:pPr>
                  <a:defRPr/>
                </a:pPr>
                <a:r>
                  <a:rPr lang="en-US"/>
                  <a:t>Maximum Risk ($E$24)</a:t>
                </a:r>
              </a:p>
            </c:rich>
          </c:tx>
          <c:overlay val="0"/>
        </c:title>
        <c:numFmt formatCode="0.00" sourceLinked="1"/>
        <c:majorTickMark val="out"/>
        <c:minorTickMark val="none"/>
        <c:tickLblPos val="nextTo"/>
        <c:crossAx val="1573155455"/>
        <c:crosses val="autoZero"/>
        <c:auto val="1"/>
        <c:lblAlgn val="ctr"/>
        <c:lblOffset val="100"/>
        <c:noMultiLvlLbl val="0"/>
      </c:catAx>
      <c:valAx>
        <c:axId val="1573155455"/>
        <c:scaling>
          <c:orientation val="minMax"/>
        </c:scaling>
        <c:delete val="0"/>
        <c:axPos val="l"/>
        <c:majorGridlines/>
        <c:numFmt formatCode="General" sourceLinked="1"/>
        <c:majorTickMark val="out"/>
        <c:minorTickMark val="none"/>
        <c:tickLblPos val="nextTo"/>
        <c:crossAx val="1626501135"/>
        <c:crosses val="autoZero"/>
        <c:crossBetween val="between"/>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w="15875" cap="flat" cmpd="sng" algn="ctr">
      <a:solidFill>
        <a:schemeClr val="accent1">
          <a:lumMod val="100000"/>
        </a:schemeClr>
      </a:solidFill>
      <a:prstDash val="solid"/>
      <a:round/>
      <a:headEnd type="none" w="med" len="med"/>
      <a:tailEnd type="none" w="med" len="med"/>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'2way M2'!$AG$1</c:f>
          <c:strCache>
            <c:ptCount val="1"/>
            <c:pt idx="0">
              <c:v>Sensitivity of $E$19 to Minimum Expected return</c:v>
            </c:pt>
          </c:strCache>
        </c:strRef>
      </c:tx>
      <c:layout>
        <c:manualLayout>
          <c:xMode val="edge"/>
          <c:yMode val="edge"/>
          <c:x val="0.17942708333333332"/>
          <c:y val="4.4444444444444446E-2"/>
        </c:manualLayout>
      </c:layout>
      <c:overlay val="0"/>
      <c:txPr>
        <a:bodyPr/>
        <a:lstStyle/>
        <a:p>
          <a:pPr>
            <a:defRPr sz="1200"/>
          </a:pPr>
          <a:endParaRPr lang="en-US"/>
        </a:p>
      </c:txPr>
    </c:title>
    <c:autoTitleDeleted val="0"/>
    <c:plotArea>
      <c:layout/>
      <c:lineChart>
        <c:grouping val="standard"/>
        <c:varyColors val="0"/>
        <c:ser>
          <c:idx val="0"/>
          <c:order val="0"/>
          <c:cat>
            <c:numRef>
              <c:f>'2way M2'!$A$5:$A$30</c:f>
              <c:numCache>
                <c:formatCode>0.00</c:formatCode>
                <c:ptCount val="2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numCache>
            </c:numRef>
          </c:cat>
          <c:val>
            <c:numRef>
              <c:f>'2way M2'!$AG$5:$AG$30</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smooth val="0"/>
          <c:extLst>
            <c:ext xmlns:c16="http://schemas.microsoft.com/office/drawing/2014/chart" uri="{C3380CC4-5D6E-409C-BE32-E72D297353CC}">
              <c16:uniqueId val="{00000001-7E8C-4D7D-9768-969BF7E38CD1}"/>
            </c:ext>
          </c:extLst>
        </c:ser>
        <c:dLbls>
          <c:showLegendKey val="0"/>
          <c:showVal val="0"/>
          <c:showCatName val="0"/>
          <c:showSerName val="0"/>
          <c:showPercent val="0"/>
          <c:showBubbleSize val="0"/>
        </c:dLbls>
        <c:marker val="1"/>
        <c:smooth val="0"/>
        <c:axId val="1626521295"/>
        <c:axId val="1573159919"/>
      </c:lineChart>
      <c:catAx>
        <c:axId val="1626521295"/>
        <c:scaling>
          <c:orientation val="minMax"/>
        </c:scaling>
        <c:delete val="0"/>
        <c:axPos val="b"/>
        <c:title>
          <c:tx>
            <c:rich>
              <a:bodyPr/>
              <a:lstStyle/>
              <a:p>
                <a:pPr>
                  <a:defRPr/>
                </a:pPr>
                <a:r>
                  <a:rPr lang="en-US"/>
                  <a:t>Minimum Expected return ($E$23)</a:t>
                </a:r>
              </a:p>
            </c:rich>
          </c:tx>
          <c:overlay val="0"/>
        </c:title>
        <c:numFmt formatCode="0.00" sourceLinked="1"/>
        <c:majorTickMark val="out"/>
        <c:minorTickMark val="none"/>
        <c:tickLblPos val="nextTo"/>
        <c:crossAx val="1573159919"/>
        <c:crosses val="autoZero"/>
        <c:auto val="1"/>
        <c:lblAlgn val="ctr"/>
        <c:lblOffset val="100"/>
        <c:noMultiLvlLbl val="0"/>
      </c:catAx>
      <c:valAx>
        <c:axId val="1573159919"/>
        <c:scaling>
          <c:orientation val="minMax"/>
        </c:scaling>
        <c:delete val="0"/>
        <c:axPos val="l"/>
        <c:majorGridlines/>
        <c:numFmt formatCode="General" sourceLinked="1"/>
        <c:majorTickMark val="out"/>
        <c:minorTickMark val="none"/>
        <c:tickLblPos val="nextTo"/>
        <c:crossAx val="1626521295"/>
        <c:crosses val="autoZero"/>
        <c:crossBetween val="between"/>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w="15875" cap="flat" cmpd="sng" algn="ctr">
      <a:solidFill>
        <a:schemeClr val="accent1">
          <a:lumMod val="100000"/>
        </a:schemeClr>
      </a:solidFill>
      <a:prstDash val="solid"/>
      <a:round/>
      <a:headEnd type="none" w="med" len="med"/>
      <a:tailEnd type="none" w="med" len="med"/>
    </a:ln>
  </c:sp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60</xdr:col>
      <xdr:colOff>121920</xdr:colOff>
      <xdr:row>35</xdr:row>
      <xdr:rowOff>152400</xdr:rowOff>
    </xdr:from>
    <xdr:to>
      <xdr:col>68</xdr:col>
      <xdr:colOff>7620</xdr:colOff>
      <xdr:row>49</xdr:row>
      <xdr:rowOff>26670</xdr:rowOff>
    </xdr:to>
    <xdr:graphicFrame macro="">
      <xdr:nvGraphicFramePr>
        <xdr:cNvPr id="3" name="Chart 2">
          <a:extLst>
            <a:ext uri="{FF2B5EF4-FFF2-40B4-BE49-F238E27FC236}">
              <a16:creationId xmlns:a16="http://schemas.microsoft.com/office/drawing/2014/main" id="{1E1EBA75-9C67-8B05-C021-5B0EE655C9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391886</xdr:colOff>
      <xdr:row>2</xdr:row>
      <xdr:rowOff>185057</xdr:rowOff>
    </xdr:from>
    <xdr:to>
      <xdr:col>14</xdr:col>
      <xdr:colOff>740229</xdr:colOff>
      <xdr:row>14</xdr:row>
      <xdr:rowOff>65314</xdr:rowOff>
    </xdr:to>
    <xdr:graphicFrame macro="">
      <xdr:nvGraphicFramePr>
        <xdr:cNvPr id="4" name="Chart 3">
          <a:extLst>
            <a:ext uri="{FF2B5EF4-FFF2-40B4-BE49-F238E27FC236}">
              <a16:creationId xmlns:a16="http://schemas.microsoft.com/office/drawing/2014/main" id="{BFA7E1A3-9991-EE3A-2FA5-00813F62FC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absolute">
    <xdr:from>
      <xdr:col>16</xdr:col>
      <xdr:colOff>571500</xdr:colOff>
      <xdr:row>8</xdr:row>
      <xdr:rowOff>53340</xdr:rowOff>
    </xdr:from>
    <xdr:to>
      <xdr:col>24</xdr:col>
      <xdr:colOff>571500</xdr:colOff>
      <xdr:row>23</xdr:row>
      <xdr:rowOff>167640</xdr:rowOff>
    </xdr:to>
    <xdr:graphicFrame macro="">
      <xdr:nvGraphicFramePr>
        <xdr:cNvPr id="2" name="STS_1_Chart">
          <a:extLst>
            <a:ext uri="{FF2B5EF4-FFF2-40B4-BE49-F238E27FC236}">
              <a16:creationId xmlns:a16="http://schemas.microsoft.com/office/drawing/2014/main" id="{33B365FD-703E-1A91-175A-0D34EFCD75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17</xdr:col>
      <xdr:colOff>0</xdr:colOff>
      <xdr:row>3</xdr:row>
      <xdr:rowOff>22860</xdr:rowOff>
    </xdr:from>
    <xdr:to>
      <xdr:col>21</xdr:col>
      <xdr:colOff>0</xdr:colOff>
      <xdr:row>6</xdr:row>
      <xdr:rowOff>7620</xdr:rowOff>
    </xdr:to>
    <xdr:sp macro="" textlink="">
      <xdr:nvSpPr>
        <xdr:cNvPr id="3" name="TextBox 2">
          <a:extLst>
            <a:ext uri="{FF2B5EF4-FFF2-40B4-BE49-F238E27FC236}">
              <a16:creationId xmlns:a16="http://schemas.microsoft.com/office/drawing/2014/main" id="{17CF1777-7B38-6102-9B66-0A8EA60F139C}"/>
            </a:ext>
          </a:extLst>
        </xdr:cNvPr>
        <xdr:cNvSpPr txBox="1"/>
      </xdr:nvSpPr>
      <xdr:spPr>
        <a:xfrm>
          <a:off x="10363200" y="571500"/>
          <a:ext cx="2438400" cy="762000"/>
        </a:xfrm>
        <a:prstGeom prst="rect">
          <a:avLst/>
        </a:prstGeom>
        <a:solidFill>
          <a:schemeClr val="lt1"/>
        </a:solidFill>
        <a:ln w="15875" cap="flat" cmpd="sng" algn="ctr">
          <a:solidFill>
            <a:schemeClr val="accent1">
              <a:lumMod val="100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1100"/>
            <a:t>When you select an output from the dropdown list in cell $P$4, the chart will adapt to that output.</a:t>
          </a:r>
        </a:p>
      </xdr:txBody>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33</xdr:col>
      <xdr:colOff>426720</xdr:colOff>
      <xdr:row>11</xdr:row>
      <xdr:rowOff>22860</xdr:rowOff>
    </xdr:from>
    <xdr:to>
      <xdr:col>40</xdr:col>
      <xdr:colOff>77847</xdr:colOff>
      <xdr:row>26</xdr:row>
      <xdr:rowOff>137160</xdr:rowOff>
    </xdr:to>
    <xdr:graphicFrame macro="">
      <xdr:nvGraphicFramePr>
        <xdr:cNvPr id="2" name="STS_1_Chart1">
          <a:extLst>
            <a:ext uri="{FF2B5EF4-FFF2-40B4-BE49-F238E27FC236}">
              <a16:creationId xmlns:a16="http://schemas.microsoft.com/office/drawing/2014/main" id="{CA537EA4-521B-B17E-FB99-E228EB86EA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40</xdr:col>
      <xdr:colOff>215007</xdr:colOff>
      <xdr:row>11</xdr:row>
      <xdr:rowOff>45720</xdr:rowOff>
    </xdr:from>
    <xdr:to>
      <xdr:col>48</xdr:col>
      <xdr:colOff>215008</xdr:colOff>
      <xdr:row>26</xdr:row>
      <xdr:rowOff>160020</xdr:rowOff>
    </xdr:to>
    <xdr:graphicFrame macro="">
      <xdr:nvGraphicFramePr>
        <xdr:cNvPr id="3" name="STS_1_Chart2">
          <a:extLst>
            <a:ext uri="{FF2B5EF4-FFF2-40B4-BE49-F238E27FC236}">
              <a16:creationId xmlns:a16="http://schemas.microsoft.com/office/drawing/2014/main" id="{445BFB7B-A132-EC00-AB80-821452B5A0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34</xdr:col>
      <xdr:colOff>260728</xdr:colOff>
      <xdr:row>3</xdr:row>
      <xdr:rowOff>22860</xdr:rowOff>
    </xdr:from>
    <xdr:to>
      <xdr:col>40</xdr:col>
      <xdr:colOff>260727</xdr:colOff>
      <xdr:row>9</xdr:row>
      <xdr:rowOff>30480</xdr:rowOff>
    </xdr:to>
    <xdr:sp macro="" textlink="">
      <xdr:nvSpPr>
        <xdr:cNvPr id="4" name="TextBox 3">
          <a:extLst>
            <a:ext uri="{FF2B5EF4-FFF2-40B4-BE49-F238E27FC236}">
              <a16:creationId xmlns:a16="http://schemas.microsoft.com/office/drawing/2014/main" id="{225A6ED9-D18F-D3EC-147B-70971D455569}"/>
            </a:ext>
          </a:extLst>
        </xdr:cNvPr>
        <xdr:cNvSpPr txBox="1"/>
      </xdr:nvSpPr>
      <xdr:spPr>
        <a:xfrm>
          <a:off x="21747480" y="571500"/>
          <a:ext cx="3657600" cy="1333500"/>
        </a:xfrm>
        <a:prstGeom prst="rect">
          <a:avLst/>
        </a:prstGeom>
        <a:solidFill>
          <a:schemeClr val="lt1"/>
        </a:solidFill>
        <a:ln w="15875" cap="flat" cmpd="sng" algn="ctr">
          <a:solidFill>
            <a:schemeClr val="accent1">
              <a:lumMod val="100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1100"/>
            <a:t>By making appropriate selections in cells $AC$4, $AD$4, $AG$4, and $AH$4, you can chart any row (in left chart) or column (in right chart) of any table to the left.</a:t>
          </a:r>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52A3A-65F3-49C2-9452-C2D81EC0C670}">
  <dimension ref="A1:CM159"/>
  <sheetViews>
    <sheetView topLeftCell="AK11" zoomScale="50" workbookViewId="0">
      <selection activeCell="AQ54" sqref="AQ54"/>
    </sheetView>
  </sheetViews>
  <sheetFormatPr defaultRowHeight="13.8" x14ac:dyDescent="0.25"/>
  <cols>
    <col min="1" max="1" width="10.44140625" style="7" customWidth="1"/>
    <col min="2" max="28" width="8.88671875" style="7"/>
    <col min="29" max="29" width="30.33203125" style="7" customWidth="1"/>
    <col min="30" max="30" width="30.88671875" style="7" customWidth="1"/>
    <col min="31" max="42" width="8.88671875" style="7"/>
    <col min="43" max="43" width="11.109375" style="7" customWidth="1"/>
    <col min="44" max="44" width="91.44140625" style="7" customWidth="1"/>
    <col min="45" max="46" width="17.21875" style="7" hidden="1" customWidth="1"/>
    <col min="47" max="47" width="18.21875" style="7" hidden="1" customWidth="1"/>
    <col min="48" max="49" width="17.21875" style="7" hidden="1" customWidth="1"/>
    <col min="50" max="50" width="15.77734375" style="7" hidden="1" customWidth="1"/>
    <col min="51" max="53" width="17.21875" style="7" hidden="1" customWidth="1"/>
    <col min="54" max="54" width="18.21875" style="7" hidden="1" customWidth="1"/>
    <col min="55" max="55" width="17.21875" style="7" hidden="1" customWidth="1"/>
    <col min="56" max="56" width="11.109375" style="7" hidden="1" customWidth="1"/>
    <col min="57" max="57" width="12.33203125" style="7" customWidth="1"/>
    <col min="58" max="58" width="30.77734375" style="7" customWidth="1"/>
    <col min="59" max="69" width="8.88671875" style="7"/>
    <col min="70" max="70" width="16.5546875" style="7" customWidth="1"/>
    <col min="71" max="16384" width="8.88671875" style="7"/>
  </cols>
  <sheetData>
    <row r="1" spans="1:70" ht="14.4" thickBot="1" x14ac:dyDescent="0.3"/>
    <row r="2" spans="1:70" ht="14.4" thickBot="1" x14ac:dyDescent="0.3">
      <c r="A2" s="18" t="s">
        <v>14</v>
      </c>
      <c r="B2" s="206" t="s">
        <v>13</v>
      </c>
      <c r="C2" s="206"/>
      <c r="D2" s="206"/>
      <c r="E2" s="206"/>
      <c r="F2" s="206"/>
      <c r="G2" s="206"/>
      <c r="H2" s="206"/>
      <c r="I2" s="206"/>
      <c r="J2" s="206"/>
      <c r="K2" s="206"/>
      <c r="L2" s="206"/>
      <c r="M2" s="207"/>
      <c r="P2" s="208" t="s">
        <v>15</v>
      </c>
      <c r="Q2" s="208"/>
      <c r="R2" s="208"/>
      <c r="S2" s="208"/>
      <c r="T2" s="208"/>
      <c r="U2" s="208"/>
      <c r="V2" s="208"/>
      <c r="W2" s="208"/>
      <c r="X2" s="208"/>
      <c r="Y2" s="208"/>
      <c r="Z2" s="208"/>
      <c r="AA2" s="208"/>
      <c r="AC2" s="55"/>
      <c r="AD2" s="209" t="s">
        <v>16</v>
      </c>
      <c r="AE2" s="209"/>
      <c r="AF2" s="209"/>
      <c r="AG2" s="209"/>
      <c r="AH2" s="209"/>
      <c r="AI2" s="209"/>
      <c r="AJ2" s="209"/>
      <c r="AK2" s="209"/>
      <c r="AL2" s="209"/>
      <c r="AM2" s="209"/>
      <c r="AN2" s="209"/>
      <c r="AO2" s="210"/>
      <c r="AS2" s="211" t="s">
        <v>17</v>
      </c>
      <c r="AT2" s="211"/>
      <c r="AU2" s="211"/>
      <c r="AV2" s="211"/>
      <c r="AW2" s="211"/>
      <c r="AX2" s="211"/>
      <c r="AY2" s="211"/>
      <c r="AZ2" s="211"/>
      <c r="BA2" s="211"/>
      <c r="BB2" s="211"/>
      <c r="BC2" s="211"/>
      <c r="BD2" s="211"/>
      <c r="BG2" s="212" t="s">
        <v>22</v>
      </c>
      <c r="BH2" s="213"/>
      <c r="BI2" s="213"/>
      <c r="BJ2" s="213"/>
      <c r="BK2" s="213"/>
      <c r="BL2" s="213"/>
      <c r="BM2" s="213"/>
      <c r="BN2" s="213"/>
      <c r="BO2" s="213"/>
      <c r="BP2" s="213"/>
      <c r="BQ2" s="213"/>
      <c r="BR2" s="214"/>
    </row>
    <row r="3" spans="1:70" ht="16.2" thickBot="1" x14ac:dyDescent="0.35">
      <c r="A3" s="14" t="s">
        <v>0</v>
      </c>
      <c r="B3" s="14" t="s">
        <v>1</v>
      </c>
      <c r="C3" s="14" t="s">
        <v>2</v>
      </c>
      <c r="D3" s="14" t="s">
        <v>3</v>
      </c>
      <c r="E3" s="14" t="s">
        <v>4</v>
      </c>
      <c r="F3" s="14" t="s">
        <v>5</v>
      </c>
      <c r="G3" s="14" t="s">
        <v>6</v>
      </c>
      <c r="H3" s="14" t="s">
        <v>7</v>
      </c>
      <c r="I3" s="14" t="s">
        <v>8</v>
      </c>
      <c r="J3" s="14" t="s">
        <v>9</v>
      </c>
      <c r="K3" s="14" t="s">
        <v>10</v>
      </c>
      <c r="L3" s="14" t="s">
        <v>11</v>
      </c>
      <c r="M3" s="14" t="s">
        <v>12</v>
      </c>
      <c r="P3" s="19" t="s">
        <v>1</v>
      </c>
      <c r="Q3" s="19" t="s">
        <v>2</v>
      </c>
      <c r="R3" s="19" t="s">
        <v>3</v>
      </c>
      <c r="S3" s="19" t="s">
        <v>4</v>
      </c>
      <c r="T3" s="19" t="s">
        <v>5</v>
      </c>
      <c r="U3" s="19" t="s">
        <v>6</v>
      </c>
      <c r="V3" s="19" t="s">
        <v>7</v>
      </c>
      <c r="W3" s="19" t="s">
        <v>8</v>
      </c>
      <c r="X3" s="19" t="s">
        <v>9</v>
      </c>
      <c r="Y3" s="19" t="s">
        <v>10</v>
      </c>
      <c r="Z3" s="19" t="s">
        <v>11</v>
      </c>
      <c r="AA3" s="19" t="s">
        <v>12</v>
      </c>
      <c r="AC3" s="56"/>
      <c r="AD3" s="21" t="s">
        <v>1</v>
      </c>
      <c r="AE3" s="21" t="s">
        <v>2</v>
      </c>
      <c r="AF3" s="21" t="s">
        <v>3</v>
      </c>
      <c r="AG3" s="21" t="s">
        <v>4</v>
      </c>
      <c r="AH3" s="21" t="s">
        <v>5</v>
      </c>
      <c r="AI3" s="21" t="s">
        <v>6</v>
      </c>
      <c r="AJ3" s="21" t="s">
        <v>7</v>
      </c>
      <c r="AK3" s="21" t="s">
        <v>8</v>
      </c>
      <c r="AL3" s="21" t="s">
        <v>9</v>
      </c>
      <c r="AM3" s="21" t="s">
        <v>10</v>
      </c>
      <c r="AN3" s="21" t="s">
        <v>11</v>
      </c>
      <c r="AO3" s="57" t="s">
        <v>12</v>
      </c>
      <c r="AR3" s="14" t="s">
        <v>57</v>
      </c>
      <c r="AS3" s="22" t="s">
        <v>1</v>
      </c>
      <c r="AT3" s="22" t="s">
        <v>2</v>
      </c>
      <c r="AU3" s="22" t="s">
        <v>3</v>
      </c>
      <c r="AV3" s="22" t="s">
        <v>4</v>
      </c>
      <c r="AW3" s="22" t="s">
        <v>5</v>
      </c>
      <c r="AX3" s="22" t="s">
        <v>6</v>
      </c>
      <c r="AY3" s="22" t="s">
        <v>7</v>
      </c>
      <c r="AZ3" s="22" t="s">
        <v>8</v>
      </c>
      <c r="BA3" s="22" t="s">
        <v>9</v>
      </c>
      <c r="BB3" s="22" t="s">
        <v>10</v>
      </c>
      <c r="BC3" s="22" t="s">
        <v>11</v>
      </c>
      <c r="BD3" s="22" t="s">
        <v>12</v>
      </c>
      <c r="BE3" s="23"/>
      <c r="BF3" s="6" t="s">
        <v>58</v>
      </c>
      <c r="BG3" s="60" t="s">
        <v>1</v>
      </c>
      <c r="BH3" s="60" t="s">
        <v>2</v>
      </c>
      <c r="BI3" s="60" t="s">
        <v>3</v>
      </c>
      <c r="BJ3" s="60" t="s">
        <v>4</v>
      </c>
      <c r="BK3" s="60" t="s">
        <v>5</v>
      </c>
      <c r="BL3" s="60" t="s">
        <v>6</v>
      </c>
      <c r="BM3" s="60" t="s">
        <v>7</v>
      </c>
      <c r="BN3" s="60" t="s">
        <v>8</v>
      </c>
      <c r="BO3" s="60" t="s">
        <v>9</v>
      </c>
      <c r="BP3" s="60" t="s">
        <v>10</v>
      </c>
      <c r="BQ3" s="60" t="s">
        <v>11</v>
      </c>
      <c r="BR3" s="60" t="s">
        <v>12</v>
      </c>
    </row>
    <row r="4" spans="1:70" ht="16.2" thickBot="1" x14ac:dyDescent="0.35">
      <c r="A4" s="24">
        <v>41671</v>
      </c>
      <c r="B4" s="25">
        <v>32.823661999999999</v>
      </c>
      <c r="C4" s="25">
        <v>20.742609000000002</v>
      </c>
      <c r="D4" s="26">
        <v>16.455797</v>
      </c>
      <c r="E4" s="26">
        <v>32.199646000000001</v>
      </c>
      <c r="F4" s="27">
        <v>73.052978999999993</v>
      </c>
      <c r="G4" s="27">
        <v>29.353241000000001</v>
      </c>
      <c r="H4" s="28">
        <v>52.574181000000003</v>
      </c>
      <c r="I4" s="28">
        <v>73.063231999999999</v>
      </c>
      <c r="J4" s="29">
        <v>42.435791000000002</v>
      </c>
      <c r="K4" s="29">
        <v>62.039543000000002</v>
      </c>
      <c r="L4" s="30">
        <v>27.421247000000001</v>
      </c>
      <c r="M4" s="30">
        <v>115.584625</v>
      </c>
      <c r="P4" s="31">
        <f>((B5/B4)-1)*100</f>
        <v>-3.1925170323774288</v>
      </c>
      <c r="Q4" s="31">
        <f t="shared" ref="Q4:AA4" si="0">((C5/C4)-1)*100</f>
        <v>0.86530580603432217</v>
      </c>
      <c r="R4" s="31">
        <f t="shared" si="0"/>
        <v>2.6057990384786622</v>
      </c>
      <c r="S4" s="31">
        <f t="shared" si="0"/>
        <v>7.7978497030681604</v>
      </c>
      <c r="T4" s="31">
        <f t="shared" si="0"/>
        <v>3.904512915209124</v>
      </c>
      <c r="U4" s="31">
        <f t="shared" si="0"/>
        <v>3.8016960375857556</v>
      </c>
      <c r="V4" s="31">
        <f t="shared" si="0"/>
        <v>-4.2892175533842503</v>
      </c>
      <c r="W4" s="31">
        <f t="shared" si="0"/>
        <v>-3.8857547391278779</v>
      </c>
      <c r="X4" s="31">
        <f t="shared" si="0"/>
        <v>1.553483473419881</v>
      </c>
      <c r="Y4" s="31">
        <f t="shared" si="0"/>
        <v>2.183241420717752</v>
      </c>
      <c r="Z4" s="31">
        <f t="shared" si="0"/>
        <v>-7.6366840647327354</v>
      </c>
      <c r="AA4" s="31">
        <f t="shared" si="0"/>
        <v>-0.30174428476106296</v>
      </c>
      <c r="AC4" s="14" t="s">
        <v>18</v>
      </c>
      <c r="AD4" s="20">
        <f>AVERAGE(P4:P122)</f>
        <v>1.20392587367198</v>
      </c>
      <c r="AE4" s="20">
        <f t="shared" ref="AE4:AO4" si="1">AVERAGE(Q4:Q122)</f>
        <v>0.40426848019356754</v>
      </c>
      <c r="AF4" s="20">
        <f t="shared" si="1"/>
        <v>2.3617335565581912</v>
      </c>
      <c r="AG4" s="20">
        <f t="shared" si="1"/>
        <v>2.3173383412093904</v>
      </c>
      <c r="AH4" s="20">
        <f t="shared" si="1"/>
        <v>1.28909584320991</v>
      </c>
      <c r="AI4" s="20">
        <f t="shared" si="1"/>
        <v>1.1786392686211808</v>
      </c>
      <c r="AJ4" s="20">
        <f t="shared" si="1"/>
        <v>1.5626034648490974</v>
      </c>
      <c r="AK4" s="20">
        <f t="shared" si="1"/>
        <v>1.7533349042320956</v>
      </c>
      <c r="AL4" s="20">
        <f t="shared" si="1"/>
        <v>0.57672780392099632</v>
      </c>
      <c r="AM4" s="20">
        <f t="shared" si="1"/>
        <v>0.71800478365171572</v>
      </c>
      <c r="AN4" s="20">
        <f t="shared" si="1"/>
        <v>0.79943208825986256</v>
      </c>
      <c r="AO4" s="58">
        <f t="shared" si="1"/>
        <v>0.91957405346699317</v>
      </c>
      <c r="AR4" s="15" t="s">
        <v>60</v>
      </c>
      <c r="AS4" s="7">
        <f>P4-$AD$4</f>
        <v>-4.3964429060494084</v>
      </c>
      <c r="AT4" s="7">
        <f>Q4-$AE$4</f>
        <v>0.46103732584075463</v>
      </c>
      <c r="AU4" s="7">
        <f>R4-$AF$4</f>
        <v>0.24406548192047106</v>
      </c>
      <c r="AV4" s="7">
        <f>S4-$AG$4</f>
        <v>5.4805113618587704</v>
      </c>
      <c r="AW4" s="7">
        <f>T4-$AH$4</f>
        <v>2.615417071999214</v>
      </c>
      <c r="AX4" s="7">
        <f>U4-$AI$4</f>
        <v>2.6230567689645747</v>
      </c>
      <c r="AY4" s="7">
        <f>V4-$AJ$4</f>
        <v>-5.8518210182333474</v>
      </c>
      <c r="AZ4" s="7">
        <f>W4-$AK$4</f>
        <v>-5.6390896433599735</v>
      </c>
      <c r="BA4" s="7">
        <f>X4-$AL$4</f>
        <v>0.9767556694988847</v>
      </c>
      <c r="BB4" s="7">
        <f>Y4-$AM$4</f>
        <v>1.4652366370660364</v>
      </c>
      <c r="BC4" s="7">
        <f>Z4-$AN$4</f>
        <v>-8.4361161529925983</v>
      </c>
      <c r="BD4" s="7">
        <f>AA4-$AO$4</f>
        <v>-1.2213183382280561</v>
      </c>
      <c r="BF4" s="6" t="s">
        <v>1</v>
      </c>
      <c r="BG4" s="32">
        <f t="array" ref="BG4:BR15">MMULT(TRANSPOSE(AS4:BD123),AS4:BD123)*12/118</f>
        <v>396.45806140563303</v>
      </c>
      <c r="BH4" s="20">
        <v>205.3786279827691</v>
      </c>
      <c r="BI4" s="20">
        <v>249.13926498509016</v>
      </c>
      <c r="BJ4" s="20">
        <v>213.09879152386398</v>
      </c>
      <c r="BK4" s="20">
        <v>125.0513117195698</v>
      </c>
      <c r="BL4" s="20">
        <v>197.04468675179132</v>
      </c>
      <c r="BM4" s="20">
        <v>194.18874194280406</v>
      </c>
      <c r="BN4" s="20">
        <v>218.51511015095727</v>
      </c>
      <c r="BO4" s="20">
        <v>73.275700473023406</v>
      </c>
      <c r="BP4" s="20">
        <v>111.36686505464752</v>
      </c>
      <c r="BQ4" s="20">
        <v>131.5606528781712</v>
      </c>
      <c r="BR4" s="20">
        <v>91.665950107628859</v>
      </c>
    </row>
    <row r="5" spans="1:70" ht="16.2" thickBot="1" x14ac:dyDescent="0.35">
      <c r="A5" s="24">
        <v>41699</v>
      </c>
      <c r="B5" s="25">
        <v>31.775760999999999</v>
      </c>
      <c r="C5" s="25">
        <v>20.922096</v>
      </c>
      <c r="D5" s="26">
        <v>16.884602000000001</v>
      </c>
      <c r="E5" s="26">
        <v>34.710526000000002</v>
      </c>
      <c r="F5" s="27">
        <v>75.905342000000005</v>
      </c>
      <c r="G5" s="27">
        <v>30.469162000000001</v>
      </c>
      <c r="H5" s="28">
        <v>50.319159999999997</v>
      </c>
      <c r="I5" s="28">
        <v>70.224174000000005</v>
      </c>
      <c r="J5" s="29">
        <v>43.095024000000002</v>
      </c>
      <c r="K5" s="29">
        <v>63.394016000000001</v>
      </c>
      <c r="L5" s="30">
        <v>25.327172999999998</v>
      </c>
      <c r="M5" s="30">
        <v>115.235855</v>
      </c>
      <c r="P5" s="31">
        <f t="shared" ref="P5:P68" si="2">((B6/B5)-1)*100</f>
        <v>0.59725084160848763</v>
      </c>
      <c r="Q5" s="31">
        <f t="shared" ref="Q5:Q68" si="3">((C6/C5)-1)*100</f>
        <v>-2.6152303287395262</v>
      </c>
      <c r="R5" s="31">
        <f t="shared" ref="R5:R68" si="4">((D6/D5)-1)*100</f>
        <v>9.9396005899339492</v>
      </c>
      <c r="S5" s="31">
        <f t="shared" ref="S5:S68" si="5">((E6/E5)-1)*100</f>
        <v>-1.4393443648765381</v>
      </c>
      <c r="T5" s="31">
        <f t="shared" ref="T5:T68" si="6">((F6/F5)-1)*100</f>
        <v>3.4173167943831961</v>
      </c>
      <c r="U5" s="31">
        <f t="shared" ref="U5:U68" si="7">((G6/G5)-1)*100</f>
        <v>-3.7612553965219009</v>
      </c>
      <c r="V5" s="31">
        <f t="shared" ref="V5:V68" si="8">((H6/H5)-1)*100</f>
        <v>-6.1382085869477798</v>
      </c>
      <c r="W5" s="31">
        <f t="shared" ref="W5:W68" si="9">((I6/I5)-1)*100</f>
        <v>-1.5395311022099123</v>
      </c>
      <c r="X5" s="31">
        <f t="shared" ref="X5:X68" si="10">((J6/J5)-1)*100</f>
        <v>7.7744196174481583</v>
      </c>
      <c r="Y5" s="31">
        <f t="shared" ref="Y5:Y68" si="11">((K6/K5)-1)*100</f>
        <v>4.8423497889769296</v>
      </c>
      <c r="Z5" s="31">
        <f t="shared" ref="Z5:Z68" si="12">((L6/L5)-1)*100</f>
        <v>6.8152138416711638</v>
      </c>
      <c r="AA5" s="31">
        <f t="shared" ref="AA5:AA68" si="13">((M6/M5)-1)*100</f>
        <v>5.0427846437204771</v>
      </c>
      <c r="AC5" s="14" t="s">
        <v>19</v>
      </c>
      <c r="AD5" s="20">
        <f>VAR(P4:P122)</f>
        <v>33.025888415079883</v>
      </c>
      <c r="AE5" s="20">
        <f t="shared" ref="AE5:AO5" si="14">VAR(Q4:Q122)</f>
        <v>39.672153472082975</v>
      </c>
      <c r="AF5" s="20">
        <f t="shared" si="14"/>
        <v>63.50501549501935</v>
      </c>
      <c r="AG5" s="20">
        <f t="shared" si="14"/>
        <v>38.109222784606338</v>
      </c>
      <c r="AH5" s="20">
        <f t="shared" si="14"/>
        <v>23.738090621659005</v>
      </c>
      <c r="AI5" s="20">
        <f t="shared" si="14"/>
        <v>42.046063742284886</v>
      </c>
      <c r="AJ5" s="20">
        <f t="shared" si="14"/>
        <v>34.657557231048251</v>
      </c>
      <c r="AK5" s="20">
        <f t="shared" si="14"/>
        <v>43.810831568400374</v>
      </c>
      <c r="AL5" s="20">
        <f t="shared" si="14"/>
        <v>52.404566780208619</v>
      </c>
      <c r="AM5" s="20">
        <f t="shared" si="14"/>
        <v>61.352720396181198</v>
      </c>
      <c r="AN5" s="20">
        <f t="shared" si="14"/>
        <v>43.639722698451436</v>
      </c>
      <c r="AO5" s="58">
        <f t="shared" si="14"/>
        <v>33.651078905358027</v>
      </c>
      <c r="AR5" s="33"/>
      <c r="AS5" s="7">
        <f t="shared" ref="AS5:AS68" si="15">P5-$AD$4</f>
        <v>-0.60667503206349238</v>
      </c>
      <c r="AT5" s="7">
        <f t="shared" ref="AT5:AT68" si="16">Q5-$AE$4</f>
        <v>-3.0194988089330939</v>
      </c>
      <c r="AU5" s="7">
        <f t="shared" ref="AU5:AU68" si="17">R5-$AF$4</f>
        <v>7.5778670333757585</v>
      </c>
      <c r="AV5" s="7">
        <f t="shared" ref="AV5:AV68" si="18">S5-$AG$4</f>
        <v>-3.7566827060859285</v>
      </c>
      <c r="AW5" s="7">
        <f t="shared" ref="AW5:AW68" si="19">T5-$AH$4</f>
        <v>2.1282209511732861</v>
      </c>
      <c r="AX5" s="7">
        <f t="shared" ref="AX5:AX68" si="20">U5-$AI$4</f>
        <v>-4.9398946651430817</v>
      </c>
      <c r="AY5" s="7">
        <f t="shared" ref="AY5:AY68" si="21">V5-$AJ$4</f>
        <v>-7.700812051796877</v>
      </c>
      <c r="AZ5" s="7">
        <f t="shared" ref="AZ5:AZ68" si="22">W5-$AK$4</f>
        <v>-3.2928660064420079</v>
      </c>
      <c r="BA5" s="7">
        <f t="shared" ref="BA5:BA68" si="23">X5-$AL$4</f>
        <v>7.1976918135271619</v>
      </c>
      <c r="BB5" s="7">
        <f t="shared" ref="BB5:BB68" si="24">Y5-$AM$4</f>
        <v>4.124345005325214</v>
      </c>
      <c r="BC5" s="7">
        <f t="shared" ref="BC5:BC68" si="25">Z5-$AN$4</f>
        <v>6.0157817534113009</v>
      </c>
      <c r="BD5" s="7">
        <f t="shared" ref="BD5:BD68" si="26">AA5-$AO$4</f>
        <v>4.1232105902534837</v>
      </c>
      <c r="BF5" s="6" t="s">
        <v>2</v>
      </c>
      <c r="BG5" s="20">
        <v>205.3786279827691</v>
      </c>
      <c r="BH5" s="32">
        <v>476.08246197049522</v>
      </c>
      <c r="BI5" s="20">
        <v>136.52858130602354</v>
      </c>
      <c r="BJ5" s="20">
        <v>97.241833436698485</v>
      </c>
      <c r="BK5" s="20">
        <v>122.88045574060941</v>
      </c>
      <c r="BL5" s="20">
        <v>163.87579411994338</v>
      </c>
      <c r="BM5" s="20">
        <v>110.08415560803732</v>
      </c>
      <c r="BN5" s="20">
        <v>113.86431053050423</v>
      </c>
      <c r="BO5" s="20">
        <v>52.200978585036324</v>
      </c>
      <c r="BP5" s="20">
        <v>93.78311415917959</v>
      </c>
      <c r="BQ5" s="20">
        <v>114.55642939441726</v>
      </c>
      <c r="BR5" s="20">
        <v>39.024583498145525</v>
      </c>
    </row>
    <row r="6" spans="1:70" ht="16.2" thickBot="1" x14ac:dyDescent="0.35">
      <c r="A6" s="24">
        <v>41730</v>
      </c>
      <c r="B6" s="25">
        <v>31.965541999999999</v>
      </c>
      <c r="C6" s="25">
        <v>20.374935000000001</v>
      </c>
      <c r="D6" s="26">
        <v>18.562864000000001</v>
      </c>
      <c r="E6" s="26">
        <v>34.210921999999997</v>
      </c>
      <c r="F6" s="27">
        <v>78.499268000000001</v>
      </c>
      <c r="G6" s="27">
        <v>29.323139000000001</v>
      </c>
      <c r="H6" s="28">
        <v>47.230465000000002</v>
      </c>
      <c r="I6" s="28">
        <v>69.143051</v>
      </c>
      <c r="J6" s="29">
        <v>46.445411999999997</v>
      </c>
      <c r="K6" s="29">
        <v>66.463775999999996</v>
      </c>
      <c r="L6" s="30">
        <v>27.053273999999998</v>
      </c>
      <c r="M6" s="30">
        <v>121.04695100000001</v>
      </c>
      <c r="P6" s="31">
        <f t="shared" si="2"/>
        <v>3.8916530806829552</v>
      </c>
      <c r="Q6" s="31">
        <f t="shared" si="3"/>
        <v>-5.2749321654277708</v>
      </c>
      <c r="R6" s="31">
        <f t="shared" si="4"/>
        <v>7.2717658223429238</v>
      </c>
      <c r="S6" s="31">
        <f t="shared" si="5"/>
        <v>1.336581925503233</v>
      </c>
      <c r="T6" s="31">
        <f t="shared" si="6"/>
        <v>4.9332944098279263E-2</v>
      </c>
      <c r="U6" s="31">
        <f t="shared" si="7"/>
        <v>3.7099950315687469</v>
      </c>
      <c r="V6" s="31">
        <f t="shared" si="8"/>
        <v>6.0313062765738223</v>
      </c>
      <c r="W6" s="31">
        <f t="shared" si="9"/>
        <v>4.1015618474805171</v>
      </c>
      <c r="X6" s="31">
        <f t="shared" si="10"/>
        <v>-0.1778195013104833</v>
      </c>
      <c r="Y6" s="31">
        <f t="shared" si="11"/>
        <v>-1.8357608812355042</v>
      </c>
      <c r="Z6" s="31">
        <f t="shared" si="12"/>
        <v>7.2682515247501911E-2</v>
      </c>
      <c r="AA6" s="31">
        <f t="shared" si="13"/>
        <v>-1.7833757745785883</v>
      </c>
      <c r="AC6" s="14" t="s">
        <v>20</v>
      </c>
      <c r="AD6" s="20">
        <f>AD4*12</f>
        <v>14.44711048406376</v>
      </c>
      <c r="AE6" s="20">
        <f t="shared" ref="AE6:AO6" si="27">AE4*12</f>
        <v>4.85122176232281</v>
      </c>
      <c r="AF6" s="20">
        <f t="shared" si="27"/>
        <v>28.340802678698296</v>
      </c>
      <c r="AG6" s="20">
        <f t="shared" si="27"/>
        <v>27.808060094512683</v>
      </c>
      <c r="AH6" s="20">
        <f t="shared" si="27"/>
        <v>15.46915011851892</v>
      </c>
      <c r="AI6" s="20">
        <f t="shared" si="27"/>
        <v>14.14367122345417</v>
      </c>
      <c r="AJ6" s="20">
        <f t="shared" si="27"/>
        <v>18.75124157818917</v>
      </c>
      <c r="AK6" s="20">
        <f t="shared" si="27"/>
        <v>21.040018850785145</v>
      </c>
      <c r="AL6" s="20">
        <f t="shared" si="27"/>
        <v>6.9207336470519554</v>
      </c>
      <c r="AM6" s="20">
        <f t="shared" si="27"/>
        <v>8.616057403820589</v>
      </c>
      <c r="AN6" s="20">
        <f t="shared" si="27"/>
        <v>9.5931850591183512</v>
      </c>
      <c r="AO6" s="58">
        <f t="shared" si="27"/>
        <v>11.034888641603917</v>
      </c>
      <c r="AR6" s="33"/>
      <c r="AS6" s="7">
        <f t="shared" si="15"/>
        <v>2.6877272070109752</v>
      </c>
      <c r="AT6" s="7">
        <f t="shared" si="16"/>
        <v>-5.6792006456213384</v>
      </c>
      <c r="AU6" s="7">
        <f t="shared" si="17"/>
        <v>4.9100322657847322</v>
      </c>
      <c r="AV6" s="7">
        <f t="shared" si="18"/>
        <v>-0.98075641570615746</v>
      </c>
      <c r="AW6" s="7">
        <f t="shared" si="19"/>
        <v>-1.2397628991116307</v>
      </c>
      <c r="AX6" s="7">
        <f t="shared" si="20"/>
        <v>2.531355762947566</v>
      </c>
      <c r="AY6" s="7">
        <f t="shared" si="21"/>
        <v>4.4687028117247252</v>
      </c>
      <c r="AZ6" s="7">
        <f t="shared" si="22"/>
        <v>2.3482269432484215</v>
      </c>
      <c r="BA6" s="7">
        <f t="shared" si="23"/>
        <v>-0.75454730523147961</v>
      </c>
      <c r="BB6" s="7">
        <f t="shared" si="24"/>
        <v>-2.5537656648872198</v>
      </c>
      <c r="BC6" s="7">
        <f t="shared" si="25"/>
        <v>-0.72674957301236065</v>
      </c>
      <c r="BD6" s="7">
        <f t="shared" si="26"/>
        <v>-2.7029498280455817</v>
      </c>
      <c r="BF6" s="6" t="s">
        <v>3</v>
      </c>
      <c r="BG6" s="20">
        <v>249.13926498509016</v>
      </c>
      <c r="BH6" s="20">
        <v>136.52858130602354</v>
      </c>
      <c r="BI6" s="32">
        <v>762.62741835299562</v>
      </c>
      <c r="BJ6" s="20">
        <v>340.60339858122592</v>
      </c>
      <c r="BK6" s="20">
        <v>177.76460885555039</v>
      </c>
      <c r="BL6" s="20">
        <v>197.6373561228767</v>
      </c>
      <c r="BM6" s="20">
        <v>294.38666175416324</v>
      </c>
      <c r="BN6" s="20">
        <v>340.06032555423747</v>
      </c>
      <c r="BO6" s="20">
        <v>78.030916944741904</v>
      </c>
      <c r="BP6" s="20">
        <v>148.79137338158742</v>
      </c>
      <c r="BQ6" s="20">
        <v>214.46384514400737</v>
      </c>
      <c r="BR6" s="20">
        <v>162.82395180594489</v>
      </c>
    </row>
    <row r="7" spans="1:70" ht="16.2" thickBot="1" x14ac:dyDescent="0.35">
      <c r="A7" s="24">
        <v>41760</v>
      </c>
      <c r="B7" s="25">
        <v>33.209530000000001</v>
      </c>
      <c r="C7" s="25">
        <v>19.300170999999999</v>
      </c>
      <c r="D7" s="26">
        <v>19.912711999999999</v>
      </c>
      <c r="E7" s="26">
        <v>34.668179000000002</v>
      </c>
      <c r="F7" s="27">
        <v>78.537993999999998</v>
      </c>
      <c r="G7" s="27">
        <v>30.411026</v>
      </c>
      <c r="H7" s="28">
        <v>50.079079</v>
      </c>
      <c r="I7" s="28">
        <v>71.978995999999995</v>
      </c>
      <c r="J7" s="29">
        <v>46.362822999999999</v>
      </c>
      <c r="K7" s="29">
        <v>65.243660000000006</v>
      </c>
      <c r="L7" s="30">
        <v>27.072937</v>
      </c>
      <c r="M7" s="30">
        <v>118.888229</v>
      </c>
      <c r="P7" s="31">
        <f t="shared" si="2"/>
        <v>2.2245030266914156</v>
      </c>
      <c r="Q7" s="31">
        <f t="shared" si="3"/>
        <v>1.0616019930600684</v>
      </c>
      <c r="R7" s="31">
        <f t="shared" si="4"/>
        <v>3.3402130257295104</v>
      </c>
      <c r="S7" s="31">
        <f t="shared" si="5"/>
        <v>2.5749838201770014</v>
      </c>
      <c r="T7" s="31">
        <f t="shared" si="6"/>
        <v>0.1202920970963417</v>
      </c>
      <c r="U7" s="31">
        <f t="shared" si="7"/>
        <v>6.0414304995826118</v>
      </c>
      <c r="V7" s="31">
        <f t="shared" si="8"/>
        <v>-1.7324679633185736</v>
      </c>
      <c r="W7" s="31">
        <f t="shared" si="9"/>
        <v>-3.8979774044083593</v>
      </c>
      <c r="X7" s="31">
        <f t="shared" si="10"/>
        <v>6.0460770475516457</v>
      </c>
      <c r="Y7" s="31">
        <f t="shared" si="11"/>
        <v>0.82914109968692529</v>
      </c>
      <c r="Z7" s="31">
        <f t="shared" si="12"/>
        <v>3.0210538295124767</v>
      </c>
      <c r="AA7" s="31">
        <f t="shared" si="13"/>
        <v>-0.5975385502630326</v>
      </c>
      <c r="AC7" s="59" t="s">
        <v>21</v>
      </c>
      <c r="AD7" s="62">
        <f>AD5*12</f>
        <v>396.31066098095857</v>
      </c>
      <c r="AE7" s="62">
        <f t="shared" ref="AE7:AO7" si="28">AE5*12</f>
        <v>476.06584166499567</v>
      </c>
      <c r="AF7" s="62">
        <f t="shared" si="28"/>
        <v>762.06018594023226</v>
      </c>
      <c r="AG7" s="62">
        <f t="shared" si="28"/>
        <v>457.31067341527603</v>
      </c>
      <c r="AH7" s="62">
        <f t="shared" si="28"/>
        <v>284.85708745990803</v>
      </c>
      <c r="AI7" s="62">
        <f t="shared" si="28"/>
        <v>504.55276490741863</v>
      </c>
      <c r="AJ7" s="62">
        <f t="shared" si="28"/>
        <v>415.89068677257899</v>
      </c>
      <c r="AK7" s="62">
        <f t="shared" si="28"/>
        <v>525.72997882080449</v>
      </c>
      <c r="AL7" s="62">
        <f t="shared" si="28"/>
        <v>628.85480136250339</v>
      </c>
      <c r="AM7" s="62">
        <f t="shared" si="28"/>
        <v>736.23264475417432</v>
      </c>
      <c r="AN7" s="62">
        <f t="shared" si="28"/>
        <v>523.67667238141723</v>
      </c>
      <c r="AO7" s="63">
        <f t="shared" si="28"/>
        <v>403.81294686429635</v>
      </c>
      <c r="AR7" s="33"/>
      <c r="AS7" s="7">
        <f t="shared" si="15"/>
        <v>1.0205771530194356</v>
      </c>
      <c r="AT7" s="7">
        <f t="shared" si="16"/>
        <v>0.65733351286650088</v>
      </c>
      <c r="AU7" s="7">
        <f t="shared" si="17"/>
        <v>0.97847946917131923</v>
      </c>
      <c r="AV7" s="7">
        <f t="shared" si="18"/>
        <v>0.25764547896761103</v>
      </c>
      <c r="AW7" s="7">
        <f t="shared" si="19"/>
        <v>-1.1688037461135683</v>
      </c>
      <c r="AX7" s="7">
        <f t="shared" si="20"/>
        <v>4.862791230961431</v>
      </c>
      <c r="AY7" s="7">
        <f t="shared" si="21"/>
        <v>-3.2950714281676712</v>
      </c>
      <c r="AZ7" s="7">
        <f t="shared" si="22"/>
        <v>-5.6513123086404544</v>
      </c>
      <c r="BA7" s="7">
        <f t="shared" si="23"/>
        <v>5.4693492436306492</v>
      </c>
      <c r="BB7" s="7">
        <f t="shared" si="24"/>
        <v>0.11113631603520957</v>
      </c>
      <c r="BC7" s="7">
        <f t="shared" si="25"/>
        <v>2.2216217412526142</v>
      </c>
      <c r="BD7" s="7">
        <f t="shared" si="26"/>
        <v>-1.5171126037300258</v>
      </c>
      <c r="BF7" s="6" t="s">
        <v>4</v>
      </c>
      <c r="BG7" s="20">
        <v>213.09879152386398</v>
      </c>
      <c r="BH7" s="20">
        <v>97.241833436698485</v>
      </c>
      <c r="BI7" s="20">
        <v>340.60339858122592</v>
      </c>
      <c r="BJ7" s="32">
        <v>457.85678090554489</v>
      </c>
      <c r="BK7" s="20">
        <v>151.60652909824137</v>
      </c>
      <c r="BL7" s="20">
        <v>171.273336093632</v>
      </c>
      <c r="BM7" s="20">
        <v>217.2032906966119</v>
      </c>
      <c r="BN7" s="20">
        <v>233.62902098269518</v>
      </c>
      <c r="BO7" s="20">
        <v>87.71235129820441</v>
      </c>
      <c r="BP7" s="20">
        <v>119.79164816955621</v>
      </c>
      <c r="BQ7" s="20">
        <v>87.138932326783291</v>
      </c>
      <c r="BR7" s="20">
        <v>73.836789514794404</v>
      </c>
    </row>
    <row r="8" spans="1:70" ht="16.2" thickBot="1" x14ac:dyDescent="0.35">
      <c r="A8" s="24">
        <v>41791</v>
      </c>
      <c r="B8" s="25">
        <v>33.948276999999997</v>
      </c>
      <c r="C8" s="25">
        <v>19.505061999999999</v>
      </c>
      <c r="D8" s="26">
        <v>20.577839000000001</v>
      </c>
      <c r="E8" s="26">
        <v>35.560879</v>
      </c>
      <c r="F8" s="27">
        <v>78.632469</v>
      </c>
      <c r="G8" s="27">
        <v>32.248286999999998</v>
      </c>
      <c r="H8" s="28">
        <v>49.211475</v>
      </c>
      <c r="I8" s="28">
        <v>69.173271</v>
      </c>
      <c r="J8" s="29">
        <v>49.165954999999997</v>
      </c>
      <c r="K8" s="29">
        <v>65.784621999999999</v>
      </c>
      <c r="L8" s="30">
        <v>27.890825</v>
      </c>
      <c r="M8" s="30">
        <v>118.177826</v>
      </c>
      <c r="P8" s="31">
        <f t="shared" si="2"/>
        <v>2.9828170660914699</v>
      </c>
      <c r="Q8" s="31">
        <f t="shared" si="3"/>
        <v>-3.3018864538856607</v>
      </c>
      <c r="R8" s="31">
        <f t="shared" si="4"/>
        <v>2.8731151021251344</v>
      </c>
      <c r="S8" s="31">
        <f t="shared" si="5"/>
        <v>3.5011732977691556</v>
      </c>
      <c r="T8" s="31">
        <f t="shared" si="6"/>
        <v>-6.1346045232281821</v>
      </c>
      <c r="U8" s="31">
        <f t="shared" si="7"/>
        <v>0.38767640588166508</v>
      </c>
      <c r="V8" s="31">
        <f t="shared" si="8"/>
        <v>0.14237533014402892</v>
      </c>
      <c r="W8" s="31">
        <f t="shared" si="9"/>
        <v>0.92554246856417777</v>
      </c>
      <c r="X8" s="31">
        <f t="shared" si="10"/>
        <v>-0.65555931945183721</v>
      </c>
      <c r="Y8" s="31">
        <f t="shared" si="11"/>
        <v>-1.7282291292940788</v>
      </c>
      <c r="Z8" s="31">
        <f t="shared" si="12"/>
        <v>-2.6804657087052819</v>
      </c>
      <c r="AA8" s="31">
        <f t="shared" si="13"/>
        <v>0.97551295282753969</v>
      </c>
      <c r="AC8" s="59" t="s">
        <v>67</v>
      </c>
      <c r="AD8" s="20">
        <f>_xlfn.STDEV.S(P4:P122)</f>
        <v>5.746815502091561</v>
      </c>
      <c r="AE8" s="20">
        <f t="shared" ref="AE8:AO8" si="29">_xlfn.STDEV.S(Q4:Q122)</f>
        <v>6.2985834496403221</v>
      </c>
      <c r="AF8" s="20">
        <f t="shared" si="29"/>
        <v>7.96900341918733</v>
      </c>
      <c r="AG8" s="20">
        <f t="shared" si="29"/>
        <v>6.1732667838516697</v>
      </c>
      <c r="AH8" s="20">
        <f t="shared" si="29"/>
        <v>4.8721751427528757</v>
      </c>
      <c r="AI8" s="20">
        <f t="shared" si="29"/>
        <v>6.484293619376353</v>
      </c>
      <c r="AJ8" s="20">
        <f t="shared" si="29"/>
        <v>5.8870669463705143</v>
      </c>
      <c r="AK8" s="20">
        <f t="shared" si="29"/>
        <v>6.6189751146533533</v>
      </c>
      <c r="AL8" s="20">
        <f t="shared" si="29"/>
        <v>7.2390998598036083</v>
      </c>
      <c r="AM8" s="20">
        <f t="shared" si="29"/>
        <v>7.8327977374742161</v>
      </c>
      <c r="AN8" s="20">
        <f t="shared" si="29"/>
        <v>6.6060368375033631</v>
      </c>
      <c r="AO8" s="20">
        <f t="shared" si="29"/>
        <v>5.8009549994253558</v>
      </c>
      <c r="AR8" s="33"/>
      <c r="AS8" s="7">
        <f t="shared" si="15"/>
        <v>1.7788911924194899</v>
      </c>
      <c r="AT8" s="7">
        <f t="shared" si="16"/>
        <v>-3.7061549340792284</v>
      </c>
      <c r="AU8" s="7">
        <f t="shared" si="17"/>
        <v>0.51138154556694326</v>
      </c>
      <c r="AV8" s="7">
        <f t="shared" si="18"/>
        <v>1.1838349565597652</v>
      </c>
      <c r="AW8" s="7">
        <f t="shared" si="19"/>
        <v>-7.4237003664380925</v>
      </c>
      <c r="AX8" s="7">
        <f t="shared" si="20"/>
        <v>-0.79096286273951577</v>
      </c>
      <c r="AY8" s="7">
        <f t="shared" si="21"/>
        <v>-1.4202281347050685</v>
      </c>
      <c r="AZ8" s="7">
        <f t="shared" si="22"/>
        <v>-0.82779243566791783</v>
      </c>
      <c r="BA8" s="7">
        <f t="shared" si="23"/>
        <v>-1.2322871233728336</v>
      </c>
      <c r="BB8" s="7">
        <f t="shared" si="24"/>
        <v>-2.4462339129457944</v>
      </c>
      <c r="BC8" s="7">
        <f t="shared" si="25"/>
        <v>-3.4798977969651443</v>
      </c>
      <c r="BD8" s="7">
        <f t="shared" si="26"/>
        <v>5.5938899360546523E-2</v>
      </c>
      <c r="BF8" s="6" t="s">
        <v>5</v>
      </c>
      <c r="BG8" s="20">
        <v>125.0513117195698</v>
      </c>
      <c r="BH8" s="20">
        <v>122.88045574060941</v>
      </c>
      <c r="BI8" s="20">
        <v>177.76460885555039</v>
      </c>
      <c r="BJ8" s="20">
        <v>151.60652909824137</v>
      </c>
      <c r="BK8" s="32">
        <v>285.02608082529594</v>
      </c>
      <c r="BL8" s="20">
        <v>197.19997023285055</v>
      </c>
      <c r="BM8" s="20">
        <v>187.0121997915042</v>
      </c>
      <c r="BN8" s="20">
        <v>199.00723591153906</v>
      </c>
      <c r="BO8" s="20">
        <v>91.781577599991195</v>
      </c>
      <c r="BP8" s="20">
        <v>171.43418895688927</v>
      </c>
      <c r="BQ8" s="20">
        <v>172.07066156982393</v>
      </c>
      <c r="BR8" s="20">
        <v>139.38141711838011</v>
      </c>
    </row>
    <row r="9" spans="1:70" ht="16.2" thickBot="1" x14ac:dyDescent="0.35">
      <c r="A9" s="24">
        <v>41821</v>
      </c>
      <c r="B9" s="25">
        <v>34.960892000000001</v>
      </c>
      <c r="C9" s="25">
        <v>18.861027</v>
      </c>
      <c r="D9" s="26">
        <v>21.169063999999999</v>
      </c>
      <c r="E9" s="26">
        <v>36.805926999999997</v>
      </c>
      <c r="F9" s="27">
        <v>73.808678</v>
      </c>
      <c r="G9" s="27">
        <v>32.373305999999999</v>
      </c>
      <c r="H9" s="28">
        <v>49.28154</v>
      </c>
      <c r="I9" s="28">
        <v>69.813498999999993</v>
      </c>
      <c r="J9" s="29">
        <v>48.843643</v>
      </c>
      <c r="K9" s="29">
        <v>64.647712999999996</v>
      </c>
      <c r="L9" s="30">
        <v>27.143221</v>
      </c>
      <c r="M9" s="30">
        <v>119.33066599999999</v>
      </c>
      <c r="P9" s="31">
        <f t="shared" si="2"/>
        <v>0.82279937251028556</v>
      </c>
      <c r="Q9" s="31">
        <f t="shared" si="3"/>
        <v>3.307614161201311</v>
      </c>
      <c r="R9" s="31">
        <f t="shared" si="4"/>
        <v>7.2175841123632178</v>
      </c>
      <c r="S9" s="31">
        <f t="shared" si="5"/>
        <v>5.2595061659498565</v>
      </c>
      <c r="T9" s="31">
        <f t="shared" si="6"/>
        <v>-0.88833727654625827</v>
      </c>
      <c r="U9" s="31">
        <f t="shared" si="7"/>
        <v>0.16733848560290809</v>
      </c>
      <c r="V9" s="31">
        <f t="shared" si="8"/>
        <v>0.71562089983387978</v>
      </c>
      <c r="W9" s="31">
        <f t="shared" si="9"/>
        <v>2.3854197595797322</v>
      </c>
      <c r="X9" s="31">
        <f t="shared" si="10"/>
        <v>-1.050986307470958</v>
      </c>
      <c r="Y9" s="31">
        <f t="shared" si="11"/>
        <v>0.5255793039422807</v>
      </c>
      <c r="Z9" s="31">
        <f t="shared" si="12"/>
        <v>4.3075175197519799</v>
      </c>
      <c r="AA9" s="31">
        <f t="shared" si="13"/>
        <v>2.0803068341209041</v>
      </c>
      <c r="AC9" s="59" t="s">
        <v>68</v>
      </c>
      <c r="AD9" s="65">
        <f>AD8*12</f>
        <v>68.961786025098732</v>
      </c>
      <c r="AE9" s="65">
        <f t="shared" ref="AE9:AO9" si="30">AE8*12</f>
        <v>75.583001395683866</v>
      </c>
      <c r="AF9" s="65">
        <f t="shared" si="30"/>
        <v>95.628041030247957</v>
      </c>
      <c r="AG9" s="65">
        <f t="shared" si="30"/>
        <v>74.079201406220037</v>
      </c>
      <c r="AH9" s="65">
        <f t="shared" si="30"/>
        <v>58.466101713034504</v>
      </c>
      <c r="AI9" s="65">
        <f t="shared" si="30"/>
        <v>77.811523432516239</v>
      </c>
      <c r="AJ9" s="65">
        <f t="shared" si="30"/>
        <v>70.644803356446175</v>
      </c>
      <c r="AK9" s="65">
        <f t="shared" si="30"/>
        <v>79.427701375840243</v>
      </c>
      <c r="AL9" s="65">
        <f t="shared" si="30"/>
        <v>86.869198317643296</v>
      </c>
      <c r="AM9" s="65">
        <f t="shared" si="30"/>
        <v>93.993572849690594</v>
      </c>
      <c r="AN9" s="65">
        <f t="shared" si="30"/>
        <v>79.272442050040354</v>
      </c>
      <c r="AO9" s="65">
        <f t="shared" si="30"/>
        <v>69.611459993104262</v>
      </c>
      <c r="AR9" s="33"/>
      <c r="AS9" s="7">
        <f t="shared" si="15"/>
        <v>-0.38112650116169444</v>
      </c>
      <c r="AT9" s="7">
        <f t="shared" si="16"/>
        <v>2.9033456810077434</v>
      </c>
      <c r="AU9" s="7">
        <f t="shared" si="17"/>
        <v>4.8558505558050271</v>
      </c>
      <c r="AV9" s="7">
        <f t="shared" si="18"/>
        <v>2.9421678247404661</v>
      </c>
      <c r="AW9" s="7">
        <f t="shared" si="19"/>
        <v>-2.1774331197561683</v>
      </c>
      <c r="AX9" s="7">
        <f t="shared" si="20"/>
        <v>-1.0113007830182728</v>
      </c>
      <c r="AY9" s="7">
        <f t="shared" si="21"/>
        <v>-0.84698256501521763</v>
      </c>
      <c r="AZ9" s="7">
        <f t="shared" si="22"/>
        <v>0.63208485534763659</v>
      </c>
      <c r="BA9" s="7">
        <f t="shared" si="23"/>
        <v>-1.6277141113919544</v>
      </c>
      <c r="BB9" s="7">
        <f t="shared" si="24"/>
        <v>-0.19242547970943502</v>
      </c>
      <c r="BC9" s="7">
        <f t="shared" si="25"/>
        <v>3.5080854314921175</v>
      </c>
      <c r="BD9" s="7">
        <f t="shared" si="26"/>
        <v>1.1607327806539109</v>
      </c>
      <c r="BF9" s="6" t="s">
        <v>6</v>
      </c>
      <c r="BG9" s="20">
        <v>197.04468675179132</v>
      </c>
      <c r="BH9" s="20">
        <v>163.87579411994338</v>
      </c>
      <c r="BI9" s="20">
        <v>197.6373561228767</v>
      </c>
      <c r="BJ9" s="20">
        <v>171.273336093632</v>
      </c>
      <c r="BK9" s="20">
        <v>197.19997023285055</v>
      </c>
      <c r="BL9" s="32">
        <v>504.69403852018519</v>
      </c>
      <c r="BM9" s="20">
        <v>221.74022792753303</v>
      </c>
      <c r="BN9" s="20">
        <v>223.83037089493081</v>
      </c>
      <c r="BO9" s="20">
        <v>88.792006070165911</v>
      </c>
      <c r="BP9" s="20">
        <v>138.9912474007086</v>
      </c>
      <c r="BQ9" s="20">
        <v>181.50931557455172</v>
      </c>
      <c r="BR9" s="20">
        <v>106.45733664281573</v>
      </c>
    </row>
    <row r="10" spans="1:70" ht="15.6" x14ac:dyDescent="0.3">
      <c r="A10" s="24">
        <v>41852</v>
      </c>
      <c r="B10" s="25">
        <v>35.248550000000002</v>
      </c>
      <c r="C10" s="25">
        <v>19.484877000000001</v>
      </c>
      <c r="D10" s="26">
        <v>22.696959</v>
      </c>
      <c r="E10" s="26">
        <v>38.741737000000001</v>
      </c>
      <c r="F10" s="27">
        <v>73.153008</v>
      </c>
      <c r="G10" s="27">
        <v>32.427478999999998</v>
      </c>
      <c r="H10" s="28">
        <v>49.634208999999998</v>
      </c>
      <c r="I10" s="28">
        <v>71.478843999999995</v>
      </c>
      <c r="J10" s="29">
        <v>48.330303000000001</v>
      </c>
      <c r="K10" s="29">
        <v>64.987487999999999</v>
      </c>
      <c r="L10" s="30">
        <v>28.312419999999999</v>
      </c>
      <c r="M10" s="30">
        <v>121.81310999999999</v>
      </c>
      <c r="P10" s="31">
        <f t="shared" si="2"/>
        <v>-1.5388519527753552</v>
      </c>
      <c r="Q10" s="31">
        <f t="shared" si="3"/>
        <v>0.61248013010295477</v>
      </c>
      <c r="R10" s="31">
        <f t="shared" si="4"/>
        <v>-1.2184231376546895</v>
      </c>
      <c r="S10" s="31">
        <f t="shared" si="5"/>
        <v>2.6844666257478167</v>
      </c>
      <c r="T10" s="31">
        <f t="shared" si="6"/>
        <v>2.0362593975629784</v>
      </c>
      <c r="U10" s="31">
        <f t="shared" si="7"/>
        <v>-2.6937955923123091</v>
      </c>
      <c r="V10" s="31">
        <f t="shared" si="8"/>
        <v>0.59129178426113871</v>
      </c>
      <c r="W10" s="31">
        <f t="shared" si="9"/>
        <v>-2.4930103794067904</v>
      </c>
      <c r="X10" s="31">
        <f t="shared" si="10"/>
        <v>-4.8587715247719432</v>
      </c>
      <c r="Y10" s="31">
        <f t="shared" si="11"/>
        <v>-4.7806602403219545</v>
      </c>
      <c r="Z10" s="31">
        <f t="shared" si="12"/>
        <v>-8.413134588989557</v>
      </c>
      <c r="AA10" s="31">
        <f t="shared" si="13"/>
        <v>-5.3316395911737207</v>
      </c>
      <c r="AR10" s="33"/>
      <c r="AS10" s="7">
        <f t="shared" si="15"/>
        <v>-2.7427778264473353</v>
      </c>
      <c r="AT10" s="7">
        <f t="shared" si="16"/>
        <v>0.20821164990938723</v>
      </c>
      <c r="AU10" s="7">
        <f t="shared" si="17"/>
        <v>-3.5801566942128806</v>
      </c>
      <c r="AV10" s="7">
        <f t="shared" si="18"/>
        <v>0.36712828453842627</v>
      </c>
      <c r="AW10" s="7">
        <f t="shared" si="19"/>
        <v>0.74716355435306836</v>
      </c>
      <c r="AX10" s="7">
        <f t="shared" si="20"/>
        <v>-3.87243486093349</v>
      </c>
      <c r="AY10" s="7">
        <f t="shared" si="21"/>
        <v>-0.97131168058795869</v>
      </c>
      <c r="AZ10" s="7">
        <f t="shared" si="22"/>
        <v>-4.2463452836388864</v>
      </c>
      <c r="BA10" s="7">
        <f t="shared" si="23"/>
        <v>-5.4354993286929396</v>
      </c>
      <c r="BB10" s="7">
        <f t="shared" si="24"/>
        <v>-5.4986650239736701</v>
      </c>
      <c r="BC10" s="7">
        <f t="shared" si="25"/>
        <v>-9.2125666772494199</v>
      </c>
      <c r="BD10" s="7">
        <f t="shared" si="26"/>
        <v>-6.2512136446407141</v>
      </c>
      <c r="BF10" s="6" t="s">
        <v>7</v>
      </c>
      <c r="BG10" s="20">
        <v>194.18874194280406</v>
      </c>
      <c r="BH10" s="20">
        <v>110.08415560803732</v>
      </c>
      <c r="BI10" s="20">
        <v>294.38666175416324</v>
      </c>
      <c r="BJ10" s="20">
        <v>217.2032906966119</v>
      </c>
      <c r="BK10" s="20">
        <v>187.0121997915042</v>
      </c>
      <c r="BL10" s="20">
        <v>221.74022792753303</v>
      </c>
      <c r="BM10" s="32">
        <v>416.13899825614095</v>
      </c>
      <c r="BN10" s="20">
        <v>423.11366435474929</v>
      </c>
      <c r="BO10" s="20">
        <v>166.88228291213051</v>
      </c>
      <c r="BP10" s="20">
        <v>234.76125482479378</v>
      </c>
      <c r="BQ10" s="20">
        <v>176.87366998889837</v>
      </c>
      <c r="BR10" s="20">
        <v>130.11730209753148</v>
      </c>
    </row>
    <row r="11" spans="1:70" ht="15.6" x14ac:dyDescent="0.3">
      <c r="A11" s="24">
        <v>41883</v>
      </c>
      <c r="B11" s="25">
        <v>34.706127000000002</v>
      </c>
      <c r="C11" s="25">
        <v>19.604217999999999</v>
      </c>
      <c r="D11" s="26">
        <v>22.420414000000001</v>
      </c>
      <c r="E11" s="26">
        <v>39.781745999999998</v>
      </c>
      <c r="F11" s="27">
        <v>74.642593000000005</v>
      </c>
      <c r="G11" s="27">
        <v>31.553948999999999</v>
      </c>
      <c r="H11" s="28">
        <v>49.927692</v>
      </c>
      <c r="I11" s="28">
        <v>69.696869000000007</v>
      </c>
      <c r="J11" s="29">
        <v>45.982044000000002</v>
      </c>
      <c r="K11" s="29">
        <v>61.880656999999999</v>
      </c>
      <c r="L11" s="30">
        <v>25.930458000000002</v>
      </c>
      <c r="M11" s="30">
        <v>115.31847399999999</v>
      </c>
      <c r="P11" s="31">
        <f t="shared" si="2"/>
        <v>4.8088799997764164</v>
      </c>
      <c r="Q11" s="31">
        <f t="shared" si="3"/>
        <v>1.2850703863831692</v>
      </c>
      <c r="R11" s="31">
        <f t="shared" si="4"/>
        <v>7.1960491006098248</v>
      </c>
      <c r="S11" s="31">
        <f t="shared" si="5"/>
        <v>1.2726615870505054</v>
      </c>
      <c r="T11" s="31">
        <f t="shared" si="6"/>
        <v>-1.1390949400699402</v>
      </c>
      <c r="U11" s="31">
        <f t="shared" si="7"/>
        <v>0.13246519476848295</v>
      </c>
      <c r="V11" s="31">
        <f t="shared" si="8"/>
        <v>13.150840219091231</v>
      </c>
      <c r="W11" s="31">
        <f t="shared" si="9"/>
        <v>13.298149734674581</v>
      </c>
      <c r="X11" s="31">
        <f t="shared" si="10"/>
        <v>-5.7007600619059069</v>
      </c>
      <c r="Y11" s="31">
        <f t="shared" si="11"/>
        <v>2.8283135390757108</v>
      </c>
      <c r="Z11" s="31">
        <f t="shared" si="12"/>
        <v>13.346894991210711</v>
      </c>
      <c r="AA11" s="31">
        <f t="shared" si="13"/>
        <v>12.064321107821808</v>
      </c>
      <c r="AR11" s="33"/>
      <c r="AS11" s="7">
        <f t="shared" si="15"/>
        <v>3.6049541261044364</v>
      </c>
      <c r="AT11" s="7">
        <f t="shared" si="16"/>
        <v>0.88080190618960164</v>
      </c>
      <c r="AU11" s="7">
        <f t="shared" si="17"/>
        <v>4.8343155440516341</v>
      </c>
      <c r="AV11" s="7">
        <f t="shared" si="18"/>
        <v>-1.0446767541588851</v>
      </c>
      <c r="AW11" s="7">
        <f t="shared" si="19"/>
        <v>-2.4281907832798502</v>
      </c>
      <c r="AX11" s="7">
        <f t="shared" si="20"/>
        <v>-1.0461740738526979</v>
      </c>
      <c r="AY11" s="7">
        <f t="shared" si="21"/>
        <v>11.588236754242134</v>
      </c>
      <c r="AZ11" s="7">
        <f t="shared" si="22"/>
        <v>11.544814830442485</v>
      </c>
      <c r="BA11" s="7">
        <f t="shared" si="23"/>
        <v>-6.2774878658269033</v>
      </c>
      <c r="BB11" s="7">
        <f t="shared" si="24"/>
        <v>2.1103087554239952</v>
      </c>
      <c r="BC11" s="7">
        <f t="shared" si="25"/>
        <v>12.547462902950848</v>
      </c>
      <c r="BD11" s="7">
        <f t="shared" si="26"/>
        <v>11.144747054354815</v>
      </c>
      <c r="BF11" s="6" t="s">
        <v>8</v>
      </c>
      <c r="BG11" s="20">
        <v>218.51511015095727</v>
      </c>
      <c r="BH11" s="20">
        <v>113.86431053050423</v>
      </c>
      <c r="BI11" s="20">
        <v>340.06032555423747</v>
      </c>
      <c r="BJ11" s="20">
        <v>233.62902098269518</v>
      </c>
      <c r="BK11" s="20">
        <v>199.00723591153906</v>
      </c>
      <c r="BL11" s="20">
        <v>223.83037089493081</v>
      </c>
      <c r="BM11" s="20">
        <v>423.11366435474929</v>
      </c>
      <c r="BN11" s="32">
        <v>526.04260762959086</v>
      </c>
      <c r="BO11" s="20">
        <v>204.83862101947449</v>
      </c>
      <c r="BP11" s="20">
        <v>292.26660182910132</v>
      </c>
      <c r="BQ11" s="20">
        <v>175.32734334514629</v>
      </c>
      <c r="BR11" s="20">
        <v>120.66612949262932</v>
      </c>
    </row>
    <row r="12" spans="1:70" ht="15.6" x14ac:dyDescent="0.3">
      <c r="A12" s="24">
        <v>41913</v>
      </c>
      <c r="B12" s="25">
        <v>36.375103000000003</v>
      </c>
      <c r="C12" s="25">
        <v>19.856145999999999</v>
      </c>
      <c r="D12" s="26">
        <v>24.033798000000001</v>
      </c>
      <c r="E12" s="26">
        <v>40.288032999999999</v>
      </c>
      <c r="F12" s="27">
        <v>73.792343000000002</v>
      </c>
      <c r="G12" s="27">
        <v>31.595746999999999</v>
      </c>
      <c r="H12" s="28">
        <v>56.493603</v>
      </c>
      <c r="I12" s="28">
        <v>78.965262999999993</v>
      </c>
      <c r="J12" s="29">
        <v>43.360717999999999</v>
      </c>
      <c r="K12" s="29">
        <v>63.630836000000002</v>
      </c>
      <c r="L12" s="30">
        <v>29.391369000000001</v>
      </c>
      <c r="M12" s="30">
        <v>129.23086499999999</v>
      </c>
      <c r="P12" s="31">
        <f t="shared" si="2"/>
        <v>2.6530289137600471</v>
      </c>
      <c r="Q12" s="31">
        <f t="shared" si="3"/>
        <v>4.0066889113325566</v>
      </c>
      <c r="R12" s="31">
        <f t="shared" si="4"/>
        <v>10.120343859093751</v>
      </c>
      <c r="S12" s="31">
        <f t="shared" si="5"/>
        <v>1.831730032588097</v>
      </c>
      <c r="T12" s="31">
        <f t="shared" si="6"/>
        <v>3.2860252180907157</v>
      </c>
      <c r="U12" s="31">
        <f t="shared" si="7"/>
        <v>7.4775063871729275</v>
      </c>
      <c r="V12" s="31">
        <f t="shared" si="8"/>
        <v>6.9419753595818534</v>
      </c>
      <c r="W12" s="31">
        <f t="shared" si="9"/>
        <v>4.3809681226541386</v>
      </c>
      <c r="X12" s="31">
        <f t="shared" si="10"/>
        <v>-7.4940756285447163</v>
      </c>
      <c r="Y12" s="31">
        <f t="shared" si="11"/>
        <v>-6.3799381796586836</v>
      </c>
      <c r="Z12" s="31">
        <f t="shared" si="12"/>
        <v>1.3381445416850157</v>
      </c>
      <c r="AA12" s="31">
        <f t="shared" si="13"/>
        <v>1.7847578440336243</v>
      </c>
      <c r="AC12" s="135" t="s">
        <v>137</v>
      </c>
      <c r="AD12" s="135" t="s">
        <v>143</v>
      </c>
      <c r="AR12" s="33"/>
      <c r="AS12" s="7">
        <f t="shared" si="15"/>
        <v>1.4491030400880671</v>
      </c>
      <c r="AT12" s="7">
        <f t="shared" si="16"/>
        <v>3.6024204311389889</v>
      </c>
      <c r="AU12" s="7">
        <f t="shared" si="17"/>
        <v>7.7586103025355602</v>
      </c>
      <c r="AV12" s="7">
        <f t="shared" si="18"/>
        <v>-0.48560830862129345</v>
      </c>
      <c r="AW12" s="7">
        <f t="shared" si="19"/>
        <v>1.9969293748808057</v>
      </c>
      <c r="AX12" s="7">
        <f t="shared" si="20"/>
        <v>6.2988671185517466</v>
      </c>
      <c r="AY12" s="7">
        <f t="shared" si="21"/>
        <v>5.3793718947327562</v>
      </c>
      <c r="AZ12" s="7">
        <f t="shared" si="22"/>
        <v>2.627633218422043</v>
      </c>
      <c r="BA12" s="7">
        <f t="shared" si="23"/>
        <v>-8.0708034324657127</v>
      </c>
      <c r="BB12" s="7">
        <f t="shared" si="24"/>
        <v>-7.0979429633103992</v>
      </c>
      <c r="BC12" s="7">
        <f t="shared" si="25"/>
        <v>0.53871245342515317</v>
      </c>
      <c r="BD12" s="7">
        <f t="shared" si="26"/>
        <v>0.86518379056663108</v>
      </c>
      <c r="BF12" s="6" t="s">
        <v>9</v>
      </c>
      <c r="BG12" s="20">
        <v>73.275700473023406</v>
      </c>
      <c r="BH12" s="20">
        <v>52.200978585036324</v>
      </c>
      <c r="BI12" s="20">
        <v>78.030916944741904</v>
      </c>
      <c r="BJ12" s="20">
        <v>87.71235129820441</v>
      </c>
      <c r="BK12" s="20">
        <v>91.781577599991195</v>
      </c>
      <c r="BL12" s="20">
        <v>88.792006070165911</v>
      </c>
      <c r="BM12" s="20">
        <v>166.88228291213051</v>
      </c>
      <c r="BN12" s="20">
        <v>204.83862101947449</v>
      </c>
      <c r="BO12" s="32">
        <v>628.88862661265432</v>
      </c>
      <c r="BP12" s="20">
        <v>501.88815389478356</v>
      </c>
      <c r="BQ12" s="20">
        <v>77.199424140173718</v>
      </c>
      <c r="BR12" s="20">
        <v>-15.489010397569951</v>
      </c>
    </row>
    <row r="13" spans="1:70" ht="15.6" x14ac:dyDescent="0.3">
      <c r="A13" s="24">
        <v>41944</v>
      </c>
      <c r="B13" s="25">
        <v>37.340145</v>
      </c>
      <c r="C13" s="25">
        <v>20.651720000000001</v>
      </c>
      <c r="D13" s="26">
        <v>26.466100999999998</v>
      </c>
      <c r="E13" s="26">
        <v>41.026001000000001</v>
      </c>
      <c r="F13" s="27">
        <v>76.217178000000004</v>
      </c>
      <c r="G13" s="27">
        <v>33.958320999999998</v>
      </c>
      <c r="H13" s="28">
        <v>60.415374999999997</v>
      </c>
      <c r="I13" s="28">
        <v>82.424706</v>
      </c>
      <c r="J13" s="29">
        <v>40.111232999999999</v>
      </c>
      <c r="K13" s="29">
        <v>59.571227999999998</v>
      </c>
      <c r="L13" s="30">
        <v>29.784668</v>
      </c>
      <c r="M13" s="30">
        <v>131.53732299999999</v>
      </c>
      <c r="P13" s="31">
        <f t="shared" si="2"/>
        <v>1.1457748758072483</v>
      </c>
      <c r="Q13" s="31">
        <f t="shared" si="3"/>
        <v>0.86607798285083248</v>
      </c>
      <c r="R13" s="31">
        <f t="shared" si="4"/>
        <v>-6.7866286764340593</v>
      </c>
      <c r="S13" s="31">
        <f t="shared" si="5"/>
        <v>-2.2318114797491573</v>
      </c>
      <c r="T13" s="31">
        <f t="shared" si="6"/>
        <v>-2.3568912509460804</v>
      </c>
      <c r="U13" s="31">
        <f t="shared" si="7"/>
        <v>1.4517001591450862</v>
      </c>
      <c r="V13" s="31">
        <f t="shared" si="8"/>
        <v>1.7487071792569475</v>
      </c>
      <c r="W13" s="31">
        <f t="shared" si="9"/>
        <v>-1.2944893003318692</v>
      </c>
      <c r="X13" s="31">
        <f t="shared" si="10"/>
        <v>2.163401459137404</v>
      </c>
      <c r="Y13" s="31">
        <f t="shared" si="11"/>
        <v>2.8468122228402004</v>
      </c>
      <c r="Z13" s="31">
        <f t="shared" si="12"/>
        <v>3.0971874522824905</v>
      </c>
      <c r="AA13" s="31">
        <f t="shared" si="13"/>
        <v>-1.4816661579770685</v>
      </c>
      <c r="AC13" s="203" t="s">
        <v>138</v>
      </c>
      <c r="AD13" s="137" t="s">
        <v>144</v>
      </c>
      <c r="AR13" s="33"/>
      <c r="AS13" s="7">
        <f t="shared" si="15"/>
        <v>-5.8150997864731657E-2</v>
      </c>
      <c r="AT13" s="7">
        <f t="shared" si="16"/>
        <v>0.46180950265726495</v>
      </c>
      <c r="AU13" s="7">
        <f t="shared" si="17"/>
        <v>-9.14836223299225</v>
      </c>
      <c r="AV13" s="7">
        <f t="shared" si="18"/>
        <v>-4.5491498209585473</v>
      </c>
      <c r="AW13" s="7">
        <f t="shared" si="19"/>
        <v>-3.6459870941559904</v>
      </c>
      <c r="AX13" s="7">
        <f t="shared" si="20"/>
        <v>0.27306089052390536</v>
      </c>
      <c r="AY13" s="7">
        <f t="shared" si="21"/>
        <v>0.18610371440785012</v>
      </c>
      <c r="AZ13" s="7">
        <f t="shared" si="22"/>
        <v>-3.0478242045639647</v>
      </c>
      <c r="BA13" s="7">
        <f t="shared" si="23"/>
        <v>1.5866736552164076</v>
      </c>
      <c r="BB13" s="7">
        <f t="shared" si="24"/>
        <v>2.1288074391884848</v>
      </c>
      <c r="BC13" s="7">
        <f t="shared" si="25"/>
        <v>2.297755364022628</v>
      </c>
      <c r="BD13" s="7">
        <f t="shared" si="26"/>
        <v>-2.4012402114440619</v>
      </c>
      <c r="BF13" s="6" t="s">
        <v>10</v>
      </c>
      <c r="BG13" s="20">
        <v>111.36686505464752</v>
      </c>
      <c r="BH13" s="20">
        <v>93.78311415917959</v>
      </c>
      <c r="BI13" s="20">
        <v>148.79137338158742</v>
      </c>
      <c r="BJ13" s="20">
        <v>119.79164816955621</v>
      </c>
      <c r="BK13" s="20">
        <v>171.43418895688927</v>
      </c>
      <c r="BL13" s="20">
        <v>138.9912474007086</v>
      </c>
      <c r="BM13" s="20">
        <v>234.76125482479378</v>
      </c>
      <c r="BN13" s="20">
        <v>292.26660182910132</v>
      </c>
      <c r="BO13" s="20">
        <v>501.88815389478356</v>
      </c>
      <c r="BP13" s="32">
        <v>736.28507162224332</v>
      </c>
      <c r="BQ13" s="20">
        <v>172.12114549896802</v>
      </c>
      <c r="BR13" s="20">
        <v>38.867481559426388</v>
      </c>
    </row>
    <row r="14" spans="1:70" ht="15.6" x14ac:dyDescent="0.3">
      <c r="A14" s="24">
        <v>41974</v>
      </c>
      <c r="B14" s="25">
        <v>37.767978999999997</v>
      </c>
      <c r="C14" s="25">
        <v>20.830580000000001</v>
      </c>
      <c r="D14" s="26">
        <v>24.669944999999998</v>
      </c>
      <c r="E14" s="26">
        <v>40.110377999999997</v>
      </c>
      <c r="F14" s="27">
        <v>74.420822000000001</v>
      </c>
      <c r="G14" s="27">
        <v>34.451293999999997</v>
      </c>
      <c r="H14" s="28">
        <v>61.471862999999999</v>
      </c>
      <c r="I14" s="28">
        <v>81.357726999999997</v>
      </c>
      <c r="J14" s="29">
        <v>40.978999999999999</v>
      </c>
      <c r="K14" s="29">
        <v>61.267108999999998</v>
      </c>
      <c r="L14" s="30">
        <v>30.707155</v>
      </c>
      <c r="M14" s="30">
        <v>129.588379</v>
      </c>
      <c r="P14" s="31">
        <f t="shared" si="2"/>
        <v>-0.57747860959146413</v>
      </c>
      <c r="Q14" s="31">
        <f t="shared" si="3"/>
        <v>0.32102322642959535</v>
      </c>
      <c r="R14" s="31">
        <f t="shared" si="4"/>
        <v>6.1424255303366149</v>
      </c>
      <c r="S14" s="31">
        <f t="shared" si="5"/>
        <v>-13.024781267331864</v>
      </c>
      <c r="T14" s="31">
        <f t="shared" si="6"/>
        <v>-1.3446935590149756</v>
      </c>
      <c r="U14" s="31">
        <f t="shared" si="7"/>
        <v>6.6788695948547083</v>
      </c>
      <c r="V14" s="31">
        <f t="shared" si="8"/>
        <v>-2.7803191844047448</v>
      </c>
      <c r="W14" s="31">
        <f t="shared" si="9"/>
        <v>-4.7934586471423906</v>
      </c>
      <c r="X14" s="31">
        <f t="shared" si="10"/>
        <v>-8.2150540520754554</v>
      </c>
      <c r="Y14" s="31">
        <f t="shared" si="11"/>
        <v>-5.44075451642414</v>
      </c>
      <c r="Z14" s="31">
        <f t="shared" si="12"/>
        <v>14.255338861578037</v>
      </c>
      <c r="AA14" s="31">
        <f t="shared" si="13"/>
        <v>9.475804153704237</v>
      </c>
      <c r="AC14" s="203"/>
      <c r="AD14" s="137" t="s">
        <v>145</v>
      </c>
      <c r="AR14" s="33"/>
      <c r="AS14" s="7">
        <f t="shared" si="15"/>
        <v>-1.7814044832634441</v>
      </c>
      <c r="AT14" s="7">
        <f t="shared" si="16"/>
        <v>-8.3245253763972182E-2</v>
      </c>
      <c r="AU14" s="7">
        <f t="shared" si="17"/>
        <v>3.7806919737784237</v>
      </c>
      <c r="AV14" s="7">
        <f t="shared" si="18"/>
        <v>-15.342119608541255</v>
      </c>
      <c r="AW14" s="7">
        <f t="shared" si="19"/>
        <v>-2.6337894022248856</v>
      </c>
      <c r="AX14" s="7">
        <f t="shared" si="20"/>
        <v>5.5002303262335275</v>
      </c>
      <c r="AY14" s="7">
        <f t="shared" si="21"/>
        <v>-4.3429226492538424</v>
      </c>
      <c r="AZ14" s="7">
        <f t="shared" si="22"/>
        <v>-6.5467935513744866</v>
      </c>
      <c r="BA14" s="7">
        <f t="shared" si="23"/>
        <v>-8.7917818559964509</v>
      </c>
      <c r="BB14" s="7">
        <f t="shared" si="24"/>
        <v>-6.1587593000758556</v>
      </c>
      <c r="BC14" s="7">
        <f t="shared" si="25"/>
        <v>13.455906773318175</v>
      </c>
      <c r="BD14" s="7">
        <f t="shared" si="26"/>
        <v>8.5562301002372436</v>
      </c>
      <c r="BF14" s="6" t="s">
        <v>11</v>
      </c>
      <c r="BG14" s="20">
        <v>131.5606528781712</v>
      </c>
      <c r="BH14" s="20">
        <v>114.55642939441726</v>
      </c>
      <c r="BI14" s="20">
        <v>214.46384514400737</v>
      </c>
      <c r="BJ14" s="20">
        <v>87.138932326783291</v>
      </c>
      <c r="BK14" s="20">
        <v>172.07066156982393</v>
      </c>
      <c r="BL14" s="20">
        <v>181.50931557455172</v>
      </c>
      <c r="BM14" s="20">
        <v>176.87366998889837</v>
      </c>
      <c r="BN14" s="20">
        <v>175.32734334514629</v>
      </c>
      <c r="BO14" s="20">
        <v>77.199424140173718</v>
      </c>
      <c r="BP14" s="20">
        <v>172.12114549896802</v>
      </c>
      <c r="BQ14" s="32">
        <v>523.74166475400068</v>
      </c>
      <c r="BR14" s="20">
        <v>252.09788852941341</v>
      </c>
    </row>
    <row r="15" spans="1:70" ht="16.2" thickBot="1" x14ac:dyDescent="0.35">
      <c r="A15" s="24">
        <v>42005</v>
      </c>
      <c r="B15" s="25">
        <v>37.549877000000002</v>
      </c>
      <c r="C15" s="25">
        <v>20.897451</v>
      </c>
      <c r="D15" s="26">
        <v>26.185278</v>
      </c>
      <c r="E15" s="26">
        <v>34.886088999999998</v>
      </c>
      <c r="F15" s="27">
        <v>73.420090000000002</v>
      </c>
      <c r="G15" s="27">
        <v>36.752251000000001</v>
      </c>
      <c r="H15" s="28">
        <v>59.762748999999999</v>
      </c>
      <c r="I15" s="28">
        <v>77.457877999999994</v>
      </c>
      <c r="J15" s="29">
        <v>37.612552999999998</v>
      </c>
      <c r="K15" s="29">
        <v>57.933715999999997</v>
      </c>
      <c r="L15" s="30">
        <v>35.084564</v>
      </c>
      <c r="M15" s="30">
        <v>141.86792</v>
      </c>
      <c r="P15" s="31">
        <f t="shared" si="2"/>
        <v>6.3912805892812896</v>
      </c>
      <c r="Q15" s="31">
        <f t="shared" si="3"/>
        <v>9.82400197995441</v>
      </c>
      <c r="R15" s="31">
        <f t="shared" si="4"/>
        <v>9.64492719916894</v>
      </c>
      <c r="S15" s="31">
        <f t="shared" si="5"/>
        <v>8.5396359563263182</v>
      </c>
      <c r="T15" s="31">
        <f t="shared" si="6"/>
        <v>6.9883270369186512</v>
      </c>
      <c r="U15" s="31">
        <f t="shared" si="7"/>
        <v>6.8090822518598992</v>
      </c>
      <c r="V15" s="31">
        <f t="shared" si="8"/>
        <v>6.4336347713857656</v>
      </c>
      <c r="W15" s="31">
        <f t="shared" si="9"/>
        <v>10.086442078880609</v>
      </c>
      <c r="X15" s="31">
        <f t="shared" si="10"/>
        <v>6.3791973918920108</v>
      </c>
      <c r="Y15" s="31">
        <f t="shared" si="11"/>
        <v>1.2811624236221952</v>
      </c>
      <c r="Z15" s="31">
        <f t="shared" si="12"/>
        <v>-7.50814802771953</v>
      </c>
      <c r="AA15" s="31">
        <f t="shared" si="13"/>
        <v>-1.8024821961159287</v>
      </c>
      <c r="AC15" s="203" t="s">
        <v>136</v>
      </c>
      <c r="AD15" s="137" t="s">
        <v>146</v>
      </c>
      <c r="AR15" s="34"/>
      <c r="AS15" s="35">
        <f t="shared" si="15"/>
        <v>5.1873547156093096</v>
      </c>
      <c r="AT15" s="35">
        <f t="shared" si="16"/>
        <v>9.4197334997608433</v>
      </c>
      <c r="AU15" s="35">
        <f t="shared" si="17"/>
        <v>7.2831936426107493</v>
      </c>
      <c r="AV15" s="35">
        <f t="shared" si="18"/>
        <v>6.2222976151169274</v>
      </c>
      <c r="AW15" s="35">
        <f t="shared" si="19"/>
        <v>5.6992311937087408</v>
      </c>
      <c r="AX15" s="35">
        <f t="shared" si="20"/>
        <v>5.6304429832387184</v>
      </c>
      <c r="AY15" s="35">
        <f t="shared" si="21"/>
        <v>4.8710313065366684</v>
      </c>
      <c r="AZ15" s="35">
        <f t="shared" si="22"/>
        <v>8.3331071746485126</v>
      </c>
      <c r="BA15" s="35">
        <f t="shared" si="23"/>
        <v>5.8024695879710144</v>
      </c>
      <c r="BB15" s="35">
        <f t="shared" si="24"/>
        <v>0.56315763997047952</v>
      </c>
      <c r="BC15" s="35">
        <f t="shared" si="25"/>
        <v>-8.3075801159793929</v>
      </c>
      <c r="BD15" s="35">
        <f t="shared" si="26"/>
        <v>-2.7220562495829217</v>
      </c>
      <c r="BE15" s="35"/>
      <c r="BF15" s="6" t="s">
        <v>12</v>
      </c>
      <c r="BG15" s="20">
        <v>91.665950107628859</v>
      </c>
      <c r="BH15" s="20">
        <v>39.024583498145525</v>
      </c>
      <c r="BI15" s="20">
        <v>162.82395180594489</v>
      </c>
      <c r="BJ15" s="20">
        <v>73.836789514794404</v>
      </c>
      <c r="BK15" s="20">
        <v>139.38141711838011</v>
      </c>
      <c r="BL15" s="20">
        <v>106.45733664281573</v>
      </c>
      <c r="BM15" s="20">
        <v>130.11730209753148</v>
      </c>
      <c r="BN15" s="20">
        <v>120.66612949262932</v>
      </c>
      <c r="BO15" s="20">
        <v>-15.489010397569951</v>
      </c>
      <c r="BP15" s="20">
        <v>38.867481559426388</v>
      </c>
      <c r="BQ15" s="20">
        <v>252.09788852941341</v>
      </c>
      <c r="BR15" s="32">
        <v>403.8989417564805</v>
      </c>
    </row>
    <row r="16" spans="1:70" ht="15.6" x14ac:dyDescent="0.3">
      <c r="A16" s="24">
        <v>42036</v>
      </c>
      <c r="B16" s="25">
        <v>39.949795000000002</v>
      </c>
      <c r="C16" s="25">
        <v>22.950417000000002</v>
      </c>
      <c r="D16" s="26">
        <v>28.710829</v>
      </c>
      <c r="E16" s="26">
        <v>37.865234000000001</v>
      </c>
      <c r="F16" s="27">
        <v>78.550926000000004</v>
      </c>
      <c r="G16" s="27">
        <v>39.254742</v>
      </c>
      <c r="H16" s="28">
        <v>63.607666000000002</v>
      </c>
      <c r="I16" s="28">
        <v>85.270622000000003</v>
      </c>
      <c r="J16" s="29">
        <v>40.011932000000002</v>
      </c>
      <c r="K16" s="29">
        <v>58.675941000000002</v>
      </c>
      <c r="L16" s="30">
        <v>32.450363000000003</v>
      </c>
      <c r="M16" s="30">
        <v>139.310776</v>
      </c>
      <c r="P16" s="31">
        <f t="shared" si="2"/>
        <v>-2.1954730931660671</v>
      </c>
      <c r="Q16" s="31">
        <f t="shared" si="3"/>
        <v>2.2637497174887944</v>
      </c>
      <c r="R16" s="31">
        <f t="shared" si="4"/>
        <v>-2.7549082612696396</v>
      </c>
      <c r="S16" s="31">
        <f t="shared" si="5"/>
        <v>-6.6148937571599342</v>
      </c>
      <c r="T16" s="31">
        <f t="shared" si="6"/>
        <v>-0.62002706371659944</v>
      </c>
      <c r="U16" s="31">
        <f t="shared" si="7"/>
        <v>1.6639773100534105</v>
      </c>
      <c r="V16" s="31">
        <f t="shared" si="8"/>
        <v>-3.3888666815726332</v>
      </c>
      <c r="W16" s="31">
        <f t="shared" si="9"/>
        <v>-4.1495651339332307</v>
      </c>
      <c r="X16" s="31">
        <f t="shared" si="10"/>
        <v>-7.4334650973614691</v>
      </c>
      <c r="Y16" s="31">
        <f t="shared" si="11"/>
        <v>-3.2755997896991573</v>
      </c>
      <c r="Z16" s="31">
        <f t="shared" si="12"/>
        <v>3.4589813371270983</v>
      </c>
      <c r="AA16" s="31">
        <f t="shared" si="13"/>
        <v>-4.0548191333023009E-2</v>
      </c>
      <c r="AC16" s="203"/>
      <c r="AD16" s="137" t="s">
        <v>147</v>
      </c>
      <c r="AS16" s="7">
        <f t="shared" si="15"/>
        <v>-3.3993989668380471</v>
      </c>
      <c r="AT16" s="7">
        <f t="shared" si="16"/>
        <v>1.8594812372952267</v>
      </c>
      <c r="AU16" s="7">
        <f t="shared" si="17"/>
        <v>-5.1166418178278308</v>
      </c>
      <c r="AV16" s="7">
        <f t="shared" si="18"/>
        <v>-8.9322320983693242</v>
      </c>
      <c r="AW16" s="7">
        <f t="shared" si="19"/>
        <v>-1.9091229069265094</v>
      </c>
      <c r="AX16" s="7">
        <f t="shared" si="20"/>
        <v>0.48533804143222969</v>
      </c>
      <c r="AY16" s="7">
        <f t="shared" si="21"/>
        <v>-4.9514701464217303</v>
      </c>
      <c r="AZ16" s="7">
        <f t="shared" si="22"/>
        <v>-5.9029000381653258</v>
      </c>
      <c r="BA16" s="7">
        <f t="shared" si="23"/>
        <v>-8.0101929012824655</v>
      </c>
      <c r="BB16" s="7">
        <f t="shared" si="24"/>
        <v>-3.9936045733508729</v>
      </c>
      <c r="BC16" s="7">
        <f t="shared" si="25"/>
        <v>2.6595492488672359</v>
      </c>
      <c r="BD16" s="7">
        <f t="shared" si="26"/>
        <v>-0.96012224480001618</v>
      </c>
    </row>
    <row r="17" spans="1:59" ht="16.2" thickBot="1" x14ac:dyDescent="0.35">
      <c r="A17" s="24">
        <v>42064</v>
      </c>
      <c r="B17" s="25">
        <v>39.072707999999999</v>
      </c>
      <c r="C17" s="25">
        <v>23.469957000000001</v>
      </c>
      <c r="D17" s="26">
        <v>27.919872000000002</v>
      </c>
      <c r="E17" s="26">
        <v>35.360489000000001</v>
      </c>
      <c r="F17" s="27">
        <v>78.063889000000003</v>
      </c>
      <c r="G17" s="27">
        <v>39.907932000000002</v>
      </c>
      <c r="H17" s="28">
        <v>61.452086999999999</v>
      </c>
      <c r="I17" s="28">
        <v>81.732262000000006</v>
      </c>
      <c r="J17" s="29">
        <v>37.037658999999998</v>
      </c>
      <c r="K17" s="29">
        <v>56.753951999999998</v>
      </c>
      <c r="L17" s="30">
        <v>33.572814999999999</v>
      </c>
      <c r="M17" s="30">
        <v>139.254288</v>
      </c>
      <c r="P17" s="31">
        <f t="shared" si="2"/>
        <v>0.19428650811712522</v>
      </c>
      <c r="Q17" s="31">
        <f t="shared" si="3"/>
        <v>-2.472032650081124</v>
      </c>
      <c r="R17" s="31">
        <f t="shared" si="4"/>
        <v>0.57866311134950887</v>
      </c>
      <c r="S17" s="31">
        <f t="shared" si="5"/>
        <v>19.626139785566863</v>
      </c>
      <c r="T17" s="31">
        <f t="shared" si="6"/>
        <v>-0.91339031290128547</v>
      </c>
      <c r="U17" s="31">
        <f t="shared" si="7"/>
        <v>4.7096426845670614</v>
      </c>
      <c r="V17" s="31">
        <f t="shared" si="8"/>
        <v>0.97840452513842102</v>
      </c>
      <c r="W17" s="31">
        <f t="shared" si="9"/>
        <v>4.4218083674228748</v>
      </c>
      <c r="X17" s="31">
        <f t="shared" si="10"/>
        <v>6.3369771831421673</v>
      </c>
      <c r="Y17" s="31">
        <f t="shared" si="11"/>
        <v>2.7882393106298586</v>
      </c>
      <c r="Z17" s="31">
        <f t="shared" si="12"/>
        <v>-8.632940073687589</v>
      </c>
      <c r="AA17" s="31">
        <f t="shared" si="13"/>
        <v>-3.9584956981719599</v>
      </c>
      <c r="AC17" s="203" t="s">
        <v>139</v>
      </c>
      <c r="AD17" s="137" t="s">
        <v>148</v>
      </c>
      <c r="AS17" s="7">
        <f t="shared" si="15"/>
        <v>-1.0096393655548548</v>
      </c>
      <c r="AT17" s="7">
        <f t="shared" si="16"/>
        <v>-2.8763011302746917</v>
      </c>
      <c r="AU17" s="7">
        <f t="shared" si="17"/>
        <v>-1.7830704452086823</v>
      </c>
      <c r="AV17" s="7">
        <f t="shared" si="18"/>
        <v>17.308801444357474</v>
      </c>
      <c r="AW17" s="7">
        <f t="shared" si="19"/>
        <v>-2.2024861561111955</v>
      </c>
      <c r="AX17" s="7">
        <f t="shared" si="20"/>
        <v>3.5310034159458805</v>
      </c>
      <c r="AY17" s="7">
        <f t="shared" si="21"/>
        <v>-0.58419893971067638</v>
      </c>
      <c r="AZ17" s="7">
        <f t="shared" si="22"/>
        <v>2.6684734631907792</v>
      </c>
      <c r="BA17" s="7">
        <f t="shared" si="23"/>
        <v>5.7602493792211709</v>
      </c>
      <c r="BB17" s="7">
        <f t="shared" si="24"/>
        <v>2.070234526978143</v>
      </c>
      <c r="BC17" s="7">
        <f t="shared" si="25"/>
        <v>-9.4323721619474519</v>
      </c>
      <c r="BD17" s="7">
        <f t="shared" si="26"/>
        <v>-4.8780697516389528</v>
      </c>
    </row>
    <row r="18" spans="1:59" ht="18" thickBot="1" x14ac:dyDescent="0.35">
      <c r="A18" s="24">
        <v>42095</v>
      </c>
      <c r="B18" s="25">
        <v>39.148620999999999</v>
      </c>
      <c r="C18" s="25">
        <v>22.889772000000001</v>
      </c>
      <c r="D18" s="26">
        <v>28.081434000000002</v>
      </c>
      <c r="E18" s="26">
        <v>42.300387999999998</v>
      </c>
      <c r="F18" s="27">
        <v>77.350860999999995</v>
      </c>
      <c r="G18" s="27">
        <v>41.787452999999999</v>
      </c>
      <c r="H18" s="28">
        <v>62.053336999999999</v>
      </c>
      <c r="I18" s="28">
        <v>85.346305999999998</v>
      </c>
      <c r="J18" s="29">
        <v>39.384726999999998</v>
      </c>
      <c r="K18" s="29">
        <v>58.336387999999999</v>
      </c>
      <c r="L18" s="30">
        <v>30.674493999999999</v>
      </c>
      <c r="M18" s="30">
        <v>133.74191300000001</v>
      </c>
      <c r="P18" s="31">
        <f t="shared" si="2"/>
        <v>5.2318624454230633</v>
      </c>
      <c r="Q18" s="31">
        <f t="shared" si="3"/>
        <v>2.4167693762961129</v>
      </c>
      <c r="R18" s="31">
        <f t="shared" si="4"/>
        <v>4.0990641717228549</v>
      </c>
      <c r="S18" s="31">
        <f t="shared" si="5"/>
        <v>-3.6595409006650148</v>
      </c>
      <c r="T18" s="31">
        <f t="shared" si="6"/>
        <v>-0.64215445513914338</v>
      </c>
      <c r="U18" s="31">
        <f t="shared" si="7"/>
        <v>4.8002829940365199</v>
      </c>
      <c r="V18" s="31">
        <f t="shared" si="8"/>
        <v>3.9818374312407867</v>
      </c>
      <c r="W18" s="31">
        <f t="shared" si="9"/>
        <v>2.460176776719547</v>
      </c>
      <c r="X18" s="31">
        <f t="shared" si="10"/>
        <v>-5.8489855725037732</v>
      </c>
      <c r="Y18" s="31">
        <f t="shared" si="11"/>
        <v>-2.4837362230928584</v>
      </c>
      <c r="Z18" s="31">
        <f t="shared" si="12"/>
        <v>-2.6031105843180247</v>
      </c>
      <c r="AA18" s="31">
        <f t="shared" si="13"/>
        <v>2.9960944255373212</v>
      </c>
      <c r="AC18" s="203"/>
      <c r="AD18" s="137" t="s">
        <v>149</v>
      </c>
      <c r="AS18" s="7">
        <f t="shared" si="15"/>
        <v>4.0279365717510833</v>
      </c>
      <c r="AT18" s="7">
        <f t="shared" si="16"/>
        <v>2.0125008961025452</v>
      </c>
      <c r="AU18" s="7">
        <f t="shared" si="17"/>
        <v>1.7373306151646637</v>
      </c>
      <c r="AV18" s="7">
        <f t="shared" si="18"/>
        <v>-5.9768792418744052</v>
      </c>
      <c r="AW18" s="7">
        <f t="shared" si="19"/>
        <v>-1.9312502983490534</v>
      </c>
      <c r="AX18" s="7">
        <f t="shared" si="20"/>
        <v>3.6216437254153391</v>
      </c>
      <c r="AY18" s="7">
        <f t="shared" si="21"/>
        <v>2.4192339663916895</v>
      </c>
      <c r="AZ18" s="7">
        <f t="shared" si="22"/>
        <v>0.70684187248745145</v>
      </c>
      <c r="BA18" s="7">
        <f t="shared" si="23"/>
        <v>-6.4257133764247696</v>
      </c>
      <c r="BB18" s="7">
        <f t="shared" si="24"/>
        <v>-3.201741006744574</v>
      </c>
      <c r="BC18" s="7">
        <f t="shared" si="25"/>
        <v>-3.4025426725778871</v>
      </c>
      <c r="BD18" s="7">
        <f t="shared" si="26"/>
        <v>2.0765203720703278</v>
      </c>
      <c r="BF18" s="16" t="s">
        <v>59</v>
      </c>
      <c r="BG18" s="17">
        <v>4.32</v>
      </c>
    </row>
    <row r="19" spans="1:59" ht="15.6" x14ac:dyDescent="0.3">
      <c r="A19" s="24">
        <v>42125</v>
      </c>
      <c r="B19" s="25">
        <v>41.196823000000002</v>
      </c>
      <c r="C19" s="25">
        <v>23.442965000000001</v>
      </c>
      <c r="D19" s="26">
        <v>29.232510000000001</v>
      </c>
      <c r="E19" s="26">
        <v>40.752388000000003</v>
      </c>
      <c r="F19" s="27">
        <v>76.854149000000007</v>
      </c>
      <c r="G19" s="27">
        <v>43.793368999999998</v>
      </c>
      <c r="H19" s="28">
        <v>64.524199999999993</v>
      </c>
      <c r="I19" s="28">
        <v>87.445976000000002</v>
      </c>
      <c r="J19" s="29">
        <v>37.081119999999999</v>
      </c>
      <c r="K19" s="29">
        <v>56.887466000000003</v>
      </c>
      <c r="L19" s="30">
        <v>29.876003000000001</v>
      </c>
      <c r="M19" s="30">
        <v>137.74894699999999</v>
      </c>
      <c r="P19" s="31">
        <f t="shared" si="2"/>
        <v>0.98764897477652269</v>
      </c>
      <c r="Q19" s="31">
        <f t="shared" si="3"/>
        <v>-2.7124128709828277</v>
      </c>
      <c r="R19" s="31">
        <f t="shared" si="4"/>
        <v>-3.3205769877441282</v>
      </c>
      <c r="S19" s="31">
        <f t="shared" si="5"/>
        <v>-5.1708724406530626</v>
      </c>
      <c r="T19" s="31">
        <f t="shared" si="6"/>
        <v>-3.5251187284646157E-2</v>
      </c>
      <c r="U19" s="31">
        <f t="shared" si="7"/>
        <v>3.5230835974277452</v>
      </c>
      <c r="V19" s="31">
        <f t="shared" si="8"/>
        <v>-2.0565973696690443</v>
      </c>
      <c r="W19" s="31">
        <f t="shared" si="9"/>
        <v>1.3223410074352682</v>
      </c>
      <c r="X19" s="31">
        <f t="shared" si="10"/>
        <v>-3.1066537364567104</v>
      </c>
      <c r="Y19" s="31">
        <f t="shared" si="11"/>
        <v>-1.539713510881302</v>
      </c>
      <c r="Z19" s="31">
        <f t="shared" si="12"/>
        <v>-2.1892821472805468</v>
      </c>
      <c r="AA19" s="31">
        <f t="shared" si="13"/>
        <v>-4.7380260554732212</v>
      </c>
      <c r="AC19" s="203" t="s">
        <v>140</v>
      </c>
      <c r="AD19" s="137" t="s">
        <v>150</v>
      </c>
      <c r="AS19" s="7">
        <f t="shared" si="15"/>
        <v>-0.21627689889545731</v>
      </c>
      <c r="AT19" s="7">
        <f t="shared" si="16"/>
        <v>-3.1166813511763953</v>
      </c>
      <c r="AU19" s="7">
        <f t="shared" si="17"/>
        <v>-5.6823105443023199</v>
      </c>
      <c r="AV19" s="7">
        <f t="shared" si="18"/>
        <v>-7.4882107818624526</v>
      </c>
      <c r="AW19" s="7">
        <f t="shared" si="19"/>
        <v>-1.3243470304945562</v>
      </c>
      <c r="AX19" s="7">
        <f t="shared" si="20"/>
        <v>2.3444443288065644</v>
      </c>
      <c r="AY19" s="7">
        <f t="shared" si="21"/>
        <v>-3.6192008345181419</v>
      </c>
      <c r="AZ19" s="7">
        <f t="shared" si="22"/>
        <v>-0.43099389679682742</v>
      </c>
      <c r="BA19" s="7">
        <f t="shared" si="23"/>
        <v>-3.6833815403777068</v>
      </c>
      <c r="BB19" s="7">
        <f t="shared" si="24"/>
        <v>-2.2577182945330176</v>
      </c>
      <c r="BC19" s="7">
        <f t="shared" si="25"/>
        <v>-2.9887142355404093</v>
      </c>
      <c r="BD19" s="7">
        <f t="shared" si="26"/>
        <v>-5.6576001089402146</v>
      </c>
    </row>
    <row r="20" spans="1:59" ht="17.399999999999999" x14ac:dyDescent="0.3">
      <c r="A20" s="24">
        <v>42156</v>
      </c>
      <c r="B20" s="25">
        <v>41.603703000000003</v>
      </c>
      <c r="C20" s="25">
        <v>22.807095</v>
      </c>
      <c r="D20" s="26">
        <v>28.261821999999999</v>
      </c>
      <c r="E20" s="26">
        <v>38.645133999999999</v>
      </c>
      <c r="F20" s="27">
        <v>76.827056999999996</v>
      </c>
      <c r="G20" s="27">
        <v>45.336246000000003</v>
      </c>
      <c r="H20" s="28">
        <v>63.197197000000003</v>
      </c>
      <c r="I20" s="28">
        <v>88.602310000000003</v>
      </c>
      <c r="J20" s="29">
        <v>35.929138000000002</v>
      </c>
      <c r="K20" s="29">
        <v>56.011561999999998</v>
      </c>
      <c r="L20" s="30">
        <v>29.221933</v>
      </c>
      <c r="M20" s="30">
        <v>131.22236599999999</v>
      </c>
      <c r="P20" s="31">
        <f t="shared" si="2"/>
        <v>3.2803738647975589</v>
      </c>
      <c r="Q20" s="31">
        <f t="shared" si="3"/>
        <v>7.5454896820485118</v>
      </c>
      <c r="R20" s="31">
        <f t="shared" si="4"/>
        <v>-3.2926858006536164</v>
      </c>
      <c r="S20" s="31">
        <f t="shared" si="5"/>
        <v>5.775743978530401</v>
      </c>
      <c r="T20" s="31">
        <f t="shared" si="6"/>
        <v>5.0384033323051858</v>
      </c>
      <c r="U20" s="31">
        <f t="shared" si="7"/>
        <v>8.0380409088127927</v>
      </c>
      <c r="V20" s="31">
        <f t="shared" si="8"/>
        <v>12.196563084910238</v>
      </c>
      <c r="W20" s="31">
        <f t="shared" si="9"/>
        <v>4.1934143703476812</v>
      </c>
      <c r="X20" s="31">
        <f t="shared" si="10"/>
        <v>0.82441165162381314</v>
      </c>
      <c r="Y20" s="31">
        <f t="shared" si="11"/>
        <v>-4.7956580821652439</v>
      </c>
      <c r="Z20" s="31">
        <f t="shared" si="12"/>
        <v>9.247673656633193</v>
      </c>
      <c r="AA20" s="31">
        <f t="shared" si="13"/>
        <v>12.306813611332078</v>
      </c>
      <c r="AC20" s="203"/>
      <c r="AD20" s="137" t="s">
        <v>151</v>
      </c>
      <c r="AR20" s="5" t="s">
        <v>27</v>
      </c>
      <c r="AS20" s="36">
        <f t="shared" si="15"/>
        <v>2.0764479911255789</v>
      </c>
      <c r="AT20" s="36">
        <f t="shared" si="16"/>
        <v>7.1412212018549441</v>
      </c>
      <c r="AU20" s="36">
        <f t="shared" si="17"/>
        <v>-5.6544193572118076</v>
      </c>
      <c r="AV20" s="36">
        <f t="shared" si="18"/>
        <v>3.4584056373210106</v>
      </c>
      <c r="AW20" s="36">
        <f t="shared" si="19"/>
        <v>3.7493074890952758</v>
      </c>
      <c r="AX20" s="36">
        <f t="shared" si="20"/>
        <v>6.8594016401916118</v>
      </c>
      <c r="AY20" s="36">
        <f t="shared" si="21"/>
        <v>10.633959620061141</v>
      </c>
      <c r="AZ20" s="36">
        <f t="shared" si="22"/>
        <v>2.4400794661155856</v>
      </c>
      <c r="BA20" s="36">
        <f t="shared" si="23"/>
        <v>0.24768384770281682</v>
      </c>
      <c r="BB20" s="36">
        <f t="shared" si="24"/>
        <v>-5.5136628658169595</v>
      </c>
      <c r="BC20" s="36">
        <f t="shared" si="25"/>
        <v>8.4482415683733301</v>
      </c>
      <c r="BD20" s="36">
        <f t="shared" si="26"/>
        <v>11.387239557865085</v>
      </c>
      <c r="BE20" s="37"/>
      <c r="BF20" s="205" t="s">
        <v>20</v>
      </c>
      <c r="BG20" s="205"/>
    </row>
    <row r="21" spans="1:59" ht="16.2" x14ac:dyDescent="0.35">
      <c r="A21" s="24">
        <v>42186</v>
      </c>
      <c r="B21" s="25">
        <v>42.96846</v>
      </c>
      <c r="C21" s="25">
        <v>24.528002000000001</v>
      </c>
      <c r="D21" s="26">
        <v>27.331249</v>
      </c>
      <c r="E21" s="26">
        <v>40.877178000000001</v>
      </c>
      <c r="F21" s="27">
        <v>80.697913999999997</v>
      </c>
      <c r="G21" s="27">
        <v>48.980392000000002</v>
      </c>
      <c r="H21" s="28">
        <v>70.905083000000005</v>
      </c>
      <c r="I21" s="28">
        <v>92.317772000000005</v>
      </c>
      <c r="J21" s="29">
        <v>36.225341999999998</v>
      </c>
      <c r="K21" s="29">
        <v>53.325439000000003</v>
      </c>
      <c r="L21" s="30">
        <v>31.924282000000002</v>
      </c>
      <c r="M21" s="30">
        <v>147.371658</v>
      </c>
      <c r="P21" s="31">
        <f t="shared" si="2"/>
        <v>-10.221436839951902</v>
      </c>
      <c r="Q21" s="31">
        <f t="shared" si="3"/>
        <v>-10.648951349563662</v>
      </c>
      <c r="R21" s="31">
        <f t="shared" si="4"/>
        <v>-7.040391750848995</v>
      </c>
      <c r="S21" s="31">
        <f t="shared" si="5"/>
        <v>-6.8093864013802463</v>
      </c>
      <c r="T21" s="31">
        <f t="shared" si="6"/>
        <v>-4.8468043424269913</v>
      </c>
      <c r="U21" s="31">
        <f t="shared" si="7"/>
        <v>-5.5584161106754788</v>
      </c>
      <c r="V21" s="31">
        <f t="shared" si="8"/>
        <v>-5.3623588593782578</v>
      </c>
      <c r="W21" s="31">
        <f t="shared" si="9"/>
        <v>-5.0034818864562851</v>
      </c>
      <c r="X21" s="31">
        <f t="shared" si="10"/>
        <v>-7.9331700995397103</v>
      </c>
      <c r="Y21" s="31">
        <f t="shared" si="11"/>
        <v>-5.0119943691415259</v>
      </c>
      <c r="Z21" s="31">
        <f t="shared" si="12"/>
        <v>-7.0859009452428845</v>
      </c>
      <c r="AA21" s="31">
        <f t="shared" si="13"/>
        <v>-1.9056235358361762</v>
      </c>
      <c r="AC21" s="203" t="s">
        <v>141</v>
      </c>
      <c r="AD21" s="137" t="s">
        <v>152</v>
      </c>
      <c r="AR21" s="2" t="s">
        <v>33</v>
      </c>
      <c r="AS21" s="7">
        <f t="shared" si="15"/>
        <v>-11.425362713623883</v>
      </c>
      <c r="AT21" s="7">
        <f t="shared" si="16"/>
        <v>-11.053219829757229</v>
      </c>
      <c r="AU21" s="7">
        <f t="shared" si="17"/>
        <v>-9.4021253074071858</v>
      </c>
      <c r="AV21" s="7">
        <f t="shared" si="18"/>
        <v>-9.1267247425896372</v>
      </c>
      <c r="AW21" s="7">
        <f t="shared" si="19"/>
        <v>-6.1359001856369009</v>
      </c>
      <c r="AX21" s="7">
        <f t="shared" si="20"/>
        <v>-6.7370553792966597</v>
      </c>
      <c r="AY21" s="7">
        <f t="shared" si="21"/>
        <v>-6.924962324227355</v>
      </c>
      <c r="AZ21" s="7">
        <f t="shared" si="22"/>
        <v>-6.7568167906883811</v>
      </c>
      <c r="BA21" s="7">
        <f t="shared" si="23"/>
        <v>-8.5098979034607058</v>
      </c>
      <c r="BB21" s="7">
        <f t="shared" si="24"/>
        <v>-5.7299991527932415</v>
      </c>
      <c r="BC21" s="7">
        <f t="shared" si="25"/>
        <v>-7.8853330335027474</v>
      </c>
      <c r="BD21" s="7">
        <f t="shared" si="26"/>
        <v>-2.8251975893031691</v>
      </c>
      <c r="BE21" s="3" t="s">
        <v>28</v>
      </c>
      <c r="BF21" s="38" t="s">
        <v>1</v>
      </c>
      <c r="BG21" s="20">
        <f>AD6</f>
        <v>14.44711048406376</v>
      </c>
    </row>
    <row r="22" spans="1:59" ht="16.2" x14ac:dyDescent="0.35">
      <c r="A22" s="24">
        <v>42217</v>
      </c>
      <c r="B22" s="25">
        <v>38.576466000000003</v>
      </c>
      <c r="C22" s="25">
        <v>21.916027</v>
      </c>
      <c r="D22" s="26">
        <v>25.407022000000001</v>
      </c>
      <c r="E22" s="26">
        <v>38.093693000000002</v>
      </c>
      <c r="F22" s="27">
        <v>76.786643999999995</v>
      </c>
      <c r="G22" s="27">
        <v>46.257857999999999</v>
      </c>
      <c r="H22" s="28">
        <v>67.102897999999996</v>
      </c>
      <c r="I22" s="28">
        <v>87.698668999999995</v>
      </c>
      <c r="J22" s="29">
        <v>33.351523999999998</v>
      </c>
      <c r="K22" s="29">
        <v>50.652771000000001</v>
      </c>
      <c r="L22" s="30">
        <v>29.662158999999999</v>
      </c>
      <c r="M22" s="30">
        <v>144.563309</v>
      </c>
      <c r="P22" s="31">
        <f t="shared" si="2"/>
        <v>-11.194542807524165</v>
      </c>
      <c r="Q22" s="31">
        <f t="shared" si="3"/>
        <v>-1.752128704714595</v>
      </c>
      <c r="R22" s="31">
        <f t="shared" si="4"/>
        <v>-1.7388775433815118</v>
      </c>
      <c r="S22" s="31">
        <f t="shared" si="5"/>
        <v>2.3710119152795084</v>
      </c>
      <c r="T22" s="31">
        <f t="shared" si="6"/>
        <v>4.6075148172903813</v>
      </c>
      <c r="U22" s="31">
        <f t="shared" si="7"/>
        <v>4.1797201245245885</v>
      </c>
      <c r="V22" s="31">
        <f t="shared" si="8"/>
        <v>-2.1400506428202237</v>
      </c>
      <c r="W22" s="31">
        <f t="shared" si="9"/>
        <v>-2.4358579489957788</v>
      </c>
      <c r="X22" s="31">
        <f t="shared" si="10"/>
        <v>-9.0021373536033789</v>
      </c>
      <c r="Y22" s="31">
        <f t="shared" si="11"/>
        <v>-0.25830768468717569</v>
      </c>
      <c r="Z22" s="31">
        <f t="shared" si="12"/>
        <v>6.4779876609791121</v>
      </c>
      <c r="AA22" s="31">
        <f t="shared" si="13"/>
        <v>5.1472853322691803</v>
      </c>
      <c r="AC22" s="203"/>
      <c r="AD22" s="137" t="s">
        <v>153</v>
      </c>
      <c r="AR22" s="2" t="s">
        <v>34</v>
      </c>
      <c r="AS22" s="7">
        <f t="shared" si="15"/>
        <v>-12.398468681196146</v>
      </c>
      <c r="AT22" s="7">
        <f t="shared" si="16"/>
        <v>-2.1563971849081627</v>
      </c>
      <c r="AU22" s="7">
        <f t="shared" si="17"/>
        <v>-4.1006110999397034</v>
      </c>
      <c r="AV22" s="7">
        <f t="shared" si="18"/>
        <v>5.3673574070117969E-2</v>
      </c>
      <c r="AW22" s="7">
        <f t="shared" si="19"/>
        <v>3.3184189740804713</v>
      </c>
      <c r="AX22" s="7">
        <f t="shared" si="20"/>
        <v>3.0010808559034077</v>
      </c>
      <c r="AY22" s="7">
        <f t="shared" si="21"/>
        <v>-3.7026541076693213</v>
      </c>
      <c r="AZ22" s="7">
        <f t="shared" si="22"/>
        <v>-4.1891928532278744</v>
      </c>
      <c r="BA22" s="7">
        <f t="shared" si="23"/>
        <v>-9.5788651575243744</v>
      </c>
      <c r="BB22" s="7">
        <f t="shared" si="24"/>
        <v>-0.9763124683388914</v>
      </c>
      <c r="BC22" s="7">
        <f t="shared" si="25"/>
        <v>5.6785555727192492</v>
      </c>
      <c r="BD22" s="7">
        <f t="shared" si="26"/>
        <v>4.2277112788021869</v>
      </c>
      <c r="BE22" s="3" t="s">
        <v>29</v>
      </c>
      <c r="BF22" s="38" t="s">
        <v>2</v>
      </c>
      <c r="BG22" s="20">
        <f>AE6</f>
        <v>4.85122176232281</v>
      </c>
    </row>
    <row r="23" spans="1:59" ht="16.2" x14ac:dyDescent="0.35">
      <c r="A23" s="24">
        <v>42248</v>
      </c>
      <c r="B23" s="25">
        <v>34.258006999999999</v>
      </c>
      <c r="C23" s="25">
        <v>21.532029999999999</v>
      </c>
      <c r="D23" s="26">
        <v>24.965225</v>
      </c>
      <c r="E23" s="26">
        <v>38.996898999999999</v>
      </c>
      <c r="F23" s="27">
        <v>80.324600000000004</v>
      </c>
      <c r="G23" s="27">
        <v>48.191307000000002</v>
      </c>
      <c r="H23" s="28">
        <v>65.666861999999995</v>
      </c>
      <c r="I23" s="28">
        <v>85.562454000000002</v>
      </c>
      <c r="J23" s="29">
        <v>30.349174000000001</v>
      </c>
      <c r="K23" s="29">
        <v>50.521931000000002</v>
      </c>
      <c r="L23" s="30">
        <v>31.583670000000001</v>
      </c>
      <c r="M23" s="30">
        <v>152.00439499999999</v>
      </c>
      <c r="P23" s="31">
        <f t="shared" si="2"/>
        <v>11.387367046775388</v>
      </c>
      <c r="Q23" s="31">
        <f t="shared" si="3"/>
        <v>7.6727554252896679</v>
      </c>
      <c r="R23" s="31">
        <f t="shared" si="4"/>
        <v>8.3409102060966855</v>
      </c>
      <c r="S23" s="31">
        <f t="shared" si="5"/>
        <v>18.93355417824376</v>
      </c>
      <c r="T23" s="31">
        <f t="shared" si="6"/>
        <v>13.924700527609213</v>
      </c>
      <c r="U23" s="31">
        <f t="shared" si="7"/>
        <v>10.080913555633586</v>
      </c>
      <c r="V23" s="31">
        <f t="shared" si="8"/>
        <v>11.369503235893941</v>
      </c>
      <c r="W23" s="31">
        <f t="shared" si="9"/>
        <v>9.8424128882511841</v>
      </c>
      <c r="X23" s="31">
        <f t="shared" si="10"/>
        <v>10.698462501813054</v>
      </c>
      <c r="Y23" s="31">
        <f t="shared" si="11"/>
        <v>11.284465750131357</v>
      </c>
      <c r="Z23" s="31">
        <f t="shared" si="12"/>
        <v>4.7971974124602967</v>
      </c>
      <c r="AA23" s="31">
        <f t="shared" si="13"/>
        <v>9.3536380971089841</v>
      </c>
      <c r="AC23" s="203" t="s">
        <v>142</v>
      </c>
      <c r="AD23" s="137" t="s">
        <v>154</v>
      </c>
      <c r="AR23" s="2" t="s">
        <v>35</v>
      </c>
      <c r="AS23" s="7">
        <f t="shared" si="15"/>
        <v>10.183441173103407</v>
      </c>
      <c r="AT23" s="7">
        <f t="shared" si="16"/>
        <v>7.2684869450961003</v>
      </c>
      <c r="AU23" s="7">
        <f t="shared" si="17"/>
        <v>5.9791766495384948</v>
      </c>
      <c r="AV23" s="7">
        <f t="shared" si="18"/>
        <v>16.616215837034371</v>
      </c>
      <c r="AW23" s="7">
        <f t="shared" si="19"/>
        <v>12.635604684399302</v>
      </c>
      <c r="AX23" s="7">
        <f t="shared" si="20"/>
        <v>8.9022742870124052</v>
      </c>
      <c r="AY23" s="7">
        <f t="shared" si="21"/>
        <v>9.8068997710448436</v>
      </c>
      <c r="AZ23" s="7">
        <f t="shared" si="22"/>
        <v>8.0890779840190881</v>
      </c>
      <c r="BA23" s="7">
        <f t="shared" si="23"/>
        <v>10.121734697892059</v>
      </c>
      <c r="BB23" s="7">
        <f t="shared" si="24"/>
        <v>10.566460966479641</v>
      </c>
      <c r="BC23" s="7">
        <f t="shared" si="25"/>
        <v>3.9977653242004343</v>
      </c>
      <c r="BD23" s="7">
        <f t="shared" si="26"/>
        <v>8.4340640436419907</v>
      </c>
      <c r="BE23" s="3" t="s">
        <v>30</v>
      </c>
      <c r="BF23" s="38" t="s">
        <v>3</v>
      </c>
      <c r="BG23" s="20">
        <f>AF6</f>
        <v>28.340802678698296</v>
      </c>
    </row>
    <row r="24" spans="1:59" ht="16.2" x14ac:dyDescent="0.35">
      <c r="A24" s="24">
        <v>42278</v>
      </c>
      <c r="B24" s="25">
        <v>38.159092000000001</v>
      </c>
      <c r="C24" s="25">
        <v>23.18413</v>
      </c>
      <c r="D24" s="26">
        <v>27.047552</v>
      </c>
      <c r="E24" s="26">
        <v>46.380398</v>
      </c>
      <c r="F24" s="27">
        <v>91.509559999999993</v>
      </c>
      <c r="G24" s="27">
        <v>53.049430999999998</v>
      </c>
      <c r="H24" s="28">
        <v>73.132857999999999</v>
      </c>
      <c r="I24" s="28">
        <v>93.983863999999997</v>
      </c>
      <c r="J24" s="29">
        <v>33.596069</v>
      </c>
      <c r="K24" s="29">
        <v>56.223061000000001</v>
      </c>
      <c r="L24" s="30">
        <v>33.098801000000002</v>
      </c>
      <c r="M24" s="30">
        <v>166.22233600000001</v>
      </c>
      <c r="P24" s="31">
        <f t="shared" si="2"/>
        <v>0.85011980893046069</v>
      </c>
      <c r="Q24" s="31">
        <f t="shared" si="3"/>
        <v>-3.1046970492315196</v>
      </c>
      <c r="R24" s="31">
        <f t="shared" si="4"/>
        <v>-1.0042165738326281</v>
      </c>
      <c r="S24" s="31">
        <f t="shared" si="5"/>
        <v>3.2484844136093871</v>
      </c>
      <c r="T24" s="31">
        <f t="shared" si="6"/>
        <v>1.7015599244494251</v>
      </c>
      <c r="U24" s="31">
        <f t="shared" si="7"/>
        <v>-1.8858826214365965</v>
      </c>
      <c r="V24" s="31">
        <f t="shared" si="8"/>
        <v>1.8432521808459779</v>
      </c>
      <c r="W24" s="31">
        <f t="shared" si="9"/>
        <v>-0.91209699571407343</v>
      </c>
      <c r="X24" s="31">
        <f t="shared" si="10"/>
        <v>-5.1467926202913734</v>
      </c>
      <c r="Y24" s="31">
        <f t="shared" si="11"/>
        <v>-1.3052597758773765</v>
      </c>
      <c r="Z24" s="31">
        <f t="shared" si="12"/>
        <v>0.7036357600989751</v>
      </c>
      <c r="AA24" s="31">
        <f t="shared" si="13"/>
        <v>4.6195145518830749</v>
      </c>
      <c r="AC24" s="203"/>
      <c r="AD24" s="137" t="s">
        <v>155</v>
      </c>
      <c r="AR24" s="2" t="s">
        <v>36</v>
      </c>
      <c r="AS24" s="7">
        <f t="shared" si="15"/>
        <v>-0.35380606474151932</v>
      </c>
      <c r="AT24" s="7">
        <f t="shared" si="16"/>
        <v>-3.5089655294250872</v>
      </c>
      <c r="AU24" s="7">
        <f t="shared" si="17"/>
        <v>-3.3659501303908193</v>
      </c>
      <c r="AV24" s="7">
        <f t="shared" si="18"/>
        <v>0.93114607239999669</v>
      </c>
      <c r="AW24" s="7">
        <f t="shared" si="19"/>
        <v>0.41246408123951506</v>
      </c>
      <c r="AX24" s="7">
        <f t="shared" si="20"/>
        <v>-3.0645218900577773</v>
      </c>
      <c r="AY24" s="7">
        <f t="shared" si="21"/>
        <v>0.28064871599688046</v>
      </c>
      <c r="AZ24" s="7">
        <f t="shared" si="22"/>
        <v>-2.665431899946169</v>
      </c>
      <c r="BA24" s="7">
        <f t="shared" si="23"/>
        <v>-5.7235204242123698</v>
      </c>
      <c r="BB24" s="7">
        <f t="shared" si="24"/>
        <v>-2.0232645595290921</v>
      </c>
      <c r="BC24" s="7">
        <f t="shared" si="25"/>
        <v>-9.5796328160887456E-2</v>
      </c>
      <c r="BD24" s="7">
        <f t="shared" si="26"/>
        <v>3.6999404984160815</v>
      </c>
      <c r="BE24" s="3" t="s">
        <v>31</v>
      </c>
      <c r="BF24" s="38" t="s">
        <v>4</v>
      </c>
      <c r="BG24" s="20">
        <f>AG6</f>
        <v>27.808060094512683</v>
      </c>
    </row>
    <row r="25" spans="1:59" ht="15.6" x14ac:dyDescent="0.35">
      <c r="A25" s="24">
        <v>42309</v>
      </c>
      <c r="B25" s="25">
        <v>38.483490000000003</v>
      </c>
      <c r="C25" s="25">
        <v>22.464333</v>
      </c>
      <c r="D25" s="26">
        <v>26.775936000000002</v>
      </c>
      <c r="E25" s="26">
        <v>47.887058000000003</v>
      </c>
      <c r="F25" s="27">
        <v>93.066649999999996</v>
      </c>
      <c r="G25" s="27">
        <v>52.048980999999998</v>
      </c>
      <c r="H25" s="28">
        <v>74.480880999999997</v>
      </c>
      <c r="I25" s="28">
        <v>93.126639999999995</v>
      </c>
      <c r="J25" s="29">
        <v>31.866949000000002</v>
      </c>
      <c r="K25" s="29">
        <v>55.489204000000001</v>
      </c>
      <c r="L25" s="30">
        <v>33.331696000000001</v>
      </c>
      <c r="M25" s="30">
        <v>173.90100100000001</v>
      </c>
      <c r="P25" s="31">
        <f t="shared" si="2"/>
        <v>-2.2264092991575168E-2</v>
      </c>
      <c r="Q25" s="31">
        <f t="shared" si="3"/>
        <v>-0.70017658659172755</v>
      </c>
      <c r="R25" s="31">
        <f t="shared" si="4"/>
        <v>-10.641921163839053</v>
      </c>
      <c r="S25" s="31">
        <f t="shared" si="5"/>
        <v>2.7671610145689085</v>
      </c>
      <c r="T25" s="31">
        <f t="shared" si="6"/>
        <v>4.2977414573319273</v>
      </c>
      <c r="U25" s="31">
        <f t="shared" si="7"/>
        <v>-1.8987153658205136</v>
      </c>
      <c r="V25" s="31">
        <f t="shared" si="8"/>
        <v>-1.6714719043132598</v>
      </c>
      <c r="W25" s="31">
        <f t="shared" si="9"/>
        <v>-0.57189328424175345</v>
      </c>
      <c r="X25" s="31">
        <f t="shared" si="10"/>
        <v>-6.2815363968480415</v>
      </c>
      <c r="Y25" s="31">
        <f t="shared" si="11"/>
        <v>-3.7111164903356753</v>
      </c>
      <c r="Z25" s="31">
        <f t="shared" si="12"/>
        <v>4.4529177273187504</v>
      </c>
      <c r="AA25" s="31">
        <f t="shared" si="13"/>
        <v>3.1825406226385189</v>
      </c>
      <c r="AR25" s="2" t="s">
        <v>37</v>
      </c>
      <c r="AS25" s="7">
        <f t="shared" si="15"/>
        <v>-1.2261899666635552</v>
      </c>
      <c r="AT25" s="7">
        <f t="shared" si="16"/>
        <v>-1.1044450667852952</v>
      </c>
      <c r="AU25" s="7">
        <f t="shared" si="17"/>
        <v>-13.003654720397243</v>
      </c>
      <c r="AV25" s="7">
        <f t="shared" si="18"/>
        <v>0.44982267335951809</v>
      </c>
      <c r="AW25" s="7">
        <f t="shared" si="19"/>
        <v>3.0086456141220173</v>
      </c>
      <c r="AX25" s="7">
        <f t="shared" si="20"/>
        <v>-3.0773546344416944</v>
      </c>
      <c r="AY25" s="7">
        <f t="shared" si="21"/>
        <v>-3.2340753691623574</v>
      </c>
      <c r="AZ25" s="7">
        <f t="shared" si="22"/>
        <v>-2.325228188473849</v>
      </c>
      <c r="BA25" s="7">
        <f t="shared" si="23"/>
        <v>-6.858264200769038</v>
      </c>
      <c r="BB25" s="7">
        <f t="shared" si="24"/>
        <v>-4.4291212739873913</v>
      </c>
      <c r="BC25" s="7">
        <f t="shared" si="25"/>
        <v>3.6534856390588879</v>
      </c>
      <c r="BD25" s="7">
        <f t="shared" si="26"/>
        <v>2.2629665691715255</v>
      </c>
      <c r="BE25" s="3" t="s">
        <v>32</v>
      </c>
      <c r="BF25" s="38" t="s">
        <v>5</v>
      </c>
      <c r="BG25" s="20">
        <f>AH6</f>
        <v>15.46915011851892</v>
      </c>
    </row>
    <row r="26" spans="1:59" ht="15.6" x14ac:dyDescent="0.35">
      <c r="A26" s="24">
        <v>42339</v>
      </c>
      <c r="B26" s="25">
        <v>38.474921999999999</v>
      </c>
      <c r="C26" s="25">
        <v>22.307043</v>
      </c>
      <c r="D26" s="26">
        <v>23.926462000000001</v>
      </c>
      <c r="E26" s="26">
        <v>49.21217</v>
      </c>
      <c r="F26" s="27">
        <v>97.066413999999995</v>
      </c>
      <c r="G26" s="27">
        <v>51.060718999999999</v>
      </c>
      <c r="H26" s="28">
        <v>73.235954000000007</v>
      </c>
      <c r="I26" s="28">
        <v>92.594054999999997</v>
      </c>
      <c r="J26" s="29">
        <v>29.865214999999999</v>
      </c>
      <c r="K26" s="29">
        <v>53.429935</v>
      </c>
      <c r="L26" s="30">
        <v>34.815928999999997</v>
      </c>
      <c r="M26" s="30">
        <v>179.43547100000001</v>
      </c>
      <c r="P26" s="31">
        <f t="shared" si="2"/>
        <v>-15.720341161445372</v>
      </c>
      <c r="Q26" s="31">
        <f t="shared" si="3"/>
        <v>-5.5452441634689098</v>
      </c>
      <c r="R26" s="31">
        <f t="shared" si="4"/>
        <v>-7.5242424057514352</v>
      </c>
      <c r="S26" s="31">
        <f t="shared" si="5"/>
        <v>-0.70294807158473027</v>
      </c>
      <c r="T26" s="31">
        <f t="shared" si="6"/>
        <v>4.7740065889319894</v>
      </c>
      <c r="U26" s="31">
        <f t="shared" si="7"/>
        <v>1.2326912200355089</v>
      </c>
      <c r="V26" s="31">
        <f t="shared" si="8"/>
        <v>-3.9458351290132865</v>
      </c>
      <c r="W26" s="31">
        <f t="shared" si="9"/>
        <v>-8.5558765084864152</v>
      </c>
      <c r="X26" s="31">
        <f t="shared" si="10"/>
        <v>-4.0620266755153072</v>
      </c>
      <c r="Y26" s="31">
        <f t="shared" si="11"/>
        <v>-0.1282633040822545</v>
      </c>
      <c r="Z26" s="31">
        <f t="shared" si="12"/>
        <v>8.4543227325630355</v>
      </c>
      <c r="AA26" s="31">
        <f t="shared" si="13"/>
        <v>3.0932735701961755</v>
      </c>
      <c r="AR26" s="2" t="s">
        <v>38</v>
      </c>
      <c r="AS26" s="7">
        <f t="shared" si="15"/>
        <v>-16.924267035117353</v>
      </c>
      <c r="AT26" s="7">
        <f t="shared" si="16"/>
        <v>-5.9495126436624775</v>
      </c>
      <c r="AU26" s="7">
        <f t="shared" si="17"/>
        <v>-9.8859759623096259</v>
      </c>
      <c r="AV26" s="7">
        <f t="shared" si="18"/>
        <v>-3.0202864127941207</v>
      </c>
      <c r="AW26" s="7">
        <f t="shared" si="19"/>
        <v>3.4849107457220794</v>
      </c>
      <c r="AX26" s="7">
        <f t="shared" si="20"/>
        <v>5.4051951414328059E-2</v>
      </c>
      <c r="AY26" s="7">
        <f t="shared" si="21"/>
        <v>-5.5084385938623841</v>
      </c>
      <c r="AZ26" s="7">
        <f t="shared" si="22"/>
        <v>-10.309211412718511</v>
      </c>
      <c r="BA26" s="7">
        <f t="shared" si="23"/>
        <v>-4.6387544794363036</v>
      </c>
      <c r="BB26" s="7">
        <f t="shared" si="24"/>
        <v>-0.84626808773397022</v>
      </c>
      <c r="BC26" s="7">
        <f t="shared" si="25"/>
        <v>7.6548906443031726</v>
      </c>
      <c r="BD26" s="7">
        <f t="shared" si="26"/>
        <v>2.1736995167291822</v>
      </c>
      <c r="BE26" s="3" t="s">
        <v>45</v>
      </c>
      <c r="BF26" s="38" t="s">
        <v>6</v>
      </c>
      <c r="BG26" s="20">
        <f>AI6</f>
        <v>14.14367122345417</v>
      </c>
    </row>
    <row r="27" spans="1:59" ht="15.6" x14ac:dyDescent="0.35">
      <c r="A27" s="24">
        <v>42370</v>
      </c>
      <c r="B27" s="25">
        <v>32.426532999999999</v>
      </c>
      <c r="C27" s="25">
        <v>21.070063000000001</v>
      </c>
      <c r="D27" s="26">
        <v>22.126176999999998</v>
      </c>
      <c r="E27" s="26">
        <v>48.866233999999999</v>
      </c>
      <c r="F27" s="27">
        <v>101.700371</v>
      </c>
      <c r="G27" s="27">
        <v>51.69014</v>
      </c>
      <c r="H27" s="28">
        <v>70.346183999999994</v>
      </c>
      <c r="I27" s="28">
        <v>84.671822000000006</v>
      </c>
      <c r="J27" s="29">
        <v>28.652082</v>
      </c>
      <c r="K27" s="29">
        <v>53.361404</v>
      </c>
      <c r="L27" s="30">
        <v>37.75938</v>
      </c>
      <c r="M27" s="30">
        <v>184.98590100000001</v>
      </c>
      <c r="P27" s="31">
        <f t="shared" si="2"/>
        <v>2.9972738682855882</v>
      </c>
      <c r="Q27" s="31">
        <f t="shared" si="3"/>
        <v>-2.6894081901890909</v>
      </c>
      <c r="R27" s="31">
        <f t="shared" si="4"/>
        <v>-0.66771589145291355</v>
      </c>
      <c r="S27" s="31">
        <f t="shared" si="5"/>
        <v>-7.6420356027436025</v>
      </c>
      <c r="T27" s="31">
        <f t="shared" si="6"/>
        <v>-5.3239550129074775</v>
      </c>
      <c r="U27" s="31">
        <f t="shared" si="7"/>
        <v>-4.2126215947567491</v>
      </c>
      <c r="V27" s="31">
        <f t="shared" si="8"/>
        <v>-2.8191905903524161</v>
      </c>
      <c r="W27" s="31">
        <f t="shared" si="9"/>
        <v>-2.1742994971810092</v>
      </c>
      <c r="X27" s="31">
        <f t="shared" si="10"/>
        <v>3.5283334732882476</v>
      </c>
      <c r="Y27" s="31">
        <f t="shared" si="11"/>
        <v>2.9543825346124652</v>
      </c>
      <c r="Z27" s="31">
        <f t="shared" si="12"/>
        <v>5.3096899366462003</v>
      </c>
      <c r="AA27" s="31">
        <f t="shared" si="13"/>
        <v>-1.6051325987270881</v>
      </c>
      <c r="AR27" s="2" t="s">
        <v>39</v>
      </c>
      <c r="AS27" s="7">
        <f t="shared" si="15"/>
        <v>1.7933479946136082</v>
      </c>
      <c r="AT27" s="7">
        <f t="shared" si="16"/>
        <v>-3.0936766703826586</v>
      </c>
      <c r="AU27" s="7">
        <f t="shared" si="17"/>
        <v>-3.0294494480111047</v>
      </c>
      <c r="AV27" s="7">
        <f t="shared" si="18"/>
        <v>-9.9593739439529934</v>
      </c>
      <c r="AW27" s="7">
        <f t="shared" si="19"/>
        <v>-6.613050856117388</v>
      </c>
      <c r="AX27" s="7">
        <f t="shared" si="20"/>
        <v>-5.39126086337793</v>
      </c>
      <c r="AY27" s="7">
        <f t="shared" si="21"/>
        <v>-4.3817940552015138</v>
      </c>
      <c r="AZ27" s="7">
        <f t="shared" si="22"/>
        <v>-3.9276344014131048</v>
      </c>
      <c r="BA27" s="7">
        <f t="shared" si="23"/>
        <v>2.9516056693672512</v>
      </c>
      <c r="BB27" s="7">
        <f t="shared" si="24"/>
        <v>2.2363777509607496</v>
      </c>
      <c r="BC27" s="7">
        <f t="shared" si="25"/>
        <v>4.5102578483863374</v>
      </c>
      <c r="BD27" s="7">
        <f t="shared" si="26"/>
        <v>-2.5247066521940811</v>
      </c>
      <c r="BE27" s="3" t="s">
        <v>46</v>
      </c>
      <c r="BF27" s="38" t="s">
        <v>7</v>
      </c>
      <c r="BG27" s="20">
        <f>AJ6</f>
        <v>18.75124157818917</v>
      </c>
    </row>
    <row r="28" spans="1:59" ht="15.6" x14ac:dyDescent="0.35">
      <c r="A28" s="24">
        <v>42401</v>
      </c>
      <c r="B28" s="25">
        <v>33.398445000000002</v>
      </c>
      <c r="C28" s="25">
        <v>20.503402999999999</v>
      </c>
      <c r="D28" s="26">
        <v>21.978437</v>
      </c>
      <c r="E28" s="26">
        <v>45.131858999999999</v>
      </c>
      <c r="F28" s="27">
        <v>96.285888999999997</v>
      </c>
      <c r="G28" s="27">
        <v>49.512630000000001</v>
      </c>
      <c r="H28" s="28">
        <v>68.362990999999994</v>
      </c>
      <c r="I28" s="28">
        <v>82.830803000000003</v>
      </c>
      <c r="J28" s="29">
        <v>29.663022999999999</v>
      </c>
      <c r="K28" s="29">
        <v>54.937904000000003</v>
      </c>
      <c r="L28" s="30">
        <v>39.764285999999998</v>
      </c>
      <c r="M28" s="30">
        <v>182.01663199999999</v>
      </c>
      <c r="P28" s="31">
        <f t="shared" si="2"/>
        <v>7.9762994953806787</v>
      </c>
      <c r="Q28" s="31">
        <f t="shared" si="3"/>
        <v>0.90323542877248642</v>
      </c>
      <c r="R28" s="31">
        <f t="shared" si="4"/>
        <v>13.332681482309239</v>
      </c>
      <c r="S28" s="31">
        <f t="shared" si="5"/>
        <v>9.3289133071163821</v>
      </c>
      <c r="T28" s="31">
        <f t="shared" si="6"/>
        <v>8.0570684661799277</v>
      </c>
      <c r="U28" s="31">
        <f t="shared" si="7"/>
        <v>2.8948633914215538</v>
      </c>
      <c r="V28" s="31">
        <f t="shared" si="8"/>
        <v>5.8584066340807261</v>
      </c>
      <c r="W28" s="31">
        <f t="shared" si="9"/>
        <v>8.7206639781096875</v>
      </c>
      <c r="X28" s="31">
        <f t="shared" si="10"/>
        <v>8.7826652057681578</v>
      </c>
      <c r="Y28" s="31">
        <f t="shared" si="11"/>
        <v>5.2385344005843493</v>
      </c>
      <c r="Z28" s="31">
        <f t="shared" si="12"/>
        <v>7.1362729862671337</v>
      </c>
      <c r="AA28" s="31">
        <f t="shared" si="13"/>
        <v>10.557530259102933</v>
      </c>
      <c r="AR28" s="2" t="s">
        <v>40</v>
      </c>
      <c r="AS28" s="7">
        <f t="shared" si="15"/>
        <v>6.7723736217086987</v>
      </c>
      <c r="AT28" s="7">
        <f t="shared" si="16"/>
        <v>0.49896694857891888</v>
      </c>
      <c r="AU28" s="7">
        <f t="shared" si="17"/>
        <v>10.970947925751048</v>
      </c>
      <c r="AV28" s="7">
        <f t="shared" si="18"/>
        <v>7.0115749659069913</v>
      </c>
      <c r="AW28" s="7">
        <f t="shared" si="19"/>
        <v>6.7679726229700172</v>
      </c>
      <c r="AX28" s="7">
        <f t="shared" si="20"/>
        <v>1.716224122800373</v>
      </c>
      <c r="AY28" s="7">
        <f t="shared" si="21"/>
        <v>4.295803169231629</v>
      </c>
      <c r="AZ28" s="7">
        <f t="shared" si="22"/>
        <v>6.9673290738775915</v>
      </c>
      <c r="BA28" s="7">
        <f t="shared" si="23"/>
        <v>8.2059374018471622</v>
      </c>
      <c r="BB28" s="7">
        <f t="shared" si="24"/>
        <v>4.5205296169326337</v>
      </c>
      <c r="BC28" s="7">
        <f t="shared" si="25"/>
        <v>6.3368408980072708</v>
      </c>
      <c r="BD28" s="7">
        <f t="shared" si="26"/>
        <v>9.6379562056359394</v>
      </c>
      <c r="BE28" s="3" t="s">
        <v>47</v>
      </c>
      <c r="BF28" s="38" t="s">
        <v>8</v>
      </c>
      <c r="BG28" s="20">
        <f>AK6</f>
        <v>21.040018850785145</v>
      </c>
    </row>
    <row r="29" spans="1:59" ht="15.6" x14ac:dyDescent="0.35">
      <c r="A29" s="24">
        <v>42430</v>
      </c>
      <c r="B29" s="25">
        <v>36.062404999999998</v>
      </c>
      <c r="C29" s="25">
        <v>20.688597000000001</v>
      </c>
      <c r="D29" s="26">
        <v>24.908752</v>
      </c>
      <c r="E29" s="26">
        <v>49.342171</v>
      </c>
      <c r="F29" s="27">
        <v>104.04370900000001</v>
      </c>
      <c r="G29" s="27">
        <v>50.945953000000003</v>
      </c>
      <c r="H29" s="28">
        <v>72.367973000000006</v>
      </c>
      <c r="I29" s="28">
        <v>90.054198999999997</v>
      </c>
      <c r="J29" s="29">
        <v>32.268227000000003</v>
      </c>
      <c r="K29" s="29">
        <v>57.815845000000003</v>
      </c>
      <c r="L29" s="30">
        <v>42.601973999999998</v>
      </c>
      <c r="M29" s="30">
        <v>201.233093</v>
      </c>
      <c r="P29" s="31">
        <f t="shared" si="2"/>
        <v>-7.0045716584903222</v>
      </c>
      <c r="Q29" s="31">
        <f t="shared" si="3"/>
        <v>10.357652575474297</v>
      </c>
      <c r="R29" s="31">
        <f t="shared" si="4"/>
        <v>-13.992110082432074</v>
      </c>
      <c r="S29" s="31">
        <f t="shared" si="5"/>
        <v>-9.7048850971717453</v>
      </c>
      <c r="T29" s="31">
        <f t="shared" si="6"/>
        <v>0.64450797308657215</v>
      </c>
      <c r="U29" s="31">
        <f t="shared" si="7"/>
        <v>-5.8123890625816905</v>
      </c>
      <c r="V29" s="31">
        <f t="shared" si="8"/>
        <v>0.99373655249399562</v>
      </c>
      <c r="W29" s="31">
        <f t="shared" si="9"/>
        <v>2.6349287721719739</v>
      </c>
      <c r="X29" s="31">
        <f t="shared" si="10"/>
        <v>9.164060981720489</v>
      </c>
      <c r="Y29" s="31">
        <f t="shared" si="11"/>
        <v>5.7542737635331687</v>
      </c>
      <c r="Z29" s="31">
        <f t="shared" si="12"/>
        <v>-4.994432887077016</v>
      </c>
      <c r="AA29" s="31">
        <f t="shared" si="13"/>
        <v>-10.654646152062075</v>
      </c>
      <c r="AR29" s="2" t="s">
        <v>41</v>
      </c>
      <c r="AS29" s="7">
        <f t="shared" si="15"/>
        <v>-8.2084975321623013</v>
      </c>
      <c r="AT29" s="7">
        <f t="shared" si="16"/>
        <v>9.9533840952807306</v>
      </c>
      <c r="AU29" s="7">
        <f t="shared" si="17"/>
        <v>-16.353843638990266</v>
      </c>
      <c r="AV29" s="7">
        <f t="shared" si="18"/>
        <v>-12.022223438381136</v>
      </c>
      <c r="AW29" s="7">
        <f t="shared" si="19"/>
        <v>-0.64458787012333785</v>
      </c>
      <c r="AX29" s="7">
        <f t="shared" si="20"/>
        <v>-6.9910283312028714</v>
      </c>
      <c r="AY29" s="7">
        <f t="shared" si="21"/>
        <v>-0.56886691235510178</v>
      </c>
      <c r="AZ29" s="7">
        <f t="shared" si="22"/>
        <v>0.88159386793987826</v>
      </c>
      <c r="BA29" s="7">
        <f t="shared" si="23"/>
        <v>8.5873331777994935</v>
      </c>
      <c r="BB29" s="7">
        <f t="shared" si="24"/>
        <v>5.0362689798814531</v>
      </c>
      <c r="BC29" s="7">
        <f t="shared" si="25"/>
        <v>-5.7938649753368789</v>
      </c>
      <c r="BD29" s="7">
        <f t="shared" si="26"/>
        <v>-11.574220205529068</v>
      </c>
      <c r="BE29" s="3" t="s">
        <v>48</v>
      </c>
      <c r="BF29" s="38" t="s">
        <v>9</v>
      </c>
      <c r="BG29" s="20">
        <f>AL6</f>
        <v>6.9207336470519554</v>
      </c>
    </row>
    <row r="30" spans="1:59" ht="15.6" x14ac:dyDescent="0.35">
      <c r="A30" s="24">
        <v>42461</v>
      </c>
      <c r="B30" s="25">
        <v>33.536388000000002</v>
      </c>
      <c r="C30" s="25">
        <v>22.83145</v>
      </c>
      <c r="D30" s="26">
        <v>21.423492</v>
      </c>
      <c r="E30" s="26">
        <v>44.553570000000001</v>
      </c>
      <c r="F30" s="27">
        <v>104.714279</v>
      </c>
      <c r="G30" s="27">
        <v>47.984775999999997</v>
      </c>
      <c r="H30" s="28">
        <v>73.087119999999999</v>
      </c>
      <c r="I30" s="28">
        <v>92.427063000000004</v>
      </c>
      <c r="J30" s="29">
        <v>35.225307000000001</v>
      </c>
      <c r="K30" s="29">
        <v>61.142727000000001</v>
      </c>
      <c r="L30" s="30">
        <v>40.474246999999998</v>
      </c>
      <c r="M30" s="30">
        <v>179.792419</v>
      </c>
      <c r="P30" s="31">
        <f t="shared" si="2"/>
        <v>2.4989989977453719</v>
      </c>
      <c r="Q30" s="31">
        <f t="shared" si="3"/>
        <v>6.0837353737936084</v>
      </c>
      <c r="R30" s="31">
        <f t="shared" si="4"/>
        <v>6.5286928946970857</v>
      </c>
      <c r="S30" s="31">
        <f t="shared" si="5"/>
        <v>6.2763208425273165</v>
      </c>
      <c r="T30" s="31">
        <f t="shared" si="6"/>
        <v>-3.5022663910048046</v>
      </c>
      <c r="U30" s="31">
        <f t="shared" si="7"/>
        <v>-2.3830516578841499</v>
      </c>
      <c r="V30" s="31">
        <f t="shared" si="8"/>
        <v>2.2009199432129645</v>
      </c>
      <c r="W30" s="31">
        <f t="shared" si="9"/>
        <v>-0.92431477564098863</v>
      </c>
      <c r="X30" s="31">
        <f t="shared" si="10"/>
        <v>-8.3191184110900771</v>
      </c>
      <c r="Y30" s="31">
        <f t="shared" si="11"/>
        <v>0.70134424982386534</v>
      </c>
      <c r="Z30" s="31">
        <f t="shared" si="12"/>
        <v>1.8443505570344465</v>
      </c>
      <c r="AA30" s="31">
        <f t="shared" si="13"/>
        <v>3.6354881014198925</v>
      </c>
      <c r="AR30" s="2" t="s">
        <v>42</v>
      </c>
      <c r="AS30" s="7">
        <f t="shared" si="15"/>
        <v>1.2950731240733919</v>
      </c>
      <c r="AT30" s="7">
        <f t="shared" si="16"/>
        <v>5.6794668936000408</v>
      </c>
      <c r="AU30" s="7">
        <f t="shared" si="17"/>
        <v>4.166959338138895</v>
      </c>
      <c r="AV30" s="7">
        <f t="shared" si="18"/>
        <v>3.9589825013179261</v>
      </c>
      <c r="AW30" s="7">
        <f t="shared" si="19"/>
        <v>-4.7913622342147146</v>
      </c>
      <c r="AX30" s="7">
        <f t="shared" si="20"/>
        <v>-3.5616909265053307</v>
      </c>
      <c r="AY30" s="7">
        <f t="shared" si="21"/>
        <v>0.63831647836386707</v>
      </c>
      <c r="AZ30" s="7">
        <f t="shared" si="22"/>
        <v>-2.6776496798730842</v>
      </c>
      <c r="BA30" s="7">
        <f t="shared" si="23"/>
        <v>-8.8958462150110726</v>
      </c>
      <c r="BB30" s="7">
        <f t="shared" si="24"/>
        <v>-1.6660533827850377E-2</v>
      </c>
      <c r="BC30" s="7">
        <f t="shared" si="25"/>
        <v>1.0449184687745841</v>
      </c>
      <c r="BD30" s="7">
        <f t="shared" si="26"/>
        <v>2.7159140479528991</v>
      </c>
      <c r="BE30" s="3" t="s">
        <v>49</v>
      </c>
      <c r="BF30" s="38" t="s">
        <v>10</v>
      </c>
      <c r="BG30" s="20">
        <f>AM6</f>
        <v>8.616057403820589</v>
      </c>
    </row>
    <row r="31" spans="1:59" ht="15.6" x14ac:dyDescent="0.35">
      <c r="A31" s="24">
        <v>42491</v>
      </c>
      <c r="B31" s="25">
        <v>34.374462000000001</v>
      </c>
      <c r="C31" s="25">
        <v>24.220455000000001</v>
      </c>
      <c r="D31" s="26">
        <v>22.822165999999999</v>
      </c>
      <c r="E31" s="26">
        <v>47.349894999999997</v>
      </c>
      <c r="F31" s="27">
        <v>101.04690600000001</v>
      </c>
      <c r="G31" s="27">
        <v>46.841273999999999</v>
      </c>
      <c r="H31" s="28">
        <v>74.695708999999994</v>
      </c>
      <c r="I31" s="28">
        <v>91.572745999999995</v>
      </c>
      <c r="J31" s="29">
        <v>32.294871999999998</v>
      </c>
      <c r="K31" s="29">
        <v>61.571548</v>
      </c>
      <c r="L31" s="30">
        <v>41.220734</v>
      </c>
      <c r="M31" s="30">
        <v>186.32875100000001</v>
      </c>
      <c r="P31" s="31">
        <f t="shared" si="2"/>
        <v>-0.80747445589113287</v>
      </c>
      <c r="Q31" s="31">
        <f t="shared" si="3"/>
        <v>2.3784152692424509</v>
      </c>
      <c r="R31" s="31">
        <f t="shared" si="4"/>
        <v>-3.6831122865375709</v>
      </c>
      <c r="S31" s="31">
        <f t="shared" si="5"/>
        <v>-2.7775563177067086</v>
      </c>
      <c r="T31" s="31">
        <f t="shared" si="6"/>
        <v>-1.4091524979498171</v>
      </c>
      <c r="U31" s="31">
        <f t="shared" si="7"/>
        <v>4.4267540630940294</v>
      </c>
      <c r="V31" s="31">
        <f t="shared" si="8"/>
        <v>-5.8761862746359306</v>
      </c>
      <c r="W31" s="31">
        <f t="shared" si="9"/>
        <v>-8.1751878446453929</v>
      </c>
      <c r="X31" s="31">
        <f t="shared" si="10"/>
        <v>16.02479179976315</v>
      </c>
      <c r="Y31" s="31">
        <f t="shared" si="11"/>
        <v>6.1871889269374813</v>
      </c>
      <c r="Z31" s="31">
        <f t="shared" si="12"/>
        <v>15.811545228670587</v>
      </c>
      <c r="AA31" s="31">
        <f t="shared" si="13"/>
        <v>0.74098924218086726</v>
      </c>
      <c r="AR31" s="2" t="s">
        <v>43</v>
      </c>
      <c r="AS31" s="7">
        <f t="shared" si="15"/>
        <v>-2.0114003295631129</v>
      </c>
      <c r="AT31" s="7">
        <f t="shared" si="16"/>
        <v>1.9741467890488833</v>
      </c>
      <c r="AU31" s="7">
        <f t="shared" si="17"/>
        <v>-6.0448458430957626</v>
      </c>
      <c r="AV31" s="7">
        <f t="shared" si="18"/>
        <v>-5.0948946589160986</v>
      </c>
      <c r="AW31" s="7">
        <f t="shared" si="19"/>
        <v>-2.6982483411597271</v>
      </c>
      <c r="AX31" s="7">
        <f t="shared" si="20"/>
        <v>3.2481147944728486</v>
      </c>
      <c r="AY31" s="7">
        <f t="shared" si="21"/>
        <v>-7.4387897394850278</v>
      </c>
      <c r="AZ31" s="7">
        <f t="shared" si="22"/>
        <v>-9.928522748877489</v>
      </c>
      <c r="BA31" s="7">
        <f t="shared" si="23"/>
        <v>15.448063995842155</v>
      </c>
      <c r="BB31" s="7">
        <f t="shared" si="24"/>
        <v>5.4691841432857657</v>
      </c>
      <c r="BC31" s="7">
        <f t="shared" si="25"/>
        <v>15.012113140410724</v>
      </c>
      <c r="BD31" s="7">
        <f t="shared" si="26"/>
        <v>-0.17858481128612591</v>
      </c>
      <c r="BE31" s="3" t="s">
        <v>50</v>
      </c>
      <c r="BF31" s="38" t="s">
        <v>11</v>
      </c>
      <c r="BG31" s="20">
        <f>AN6</f>
        <v>9.5931850591183512</v>
      </c>
    </row>
    <row r="32" spans="1:59" ht="15.6" x14ac:dyDescent="0.35">
      <c r="A32" s="24">
        <v>42522</v>
      </c>
      <c r="B32" s="25">
        <v>34.096896999999998</v>
      </c>
      <c r="C32" s="25">
        <v>24.796517999999999</v>
      </c>
      <c r="D32" s="26">
        <v>21.9816</v>
      </c>
      <c r="E32" s="26">
        <v>46.034725000000002</v>
      </c>
      <c r="F32" s="27">
        <v>99.623001000000002</v>
      </c>
      <c r="G32" s="27">
        <v>48.914822000000001</v>
      </c>
      <c r="H32" s="28">
        <v>70.306449999999998</v>
      </c>
      <c r="I32" s="28">
        <v>84.086501999999996</v>
      </c>
      <c r="J32" s="29">
        <v>37.470058000000002</v>
      </c>
      <c r="K32" s="29">
        <v>65.381095999999999</v>
      </c>
      <c r="L32" s="30">
        <v>47.738368999999999</v>
      </c>
      <c r="M32" s="30">
        <v>187.70942700000001</v>
      </c>
      <c r="P32" s="31">
        <f t="shared" si="2"/>
        <v>13.838675701193569</v>
      </c>
      <c r="Q32" s="31">
        <f t="shared" si="3"/>
        <v>4.7713715288574043</v>
      </c>
      <c r="R32" s="31">
        <f t="shared" si="4"/>
        <v>9.006273428685807</v>
      </c>
      <c r="S32" s="31">
        <f t="shared" si="5"/>
        <v>10.768043037076902</v>
      </c>
      <c r="T32" s="31">
        <f t="shared" si="6"/>
        <v>-1.5166969322676804</v>
      </c>
      <c r="U32" s="31">
        <f t="shared" si="7"/>
        <v>1.6281854199530876</v>
      </c>
      <c r="V32" s="31">
        <f t="shared" si="8"/>
        <v>5.2312440750457601</v>
      </c>
      <c r="W32" s="31">
        <f t="shared" si="9"/>
        <v>8.1535214772045173</v>
      </c>
      <c r="X32" s="31">
        <f t="shared" si="10"/>
        <v>-6.2115222773340806</v>
      </c>
      <c r="Y32" s="31">
        <f t="shared" si="11"/>
        <v>-5.1098822203898164</v>
      </c>
      <c r="Z32" s="31">
        <f t="shared" si="12"/>
        <v>3.3451415149939434</v>
      </c>
      <c r="AA32" s="31">
        <f t="shared" si="13"/>
        <v>-5.8210534093207862</v>
      </c>
      <c r="AR32" s="2" t="s">
        <v>44</v>
      </c>
      <c r="AS32" s="7">
        <f t="shared" si="15"/>
        <v>12.634749827521588</v>
      </c>
      <c r="AT32" s="7">
        <f t="shared" si="16"/>
        <v>4.3671030486638367</v>
      </c>
      <c r="AU32" s="7">
        <f t="shared" si="17"/>
        <v>6.6445398721276163</v>
      </c>
      <c r="AV32" s="7">
        <f t="shared" si="18"/>
        <v>8.4507046958675112</v>
      </c>
      <c r="AW32" s="7">
        <f t="shared" si="19"/>
        <v>-2.8057927754775904</v>
      </c>
      <c r="AX32" s="7">
        <f t="shared" si="20"/>
        <v>0.44954615133190678</v>
      </c>
      <c r="AY32" s="7">
        <f t="shared" si="21"/>
        <v>3.6686406101966629</v>
      </c>
      <c r="AZ32" s="7">
        <f t="shared" si="22"/>
        <v>6.4001865729724212</v>
      </c>
      <c r="BA32" s="7">
        <f t="shared" si="23"/>
        <v>-6.788250081255077</v>
      </c>
      <c r="BB32" s="7">
        <f t="shared" si="24"/>
        <v>-5.827887004041532</v>
      </c>
      <c r="BC32" s="7">
        <f t="shared" si="25"/>
        <v>2.545709426734081</v>
      </c>
      <c r="BD32" s="7">
        <f t="shared" si="26"/>
        <v>-6.7406274627877796</v>
      </c>
      <c r="BE32" s="3" t="s">
        <v>51</v>
      </c>
      <c r="BF32" s="38" t="s">
        <v>12</v>
      </c>
      <c r="BG32" s="20">
        <f>AO6</f>
        <v>11.034888641603917</v>
      </c>
    </row>
    <row r="33" spans="1:91" x14ac:dyDescent="0.25">
      <c r="A33" s="24">
        <v>42552</v>
      </c>
      <c r="B33" s="25">
        <v>38.815455999999998</v>
      </c>
      <c r="C33" s="25">
        <v>25.979652000000002</v>
      </c>
      <c r="D33" s="26">
        <v>23.961323</v>
      </c>
      <c r="E33" s="26">
        <v>50.991764000000003</v>
      </c>
      <c r="F33" s="27">
        <v>98.112021999999996</v>
      </c>
      <c r="G33" s="27">
        <v>49.711246000000003</v>
      </c>
      <c r="H33" s="28">
        <v>73.984352000000001</v>
      </c>
      <c r="I33" s="28">
        <v>90.942513000000005</v>
      </c>
      <c r="J33" s="29">
        <v>35.142597000000002</v>
      </c>
      <c r="K33" s="29">
        <v>62.040199000000001</v>
      </c>
      <c r="L33" s="30">
        <v>49.335284999999999</v>
      </c>
      <c r="M33" s="30">
        <v>176.78276099999999</v>
      </c>
      <c r="P33" s="31">
        <f t="shared" si="2"/>
        <v>-5.5221095431675415</v>
      </c>
      <c r="Q33" s="31">
        <f t="shared" si="3"/>
        <v>-5.6654877440236788</v>
      </c>
      <c r="R33" s="31">
        <f t="shared" si="4"/>
        <v>1.8136561157328313</v>
      </c>
      <c r="S33" s="31">
        <f t="shared" si="5"/>
        <v>1.3761379190568857</v>
      </c>
      <c r="T33" s="31">
        <f t="shared" si="6"/>
        <v>-1.6914491885612115</v>
      </c>
      <c r="U33" s="31">
        <f t="shared" si="7"/>
        <v>-3.1352402633400112</v>
      </c>
      <c r="V33" s="31">
        <f t="shared" si="8"/>
        <v>3.6514680834131008</v>
      </c>
      <c r="W33" s="31">
        <f t="shared" si="9"/>
        <v>1.6783943500659371</v>
      </c>
      <c r="X33" s="31">
        <f t="shared" si="10"/>
        <v>-5.5802165104644974</v>
      </c>
      <c r="Y33" s="31">
        <f t="shared" si="11"/>
        <v>-2.0348548527382992</v>
      </c>
      <c r="Z33" s="31">
        <f t="shared" si="12"/>
        <v>-7.7662245186178591</v>
      </c>
      <c r="AA33" s="31">
        <f t="shared" si="13"/>
        <v>-6.2698596499462855</v>
      </c>
      <c r="AS33" s="7">
        <f t="shared" si="15"/>
        <v>-6.7260354168395216</v>
      </c>
      <c r="AT33" s="7">
        <f t="shared" si="16"/>
        <v>-6.0697562242172465</v>
      </c>
      <c r="AU33" s="7">
        <f t="shared" si="17"/>
        <v>-0.54807744082535992</v>
      </c>
      <c r="AV33" s="7">
        <f t="shared" si="18"/>
        <v>-0.94120042215250477</v>
      </c>
      <c r="AW33" s="7">
        <f t="shared" si="19"/>
        <v>-2.9805450317711215</v>
      </c>
      <c r="AX33" s="7">
        <f t="shared" si="20"/>
        <v>-4.3138795319611916</v>
      </c>
      <c r="AY33" s="7">
        <f t="shared" si="21"/>
        <v>2.0888646185640036</v>
      </c>
      <c r="AZ33" s="7">
        <f t="shared" si="22"/>
        <v>-7.4940554166158524E-2</v>
      </c>
      <c r="BA33" s="7">
        <f t="shared" si="23"/>
        <v>-6.1569443143854938</v>
      </c>
      <c r="BB33" s="7">
        <f t="shared" si="24"/>
        <v>-2.7528596363900149</v>
      </c>
      <c r="BC33" s="7">
        <f t="shared" si="25"/>
        <v>-8.565656606877722</v>
      </c>
      <c r="BD33" s="7">
        <f t="shared" si="26"/>
        <v>-7.1894337034132789</v>
      </c>
    </row>
    <row r="34" spans="1:91" ht="21.6" thickBot="1" x14ac:dyDescent="0.45">
      <c r="A34" s="24">
        <v>42583</v>
      </c>
      <c r="B34" s="25">
        <v>36.672024</v>
      </c>
      <c r="C34" s="25">
        <v>24.507777999999998</v>
      </c>
      <c r="D34" s="26">
        <v>24.395899</v>
      </c>
      <c r="E34" s="26">
        <v>51.693480999999998</v>
      </c>
      <c r="F34" s="27">
        <v>96.452506999999997</v>
      </c>
      <c r="G34" s="27">
        <v>48.152678999999999</v>
      </c>
      <c r="H34" s="28">
        <v>76.685867000000002</v>
      </c>
      <c r="I34" s="28">
        <v>92.468886999999995</v>
      </c>
      <c r="J34" s="29">
        <v>33.181564000000002</v>
      </c>
      <c r="K34" s="29">
        <v>60.777771000000001</v>
      </c>
      <c r="L34" s="30">
        <v>45.503796000000001</v>
      </c>
      <c r="M34" s="30">
        <v>165.69873000000001</v>
      </c>
      <c r="P34" s="31">
        <f t="shared" si="2"/>
        <v>0.64253339275737176</v>
      </c>
      <c r="Q34" s="31">
        <f t="shared" si="3"/>
        <v>-1.8633717018327833</v>
      </c>
      <c r="R34" s="31">
        <f t="shared" si="4"/>
        <v>7.1276364933303027</v>
      </c>
      <c r="S34" s="31">
        <f t="shared" si="5"/>
        <v>0.86842284813437587</v>
      </c>
      <c r="T34" s="31">
        <f t="shared" si="6"/>
        <v>0.51573257707029363</v>
      </c>
      <c r="U34" s="31">
        <f t="shared" si="7"/>
        <v>-3.3815667867617472</v>
      </c>
      <c r="V34" s="31">
        <f t="shared" si="8"/>
        <v>2.4024296419573599</v>
      </c>
      <c r="W34" s="31">
        <f t="shared" si="9"/>
        <v>5.3192799865753981</v>
      </c>
      <c r="X34" s="31">
        <f t="shared" si="10"/>
        <v>4.3457234264183464</v>
      </c>
      <c r="Y34" s="31">
        <f t="shared" si="11"/>
        <v>1.0148052319983947</v>
      </c>
      <c r="Z34" s="31">
        <f t="shared" si="12"/>
        <v>2.1364701089992666</v>
      </c>
      <c r="AA34" s="31">
        <f t="shared" si="13"/>
        <v>-0.35724413820190648</v>
      </c>
      <c r="AR34" s="64" t="s">
        <v>195</v>
      </c>
      <c r="AS34" s="7">
        <f t="shared" si="15"/>
        <v>-0.56139248091460825</v>
      </c>
      <c r="AT34" s="7">
        <f t="shared" si="16"/>
        <v>-2.267640182026351</v>
      </c>
      <c r="AU34" s="7">
        <f t="shared" si="17"/>
        <v>4.7659029367721111</v>
      </c>
      <c r="AV34" s="7">
        <f t="shared" si="18"/>
        <v>-1.4489154930750145</v>
      </c>
      <c r="AW34" s="7">
        <f t="shared" si="19"/>
        <v>-0.77336326613961637</v>
      </c>
      <c r="AX34" s="7">
        <f t="shared" si="20"/>
        <v>-4.5602060553829276</v>
      </c>
      <c r="AY34" s="7">
        <f t="shared" si="21"/>
        <v>0.83982617710826246</v>
      </c>
      <c r="AZ34" s="7">
        <f t="shared" si="22"/>
        <v>3.5659450823433025</v>
      </c>
      <c r="BA34" s="7">
        <f t="shared" si="23"/>
        <v>3.76899562249735</v>
      </c>
      <c r="BB34" s="7">
        <f t="shared" si="24"/>
        <v>0.29680044834667896</v>
      </c>
      <c r="BC34" s="7">
        <f t="shared" si="25"/>
        <v>1.3370380207394041</v>
      </c>
      <c r="BD34" s="7">
        <f t="shared" si="26"/>
        <v>-1.2768181916688996</v>
      </c>
    </row>
    <row r="35" spans="1:91" ht="18" thickBot="1" x14ac:dyDescent="0.35">
      <c r="A35" s="24">
        <v>42614</v>
      </c>
      <c r="B35" s="25">
        <v>36.907654000000001</v>
      </c>
      <c r="C35" s="25">
        <v>24.051106999999998</v>
      </c>
      <c r="D35" s="26">
        <v>26.13475</v>
      </c>
      <c r="E35" s="26">
        <v>52.142398999999997</v>
      </c>
      <c r="F35" s="27">
        <v>96.949944000000002</v>
      </c>
      <c r="G35" s="27">
        <v>46.524363999999998</v>
      </c>
      <c r="H35" s="28">
        <v>78.528191000000007</v>
      </c>
      <c r="I35" s="28">
        <v>97.387566000000007</v>
      </c>
      <c r="J35" s="29">
        <v>34.623542999999998</v>
      </c>
      <c r="K35" s="29">
        <v>61.394547000000003</v>
      </c>
      <c r="L35" s="30">
        <v>46.475971000000001</v>
      </c>
      <c r="M35" s="30">
        <v>165.10678100000001</v>
      </c>
      <c r="P35" s="31">
        <f t="shared" si="2"/>
        <v>-7.2121164894414562</v>
      </c>
      <c r="Q35" s="31">
        <f t="shared" si="3"/>
        <v>-6.3773156054729547</v>
      </c>
      <c r="R35" s="31">
        <f t="shared" si="4"/>
        <v>0.43343058571441162</v>
      </c>
      <c r="S35" s="31">
        <f t="shared" si="5"/>
        <v>4.027787444148867</v>
      </c>
      <c r="T35" s="31">
        <f t="shared" si="6"/>
        <v>-2.4184841200114549</v>
      </c>
      <c r="U35" s="31">
        <f t="shared" si="7"/>
        <v>-1.9763967111941616</v>
      </c>
      <c r="V35" s="31">
        <f t="shared" si="8"/>
        <v>-0.22977226102152137</v>
      </c>
      <c r="W35" s="31">
        <f t="shared" si="9"/>
        <v>5.1586770327538334</v>
      </c>
      <c r="X35" s="31">
        <f t="shared" si="10"/>
        <v>-0.51925073063724403</v>
      </c>
      <c r="Y35" s="31">
        <f t="shared" si="11"/>
        <v>-4.5371342181252716</v>
      </c>
      <c r="Z35" s="31">
        <f t="shared" si="12"/>
        <v>-11.22909298656719</v>
      </c>
      <c r="AA35" s="31">
        <f t="shared" si="13"/>
        <v>-3.426293557258564</v>
      </c>
      <c r="AR35" s="39" t="s">
        <v>56</v>
      </c>
      <c r="AS35" s="40">
        <f>P35-$AD$4</f>
        <v>-8.4160423631134371</v>
      </c>
      <c r="AT35" s="40">
        <f t="shared" si="16"/>
        <v>-6.7815840856665224</v>
      </c>
      <c r="AU35" s="40">
        <f t="shared" si="17"/>
        <v>-1.9283029708437796</v>
      </c>
      <c r="AV35" s="40">
        <f t="shared" si="18"/>
        <v>1.7104491029394766</v>
      </c>
      <c r="AW35" s="40">
        <f t="shared" si="19"/>
        <v>-3.7075799632213648</v>
      </c>
      <c r="AX35" s="40">
        <f t="shared" si="20"/>
        <v>-3.1550359798153425</v>
      </c>
      <c r="AY35" s="40">
        <f t="shared" si="21"/>
        <v>-1.7923757258706188</v>
      </c>
      <c r="AZ35" s="40">
        <f t="shared" si="22"/>
        <v>3.4053421285217378</v>
      </c>
      <c r="BA35" s="40">
        <f t="shared" si="23"/>
        <v>-1.0959785345582405</v>
      </c>
      <c r="BB35" s="40">
        <f t="shared" si="24"/>
        <v>-5.2551390017769872</v>
      </c>
      <c r="BC35" s="40">
        <f t="shared" si="25"/>
        <v>-12.028525074827053</v>
      </c>
      <c r="BD35" s="40">
        <f t="shared" si="26"/>
        <v>-4.3458676107255574</v>
      </c>
      <c r="BE35" s="40"/>
      <c r="BF35" s="40"/>
      <c r="BG35" s="41"/>
      <c r="BH35" s="42"/>
      <c r="BI35" s="42"/>
      <c r="BJ35" s="42"/>
      <c r="BK35" s="42"/>
      <c r="BL35" s="43"/>
      <c r="BM35" s="23"/>
      <c r="BN35" s="23"/>
      <c r="BO35" s="23"/>
      <c r="BP35" s="23"/>
      <c r="BQ35" s="23"/>
      <c r="BR35" s="44"/>
    </row>
    <row r="36" spans="1:91" ht="15.6" x14ac:dyDescent="0.35">
      <c r="A36" s="24">
        <v>42644</v>
      </c>
      <c r="B36" s="25">
        <v>34.245831000000003</v>
      </c>
      <c r="C36" s="25">
        <v>22.517292000000001</v>
      </c>
      <c r="D36" s="26">
        <v>26.248025999999999</v>
      </c>
      <c r="E36" s="26">
        <v>54.242584000000001</v>
      </c>
      <c r="F36" s="27">
        <v>94.605225000000004</v>
      </c>
      <c r="G36" s="27">
        <v>45.604858</v>
      </c>
      <c r="H36" s="28">
        <v>78.347755000000006</v>
      </c>
      <c r="I36" s="28">
        <v>102.41147599999999</v>
      </c>
      <c r="J36" s="29">
        <v>34.443759999999997</v>
      </c>
      <c r="K36" s="29">
        <v>58.608994000000003</v>
      </c>
      <c r="L36" s="30">
        <v>41.257140999999997</v>
      </c>
      <c r="M36" s="30">
        <v>159.449738</v>
      </c>
      <c r="P36" s="31">
        <f t="shared" si="2"/>
        <v>-2.3649126809041521</v>
      </c>
      <c r="Q36" s="31">
        <f t="shared" si="3"/>
        <v>1.3560333986875506</v>
      </c>
      <c r="R36" s="31">
        <f t="shared" si="4"/>
        <v>-2.6598647837364986</v>
      </c>
      <c r="S36" s="31">
        <f t="shared" si="5"/>
        <v>0.56741581485129089</v>
      </c>
      <c r="T36" s="31">
        <f t="shared" si="6"/>
        <v>5.9518488540141412</v>
      </c>
      <c r="U36" s="31">
        <f t="shared" si="7"/>
        <v>9.2331194189882115</v>
      </c>
      <c r="V36" s="31">
        <f t="shared" si="8"/>
        <v>-6.2901598137687582</v>
      </c>
      <c r="W36" s="31">
        <f t="shared" si="9"/>
        <v>-4.3242194849335007</v>
      </c>
      <c r="X36" s="31">
        <f t="shared" si="10"/>
        <v>2.5898246881292941</v>
      </c>
      <c r="Y36" s="31">
        <f t="shared" si="11"/>
        <v>4.7768095115230835</v>
      </c>
      <c r="Z36" s="31">
        <f t="shared" si="12"/>
        <v>-6.093648127484153</v>
      </c>
      <c r="AA36" s="31">
        <f t="shared" si="13"/>
        <v>-2.0681269479414177</v>
      </c>
      <c r="AR36" s="8" t="s">
        <v>33</v>
      </c>
      <c r="AS36" s="23">
        <f t="shared" ref="AS36:AS47" si="31">P36-$AD$4</f>
        <v>-3.5688385545761321</v>
      </c>
      <c r="AT36" s="23">
        <f t="shared" ref="AT36:AT47" si="32">Q36-$AE$4</f>
        <v>0.95176491849398304</v>
      </c>
      <c r="AU36" s="23">
        <f t="shared" ref="AU36:AU47" si="33">R36-$AF$4</f>
        <v>-5.0215983402946893</v>
      </c>
      <c r="AV36" s="23">
        <f t="shared" ref="AV36:AV47" si="34">S36-$AG$4</f>
        <v>-1.7499225263580995</v>
      </c>
      <c r="AW36" s="23">
        <f t="shared" ref="AW36:AW47" si="35">T36-$AH$4</f>
        <v>4.6627530108042308</v>
      </c>
      <c r="AX36" s="23">
        <f t="shared" ref="AX36:AX47" si="36">U36-$AI$4</f>
        <v>8.0544801503670307</v>
      </c>
      <c r="AY36" s="23">
        <f t="shared" ref="AY36:AY47" si="37">V36-$AJ$4</f>
        <v>-7.8527632786178554</v>
      </c>
      <c r="AZ36" s="23">
        <f t="shared" ref="AZ36:AZ47" si="38">W36-$AK$4</f>
        <v>-6.0775543891655968</v>
      </c>
      <c r="BA36" s="23">
        <f t="shared" ref="BA36:BA47" si="39">X36-$AL$4</f>
        <v>2.0130968842082977</v>
      </c>
      <c r="BB36" s="23">
        <f t="shared" ref="BB36:BB47" si="40">Y36-$AM$4</f>
        <v>4.0588047278713679</v>
      </c>
      <c r="BC36" s="23">
        <f t="shared" ref="BC36:BC47" si="41">Z36-$AN$4</f>
        <v>-6.8930802157440159</v>
      </c>
      <c r="BD36" s="23">
        <f t="shared" ref="BD36:BD47" si="42">AA36-$AO$4</f>
        <v>-2.9877010014084107</v>
      </c>
      <c r="BE36" s="9" t="s">
        <v>28</v>
      </c>
      <c r="BF36" s="45" t="s">
        <v>1</v>
      </c>
      <c r="BG36" s="46">
        <v>0</v>
      </c>
      <c r="BR36" s="47"/>
    </row>
    <row r="37" spans="1:91" ht="15.6" x14ac:dyDescent="0.35">
      <c r="A37" s="24">
        <v>42675</v>
      </c>
      <c r="B37" s="25">
        <v>33.435946999999999</v>
      </c>
      <c r="C37" s="25">
        <v>22.822634000000001</v>
      </c>
      <c r="D37" s="26">
        <v>25.549863999999999</v>
      </c>
      <c r="E37" s="26">
        <v>54.550364999999999</v>
      </c>
      <c r="F37" s="27">
        <v>100.235985</v>
      </c>
      <c r="G37" s="27">
        <v>49.815609000000002</v>
      </c>
      <c r="H37" s="28">
        <v>73.419556</v>
      </c>
      <c r="I37" s="28">
        <v>97.982979</v>
      </c>
      <c r="J37" s="29">
        <v>35.335793000000002</v>
      </c>
      <c r="K37" s="29">
        <v>61.408633999999999</v>
      </c>
      <c r="L37" s="30">
        <v>38.743076000000002</v>
      </c>
      <c r="M37" s="30">
        <v>156.15211500000001</v>
      </c>
      <c r="P37" s="31">
        <f t="shared" si="2"/>
        <v>0.89309568531137362</v>
      </c>
      <c r="Q37" s="31">
        <f t="shared" si="3"/>
        <v>2.0657738278587967</v>
      </c>
      <c r="R37" s="31">
        <f t="shared" si="4"/>
        <v>5.3335939478973415</v>
      </c>
      <c r="S37" s="31">
        <f t="shared" si="5"/>
        <v>3.8164345921425147</v>
      </c>
      <c r="T37" s="31">
        <f t="shared" si="6"/>
        <v>2.8477407589699411</v>
      </c>
      <c r="U37" s="31">
        <f t="shared" si="7"/>
        <v>-3.7826718127645598</v>
      </c>
      <c r="V37" s="31">
        <f t="shared" si="8"/>
        <v>1.1176572628687653</v>
      </c>
      <c r="W37" s="31">
        <f t="shared" si="9"/>
        <v>1.0273753771050442</v>
      </c>
      <c r="X37" s="31">
        <f t="shared" si="10"/>
        <v>8.4027999598027989</v>
      </c>
      <c r="Y37" s="31">
        <f t="shared" si="11"/>
        <v>4.3060817799660089</v>
      </c>
      <c r="Z37" s="31">
        <f t="shared" si="12"/>
        <v>4.0526725343129621</v>
      </c>
      <c r="AA37" s="31">
        <f t="shared" si="13"/>
        <v>6.7845139337369798</v>
      </c>
      <c r="AR37" s="10" t="s">
        <v>34</v>
      </c>
      <c r="AS37" s="7">
        <f t="shared" si="31"/>
        <v>-0.31083018836060639</v>
      </c>
      <c r="AT37" s="7">
        <f t="shared" si="32"/>
        <v>1.6615053476652291</v>
      </c>
      <c r="AU37" s="7">
        <f t="shared" si="33"/>
        <v>2.9718603913391504</v>
      </c>
      <c r="AV37" s="7">
        <f t="shared" si="34"/>
        <v>1.4990962509331243</v>
      </c>
      <c r="AW37" s="7">
        <f t="shared" si="35"/>
        <v>1.5586449157600311</v>
      </c>
      <c r="AX37" s="7">
        <f t="shared" si="36"/>
        <v>-4.9613110813857411</v>
      </c>
      <c r="AY37" s="7">
        <f t="shared" si="37"/>
        <v>-0.44494620198033208</v>
      </c>
      <c r="AZ37" s="7">
        <f t="shared" si="38"/>
        <v>-0.72595952712705136</v>
      </c>
      <c r="BA37" s="7">
        <f t="shared" si="39"/>
        <v>7.8260721558818025</v>
      </c>
      <c r="BB37" s="7">
        <f t="shared" si="40"/>
        <v>3.5880769963142933</v>
      </c>
      <c r="BC37" s="7">
        <f t="shared" si="41"/>
        <v>3.2532404460530997</v>
      </c>
      <c r="BD37" s="7">
        <f t="shared" si="42"/>
        <v>5.8649398802699864</v>
      </c>
      <c r="BE37" s="4" t="s">
        <v>29</v>
      </c>
      <c r="BF37" s="38" t="s">
        <v>2</v>
      </c>
      <c r="BG37" s="48">
        <v>0</v>
      </c>
      <c r="BR37" s="47"/>
    </row>
    <row r="38" spans="1:91" ht="15.6" x14ac:dyDescent="0.35">
      <c r="A38" s="24">
        <v>42705</v>
      </c>
      <c r="B38" s="25">
        <v>33.734561999999997</v>
      </c>
      <c r="C38" s="25">
        <v>23.294098000000002</v>
      </c>
      <c r="D38" s="26">
        <v>26.912590000000002</v>
      </c>
      <c r="E38" s="26">
        <v>56.632244</v>
      </c>
      <c r="F38" s="27">
        <v>103.090446</v>
      </c>
      <c r="G38" s="27">
        <v>47.931247999999997</v>
      </c>
      <c r="H38" s="28">
        <v>74.240134999999995</v>
      </c>
      <c r="I38" s="28">
        <v>98.989632</v>
      </c>
      <c r="J38" s="29">
        <v>38.304988999999999</v>
      </c>
      <c r="K38" s="29">
        <v>64.052940000000007</v>
      </c>
      <c r="L38" s="30">
        <v>40.313206000000001</v>
      </c>
      <c r="M38" s="30">
        <v>166.74627699999999</v>
      </c>
      <c r="P38" s="31">
        <f t="shared" si="2"/>
        <v>8.7477288129604425</v>
      </c>
      <c r="Q38" s="31">
        <f t="shared" si="3"/>
        <v>-2.3090999273721713</v>
      </c>
      <c r="R38" s="31">
        <f t="shared" si="4"/>
        <v>4.7746092070662716</v>
      </c>
      <c r="S38" s="31">
        <f t="shared" si="5"/>
        <v>4.0392960589730409</v>
      </c>
      <c r="T38" s="31">
        <f t="shared" si="6"/>
        <v>0.69833629393747376</v>
      </c>
      <c r="U38" s="31">
        <f t="shared" si="7"/>
        <v>-0.54038025465139583</v>
      </c>
      <c r="V38" s="31">
        <f t="shared" si="8"/>
        <v>6.0113333576238714</v>
      </c>
      <c r="W38" s="31">
        <f t="shared" si="9"/>
        <v>2.9830659437141804</v>
      </c>
      <c r="X38" s="31">
        <f t="shared" si="10"/>
        <v>1.8402302634790146E-2</v>
      </c>
      <c r="Y38" s="31">
        <f t="shared" si="11"/>
        <v>-7.0574012683883192</v>
      </c>
      <c r="Z38" s="31">
        <f t="shared" si="12"/>
        <v>4.117226498929405</v>
      </c>
      <c r="AA38" s="31">
        <f t="shared" si="13"/>
        <v>-2.9170330441620429</v>
      </c>
      <c r="AC38" s="204" t="s">
        <v>17</v>
      </c>
      <c r="AD38" s="204"/>
      <c r="AE38" s="204"/>
      <c r="AF38" s="204"/>
      <c r="AG38" s="204"/>
      <c r="AH38" s="204"/>
      <c r="AI38" s="204"/>
      <c r="AJ38" s="204"/>
      <c r="AK38" s="204"/>
      <c r="AL38" s="204"/>
      <c r="AM38" s="204"/>
      <c r="AN38" s="204"/>
      <c r="AR38" s="10" t="s">
        <v>35</v>
      </c>
      <c r="AS38" s="7">
        <f t="shared" si="31"/>
        <v>7.5438029392884625</v>
      </c>
      <c r="AT38" s="7">
        <f t="shared" si="32"/>
        <v>-2.7133684075657389</v>
      </c>
      <c r="AU38" s="7">
        <f t="shared" si="33"/>
        <v>2.4128756505080804</v>
      </c>
      <c r="AV38" s="7">
        <f t="shared" si="34"/>
        <v>1.7219577177636505</v>
      </c>
      <c r="AW38" s="7">
        <f t="shared" si="35"/>
        <v>-0.59075954927243624</v>
      </c>
      <c r="AX38" s="7">
        <f t="shared" si="36"/>
        <v>-1.7190195232725767</v>
      </c>
      <c r="AY38" s="7">
        <f t="shared" si="37"/>
        <v>4.4487298927747743</v>
      </c>
      <c r="AZ38" s="7">
        <f t="shared" si="38"/>
        <v>1.2297310394820848</v>
      </c>
      <c r="BA38" s="7">
        <f t="shared" si="39"/>
        <v>-0.55832550128620617</v>
      </c>
      <c r="BB38" s="7">
        <f t="shared" si="40"/>
        <v>-7.7754060520400348</v>
      </c>
      <c r="BC38" s="7">
        <f t="shared" si="41"/>
        <v>3.3177944106695425</v>
      </c>
      <c r="BD38" s="7">
        <f t="shared" si="42"/>
        <v>-3.8366070976290363</v>
      </c>
      <c r="BE38" s="4" t="s">
        <v>30</v>
      </c>
      <c r="BF38" s="38" t="s">
        <v>3</v>
      </c>
      <c r="BG38" s="48">
        <v>0.15821719818645727</v>
      </c>
      <c r="BR38" s="47"/>
    </row>
    <row r="39" spans="1:91" ht="15.6" x14ac:dyDescent="0.35">
      <c r="A39" s="24">
        <v>42736</v>
      </c>
      <c r="B39" s="25">
        <v>36.685569999999998</v>
      </c>
      <c r="C39" s="25">
        <v>22.756214</v>
      </c>
      <c r="D39" s="26">
        <v>28.197561</v>
      </c>
      <c r="E39" s="26">
        <v>58.919787999999997</v>
      </c>
      <c r="F39" s="27">
        <v>103.81036400000001</v>
      </c>
      <c r="G39" s="27">
        <v>47.672237000000003</v>
      </c>
      <c r="H39" s="28">
        <v>78.702956999999998</v>
      </c>
      <c r="I39" s="28">
        <v>101.94255800000001</v>
      </c>
      <c r="J39" s="29">
        <v>38.312038000000001</v>
      </c>
      <c r="K39" s="29">
        <v>59.532466999999997</v>
      </c>
      <c r="L39" s="30">
        <v>41.972991999999998</v>
      </c>
      <c r="M39" s="30">
        <v>161.88223300000001</v>
      </c>
      <c r="P39" s="31">
        <f t="shared" si="2"/>
        <v>8.6214770548747044</v>
      </c>
      <c r="Q39" s="31">
        <f t="shared" si="3"/>
        <v>7.5322986503818301</v>
      </c>
      <c r="R39" s="31">
        <f t="shared" si="4"/>
        <v>12.888387758075947</v>
      </c>
      <c r="S39" s="31">
        <f t="shared" si="5"/>
        <v>-1.0363615021832695</v>
      </c>
      <c r="T39" s="31">
        <f t="shared" si="6"/>
        <v>4.1445746206997258</v>
      </c>
      <c r="U39" s="31">
        <f t="shared" si="7"/>
        <v>2.9880808823802285</v>
      </c>
      <c r="V39" s="31">
        <f t="shared" si="8"/>
        <v>6.3232414507627732</v>
      </c>
      <c r="W39" s="31">
        <f t="shared" si="9"/>
        <v>4.0993909530894879</v>
      </c>
      <c r="X39" s="31">
        <f t="shared" si="10"/>
        <v>-4.5964299784835294</v>
      </c>
      <c r="Y39" s="31">
        <f t="shared" si="11"/>
        <v>-3.063530023037675</v>
      </c>
      <c r="Z39" s="31">
        <f t="shared" si="12"/>
        <v>3.1331719216014076</v>
      </c>
      <c r="AA39" s="31">
        <f t="shared" si="13"/>
        <v>5.7953376514147781</v>
      </c>
      <c r="AC39" s="21" t="s">
        <v>1</v>
      </c>
      <c r="AD39" s="21" t="s">
        <v>2</v>
      </c>
      <c r="AE39" s="21" t="s">
        <v>3</v>
      </c>
      <c r="AF39" s="21" t="s">
        <v>4</v>
      </c>
      <c r="AG39" s="21" t="s">
        <v>5</v>
      </c>
      <c r="AH39" s="21" t="s">
        <v>6</v>
      </c>
      <c r="AI39" s="21" t="s">
        <v>7</v>
      </c>
      <c r="AJ39" s="21" t="s">
        <v>8</v>
      </c>
      <c r="AK39" s="21" t="s">
        <v>9</v>
      </c>
      <c r="AL39" s="21" t="s">
        <v>10</v>
      </c>
      <c r="AM39" s="21" t="s">
        <v>11</v>
      </c>
      <c r="AN39" s="21" t="s">
        <v>12</v>
      </c>
      <c r="AR39" s="10" t="s">
        <v>36</v>
      </c>
      <c r="AS39" s="7">
        <f t="shared" si="31"/>
        <v>7.4175511812027244</v>
      </c>
      <c r="AT39" s="7">
        <f t="shared" si="32"/>
        <v>7.1280301701882625</v>
      </c>
      <c r="AU39" s="7">
        <f t="shared" si="33"/>
        <v>10.526654201517756</v>
      </c>
      <c r="AV39" s="7">
        <f t="shared" si="34"/>
        <v>-3.3536998433926599</v>
      </c>
      <c r="AW39" s="7">
        <f t="shared" si="35"/>
        <v>2.8554787774898158</v>
      </c>
      <c r="AX39" s="7">
        <f t="shared" si="36"/>
        <v>1.8094416137590477</v>
      </c>
      <c r="AY39" s="7">
        <f t="shared" si="37"/>
        <v>4.760637985913676</v>
      </c>
      <c r="AZ39" s="7">
        <f t="shared" si="38"/>
        <v>2.3460560488573923</v>
      </c>
      <c r="BA39" s="7">
        <f t="shared" si="39"/>
        <v>-5.1731577824045258</v>
      </c>
      <c r="BB39" s="7">
        <f t="shared" si="40"/>
        <v>-3.7815348066893906</v>
      </c>
      <c r="BC39" s="7">
        <f t="shared" si="41"/>
        <v>2.3337398333415451</v>
      </c>
      <c r="BD39" s="7">
        <f t="shared" si="42"/>
        <v>4.8757635979477847</v>
      </c>
      <c r="BE39" s="4" t="s">
        <v>31</v>
      </c>
      <c r="BF39" s="38" t="s">
        <v>4</v>
      </c>
      <c r="BG39" s="48">
        <v>0.61078857545043974</v>
      </c>
      <c r="BR39" s="47"/>
    </row>
    <row r="40" spans="1:91" ht="15.6" x14ac:dyDescent="0.35">
      <c r="A40" s="24">
        <v>42767</v>
      </c>
      <c r="B40" s="25">
        <v>39.848407999999999</v>
      </c>
      <c r="C40" s="25">
        <v>24.470279999999999</v>
      </c>
      <c r="D40" s="26">
        <v>31.831772000000001</v>
      </c>
      <c r="E40" s="26">
        <v>58.309165999999998</v>
      </c>
      <c r="F40" s="27">
        <v>108.11286200000001</v>
      </c>
      <c r="G40" s="27">
        <v>49.096722</v>
      </c>
      <c r="H40" s="28">
        <v>83.679535000000001</v>
      </c>
      <c r="I40" s="28">
        <v>106.121582</v>
      </c>
      <c r="J40" s="29">
        <v>36.551051999999999</v>
      </c>
      <c r="K40" s="29">
        <v>57.708672</v>
      </c>
      <c r="L40" s="30">
        <v>43.288077999999999</v>
      </c>
      <c r="M40" s="30">
        <v>171.26385500000001</v>
      </c>
      <c r="P40" s="31">
        <f t="shared" si="2"/>
        <v>-1.4862500905933329</v>
      </c>
      <c r="Q40" s="31">
        <f t="shared" si="3"/>
        <v>1.2852488815003227</v>
      </c>
      <c r="R40" s="31">
        <f t="shared" si="4"/>
        <v>5.3236087516585595</v>
      </c>
      <c r="S40" s="31">
        <f t="shared" si="5"/>
        <v>3.5624844985778115</v>
      </c>
      <c r="T40" s="31">
        <f t="shared" si="6"/>
        <v>2.2827875928397745</v>
      </c>
      <c r="U40" s="31">
        <f t="shared" si="7"/>
        <v>3.1354150283189997</v>
      </c>
      <c r="V40" s="31">
        <f t="shared" si="8"/>
        <v>1.2499125383524046</v>
      </c>
      <c r="W40" s="31">
        <f t="shared" si="9"/>
        <v>1.8196826353380047</v>
      </c>
      <c r="X40" s="31">
        <f t="shared" si="10"/>
        <v>3.4039074990235729</v>
      </c>
      <c r="Y40" s="31">
        <f t="shared" si="11"/>
        <v>1.7706645545404465</v>
      </c>
      <c r="Z40" s="31">
        <f t="shared" si="12"/>
        <v>-2.530271729782041</v>
      </c>
      <c r="AA40" s="31">
        <f t="shared" si="13"/>
        <v>-3.7588999733773387</v>
      </c>
      <c r="AC40" s="20">
        <f>P4-$AD$4</f>
        <v>-4.3964429060494084</v>
      </c>
      <c r="AD40" s="20">
        <f>Q4-$AD$4</f>
        <v>-0.33862006763765784</v>
      </c>
      <c r="AE40" s="20">
        <f t="shared" ref="AE40:AN40" si="43">R4-$AD$4</f>
        <v>1.4018731648066822</v>
      </c>
      <c r="AF40" s="20">
        <f t="shared" si="43"/>
        <v>6.5939238293961804</v>
      </c>
      <c r="AG40" s="20">
        <f t="shared" si="43"/>
        <v>2.700587041537144</v>
      </c>
      <c r="AH40" s="20">
        <f t="shared" si="43"/>
        <v>2.5977701639137756</v>
      </c>
      <c r="AI40" s="20">
        <f t="shared" si="43"/>
        <v>-5.4931434270562303</v>
      </c>
      <c r="AJ40" s="20">
        <f t="shared" si="43"/>
        <v>-5.0896806127998584</v>
      </c>
      <c r="AK40" s="20">
        <f t="shared" si="43"/>
        <v>0.34955759974790102</v>
      </c>
      <c r="AL40" s="20">
        <f t="shared" si="43"/>
        <v>0.97931554704577195</v>
      </c>
      <c r="AM40" s="20">
        <f t="shared" si="43"/>
        <v>-8.8406099384047145</v>
      </c>
      <c r="AN40" s="20">
        <f t="shared" si="43"/>
        <v>-1.505670158433043</v>
      </c>
      <c r="AR40" s="10" t="s">
        <v>37</v>
      </c>
      <c r="AS40" s="7">
        <f t="shared" si="31"/>
        <v>-2.6901759642653129</v>
      </c>
      <c r="AT40" s="7">
        <f t="shared" si="32"/>
        <v>0.88098040130675515</v>
      </c>
      <c r="AU40" s="7">
        <f t="shared" si="33"/>
        <v>2.9618751951003683</v>
      </c>
      <c r="AV40" s="7">
        <f t="shared" si="34"/>
        <v>1.245146157368421</v>
      </c>
      <c r="AW40" s="7">
        <f t="shared" si="35"/>
        <v>0.99369174962986451</v>
      </c>
      <c r="AX40" s="7">
        <f t="shared" si="36"/>
        <v>1.9567757596978188</v>
      </c>
      <c r="AY40" s="7">
        <f t="shared" si="37"/>
        <v>-0.31269092649669283</v>
      </c>
      <c r="AZ40" s="7">
        <f t="shared" si="38"/>
        <v>6.634773110590908E-2</v>
      </c>
      <c r="BA40" s="7">
        <f t="shared" si="39"/>
        <v>2.8271796951025765</v>
      </c>
      <c r="BB40" s="7">
        <f t="shared" si="40"/>
        <v>1.0526597708887309</v>
      </c>
      <c r="BC40" s="7">
        <f t="shared" si="41"/>
        <v>-3.3297038180419034</v>
      </c>
      <c r="BD40" s="7">
        <f t="shared" si="42"/>
        <v>-4.6784740268443317</v>
      </c>
      <c r="BE40" s="4" t="s">
        <v>32</v>
      </c>
      <c r="BF40" s="38" t="s">
        <v>5</v>
      </c>
      <c r="BG40" s="48">
        <v>0.13571932869159792</v>
      </c>
      <c r="BR40" s="47"/>
    </row>
    <row r="41" spans="1:91" ht="15.6" x14ac:dyDescent="0.35">
      <c r="A41" s="24">
        <v>42795</v>
      </c>
      <c r="B41" s="25">
        <v>39.256160999999999</v>
      </c>
      <c r="C41" s="25">
        <v>24.784783999999998</v>
      </c>
      <c r="D41" s="26">
        <v>33.526370999999997</v>
      </c>
      <c r="E41" s="26">
        <v>60.386420999999999</v>
      </c>
      <c r="F41" s="27">
        <v>110.580849</v>
      </c>
      <c r="G41" s="27">
        <v>50.636108</v>
      </c>
      <c r="H41" s="28">
        <v>84.725455999999994</v>
      </c>
      <c r="I41" s="28">
        <v>108.05265799999999</v>
      </c>
      <c r="J41" s="29">
        <v>37.795216000000003</v>
      </c>
      <c r="K41" s="29">
        <v>58.730499000000002</v>
      </c>
      <c r="L41" s="30">
        <v>42.192771999999998</v>
      </c>
      <c r="M41" s="30">
        <v>164.82621800000001</v>
      </c>
      <c r="P41" s="31">
        <f t="shared" si="2"/>
        <v>-1.7338450389991045</v>
      </c>
      <c r="Q41" s="31">
        <f t="shared" si="3"/>
        <v>-0.84772173120410965</v>
      </c>
      <c r="R41" s="31">
        <f t="shared" si="4"/>
        <v>-6.9408048965269309E-3</v>
      </c>
      <c r="S41" s="31">
        <f t="shared" si="5"/>
        <v>3.947760043603199</v>
      </c>
      <c r="T41" s="31">
        <f t="shared" si="6"/>
        <v>7.9623416528480373</v>
      </c>
      <c r="U41" s="31">
        <f t="shared" si="7"/>
        <v>2.8600756598433641</v>
      </c>
      <c r="V41" s="31">
        <f t="shared" si="8"/>
        <v>2.6443268714894996</v>
      </c>
      <c r="W41" s="31">
        <f t="shared" si="9"/>
        <v>3.4231383738843491</v>
      </c>
      <c r="X41" s="31">
        <f t="shared" si="10"/>
        <v>-1.024095218823462</v>
      </c>
      <c r="Y41" s="31">
        <f t="shared" si="11"/>
        <v>-0.4389950781790608</v>
      </c>
      <c r="Z41" s="31">
        <f t="shared" si="12"/>
        <v>-1.6308196105247585</v>
      </c>
      <c r="AA41" s="31">
        <f t="shared" si="13"/>
        <v>-3.4761824117083284</v>
      </c>
      <c r="AC41" s="20">
        <f t="shared" ref="AC41:AD41" si="44">P5-$AD$4</f>
        <v>-0.60667503206349238</v>
      </c>
      <c r="AD41" s="20">
        <f t="shared" si="44"/>
        <v>-3.8191562024115062</v>
      </c>
      <c r="AE41" s="20">
        <f t="shared" ref="AE41:AE104" si="45">R5-$AD$4</f>
        <v>8.7356747162619683</v>
      </c>
      <c r="AF41" s="20">
        <f t="shared" ref="AF41:AF104" si="46">S5-$AD$4</f>
        <v>-2.6432702385485181</v>
      </c>
      <c r="AG41" s="20">
        <f t="shared" ref="AG41:AG104" si="47">T5-$AD$4</f>
        <v>2.2133909207112161</v>
      </c>
      <c r="AH41" s="20">
        <f t="shared" ref="AH41:AH104" si="48">U5-$AD$4</f>
        <v>-4.9651812701938809</v>
      </c>
      <c r="AI41" s="20">
        <f t="shared" ref="AI41:AI104" si="49">V5-$AD$4</f>
        <v>-7.3421344606197598</v>
      </c>
      <c r="AJ41" s="20">
        <f t="shared" ref="AJ41:AJ104" si="50">W5-$AD$4</f>
        <v>-2.7434569758818923</v>
      </c>
      <c r="AK41" s="20">
        <f t="shared" ref="AK41:AK104" si="51">X5-$AD$4</f>
        <v>6.5704937437761783</v>
      </c>
      <c r="AL41" s="20">
        <f t="shared" ref="AL41:AL104" si="52">Y5-$AD$4</f>
        <v>3.6384239153049496</v>
      </c>
      <c r="AM41" s="20">
        <f t="shared" ref="AM41:AM104" si="53">Z5-$AD$4</f>
        <v>5.6112879679991838</v>
      </c>
      <c r="AN41" s="20">
        <f t="shared" ref="AN41:AN104" si="54">AA5-$AD$4</f>
        <v>3.8388587700484971</v>
      </c>
      <c r="AR41" s="10" t="s">
        <v>38</v>
      </c>
      <c r="AS41" s="7">
        <f t="shared" si="31"/>
        <v>-2.9377709126710845</v>
      </c>
      <c r="AT41" s="7">
        <f t="shared" si="32"/>
        <v>-1.2519902113976773</v>
      </c>
      <c r="AU41" s="7">
        <f t="shared" si="33"/>
        <v>-2.3686743614547181</v>
      </c>
      <c r="AV41" s="7">
        <f t="shared" si="34"/>
        <v>1.6304217023938086</v>
      </c>
      <c r="AW41" s="7">
        <f t="shared" si="35"/>
        <v>6.6732458096381269</v>
      </c>
      <c r="AX41" s="7">
        <f t="shared" si="36"/>
        <v>1.6814363912221832</v>
      </c>
      <c r="AY41" s="7">
        <f t="shared" si="37"/>
        <v>1.0817234066404022</v>
      </c>
      <c r="AZ41" s="7">
        <f t="shared" si="38"/>
        <v>1.6698034696522535</v>
      </c>
      <c r="BA41" s="7">
        <f t="shared" si="39"/>
        <v>-1.6008230227444584</v>
      </c>
      <c r="BB41" s="7">
        <f t="shared" si="40"/>
        <v>-1.1569998618307764</v>
      </c>
      <c r="BC41" s="7">
        <f t="shared" si="41"/>
        <v>-2.430251698784621</v>
      </c>
      <c r="BD41" s="7">
        <f t="shared" si="42"/>
        <v>-4.3957564651753218</v>
      </c>
      <c r="BE41" s="4" t="s">
        <v>45</v>
      </c>
      <c r="BF41" s="38" t="s">
        <v>6</v>
      </c>
      <c r="BG41" s="48">
        <v>0</v>
      </c>
      <c r="BR41" s="47"/>
    </row>
    <row r="42" spans="1:91" ht="15.6" x14ac:dyDescent="0.35">
      <c r="A42" s="24">
        <v>42826</v>
      </c>
      <c r="B42" s="25">
        <v>38.575519999999997</v>
      </c>
      <c r="C42" s="25">
        <v>24.574677999999999</v>
      </c>
      <c r="D42" s="26">
        <v>33.524044000000004</v>
      </c>
      <c r="E42" s="26">
        <v>62.770332000000003</v>
      </c>
      <c r="F42" s="27">
        <v>119.38567399999999</v>
      </c>
      <c r="G42" s="27">
        <v>52.084339</v>
      </c>
      <c r="H42" s="28">
        <v>86.965873999999999</v>
      </c>
      <c r="I42" s="28">
        <v>111.75145000000001</v>
      </c>
      <c r="J42" s="29">
        <v>37.408157000000003</v>
      </c>
      <c r="K42" s="29">
        <v>58.472675000000002</v>
      </c>
      <c r="L42" s="30">
        <v>41.504683999999997</v>
      </c>
      <c r="M42" s="30">
        <v>159.09655799999999</v>
      </c>
      <c r="P42" s="31">
        <f t="shared" si="2"/>
        <v>5.2687585287249483</v>
      </c>
      <c r="Q42" s="31">
        <f t="shared" si="3"/>
        <v>-3.7440775419315786</v>
      </c>
      <c r="R42" s="31">
        <f t="shared" si="4"/>
        <v>6.3417736833897509</v>
      </c>
      <c r="S42" s="31">
        <f t="shared" si="5"/>
        <v>2.0157691694222546</v>
      </c>
      <c r="T42" s="31">
        <f t="shared" si="6"/>
        <v>7.8324875059967436</v>
      </c>
      <c r="U42" s="31">
        <f t="shared" si="7"/>
        <v>5.9107575503646093</v>
      </c>
      <c r="V42" s="31">
        <f t="shared" si="8"/>
        <v>4.3959921566475657</v>
      </c>
      <c r="W42" s="31">
        <f t="shared" si="9"/>
        <v>5.847372002779383</v>
      </c>
      <c r="X42" s="31">
        <f t="shared" si="10"/>
        <v>4.2536845640377186</v>
      </c>
      <c r="Y42" s="31">
        <f t="shared" si="11"/>
        <v>-1.4084117068357216</v>
      </c>
      <c r="Z42" s="31">
        <f t="shared" si="12"/>
        <v>-5.5244921272018193</v>
      </c>
      <c r="AA42" s="31">
        <f t="shared" si="13"/>
        <v>2.8512873295473806</v>
      </c>
      <c r="AC42" s="20">
        <f t="shared" ref="AC42:AD42" si="55">P6-$AD$4</f>
        <v>2.6877272070109752</v>
      </c>
      <c r="AD42" s="20">
        <f t="shared" si="55"/>
        <v>-6.4788580390997508</v>
      </c>
      <c r="AE42" s="20">
        <f t="shared" si="45"/>
        <v>6.0678399486709438</v>
      </c>
      <c r="AF42" s="20">
        <f t="shared" si="46"/>
        <v>0.13265605183125295</v>
      </c>
      <c r="AG42" s="20">
        <f t="shared" si="47"/>
        <v>-1.1545929295737007</v>
      </c>
      <c r="AH42" s="20">
        <f t="shared" si="48"/>
        <v>2.5060691578967669</v>
      </c>
      <c r="AI42" s="20">
        <f t="shared" si="49"/>
        <v>4.8273804029018423</v>
      </c>
      <c r="AJ42" s="20">
        <f t="shared" si="50"/>
        <v>2.8976359738085371</v>
      </c>
      <c r="AK42" s="20">
        <f t="shared" si="51"/>
        <v>-1.3817453749824633</v>
      </c>
      <c r="AL42" s="20">
        <f t="shared" si="52"/>
        <v>-3.0396867549074842</v>
      </c>
      <c r="AM42" s="20">
        <f t="shared" si="53"/>
        <v>-1.1312433584244781</v>
      </c>
      <c r="AN42" s="20">
        <f t="shared" si="54"/>
        <v>-2.9873016482505683</v>
      </c>
      <c r="AR42" s="10" t="s">
        <v>39</v>
      </c>
      <c r="AS42" s="7">
        <f t="shared" si="31"/>
        <v>4.0648326550529683</v>
      </c>
      <c r="AT42" s="7">
        <f t="shared" si="32"/>
        <v>-4.1483460221251462</v>
      </c>
      <c r="AU42" s="7">
        <f t="shared" si="33"/>
        <v>3.9800401268315597</v>
      </c>
      <c r="AV42" s="7">
        <f t="shared" si="34"/>
        <v>-0.30156917178713583</v>
      </c>
      <c r="AW42" s="7">
        <f t="shared" si="35"/>
        <v>6.5433916627868332</v>
      </c>
      <c r="AX42" s="7">
        <f t="shared" si="36"/>
        <v>4.7321182817434284</v>
      </c>
      <c r="AY42" s="7">
        <f t="shared" si="37"/>
        <v>2.8333886917984685</v>
      </c>
      <c r="AZ42" s="7">
        <f t="shared" si="38"/>
        <v>4.0940370985472878</v>
      </c>
      <c r="BA42" s="7">
        <f t="shared" si="39"/>
        <v>3.6769567601167221</v>
      </c>
      <c r="BB42" s="7">
        <f t="shared" si="40"/>
        <v>-2.1264164904874372</v>
      </c>
      <c r="BC42" s="7">
        <f t="shared" si="41"/>
        <v>-6.3239242154616822</v>
      </c>
      <c r="BD42" s="7">
        <f t="shared" si="42"/>
        <v>1.9317132760803875</v>
      </c>
      <c r="BE42" s="4" t="s">
        <v>46</v>
      </c>
      <c r="BF42" s="38" t="s">
        <v>7</v>
      </c>
      <c r="BG42" s="48">
        <v>0</v>
      </c>
      <c r="BR42" s="47"/>
    </row>
    <row r="43" spans="1:91" ht="15.6" x14ac:dyDescent="0.35">
      <c r="A43" s="24">
        <v>42856</v>
      </c>
      <c r="B43" s="25">
        <v>40.607970999999999</v>
      </c>
      <c r="C43" s="25">
        <v>23.654582999999999</v>
      </c>
      <c r="D43" s="26">
        <v>35.650063000000003</v>
      </c>
      <c r="E43" s="26">
        <v>64.035636999999994</v>
      </c>
      <c r="F43" s="27">
        <v>128.73654199999999</v>
      </c>
      <c r="G43" s="27">
        <v>55.162917999999998</v>
      </c>
      <c r="H43" s="28">
        <v>90.788887000000003</v>
      </c>
      <c r="I43" s="28">
        <v>118.285973</v>
      </c>
      <c r="J43" s="29">
        <v>38.999381999999997</v>
      </c>
      <c r="K43" s="29">
        <v>57.649138999999998</v>
      </c>
      <c r="L43" s="30">
        <v>39.211761000000003</v>
      </c>
      <c r="M43" s="30">
        <v>163.632858</v>
      </c>
      <c r="P43" s="31">
        <f t="shared" si="2"/>
        <v>6.4608103665164673</v>
      </c>
      <c r="Q43" s="31">
        <f t="shared" si="3"/>
        <v>3.8748136037739522</v>
      </c>
      <c r="R43" s="31">
        <f t="shared" si="4"/>
        <v>-5.3322318112032585</v>
      </c>
      <c r="S43" s="31">
        <f t="shared" si="5"/>
        <v>-0.73719107377661075</v>
      </c>
      <c r="T43" s="31">
        <f t="shared" si="6"/>
        <v>1.5044306534192975</v>
      </c>
      <c r="U43" s="31">
        <f t="shared" si="7"/>
        <v>-7.9544196701124452</v>
      </c>
      <c r="V43" s="31">
        <f t="shared" si="8"/>
        <v>-1.3479204784171528</v>
      </c>
      <c r="W43" s="31">
        <f t="shared" si="9"/>
        <v>-1.163746609245031</v>
      </c>
      <c r="X43" s="31">
        <f t="shared" si="10"/>
        <v>-0.57811172494989238</v>
      </c>
      <c r="Y43" s="31">
        <f t="shared" si="11"/>
        <v>1.2327521491691362</v>
      </c>
      <c r="Z43" s="31">
        <f t="shared" si="12"/>
        <v>0.84066614605755596</v>
      </c>
      <c r="AA43" s="31">
        <f t="shared" si="13"/>
        <v>-3.1669427909155057</v>
      </c>
      <c r="AC43" s="20">
        <f t="shared" ref="AC43:AD43" si="56">P7-$AD$4</f>
        <v>1.0205771530194356</v>
      </c>
      <c r="AD43" s="20">
        <f t="shared" si="56"/>
        <v>-0.14232388061191159</v>
      </c>
      <c r="AE43" s="20">
        <f t="shared" si="45"/>
        <v>2.1362871520575304</v>
      </c>
      <c r="AF43" s="20">
        <f t="shared" si="46"/>
        <v>1.3710579465050214</v>
      </c>
      <c r="AG43" s="20">
        <f t="shared" si="47"/>
        <v>-1.0836337765756383</v>
      </c>
      <c r="AH43" s="20">
        <f t="shared" si="48"/>
        <v>4.8375046259106318</v>
      </c>
      <c r="AI43" s="20">
        <f t="shared" si="49"/>
        <v>-2.9363938369905536</v>
      </c>
      <c r="AJ43" s="20">
        <f t="shared" si="50"/>
        <v>-5.1019032780803393</v>
      </c>
      <c r="AK43" s="20">
        <f t="shared" si="51"/>
        <v>4.8421511738796656</v>
      </c>
      <c r="AL43" s="20">
        <f t="shared" si="52"/>
        <v>-0.37478477398505472</v>
      </c>
      <c r="AM43" s="20">
        <f t="shared" si="53"/>
        <v>1.8171279558404967</v>
      </c>
      <c r="AN43" s="20">
        <f t="shared" si="54"/>
        <v>-1.8014644239350126</v>
      </c>
      <c r="AR43" s="10" t="s">
        <v>40</v>
      </c>
      <c r="AS43" s="7">
        <f t="shared" si="31"/>
        <v>5.2568844928444873</v>
      </c>
      <c r="AT43" s="7">
        <f t="shared" si="32"/>
        <v>3.4705451235803846</v>
      </c>
      <c r="AU43" s="7">
        <f t="shared" si="33"/>
        <v>-7.6939653677614501</v>
      </c>
      <c r="AV43" s="7">
        <f t="shared" si="34"/>
        <v>-3.0545294149860012</v>
      </c>
      <c r="AW43" s="7">
        <f t="shared" si="35"/>
        <v>0.21533481020938749</v>
      </c>
      <c r="AX43" s="7">
        <f t="shared" si="36"/>
        <v>-9.1330589387336261</v>
      </c>
      <c r="AY43" s="7">
        <f t="shared" si="37"/>
        <v>-2.9105239432662504</v>
      </c>
      <c r="AZ43" s="7">
        <f t="shared" si="38"/>
        <v>-2.9170815134771266</v>
      </c>
      <c r="BA43" s="7">
        <f t="shared" si="39"/>
        <v>-1.1548395288708888</v>
      </c>
      <c r="BB43" s="7">
        <f t="shared" si="40"/>
        <v>0.51474736551742051</v>
      </c>
      <c r="BC43" s="7">
        <f t="shared" si="41"/>
        <v>4.1234057797693402E-2</v>
      </c>
      <c r="BD43" s="7">
        <f t="shared" si="42"/>
        <v>-4.0865168443824986</v>
      </c>
      <c r="BE43" s="4" t="s">
        <v>47</v>
      </c>
      <c r="BF43" s="38" t="s">
        <v>8</v>
      </c>
      <c r="BG43" s="48">
        <v>7.5910591326729893E-2</v>
      </c>
      <c r="BR43" s="47"/>
    </row>
    <row r="44" spans="1:91" ht="15.6" x14ac:dyDescent="0.35">
      <c r="A44" s="24">
        <v>42887</v>
      </c>
      <c r="B44" s="25">
        <v>43.231574999999999</v>
      </c>
      <c r="C44" s="25">
        <v>24.571154</v>
      </c>
      <c r="D44" s="26">
        <v>33.749119</v>
      </c>
      <c r="E44" s="26">
        <v>63.563572000000001</v>
      </c>
      <c r="F44" s="27">
        <v>130.673294</v>
      </c>
      <c r="G44" s="27">
        <v>50.775027999999999</v>
      </c>
      <c r="H44" s="28">
        <v>89.565124999999995</v>
      </c>
      <c r="I44" s="28">
        <v>116.909424</v>
      </c>
      <c r="J44" s="29">
        <v>38.773921999999999</v>
      </c>
      <c r="K44" s="29">
        <v>58.359810000000003</v>
      </c>
      <c r="L44" s="30">
        <v>39.541401</v>
      </c>
      <c r="M44" s="30">
        <v>158.45069899999999</v>
      </c>
      <c r="P44" s="31">
        <f t="shared" si="2"/>
        <v>1.1725688920655841</v>
      </c>
      <c r="Q44" s="31">
        <f t="shared" si="3"/>
        <v>-1.2801555840641354</v>
      </c>
      <c r="R44" s="31">
        <f t="shared" si="4"/>
        <v>3.2703935175315335</v>
      </c>
      <c r="S44" s="31">
        <f t="shared" si="5"/>
        <v>5.4692882898399686</v>
      </c>
      <c r="T44" s="31">
        <f t="shared" si="6"/>
        <v>1.927741256755966</v>
      </c>
      <c r="U44" s="31">
        <f t="shared" si="7"/>
        <v>-7.4258334234695074</v>
      </c>
      <c r="V44" s="31">
        <f t="shared" si="8"/>
        <v>6.1633643675482075</v>
      </c>
      <c r="W44" s="31">
        <f t="shared" si="9"/>
        <v>5.2285006553449476</v>
      </c>
      <c r="X44" s="31">
        <f t="shared" si="10"/>
        <v>6.2793776703837123</v>
      </c>
      <c r="Y44" s="31">
        <f t="shared" si="11"/>
        <v>-0.85474061687316194</v>
      </c>
      <c r="Z44" s="31">
        <f t="shared" si="12"/>
        <v>3.7944558413597784</v>
      </c>
      <c r="AA44" s="31">
        <f t="shared" si="13"/>
        <v>-0.4603135262912228</v>
      </c>
      <c r="AC44" s="20">
        <f t="shared" ref="AC44:AD44" si="57">P8-$AD$4</f>
        <v>1.7788911924194899</v>
      </c>
      <c r="AD44" s="20">
        <f t="shared" si="57"/>
        <v>-4.5058123275576403</v>
      </c>
      <c r="AE44" s="20">
        <f t="shared" si="45"/>
        <v>1.6691892284531544</v>
      </c>
      <c r="AF44" s="20">
        <f t="shared" si="46"/>
        <v>2.2972474240971756</v>
      </c>
      <c r="AG44" s="20">
        <f t="shared" si="47"/>
        <v>-7.3385303969001621</v>
      </c>
      <c r="AH44" s="20">
        <f t="shared" si="48"/>
        <v>-0.81624946779031493</v>
      </c>
      <c r="AI44" s="20">
        <f t="shared" si="49"/>
        <v>-1.0615505435279511</v>
      </c>
      <c r="AJ44" s="20">
        <f t="shared" si="50"/>
        <v>-0.27838340510780224</v>
      </c>
      <c r="AK44" s="20">
        <f t="shared" si="51"/>
        <v>-1.8594851931238172</v>
      </c>
      <c r="AL44" s="20">
        <f t="shared" si="52"/>
        <v>-2.9321550029660588</v>
      </c>
      <c r="AM44" s="20">
        <f t="shared" si="53"/>
        <v>-3.8843915823772619</v>
      </c>
      <c r="AN44" s="20">
        <f t="shared" si="54"/>
        <v>-0.22841292084444031</v>
      </c>
      <c r="AR44" s="10" t="s">
        <v>41</v>
      </c>
      <c r="AS44" s="7">
        <f t="shared" si="31"/>
        <v>-3.1356981606395884E-2</v>
      </c>
      <c r="AT44" s="7">
        <f t="shared" si="32"/>
        <v>-1.6844240642577031</v>
      </c>
      <c r="AU44" s="7">
        <f t="shared" si="33"/>
        <v>0.90865996097334234</v>
      </c>
      <c r="AV44" s="7">
        <f t="shared" si="34"/>
        <v>3.1519499486305782</v>
      </c>
      <c r="AW44" s="7">
        <f t="shared" si="35"/>
        <v>0.63864541354605597</v>
      </c>
      <c r="AX44" s="7">
        <f t="shared" si="36"/>
        <v>-8.6044726920906882</v>
      </c>
      <c r="AY44" s="7">
        <f t="shared" si="37"/>
        <v>4.6007609026991103</v>
      </c>
      <c r="AZ44" s="7">
        <f t="shared" si="38"/>
        <v>3.475165751112852</v>
      </c>
      <c r="BA44" s="7">
        <f t="shared" si="39"/>
        <v>5.7026498664627159</v>
      </c>
      <c r="BB44" s="7">
        <f t="shared" si="40"/>
        <v>-1.5727454005248775</v>
      </c>
      <c r="BC44" s="7">
        <f t="shared" si="41"/>
        <v>2.995023753099916</v>
      </c>
      <c r="BD44" s="7">
        <f t="shared" si="42"/>
        <v>-1.379887579758216</v>
      </c>
      <c r="BE44" s="4" t="s">
        <v>48</v>
      </c>
      <c r="BF44" s="38" t="s">
        <v>9</v>
      </c>
      <c r="BG44" s="48">
        <v>0</v>
      </c>
      <c r="BR44" s="47"/>
    </row>
    <row r="45" spans="1:91" ht="15.6" x14ac:dyDescent="0.35">
      <c r="A45" s="24">
        <v>42917</v>
      </c>
      <c r="B45" s="25">
        <v>43.738495</v>
      </c>
      <c r="C45" s="25">
        <v>24.256605</v>
      </c>
      <c r="D45" s="26">
        <v>34.852848000000002</v>
      </c>
      <c r="E45" s="26">
        <v>67.040047000000001</v>
      </c>
      <c r="F45" s="27">
        <v>133.19233700000001</v>
      </c>
      <c r="G45" s="27">
        <v>47.004559</v>
      </c>
      <c r="H45" s="28">
        <v>95.085350000000005</v>
      </c>
      <c r="I45" s="28">
        <v>123.022034</v>
      </c>
      <c r="J45" s="29">
        <v>41.208683000000001</v>
      </c>
      <c r="K45" s="29">
        <v>57.860984999999999</v>
      </c>
      <c r="L45" s="30">
        <v>41.041781999999998</v>
      </c>
      <c r="M45" s="30">
        <v>157.721329</v>
      </c>
      <c r="P45" s="31">
        <f t="shared" si="2"/>
        <v>4.1519192647117897</v>
      </c>
      <c r="Q45" s="31">
        <f t="shared" si="3"/>
        <v>2.2919324447918443</v>
      </c>
      <c r="R45" s="31">
        <f t="shared" si="4"/>
        <v>10.266891245157339</v>
      </c>
      <c r="S45" s="31">
        <f t="shared" si="5"/>
        <v>2.8473190062053622</v>
      </c>
      <c r="T45" s="31">
        <f t="shared" si="6"/>
        <v>3.1133044838758117</v>
      </c>
      <c r="U45" s="31">
        <f t="shared" si="7"/>
        <v>1.6302418665389506</v>
      </c>
      <c r="V45" s="31">
        <f t="shared" si="8"/>
        <v>3.9775012659678977</v>
      </c>
      <c r="W45" s="31">
        <f t="shared" si="9"/>
        <v>4.4939006617302324</v>
      </c>
      <c r="X45" s="31">
        <f t="shared" si="10"/>
        <v>-2.3881083508541123</v>
      </c>
      <c r="Y45" s="31">
        <f t="shared" si="11"/>
        <v>-4.6351682398770073</v>
      </c>
      <c r="Z45" s="31">
        <f t="shared" si="12"/>
        <v>1.2465832989415615</v>
      </c>
      <c r="AA45" s="31">
        <f t="shared" si="13"/>
        <v>-0.11191511073305183</v>
      </c>
      <c r="AC45" s="20">
        <f t="shared" ref="AC45:AD45" si="58">P9-$AD$4</f>
        <v>-0.38112650116169444</v>
      </c>
      <c r="AD45" s="20">
        <f t="shared" si="58"/>
        <v>2.103688287529331</v>
      </c>
      <c r="AE45" s="20">
        <f t="shared" si="45"/>
        <v>6.0136582386912378</v>
      </c>
      <c r="AF45" s="20">
        <f t="shared" si="46"/>
        <v>4.0555802922778765</v>
      </c>
      <c r="AG45" s="20">
        <f t="shared" si="47"/>
        <v>-2.0922631502182383</v>
      </c>
      <c r="AH45" s="20">
        <f t="shared" si="48"/>
        <v>-1.0365873880690719</v>
      </c>
      <c r="AI45" s="20">
        <f t="shared" si="49"/>
        <v>-0.48830497383810023</v>
      </c>
      <c r="AJ45" s="20">
        <f t="shared" si="50"/>
        <v>1.1814938859077522</v>
      </c>
      <c r="AK45" s="20">
        <f t="shared" si="51"/>
        <v>-2.254912181142938</v>
      </c>
      <c r="AL45" s="20">
        <f t="shared" si="52"/>
        <v>-0.67834656972969931</v>
      </c>
      <c r="AM45" s="20">
        <f t="shared" si="53"/>
        <v>3.1035916460799999</v>
      </c>
      <c r="AN45" s="20">
        <f t="shared" si="54"/>
        <v>0.87638096044892411</v>
      </c>
      <c r="AR45" s="10" t="s">
        <v>42</v>
      </c>
      <c r="AS45" s="7">
        <f t="shared" si="31"/>
        <v>2.9479933910398097</v>
      </c>
      <c r="AT45" s="7">
        <f t="shared" si="32"/>
        <v>1.8876639645982767</v>
      </c>
      <c r="AU45" s="7">
        <f t="shared" si="33"/>
        <v>7.9051576885991484</v>
      </c>
      <c r="AV45" s="7">
        <f t="shared" si="34"/>
        <v>0.52998066499597174</v>
      </c>
      <c r="AW45" s="7">
        <f t="shared" si="35"/>
        <v>1.8242086406659017</v>
      </c>
      <c r="AX45" s="7">
        <f t="shared" si="36"/>
        <v>0.4516025979177698</v>
      </c>
      <c r="AY45" s="7">
        <f t="shared" si="37"/>
        <v>2.4148978011188005</v>
      </c>
      <c r="AZ45" s="7">
        <f t="shared" si="38"/>
        <v>2.7405657574981368</v>
      </c>
      <c r="BA45" s="7">
        <f t="shared" si="39"/>
        <v>-2.9648361547751088</v>
      </c>
      <c r="BB45" s="7">
        <f t="shared" si="40"/>
        <v>-5.3531730235287229</v>
      </c>
      <c r="BC45" s="7">
        <f t="shared" si="41"/>
        <v>0.44715121068169894</v>
      </c>
      <c r="BD45" s="7">
        <f t="shared" si="42"/>
        <v>-1.031489164200045</v>
      </c>
      <c r="BE45" s="4" t="s">
        <v>49</v>
      </c>
      <c r="BF45" s="38" t="s">
        <v>10</v>
      </c>
      <c r="BG45" s="48">
        <v>0</v>
      </c>
      <c r="BR45" s="47"/>
    </row>
    <row r="46" spans="1:91" ht="15.6" x14ac:dyDescent="0.35">
      <c r="A46" s="24">
        <v>42948</v>
      </c>
      <c r="B46" s="25">
        <v>45.554482</v>
      </c>
      <c r="C46" s="25">
        <v>24.812550000000002</v>
      </c>
      <c r="D46" s="26">
        <v>38.431151999999997</v>
      </c>
      <c r="E46" s="26">
        <v>68.948891000000003</v>
      </c>
      <c r="F46" s="27">
        <v>137.33902</v>
      </c>
      <c r="G46" s="27">
        <v>47.770847000000003</v>
      </c>
      <c r="H46" s="28">
        <v>98.867371000000006</v>
      </c>
      <c r="I46" s="28">
        <v>128.550522</v>
      </c>
      <c r="J46" s="29">
        <v>40.224575000000002</v>
      </c>
      <c r="K46" s="29">
        <v>55.179031000000002</v>
      </c>
      <c r="L46" s="30">
        <v>41.553401999999998</v>
      </c>
      <c r="M46" s="30">
        <v>157.544815</v>
      </c>
      <c r="P46" s="31">
        <f t="shared" si="2"/>
        <v>4.7506587825979496</v>
      </c>
      <c r="Q46" s="31">
        <f t="shared" si="3"/>
        <v>6.2756830716713674</v>
      </c>
      <c r="R46" s="31">
        <f t="shared" si="4"/>
        <v>-5.6553287811929138</v>
      </c>
      <c r="S46" s="31">
        <f t="shared" si="5"/>
        <v>0.15628532734484057</v>
      </c>
      <c r="T46" s="31">
        <f t="shared" si="6"/>
        <v>-1.4755493376900519</v>
      </c>
      <c r="U46" s="31">
        <f t="shared" si="7"/>
        <v>-1.6542892781449048</v>
      </c>
      <c r="V46" s="31">
        <f t="shared" si="8"/>
        <v>1.8252381769107595</v>
      </c>
      <c r="W46" s="31">
        <f t="shared" si="9"/>
        <v>5.9264636825045347</v>
      </c>
      <c r="X46" s="31">
        <f t="shared" si="10"/>
        <v>11.618822573016629</v>
      </c>
      <c r="Y46" s="31">
        <f t="shared" si="11"/>
        <v>8.4431076725504752</v>
      </c>
      <c r="Z46" s="31">
        <f t="shared" si="12"/>
        <v>-0.27280076851469159</v>
      </c>
      <c r="AA46" s="31">
        <f t="shared" si="13"/>
        <v>4.2125429516674195</v>
      </c>
      <c r="AC46" s="20">
        <f t="shared" ref="AC46:AD46" si="59">P10-$AD$4</f>
        <v>-2.7427778264473353</v>
      </c>
      <c r="AD46" s="20">
        <f t="shared" si="59"/>
        <v>-0.59144574356902524</v>
      </c>
      <c r="AE46" s="20">
        <f t="shared" si="45"/>
        <v>-2.4223490113266695</v>
      </c>
      <c r="AF46" s="20">
        <f t="shared" si="46"/>
        <v>1.4805407520758367</v>
      </c>
      <c r="AG46" s="20">
        <f t="shared" si="47"/>
        <v>0.83233352389099835</v>
      </c>
      <c r="AH46" s="20">
        <f t="shared" si="48"/>
        <v>-3.8977214659842891</v>
      </c>
      <c r="AI46" s="20">
        <f t="shared" si="49"/>
        <v>-0.6126340894108413</v>
      </c>
      <c r="AJ46" s="20">
        <f t="shared" si="50"/>
        <v>-3.6969362530787704</v>
      </c>
      <c r="AK46" s="20">
        <f t="shared" si="51"/>
        <v>-6.0626973984439232</v>
      </c>
      <c r="AL46" s="20">
        <f t="shared" si="52"/>
        <v>-5.9845861139939345</v>
      </c>
      <c r="AM46" s="20">
        <f t="shared" si="53"/>
        <v>-9.6170604626615379</v>
      </c>
      <c r="AN46" s="20">
        <f t="shared" si="54"/>
        <v>-6.5355654648457007</v>
      </c>
      <c r="AR46" s="10" t="s">
        <v>43</v>
      </c>
      <c r="AS46" s="7">
        <f t="shared" si="31"/>
        <v>3.5467329089259696</v>
      </c>
      <c r="AT46" s="7">
        <f t="shared" si="32"/>
        <v>5.8714145914777998</v>
      </c>
      <c r="AU46" s="7">
        <f t="shared" si="33"/>
        <v>-8.0170623377511046</v>
      </c>
      <c r="AV46" s="7">
        <f t="shared" si="34"/>
        <v>-2.1610530138645498</v>
      </c>
      <c r="AW46" s="7">
        <f t="shared" si="35"/>
        <v>-2.7646451808999619</v>
      </c>
      <c r="AX46" s="7">
        <f t="shared" si="36"/>
        <v>-2.8329285467660856</v>
      </c>
      <c r="AY46" s="7">
        <f t="shared" si="37"/>
        <v>0.26263471206166211</v>
      </c>
      <c r="AZ46" s="7">
        <f t="shared" si="38"/>
        <v>4.1731287782724387</v>
      </c>
      <c r="BA46" s="7">
        <f t="shared" si="39"/>
        <v>11.042094769095634</v>
      </c>
      <c r="BB46" s="7">
        <f t="shared" si="40"/>
        <v>7.7251028888987596</v>
      </c>
      <c r="BC46" s="7">
        <f t="shared" si="41"/>
        <v>-1.072232856774554</v>
      </c>
      <c r="BD46" s="7">
        <f t="shared" si="42"/>
        <v>3.2929688982004262</v>
      </c>
      <c r="BE46" s="4" t="s">
        <v>50</v>
      </c>
      <c r="BF46" s="38" t="s">
        <v>11</v>
      </c>
      <c r="BG46" s="48">
        <v>0</v>
      </c>
      <c r="BR46" s="47"/>
      <c r="CM46" s="47"/>
    </row>
    <row r="47" spans="1:91" ht="15.6" x14ac:dyDescent="0.35">
      <c r="A47" s="24">
        <v>42979</v>
      </c>
      <c r="B47" s="25">
        <v>47.718620000000001</v>
      </c>
      <c r="C47" s="25">
        <v>26.369706999999998</v>
      </c>
      <c r="D47" s="26">
        <v>36.257744000000002</v>
      </c>
      <c r="E47" s="26">
        <v>69.056647999999996</v>
      </c>
      <c r="F47" s="27">
        <v>135.31251499999999</v>
      </c>
      <c r="G47" s="27">
        <v>46.980578999999999</v>
      </c>
      <c r="H47" s="28">
        <v>100.671936</v>
      </c>
      <c r="I47" s="28">
        <v>136.16902200000001</v>
      </c>
      <c r="J47" s="29">
        <v>44.898197000000003</v>
      </c>
      <c r="K47" s="29">
        <v>59.837856000000002</v>
      </c>
      <c r="L47" s="30">
        <v>41.440044</v>
      </c>
      <c r="M47" s="30">
        <v>164.18145799999999</v>
      </c>
      <c r="P47" s="31">
        <f t="shared" si="2"/>
        <v>1.6304474018737469</v>
      </c>
      <c r="Q47" s="31">
        <f t="shared" si="3"/>
        <v>-1.7927161648022882</v>
      </c>
      <c r="R47" s="31">
        <f t="shared" si="4"/>
        <v>9.6807705410463463</v>
      </c>
      <c r="S47" s="31">
        <f t="shared" si="5"/>
        <v>11.666028157057372</v>
      </c>
      <c r="T47" s="31">
        <f t="shared" si="6"/>
        <v>6.5292334563436638</v>
      </c>
      <c r="U47" s="31">
        <f t="shared" si="7"/>
        <v>2.1039204306102732</v>
      </c>
      <c r="V47" s="31">
        <f t="shared" si="8"/>
        <v>4.5039771560566821</v>
      </c>
      <c r="W47" s="31">
        <f t="shared" si="9"/>
        <v>5.3612215853323653</v>
      </c>
      <c r="X47" s="31">
        <f t="shared" si="10"/>
        <v>4.0442425783823621</v>
      </c>
      <c r="Y47" s="31">
        <f t="shared" si="11"/>
        <v>1.6711327357718186</v>
      </c>
      <c r="Z47" s="31">
        <f t="shared" si="12"/>
        <v>-5.8095449898653566</v>
      </c>
      <c r="AA47" s="31">
        <f t="shared" si="13"/>
        <v>-2.2334160292327265</v>
      </c>
      <c r="AC47" s="20">
        <f t="shared" ref="AC47:AD47" si="60">P11-$AD$4</f>
        <v>3.6049541261044364</v>
      </c>
      <c r="AD47" s="20">
        <f t="shared" si="60"/>
        <v>8.1144512711189165E-2</v>
      </c>
      <c r="AE47" s="20">
        <f t="shared" si="45"/>
        <v>5.9921232269378448</v>
      </c>
      <c r="AF47" s="20">
        <f t="shared" si="46"/>
        <v>6.8735713378525354E-2</v>
      </c>
      <c r="AG47" s="20">
        <f t="shared" si="47"/>
        <v>-2.3430208137419202</v>
      </c>
      <c r="AH47" s="20">
        <f t="shared" si="48"/>
        <v>-1.0714606789034971</v>
      </c>
      <c r="AI47" s="20">
        <f t="shared" si="49"/>
        <v>11.946914345419252</v>
      </c>
      <c r="AJ47" s="20">
        <f t="shared" si="50"/>
        <v>12.0942238610026</v>
      </c>
      <c r="AK47" s="20">
        <f t="shared" si="51"/>
        <v>-6.9046859355778869</v>
      </c>
      <c r="AL47" s="20">
        <f t="shared" si="52"/>
        <v>1.6243876654037308</v>
      </c>
      <c r="AM47" s="20">
        <f t="shared" si="53"/>
        <v>12.14296911753873</v>
      </c>
      <c r="AN47" s="20">
        <f t="shared" si="54"/>
        <v>10.860395234149827</v>
      </c>
      <c r="AR47" s="10" t="s">
        <v>44</v>
      </c>
      <c r="AS47" s="7">
        <f t="shared" si="31"/>
        <v>0.42652152820176692</v>
      </c>
      <c r="AT47" s="7">
        <f t="shared" si="32"/>
        <v>-2.1969846449958559</v>
      </c>
      <c r="AU47" s="7">
        <f t="shared" si="33"/>
        <v>7.3190369844881555</v>
      </c>
      <c r="AV47" s="7">
        <f t="shared" si="34"/>
        <v>9.3486898158479814</v>
      </c>
      <c r="AW47" s="7">
        <f t="shared" si="35"/>
        <v>5.2401376131337543</v>
      </c>
      <c r="AX47" s="7">
        <f t="shared" si="36"/>
        <v>0.92528116198909238</v>
      </c>
      <c r="AY47" s="7">
        <f t="shared" si="37"/>
        <v>2.941373691207585</v>
      </c>
      <c r="AZ47" s="7">
        <f t="shared" si="38"/>
        <v>3.6078866811002697</v>
      </c>
      <c r="BA47" s="7">
        <f t="shared" si="39"/>
        <v>3.4675147744613657</v>
      </c>
      <c r="BB47" s="7">
        <f t="shared" si="40"/>
        <v>0.95312795212010293</v>
      </c>
      <c r="BC47" s="7">
        <f t="shared" si="41"/>
        <v>-6.6089770781252195</v>
      </c>
      <c r="BD47" s="7">
        <f t="shared" si="42"/>
        <v>-3.1529900826997199</v>
      </c>
      <c r="BE47" s="4" t="s">
        <v>51</v>
      </c>
      <c r="BF47" s="38" t="s">
        <v>12</v>
      </c>
      <c r="BG47" s="48">
        <v>1.9363906344774993E-2</v>
      </c>
      <c r="BR47" s="47"/>
      <c r="CM47" s="47"/>
    </row>
    <row r="48" spans="1:91" ht="14.4" thickBot="1" x14ac:dyDescent="0.3">
      <c r="A48" s="24">
        <v>43009</v>
      </c>
      <c r="B48" s="25">
        <v>48.496647000000003</v>
      </c>
      <c r="C48" s="25">
        <v>25.896972999999999</v>
      </c>
      <c r="D48" s="26">
        <v>39.767772999999998</v>
      </c>
      <c r="E48" s="26">
        <v>77.112815999999995</v>
      </c>
      <c r="F48" s="27">
        <v>144.14738500000001</v>
      </c>
      <c r="G48" s="27">
        <v>47.969012999999997</v>
      </c>
      <c r="H48" s="28">
        <v>105.206177</v>
      </c>
      <c r="I48" s="28">
        <v>143.469345</v>
      </c>
      <c r="J48" s="29">
        <v>46.713988999999998</v>
      </c>
      <c r="K48" s="29">
        <v>60.837826</v>
      </c>
      <c r="L48" s="30">
        <v>39.032566000000003</v>
      </c>
      <c r="M48" s="30">
        <v>160.51460299999999</v>
      </c>
      <c r="P48" s="31">
        <f t="shared" si="2"/>
        <v>4.4546234299455811</v>
      </c>
      <c r="Q48" s="31">
        <f t="shared" si="3"/>
        <v>3.4227204855177495</v>
      </c>
      <c r="R48" s="31">
        <f t="shared" si="4"/>
        <v>1.6623007780697252</v>
      </c>
      <c r="S48" s="31">
        <f t="shared" si="5"/>
        <v>1.1901562510698627</v>
      </c>
      <c r="T48" s="31">
        <f t="shared" si="6"/>
        <v>3.0315520465390211</v>
      </c>
      <c r="U48" s="31">
        <f t="shared" si="7"/>
        <v>5.4339683828808383</v>
      </c>
      <c r="V48" s="31">
        <f t="shared" si="8"/>
        <v>2.373153431856001</v>
      </c>
      <c r="W48" s="31">
        <f t="shared" si="9"/>
        <v>1.2995500885572442</v>
      </c>
      <c r="X48" s="31">
        <f t="shared" si="10"/>
        <v>1.7293620546941391</v>
      </c>
      <c r="Y48" s="31">
        <f t="shared" si="11"/>
        <v>-7.1989751902046262E-2</v>
      </c>
      <c r="Z48" s="31">
        <f t="shared" si="12"/>
        <v>3.4418567306079728</v>
      </c>
      <c r="AA48" s="31">
        <f t="shared" si="13"/>
        <v>2.8323435469606473</v>
      </c>
      <c r="AC48" s="20">
        <f t="shared" ref="AC48:AD48" si="61">P12-$AD$4</f>
        <v>1.4491030400880671</v>
      </c>
      <c r="AD48" s="20">
        <f t="shared" si="61"/>
        <v>2.8027630376605766</v>
      </c>
      <c r="AE48" s="20">
        <f t="shared" si="45"/>
        <v>8.91641798542177</v>
      </c>
      <c r="AF48" s="20">
        <f t="shared" si="46"/>
        <v>0.62780415891611696</v>
      </c>
      <c r="AG48" s="20">
        <f t="shared" si="47"/>
        <v>2.0820993444187357</v>
      </c>
      <c r="AH48" s="20">
        <f t="shared" si="48"/>
        <v>6.2735805135009475</v>
      </c>
      <c r="AI48" s="20">
        <f t="shared" si="49"/>
        <v>5.7380494859098734</v>
      </c>
      <c r="AJ48" s="20">
        <f t="shared" si="50"/>
        <v>3.1770422489821586</v>
      </c>
      <c r="AK48" s="20">
        <f t="shared" si="51"/>
        <v>-8.6980015022166963</v>
      </c>
      <c r="AL48" s="20">
        <f t="shared" si="52"/>
        <v>-7.5838640533306636</v>
      </c>
      <c r="AM48" s="20">
        <f t="shared" si="53"/>
        <v>0.13421866801303572</v>
      </c>
      <c r="AN48" s="20">
        <f t="shared" si="54"/>
        <v>0.58083197036164425</v>
      </c>
      <c r="AR48" s="33"/>
      <c r="AS48" s="7">
        <f t="shared" si="15"/>
        <v>3.2506975562736011</v>
      </c>
      <c r="AT48" s="7">
        <f t="shared" si="16"/>
        <v>3.0184520053241819</v>
      </c>
      <c r="AU48" s="7">
        <f t="shared" si="17"/>
        <v>-0.69943277848846597</v>
      </c>
      <c r="AV48" s="7">
        <f t="shared" si="18"/>
        <v>-1.1271820901395277</v>
      </c>
      <c r="AW48" s="7">
        <f t="shared" si="19"/>
        <v>1.7424562033291111</v>
      </c>
      <c r="AX48" s="7">
        <f t="shared" si="20"/>
        <v>4.2553291142596574</v>
      </c>
      <c r="AY48" s="7">
        <f t="shared" si="21"/>
        <v>0.81054996700690363</v>
      </c>
      <c r="AZ48" s="7">
        <f t="shared" si="22"/>
        <v>-0.45378481567485141</v>
      </c>
      <c r="BA48" s="7">
        <f t="shared" si="23"/>
        <v>1.1526342507731426</v>
      </c>
      <c r="BB48" s="7">
        <f t="shared" si="24"/>
        <v>-0.78999453555376198</v>
      </c>
      <c r="BC48" s="7">
        <f t="shared" si="25"/>
        <v>2.6424246423481104</v>
      </c>
      <c r="BD48" s="7">
        <f t="shared" si="26"/>
        <v>1.9127694934936541</v>
      </c>
      <c r="BF48" s="21" t="s">
        <v>23</v>
      </c>
      <c r="BG48" s="48">
        <f>SUM(BG36:BG47)</f>
        <v>0.99999959999999999</v>
      </c>
      <c r="BR48" s="47"/>
      <c r="CD48" s="35"/>
      <c r="CE48" s="35"/>
      <c r="CF48" s="35"/>
      <c r="CG48" s="35"/>
      <c r="CH48" s="35"/>
      <c r="CI48" s="35"/>
      <c r="CJ48" s="35"/>
      <c r="CK48" s="35"/>
      <c r="CL48" s="35"/>
      <c r="CM48" s="53"/>
    </row>
    <row r="49" spans="1:70" x14ac:dyDescent="0.25">
      <c r="A49" s="24">
        <v>43040</v>
      </c>
      <c r="B49" s="25">
        <v>50.65699</v>
      </c>
      <c r="C49" s="25">
        <v>26.783353999999999</v>
      </c>
      <c r="D49" s="26">
        <v>40.428832999999997</v>
      </c>
      <c r="E49" s="26">
        <v>78.030579000000003</v>
      </c>
      <c r="F49" s="27">
        <v>148.51728800000001</v>
      </c>
      <c r="G49" s="27">
        <v>50.575634000000001</v>
      </c>
      <c r="H49" s="28">
        <v>107.702881</v>
      </c>
      <c r="I49" s="28">
        <v>145.33380099999999</v>
      </c>
      <c r="J49" s="29">
        <v>47.521842999999997</v>
      </c>
      <c r="K49" s="29">
        <v>60.794029000000002</v>
      </c>
      <c r="L49" s="30">
        <v>40.376010999999998</v>
      </c>
      <c r="M49" s="30">
        <v>165.06092799999999</v>
      </c>
      <c r="P49" s="31">
        <f t="shared" si="2"/>
        <v>1.2417930871928995</v>
      </c>
      <c r="Q49" s="31">
        <f t="shared" si="3"/>
        <v>0.80243124143450917</v>
      </c>
      <c r="R49" s="31">
        <f t="shared" si="4"/>
        <v>-1.1705779387695903</v>
      </c>
      <c r="S49" s="31">
        <f t="shared" si="5"/>
        <v>2.1380810207751955</v>
      </c>
      <c r="T49" s="31">
        <f t="shared" si="6"/>
        <v>0.68389479344654891</v>
      </c>
      <c r="U49" s="31">
        <f t="shared" si="7"/>
        <v>-0.14833229772265311</v>
      </c>
      <c r="V49" s="31">
        <f t="shared" si="8"/>
        <v>1.449538754678259</v>
      </c>
      <c r="W49" s="31">
        <f t="shared" si="9"/>
        <v>0.59147905998826467</v>
      </c>
      <c r="X49" s="31">
        <f t="shared" si="10"/>
        <v>5.6110870952542857</v>
      </c>
      <c r="Y49" s="31">
        <f t="shared" si="11"/>
        <v>1.3495766171378376</v>
      </c>
      <c r="Z49" s="31">
        <f t="shared" si="12"/>
        <v>3.5058614383674636</v>
      </c>
      <c r="AA49" s="31">
        <f t="shared" si="13"/>
        <v>-1.9331758512832198</v>
      </c>
      <c r="AC49" s="20">
        <f t="shared" ref="AC49:AD49" si="62">P13-$AD$4</f>
        <v>-5.8150997864731657E-2</v>
      </c>
      <c r="AD49" s="20">
        <f t="shared" si="62"/>
        <v>-0.33784789082114752</v>
      </c>
      <c r="AE49" s="20">
        <f t="shared" si="45"/>
        <v>-7.9905545501060393</v>
      </c>
      <c r="AF49" s="20">
        <f t="shared" si="46"/>
        <v>-3.4357373534211373</v>
      </c>
      <c r="AG49" s="20">
        <f t="shared" si="47"/>
        <v>-3.5608171246180604</v>
      </c>
      <c r="AH49" s="20">
        <f t="shared" si="48"/>
        <v>0.2477742854731062</v>
      </c>
      <c r="AI49" s="20">
        <f t="shared" si="49"/>
        <v>0.54478130558496751</v>
      </c>
      <c r="AJ49" s="20">
        <f t="shared" si="50"/>
        <v>-2.4984151740038492</v>
      </c>
      <c r="AK49" s="20">
        <f t="shared" si="51"/>
        <v>0.959475585465424</v>
      </c>
      <c r="AL49" s="20">
        <f t="shared" si="52"/>
        <v>1.6428863491682204</v>
      </c>
      <c r="AM49" s="20">
        <f t="shared" si="53"/>
        <v>1.8932615786105105</v>
      </c>
      <c r="AN49" s="20">
        <f t="shared" si="54"/>
        <v>-2.6855920316490485</v>
      </c>
      <c r="AR49" s="33"/>
      <c r="AS49" s="7">
        <f t="shared" si="15"/>
        <v>3.7867213520919485E-2</v>
      </c>
      <c r="AT49" s="7">
        <f t="shared" si="16"/>
        <v>0.39816276124094163</v>
      </c>
      <c r="AU49" s="7">
        <f t="shared" si="17"/>
        <v>-3.5323114953277814</v>
      </c>
      <c r="AV49" s="7">
        <f t="shared" si="18"/>
        <v>-0.17925732043419496</v>
      </c>
      <c r="AW49" s="7">
        <f t="shared" si="19"/>
        <v>-0.60520104976336109</v>
      </c>
      <c r="AX49" s="7">
        <f t="shared" si="20"/>
        <v>-1.326971566343834</v>
      </c>
      <c r="AY49" s="7">
        <f t="shared" si="21"/>
        <v>-0.11306471017083841</v>
      </c>
      <c r="AZ49" s="7">
        <f t="shared" si="22"/>
        <v>-1.1618558442438309</v>
      </c>
      <c r="BA49" s="7">
        <f t="shared" si="23"/>
        <v>5.0343592913332893</v>
      </c>
      <c r="BB49" s="7">
        <f t="shared" si="24"/>
        <v>0.63157183348612189</v>
      </c>
      <c r="BC49" s="7">
        <f t="shared" si="25"/>
        <v>2.7064293501076011</v>
      </c>
      <c r="BD49" s="7">
        <f t="shared" si="26"/>
        <v>-2.8527499047502127</v>
      </c>
      <c r="BF49" s="38"/>
      <c r="BG49" s="48"/>
      <c r="BR49" s="47"/>
    </row>
    <row r="50" spans="1:70" x14ac:dyDescent="0.25">
      <c r="A50" s="24">
        <v>43070</v>
      </c>
      <c r="B50" s="25">
        <v>51.286045000000001</v>
      </c>
      <c r="C50" s="25">
        <v>26.998272</v>
      </c>
      <c r="D50" s="26">
        <v>39.955582</v>
      </c>
      <c r="E50" s="26">
        <v>79.698936000000003</v>
      </c>
      <c r="F50" s="27">
        <v>149.53299000000001</v>
      </c>
      <c r="G50" s="27">
        <v>50.500613999999999</v>
      </c>
      <c r="H50" s="28">
        <v>109.264076</v>
      </c>
      <c r="I50" s="28">
        <v>146.19342</v>
      </c>
      <c r="J50" s="29">
        <v>50.188335000000002</v>
      </c>
      <c r="K50" s="29">
        <v>61.614491000000001</v>
      </c>
      <c r="L50" s="30">
        <v>41.791538000000003</v>
      </c>
      <c r="M50" s="30">
        <v>161.87001000000001</v>
      </c>
      <c r="P50" s="31">
        <f t="shared" si="2"/>
        <v>8.9188608714124928</v>
      </c>
      <c r="Q50" s="31">
        <f t="shared" si="3"/>
        <v>2.2639411885323701</v>
      </c>
      <c r="R50" s="31">
        <f t="shared" si="4"/>
        <v>-1.0636236008275346</v>
      </c>
      <c r="S50" s="31">
        <f t="shared" si="5"/>
        <v>11.070830355878281</v>
      </c>
      <c r="T50" s="31">
        <f t="shared" si="6"/>
        <v>-0.56937937240472136</v>
      </c>
      <c r="U50" s="31">
        <f t="shared" si="7"/>
        <v>-1.0795532109768025</v>
      </c>
      <c r="V50" s="31">
        <f t="shared" si="8"/>
        <v>8.9545826571580491</v>
      </c>
      <c r="W50" s="31">
        <f t="shared" si="9"/>
        <v>11.654367891523432</v>
      </c>
      <c r="X50" s="31">
        <f t="shared" si="10"/>
        <v>5.2915463324296308</v>
      </c>
      <c r="Y50" s="31">
        <f t="shared" si="11"/>
        <v>4.3758959235742134</v>
      </c>
      <c r="Z50" s="31">
        <f t="shared" si="12"/>
        <v>-6.3677364542075505</v>
      </c>
      <c r="AA50" s="31">
        <f t="shared" si="13"/>
        <v>-5.4415249619123474</v>
      </c>
      <c r="AC50" s="20">
        <f t="shared" ref="AC50:AD50" si="63">P14-$AD$4</f>
        <v>-1.7814044832634441</v>
      </c>
      <c r="AD50" s="20">
        <f t="shared" si="63"/>
        <v>-0.88290264724238465</v>
      </c>
      <c r="AE50" s="20">
        <f t="shared" si="45"/>
        <v>4.9384996566646349</v>
      </c>
      <c r="AF50" s="20">
        <f t="shared" si="46"/>
        <v>-14.228707141003845</v>
      </c>
      <c r="AG50" s="20">
        <f t="shared" si="47"/>
        <v>-2.5486194326869556</v>
      </c>
      <c r="AH50" s="20">
        <f t="shared" si="48"/>
        <v>5.4749437211827283</v>
      </c>
      <c r="AI50" s="20">
        <f t="shared" si="49"/>
        <v>-3.9842450580767248</v>
      </c>
      <c r="AJ50" s="20">
        <f t="shared" si="50"/>
        <v>-5.9973845208143706</v>
      </c>
      <c r="AK50" s="20">
        <f t="shared" si="51"/>
        <v>-9.4189799257474363</v>
      </c>
      <c r="AL50" s="20">
        <f t="shared" si="52"/>
        <v>-6.64468039009612</v>
      </c>
      <c r="AM50" s="20">
        <f t="shared" si="53"/>
        <v>13.051412987906058</v>
      </c>
      <c r="AN50" s="20">
        <f t="shared" si="54"/>
        <v>8.2718782800322579</v>
      </c>
      <c r="AR50" s="33"/>
      <c r="AS50" s="7">
        <f t="shared" si="15"/>
        <v>7.7149349977405128</v>
      </c>
      <c r="AT50" s="7">
        <f t="shared" si="16"/>
        <v>1.8596727083388025</v>
      </c>
      <c r="AU50" s="7">
        <f t="shared" si="17"/>
        <v>-3.4253571573857258</v>
      </c>
      <c r="AV50" s="7">
        <f t="shared" si="18"/>
        <v>8.7534920146688897</v>
      </c>
      <c r="AW50" s="7">
        <f t="shared" si="19"/>
        <v>-1.8584752156146314</v>
      </c>
      <c r="AX50" s="7">
        <f t="shared" si="20"/>
        <v>-2.2581924795979833</v>
      </c>
      <c r="AY50" s="7">
        <f t="shared" si="21"/>
        <v>7.391979192308952</v>
      </c>
      <c r="AZ50" s="7">
        <f t="shared" si="22"/>
        <v>9.9010329872913356</v>
      </c>
      <c r="BA50" s="7">
        <f t="shared" si="23"/>
        <v>4.7148185285086344</v>
      </c>
      <c r="BB50" s="7">
        <f t="shared" si="24"/>
        <v>3.6578911399224978</v>
      </c>
      <c r="BC50" s="7">
        <f t="shared" si="25"/>
        <v>-7.1671685424674134</v>
      </c>
      <c r="BD50" s="7">
        <f t="shared" si="26"/>
        <v>-6.3610990153793407</v>
      </c>
      <c r="BF50" s="38"/>
      <c r="BG50" s="48"/>
      <c r="BR50" s="47"/>
    </row>
    <row r="51" spans="1:70" ht="17.399999999999999" x14ac:dyDescent="0.3">
      <c r="A51" s="24">
        <v>43101</v>
      </c>
      <c r="B51" s="25">
        <v>55.860176000000003</v>
      </c>
      <c r="C51" s="25">
        <v>27.609497000000001</v>
      </c>
      <c r="D51" s="26">
        <v>39.530605000000001</v>
      </c>
      <c r="E51" s="26">
        <v>88.522270000000006</v>
      </c>
      <c r="F51" s="27">
        <v>148.68158</v>
      </c>
      <c r="G51" s="27">
        <v>49.955432999999999</v>
      </c>
      <c r="H51" s="28">
        <v>119.04821800000001</v>
      </c>
      <c r="I51" s="28">
        <v>163.23133899999999</v>
      </c>
      <c r="J51" s="29">
        <v>52.844073999999999</v>
      </c>
      <c r="K51" s="29">
        <v>64.310676999999998</v>
      </c>
      <c r="L51" s="30">
        <v>39.130363000000003</v>
      </c>
      <c r="M51" s="30">
        <v>153.061813</v>
      </c>
      <c r="P51" s="31">
        <f t="shared" si="2"/>
        <v>-2.4798382303700683</v>
      </c>
      <c r="Q51" s="31">
        <f t="shared" si="3"/>
        <v>-1.9708580710470769</v>
      </c>
      <c r="R51" s="31">
        <f t="shared" si="4"/>
        <v>6.3847593529114954</v>
      </c>
      <c r="S51" s="31">
        <f t="shared" si="5"/>
        <v>-1.3051077429442448</v>
      </c>
      <c r="T51" s="31">
        <f t="shared" si="6"/>
        <v>-7.829826667163486</v>
      </c>
      <c r="U51" s="31">
        <f t="shared" si="7"/>
        <v>0.51047300500828285</v>
      </c>
      <c r="V51" s="31">
        <f t="shared" si="8"/>
        <v>-1.0384078155626031</v>
      </c>
      <c r="W51" s="31">
        <f t="shared" si="9"/>
        <v>4.1636900374872221</v>
      </c>
      <c r="X51" s="31">
        <f t="shared" si="10"/>
        <v>-9.9231145577458708</v>
      </c>
      <c r="Y51" s="31">
        <f t="shared" si="11"/>
        <v>-13.241695465280202</v>
      </c>
      <c r="Z51" s="31">
        <f t="shared" si="12"/>
        <v>-7.1514312300143938</v>
      </c>
      <c r="AA51" s="31">
        <f t="shared" si="13"/>
        <v>-0.67428575408289282</v>
      </c>
      <c r="AC51" s="20">
        <f t="shared" ref="AC51:AD51" si="64">P15-$AD$4</f>
        <v>5.1873547156093096</v>
      </c>
      <c r="AD51" s="20">
        <f t="shared" si="64"/>
        <v>8.6200761062824292</v>
      </c>
      <c r="AE51" s="20">
        <f t="shared" si="45"/>
        <v>8.4410013254969591</v>
      </c>
      <c r="AF51" s="20">
        <f t="shared" si="46"/>
        <v>7.3357100826543382</v>
      </c>
      <c r="AG51" s="20">
        <f t="shared" si="47"/>
        <v>5.7844011632466712</v>
      </c>
      <c r="AH51" s="20">
        <f t="shared" si="48"/>
        <v>5.6051563781879192</v>
      </c>
      <c r="AI51" s="20">
        <f t="shared" si="49"/>
        <v>5.2297088977137856</v>
      </c>
      <c r="AJ51" s="20">
        <f t="shared" si="50"/>
        <v>8.8825162052086277</v>
      </c>
      <c r="AK51" s="20">
        <f t="shared" si="51"/>
        <v>5.1752715182200308</v>
      </c>
      <c r="AL51" s="20">
        <f t="shared" si="52"/>
        <v>7.7236549950215228E-2</v>
      </c>
      <c r="AM51" s="20">
        <f t="shared" si="53"/>
        <v>-8.7120739013915092</v>
      </c>
      <c r="AN51" s="20">
        <f t="shared" si="54"/>
        <v>-3.0064080697879088</v>
      </c>
      <c r="AR51" s="33"/>
      <c r="AS51" s="7">
        <f t="shared" si="15"/>
        <v>-3.6837641040420483</v>
      </c>
      <c r="AT51" s="7">
        <f t="shared" si="16"/>
        <v>-2.3751265512406445</v>
      </c>
      <c r="AU51" s="7">
        <f t="shared" si="17"/>
        <v>4.0230257963533038</v>
      </c>
      <c r="AV51" s="7">
        <f t="shared" si="18"/>
        <v>-3.6224460841536352</v>
      </c>
      <c r="AW51" s="7">
        <f t="shared" si="19"/>
        <v>-9.1189225103733964</v>
      </c>
      <c r="AX51" s="7">
        <f t="shared" si="20"/>
        <v>-0.66816626361289799</v>
      </c>
      <c r="AY51" s="7">
        <f t="shared" si="21"/>
        <v>-2.6010112804117007</v>
      </c>
      <c r="AZ51" s="7">
        <f t="shared" si="22"/>
        <v>2.4103551332551265</v>
      </c>
      <c r="BA51" s="7">
        <f t="shared" si="23"/>
        <v>-10.499842361666866</v>
      </c>
      <c r="BB51" s="7">
        <f t="shared" si="24"/>
        <v>-13.959700248931918</v>
      </c>
      <c r="BC51" s="7">
        <f t="shared" si="25"/>
        <v>-7.9508633182742567</v>
      </c>
      <c r="BD51" s="7">
        <f t="shared" si="26"/>
        <v>-1.593859807549886</v>
      </c>
      <c r="BF51" s="49" t="s">
        <v>24</v>
      </c>
      <c r="BG51" s="50" cm="1">
        <f t="array" ref="BG51">MMULT(TRANSPOSE(BG36:BG47),BG21:BG32)</f>
        <v>25.379149297531132</v>
      </c>
      <c r="BR51" s="47"/>
    </row>
    <row r="52" spans="1:70" ht="17.399999999999999" x14ac:dyDescent="0.3">
      <c r="A52" s="24">
        <v>43132</v>
      </c>
      <c r="B52" s="25">
        <v>54.474933999999998</v>
      </c>
      <c r="C52" s="25">
        <v>27.065353000000002</v>
      </c>
      <c r="D52" s="26">
        <v>42.054538999999998</v>
      </c>
      <c r="E52" s="26">
        <v>87.366958999999994</v>
      </c>
      <c r="F52" s="27">
        <v>137.04006999999999</v>
      </c>
      <c r="G52" s="27">
        <v>50.210442</v>
      </c>
      <c r="H52" s="28">
        <v>117.812012</v>
      </c>
      <c r="I52" s="28">
        <v>170.02778599999999</v>
      </c>
      <c r="J52" s="29">
        <v>47.600296</v>
      </c>
      <c r="K52" s="29">
        <v>55.794853000000003</v>
      </c>
      <c r="L52" s="30">
        <v>36.331982000000004</v>
      </c>
      <c r="M52" s="30">
        <v>152.02973900000001</v>
      </c>
      <c r="P52" s="31">
        <f t="shared" si="2"/>
        <v>-0.67961716116994308</v>
      </c>
      <c r="Q52" s="31">
        <f t="shared" si="3"/>
        <v>-1.3527922580577556</v>
      </c>
      <c r="R52" s="31">
        <f t="shared" si="4"/>
        <v>-5.421039094020264</v>
      </c>
      <c r="S52" s="31">
        <f t="shared" si="5"/>
        <v>-2.208881964175935</v>
      </c>
      <c r="T52" s="31">
        <f t="shared" si="6"/>
        <v>-0.23496120514240326</v>
      </c>
      <c r="U52" s="31">
        <f t="shared" si="7"/>
        <v>1.9334285087551972</v>
      </c>
      <c r="V52" s="31">
        <f t="shared" si="8"/>
        <v>-2.5311077787212422</v>
      </c>
      <c r="W52" s="31">
        <f t="shared" si="9"/>
        <v>-0.34134597271059386</v>
      </c>
      <c r="X52" s="31">
        <f t="shared" si="10"/>
        <v>2.3207796859078256</v>
      </c>
      <c r="Y52" s="31">
        <f t="shared" si="11"/>
        <v>-0.48460025515257854</v>
      </c>
      <c r="Z52" s="31">
        <f t="shared" si="12"/>
        <v>5.6537157813190353</v>
      </c>
      <c r="AA52" s="31">
        <f t="shared" si="13"/>
        <v>3.0600637944922182</v>
      </c>
      <c r="AC52" s="20">
        <f t="shared" ref="AC52:AD52" si="65">P16-$AD$4</f>
        <v>-3.3993989668380471</v>
      </c>
      <c r="AD52" s="20">
        <f t="shared" si="65"/>
        <v>1.0598238438168144</v>
      </c>
      <c r="AE52" s="20">
        <f t="shared" si="45"/>
        <v>-3.9588341349416196</v>
      </c>
      <c r="AF52" s="20">
        <f t="shared" si="46"/>
        <v>-7.8188196308319142</v>
      </c>
      <c r="AG52" s="20">
        <f t="shared" si="47"/>
        <v>-1.8239529373885794</v>
      </c>
      <c r="AH52" s="20">
        <f t="shared" si="48"/>
        <v>0.46005143638143053</v>
      </c>
      <c r="AI52" s="20">
        <f t="shared" si="49"/>
        <v>-4.5927925552446132</v>
      </c>
      <c r="AJ52" s="20">
        <f t="shared" si="50"/>
        <v>-5.3534910076052107</v>
      </c>
      <c r="AK52" s="20">
        <f t="shared" si="51"/>
        <v>-8.6373909710334491</v>
      </c>
      <c r="AL52" s="20">
        <f t="shared" si="52"/>
        <v>-4.4795256633711373</v>
      </c>
      <c r="AM52" s="20">
        <f t="shared" si="53"/>
        <v>2.2550554634551183</v>
      </c>
      <c r="AN52" s="20">
        <f t="shared" si="54"/>
        <v>-1.244474065005003</v>
      </c>
      <c r="AR52" s="33"/>
      <c r="AS52" s="7">
        <f t="shared" si="15"/>
        <v>-1.8835430348419231</v>
      </c>
      <c r="AT52" s="7">
        <f t="shared" si="16"/>
        <v>-1.7570607382513233</v>
      </c>
      <c r="AU52" s="7">
        <f t="shared" si="17"/>
        <v>-7.7827726505784547</v>
      </c>
      <c r="AV52" s="7">
        <f t="shared" si="18"/>
        <v>-4.5262203053853254</v>
      </c>
      <c r="AW52" s="7">
        <f t="shared" si="19"/>
        <v>-1.5240570483523133</v>
      </c>
      <c r="AX52" s="7">
        <f t="shared" si="20"/>
        <v>0.75478924013401638</v>
      </c>
      <c r="AY52" s="7">
        <f t="shared" si="21"/>
        <v>-4.0937112435703398</v>
      </c>
      <c r="AZ52" s="7">
        <f t="shared" si="22"/>
        <v>-2.0946808769426895</v>
      </c>
      <c r="BA52" s="7">
        <f t="shared" si="23"/>
        <v>1.7440518819868291</v>
      </c>
      <c r="BB52" s="7">
        <f t="shared" si="24"/>
        <v>-1.2026050388042941</v>
      </c>
      <c r="BC52" s="7">
        <f t="shared" si="25"/>
        <v>4.8542836930591724</v>
      </c>
      <c r="BD52" s="7">
        <f t="shared" si="26"/>
        <v>2.1404897410252248</v>
      </c>
      <c r="BF52" s="49" t="s">
        <v>25</v>
      </c>
      <c r="BG52" s="50" cm="1">
        <f t="array" ref="BG52">SQRT(MMULT(MMULT(TRANSPOSE(BG36:BG47),BG4:BR15),BG36:BG47))</f>
        <v>18.294734811672001</v>
      </c>
      <c r="BR52" s="47"/>
    </row>
    <row r="53" spans="1:70" ht="18" thickBot="1" x14ac:dyDescent="0.35">
      <c r="A53" s="24">
        <v>43160</v>
      </c>
      <c r="B53" s="25">
        <v>54.104712999999997</v>
      </c>
      <c r="C53" s="25">
        <v>26.699214999999999</v>
      </c>
      <c r="D53" s="26">
        <v>39.774746</v>
      </c>
      <c r="E53" s="26">
        <v>85.437126000000006</v>
      </c>
      <c r="F53" s="27">
        <v>136.71807899999999</v>
      </c>
      <c r="G53" s="27">
        <v>51.181224999999998</v>
      </c>
      <c r="H53" s="28">
        <v>114.830063</v>
      </c>
      <c r="I53" s="28">
        <v>169.44740300000001</v>
      </c>
      <c r="J53" s="29">
        <v>48.704993999999999</v>
      </c>
      <c r="K53" s="29">
        <v>55.524470999999998</v>
      </c>
      <c r="L53" s="30">
        <v>38.386088999999998</v>
      </c>
      <c r="M53" s="30">
        <v>156.68194600000001</v>
      </c>
      <c r="P53" s="31">
        <f t="shared" si="2"/>
        <v>-2.9873164653881457</v>
      </c>
      <c r="Q53" s="31">
        <f t="shared" si="3"/>
        <v>3.1558118843569183</v>
      </c>
      <c r="R53" s="31">
        <f t="shared" si="4"/>
        <v>-1.5019605656312662</v>
      </c>
      <c r="S53" s="31">
        <f t="shared" si="5"/>
        <v>2.4651788965841304</v>
      </c>
      <c r="T53" s="31">
        <f t="shared" si="6"/>
        <v>7.0725006310248029</v>
      </c>
      <c r="U53" s="31">
        <f t="shared" si="7"/>
        <v>-0.55278278313970475</v>
      </c>
      <c r="V53" s="31">
        <f t="shared" si="8"/>
        <v>6.0692285782339095</v>
      </c>
      <c r="W53" s="31">
        <f t="shared" si="9"/>
        <v>1.7754854584581592</v>
      </c>
      <c r="X53" s="31">
        <f t="shared" si="10"/>
        <v>9.5439740737879966</v>
      </c>
      <c r="Y53" s="31">
        <f t="shared" si="11"/>
        <v>4.2085263630877279</v>
      </c>
      <c r="Z53" s="31">
        <f t="shared" si="12"/>
        <v>-1.9415783671006381</v>
      </c>
      <c r="AA53" s="31">
        <f t="shared" si="13"/>
        <v>1.7137973254429673</v>
      </c>
      <c r="AC53" s="20">
        <f t="shared" ref="AC53:AD53" si="66">P17-$AD$4</f>
        <v>-1.0096393655548548</v>
      </c>
      <c r="AD53" s="20">
        <f t="shared" si="66"/>
        <v>-3.6759585237531041</v>
      </c>
      <c r="AE53" s="20">
        <f t="shared" si="45"/>
        <v>-0.62526276232247113</v>
      </c>
      <c r="AF53" s="20">
        <f t="shared" si="46"/>
        <v>18.422213911894882</v>
      </c>
      <c r="AG53" s="20">
        <f t="shared" si="47"/>
        <v>-2.1173161865732655</v>
      </c>
      <c r="AH53" s="20">
        <f t="shared" si="48"/>
        <v>3.5057168108950814</v>
      </c>
      <c r="AI53" s="20">
        <f t="shared" si="49"/>
        <v>-0.22552134853355899</v>
      </c>
      <c r="AJ53" s="20">
        <f t="shared" si="50"/>
        <v>3.2178824937508947</v>
      </c>
      <c r="AK53" s="20">
        <f t="shared" si="51"/>
        <v>5.1330513094701873</v>
      </c>
      <c r="AL53" s="20">
        <f t="shared" si="52"/>
        <v>1.5843134369578786</v>
      </c>
      <c r="AM53" s="20">
        <f t="shared" si="53"/>
        <v>-9.8368659473595699</v>
      </c>
      <c r="AN53" s="20">
        <f t="shared" si="54"/>
        <v>-5.1624215718439395</v>
      </c>
      <c r="AR53" s="11" t="s">
        <v>62</v>
      </c>
      <c r="AS53" s="12">
        <f t="shared" si="15"/>
        <v>-4.1912423390601257</v>
      </c>
      <c r="AT53" s="12">
        <f t="shared" si="16"/>
        <v>2.7515434041633506</v>
      </c>
      <c r="AU53" s="12">
        <f t="shared" si="17"/>
        <v>-3.8636941221894574</v>
      </c>
      <c r="AV53" s="12">
        <f t="shared" si="18"/>
        <v>0.14784055537473995</v>
      </c>
      <c r="AW53" s="12">
        <f t="shared" si="19"/>
        <v>5.7834047878148933</v>
      </c>
      <c r="AX53" s="12">
        <f t="shared" si="20"/>
        <v>-1.7314220517608856</v>
      </c>
      <c r="AY53" s="12">
        <f t="shared" si="21"/>
        <v>4.5066251133848123</v>
      </c>
      <c r="AZ53" s="12">
        <f t="shared" si="22"/>
        <v>2.2150554226063601E-2</v>
      </c>
      <c r="BA53" s="12">
        <f t="shared" si="23"/>
        <v>8.967246269867001</v>
      </c>
      <c r="BB53" s="12">
        <f t="shared" si="24"/>
        <v>3.4905215794360123</v>
      </c>
      <c r="BC53" s="12">
        <f t="shared" si="25"/>
        <v>-2.7410104553605006</v>
      </c>
      <c r="BD53" s="12">
        <f t="shared" si="26"/>
        <v>0.79422327197597409</v>
      </c>
      <c r="BE53" s="12"/>
      <c r="BF53" s="51" t="s">
        <v>26</v>
      </c>
      <c r="BG53" s="52">
        <f>(BG51-BG18)/BG52</f>
        <v>1.1511043758937376</v>
      </c>
      <c r="BH53" s="13" t="s">
        <v>55</v>
      </c>
      <c r="BI53" s="35"/>
      <c r="BJ53" s="35"/>
      <c r="BK53" s="35"/>
      <c r="BL53" s="35"/>
      <c r="BM53" s="35"/>
      <c r="BN53" s="35"/>
      <c r="BO53" s="35"/>
      <c r="BP53" s="35"/>
      <c r="BQ53" s="35"/>
      <c r="BR53" s="53"/>
    </row>
    <row r="54" spans="1:70" x14ac:dyDescent="0.25">
      <c r="A54" s="24">
        <v>43191</v>
      </c>
      <c r="B54" s="25">
        <v>52.488433999999998</v>
      </c>
      <c r="C54" s="25">
        <v>27.541792000000001</v>
      </c>
      <c r="D54" s="26">
        <v>39.177345000000003</v>
      </c>
      <c r="E54" s="26">
        <v>87.543304000000006</v>
      </c>
      <c r="F54" s="27">
        <v>146.38746599999999</v>
      </c>
      <c r="G54" s="27">
        <v>50.898304000000003</v>
      </c>
      <c r="H54" s="28">
        <v>121.799362</v>
      </c>
      <c r="I54" s="28">
        <v>172.455917</v>
      </c>
      <c r="J54" s="29">
        <v>53.353386</v>
      </c>
      <c r="K54" s="29">
        <v>57.861232999999999</v>
      </c>
      <c r="L54" s="30">
        <v>37.640793000000002</v>
      </c>
      <c r="M54" s="30">
        <v>159.36715699999999</v>
      </c>
      <c r="P54" s="31">
        <f t="shared" si="2"/>
        <v>6.3584655621465203</v>
      </c>
      <c r="Q54" s="31">
        <f t="shared" si="3"/>
        <v>-1.8574317894783365</v>
      </c>
      <c r="R54" s="31">
        <f t="shared" si="4"/>
        <v>13.076388918136228</v>
      </c>
      <c r="S54" s="31">
        <f t="shared" si="5"/>
        <v>5.6886520983946198</v>
      </c>
      <c r="T54" s="31">
        <f t="shared" si="6"/>
        <v>-4.4374352377955617</v>
      </c>
      <c r="U54" s="31">
        <f t="shared" si="7"/>
        <v>-1.5633055278227115</v>
      </c>
      <c r="V54" s="31">
        <f t="shared" si="8"/>
        <v>3.0264928645521216</v>
      </c>
      <c r="W54" s="31">
        <f t="shared" si="9"/>
        <v>6.7991346449423506</v>
      </c>
      <c r="X54" s="31">
        <f t="shared" si="10"/>
        <v>-0.45777788123887442</v>
      </c>
      <c r="Y54" s="31">
        <f t="shared" si="11"/>
        <v>4.4887394639516298</v>
      </c>
      <c r="Z54" s="31">
        <f t="shared" si="12"/>
        <v>5.9768480435574256</v>
      </c>
      <c r="AA54" s="31">
        <f t="shared" si="13"/>
        <v>4.9855968755218472</v>
      </c>
      <c r="AC54" s="20">
        <f t="shared" ref="AC54:AD54" si="67">P18-$AD$4</f>
        <v>4.0279365717510833</v>
      </c>
      <c r="AD54" s="20">
        <f t="shared" si="67"/>
        <v>1.2128435026241329</v>
      </c>
      <c r="AE54" s="20">
        <f t="shared" si="45"/>
        <v>2.8951382980508749</v>
      </c>
      <c r="AF54" s="20">
        <f t="shared" si="46"/>
        <v>-4.8634667743369953</v>
      </c>
      <c r="AG54" s="20">
        <f t="shared" si="47"/>
        <v>-1.8460803288111234</v>
      </c>
      <c r="AH54" s="20">
        <f t="shared" si="48"/>
        <v>3.5963571203645399</v>
      </c>
      <c r="AI54" s="20">
        <f t="shared" si="49"/>
        <v>2.7779115575688067</v>
      </c>
      <c r="AJ54" s="20">
        <f t="shared" si="50"/>
        <v>1.256250903047567</v>
      </c>
      <c r="AK54" s="20">
        <f t="shared" si="51"/>
        <v>-7.0529114461757532</v>
      </c>
      <c r="AL54" s="20">
        <f t="shared" si="52"/>
        <v>-3.6876620967648384</v>
      </c>
      <c r="AM54" s="20">
        <f t="shared" si="53"/>
        <v>-3.8070364579900047</v>
      </c>
      <c r="AN54" s="20">
        <f t="shared" si="54"/>
        <v>1.7921685518653412</v>
      </c>
      <c r="AS54" s="7">
        <f t="shared" si="15"/>
        <v>5.1545396884745402</v>
      </c>
      <c r="AT54" s="7">
        <f t="shared" si="16"/>
        <v>-2.2617002696719042</v>
      </c>
      <c r="AU54" s="7">
        <f t="shared" si="17"/>
        <v>10.714655361578037</v>
      </c>
      <c r="AV54" s="7">
        <f t="shared" si="18"/>
        <v>3.3713137571852294</v>
      </c>
      <c r="AW54" s="7">
        <f t="shared" si="19"/>
        <v>-5.7265310810054721</v>
      </c>
      <c r="AX54" s="7">
        <f t="shared" si="20"/>
        <v>-2.7419447964438923</v>
      </c>
      <c r="AY54" s="7">
        <f t="shared" si="21"/>
        <v>1.4638893997030242</v>
      </c>
      <c r="AZ54" s="7">
        <f t="shared" si="22"/>
        <v>5.0457997407102546</v>
      </c>
      <c r="BA54" s="7">
        <f t="shared" si="23"/>
        <v>-1.0345056851598708</v>
      </c>
      <c r="BB54" s="7">
        <f t="shared" si="24"/>
        <v>3.7707346802999142</v>
      </c>
      <c r="BC54" s="7">
        <f t="shared" si="25"/>
        <v>5.1774159552975627</v>
      </c>
      <c r="BD54" s="7">
        <f t="shared" si="26"/>
        <v>4.0660228220548538</v>
      </c>
    </row>
    <row r="55" spans="1:70" x14ac:dyDescent="0.25">
      <c r="A55" s="24">
        <v>43221</v>
      </c>
      <c r="B55" s="25">
        <v>55.825893000000001</v>
      </c>
      <c r="C55" s="25">
        <v>27.030221999999998</v>
      </c>
      <c r="D55" s="26">
        <v>44.300327000000003</v>
      </c>
      <c r="E55" s="26">
        <v>92.523337999999995</v>
      </c>
      <c r="F55" s="27">
        <v>139.891617</v>
      </c>
      <c r="G55" s="27">
        <v>50.102607999999996</v>
      </c>
      <c r="H55" s="28">
        <v>125.48561100000001</v>
      </c>
      <c r="I55" s="28">
        <v>184.18142700000001</v>
      </c>
      <c r="J55" s="29">
        <v>53.109146000000003</v>
      </c>
      <c r="K55" s="29">
        <v>60.458472999999998</v>
      </c>
      <c r="L55" s="30">
        <v>39.890526000000001</v>
      </c>
      <c r="M55" s="30">
        <v>167.31256099999999</v>
      </c>
      <c r="P55" s="31">
        <f t="shared" si="2"/>
        <v>-0.87761426404768805</v>
      </c>
      <c r="Q55" s="31">
        <f t="shared" si="3"/>
        <v>1.9597841260793336</v>
      </c>
      <c r="R55" s="31">
        <f t="shared" si="4"/>
        <v>-0.55987848577281341</v>
      </c>
      <c r="S55" s="31">
        <f t="shared" si="5"/>
        <v>0.19969123898233576</v>
      </c>
      <c r="T55" s="31">
        <f t="shared" si="6"/>
        <v>-2.074872720929366</v>
      </c>
      <c r="U55" s="31">
        <f t="shared" si="7"/>
        <v>-13.348430884076922</v>
      </c>
      <c r="V55" s="31">
        <f t="shared" si="8"/>
        <v>1.4862182087155729</v>
      </c>
      <c r="W55" s="31">
        <f t="shared" si="9"/>
        <v>3.3663025099702315</v>
      </c>
      <c r="X55" s="31">
        <f t="shared" si="10"/>
        <v>0.81853886334379844</v>
      </c>
      <c r="Y55" s="31">
        <f t="shared" si="11"/>
        <v>2.8662880718141936</v>
      </c>
      <c r="Z55" s="31">
        <f t="shared" si="12"/>
        <v>1.3341789476528865</v>
      </c>
      <c r="AA55" s="31">
        <f t="shared" si="13"/>
        <v>7.0902901306973742</v>
      </c>
      <c r="AC55" s="20">
        <f t="shared" ref="AC55:AD55" si="68">P19-$AD$4</f>
        <v>-0.21627689889545731</v>
      </c>
      <c r="AD55" s="20">
        <f t="shared" si="68"/>
        <v>-3.9163387446548077</v>
      </c>
      <c r="AE55" s="20">
        <f t="shared" si="45"/>
        <v>-4.5245028614161082</v>
      </c>
      <c r="AF55" s="20">
        <f t="shared" si="46"/>
        <v>-6.3747983143250426</v>
      </c>
      <c r="AG55" s="20">
        <f t="shared" si="47"/>
        <v>-1.2391770609566262</v>
      </c>
      <c r="AH55" s="20">
        <f t="shared" si="48"/>
        <v>2.3191577237557652</v>
      </c>
      <c r="AI55" s="20">
        <f t="shared" si="49"/>
        <v>-3.2605232433410243</v>
      </c>
      <c r="AJ55" s="20">
        <f t="shared" si="50"/>
        <v>0.11841513376328816</v>
      </c>
      <c r="AK55" s="20">
        <f t="shared" si="51"/>
        <v>-4.3105796101286904</v>
      </c>
      <c r="AL55" s="20">
        <f t="shared" si="52"/>
        <v>-2.743639384553282</v>
      </c>
      <c r="AM55" s="20">
        <f t="shared" si="53"/>
        <v>-3.3932080209525268</v>
      </c>
      <c r="AN55" s="20">
        <f t="shared" si="54"/>
        <v>-5.9419519291452012</v>
      </c>
      <c r="AS55" s="7">
        <f t="shared" si="15"/>
        <v>-2.0815401377196681</v>
      </c>
      <c r="AT55" s="7">
        <f t="shared" si="16"/>
        <v>1.555515645885766</v>
      </c>
      <c r="AU55" s="7">
        <f t="shared" si="17"/>
        <v>-2.9216120423310046</v>
      </c>
      <c r="AV55" s="7">
        <f t="shared" si="18"/>
        <v>-2.1176471022270547</v>
      </c>
      <c r="AW55" s="7">
        <f t="shared" si="19"/>
        <v>-3.363968564139276</v>
      </c>
      <c r="AX55" s="7">
        <f t="shared" si="20"/>
        <v>-14.527070152698103</v>
      </c>
      <c r="AY55" s="7">
        <f t="shared" si="21"/>
        <v>-7.6385256133524537E-2</v>
      </c>
      <c r="AZ55" s="7">
        <f t="shared" si="22"/>
        <v>1.6129676057381359</v>
      </c>
      <c r="BA55" s="7">
        <f t="shared" si="23"/>
        <v>0.24181105942280212</v>
      </c>
      <c r="BB55" s="7">
        <f t="shared" si="24"/>
        <v>2.148283288162478</v>
      </c>
      <c r="BC55" s="7">
        <f t="shared" si="25"/>
        <v>0.53474685939302391</v>
      </c>
      <c r="BD55" s="7">
        <f t="shared" si="26"/>
        <v>6.1707160772303808</v>
      </c>
    </row>
    <row r="56" spans="1:70" x14ac:dyDescent="0.25">
      <c r="A56" s="24">
        <v>43252</v>
      </c>
      <c r="B56" s="25">
        <v>55.335957000000001</v>
      </c>
      <c r="C56" s="25">
        <v>27.559956</v>
      </c>
      <c r="D56" s="26">
        <v>44.052298999999998</v>
      </c>
      <c r="E56" s="26">
        <v>92.708099000000004</v>
      </c>
      <c r="F56" s="27">
        <v>136.98904400000001</v>
      </c>
      <c r="G56" s="27">
        <v>43.414695999999999</v>
      </c>
      <c r="H56" s="28">
        <v>127.350601</v>
      </c>
      <c r="I56" s="28">
        <v>190.381531</v>
      </c>
      <c r="J56" s="29">
        <v>53.543864999999997</v>
      </c>
      <c r="K56" s="29">
        <v>62.191386999999999</v>
      </c>
      <c r="L56" s="30">
        <v>40.422736999999998</v>
      </c>
      <c r="M56" s="30">
        <v>179.17550700000001</v>
      </c>
      <c r="P56" s="31">
        <f t="shared" si="2"/>
        <v>7.4602342198581528</v>
      </c>
      <c r="Q56" s="31">
        <f t="shared" si="3"/>
        <v>10.060669182490711</v>
      </c>
      <c r="R56" s="31">
        <f t="shared" si="4"/>
        <v>2.7983193340261447</v>
      </c>
      <c r="S56" s="31">
        <f t="shared" si="5"/>
        <v>7.5753273724229908</v>
      </c>
      <c r="T56" s="31">
        <f t="shared" si="6"/>
        <v>1.1811470120194345</v>
      </c>
      <c r="U56" s="31">
        <f t="shared" si="7"/>
        <v>7.2466659676714062</v>
      </c>
      <c r="V56" s="31">
        <f t="shared" si="8"/>
        <v>3.2389819660136432</v>
      </c>
      <c r="W56" s="31">
        <f t="shared" si="9"/>
        <v>0.75307514992093427</v>
      </c>
      <c r="X56" s="31">
        <f t="shared" si="10"/>
        <v>-1.2422450265777374</v>
      </c>
      <c r="Y56" s="31">
        <f t="shared" si="11"/>
        <v>-1.4746768712522784</v>
      </c>
      <c r="Z56" s="31">
        <f t="shared" si="12"/>
        <v>4.1027305993654117</v>
      </c>
      <c r="AA56" s="31">
        <f t="shared" si="13"/>
        <v>-3.0857203043940684</v>
      </c>
      <c r="AC56" s="20">
        <f t="shared" ref="AC56:AD56" si="69">P20-$AD$4</f>
        <v>2.0764479911255789</v>
      </c>
      <c r="AD56" s="20">
        <f t="shared" si="69"/>
        <v>6.3415638083765318</v>
      </c>
      <c r="AE56" s="20">
        <f t="shared" si="45"/>
        <v>-4.4966116743255959</v>
      </c>
      <c r="AF56" s="20">
        <f t="shared" si="46"/>
        <v>4.571818104858421</v>
      </c>
      <c r="AG56" s="20">
        <f t="shared" si="47"/>
        <v>3.8344774586332058</v>
      </c>
      <c r="AH56" s="20">
        <f t="shared" si="48"/>
        <v>6.8341150351408126</v>
      </c>
      <c r="AI56" s="20">
        <f t="shared" si="49"/>
        <v>10.992637211238257</v>
      </c>
      <c r="AJ56" s="20">
        <f t="shared" si="50"/>
        <v>2.9894884966757012</v>
      </c>
      <c r="AK56" s="20">
        <f t="shared" si="51"/>
        <v>-0.37951422204816687</v>
      </c>
      <c r="AL56" s="20">
        <f t="shared" si="52"/>
        <v>-5.9995839558372239</v>
      </c>
      <c r="AM56" s="20">
        <f t="shared" si="53"/>
        <v>8.0437477829612121</v>
      </c>
      <c r="AN56" s="20">
        <f t="shared" si="54"/>
        <v>11.102887737660097</v>
      </c>
      <c r="AS56" s="7">
        <f t="shared" si="15"/>
        <v>6.2563083461861728</v>
      </c>
      <c r="AT56" s="7">
        <f t="shared" si="16"/>
        <v>9.6564007022971445</v>
      </c>
      <c r="AU56" s="7">
        <f t="shared" si="17"/>
        <v>0.43658577746795357</v>
      </c>
      <c r="AV56" s="7">
        <f t="shared" si="18"/>
        <v>5.2579890312136008</v>
      </c>
      <c r="AW56" s="7">
        <f t="shared" si="19"/>
        <v>-0.10794883119047549</v>
      </c>
      <c r="AX56" s="7">
        <f t="shared" si="20"/>
        <v>6.0680266990502254</v>
      </c>
      <c r="AY56" s="7">
        <f t="shared" si="21"/>
        <v>1.6763785011645458</v>
      </c>
      <c r="AZ56" s="7">
        <f t="shared" si="22"/>
        <v>-1.0002597543111613</v>
      </c>
      <c r="BA56" s="7">
        <f t="shared" si="23"/>
        <v>-1.8189728304987338</v>
      </c>
      <c r="BB56" s="7">
        <f t="shared" si="24"/>
        <v>-2.192681654903994</v>
      </c>
      <c r="BC56" s="7">
        <f t="shared" si="25"/>
        <v>3.3032985111055493</v>
      </c>
      <c r="BD56" s="7">
        <f t="shared" si="26"/>
        <v>-4.0052943578610618</v>
      </c>
    </row>
    <row r="57" spans="1:70" x14ac:dyDescent="0.25">
      <c r="A57" s="24">
        <v>43282</v>
      </c>
      <c r="B57" s="25">
        <v>59.464148999999999</v>
      </c>
      <c r="C57" s="25">
        <v>30.332671999999999</v>
      </c>
      <c r="D57" s="26">
        <v>45.285023000000002</v>
      </c>
      <c r="E57" s="26">
        <v>99.731041000000005</v>
      </c>
      <c r="F57" s="27">
        <v>138.60708600000001</v>
      </c>
      <c r="G57" s="27">
        <v>46.560814000000001</v>
      </c>
      <c r="H57" s="28">
        <v>131.47546399999999</v>
      </c>
      <c r="I57" s="28">
        <v>191.815247</v>
      </c>
      <c r="J57" s="29">
        <v>52.878718999999997</v>
      </c>
      <c r="K57" s="29">
        <v>61.274265</v>
      </c>
      <c r="L57" s="30">
        <v>42.081173</v>
      </c>
      <c r="M57" s="30">
        <v>173.64665199999999</v>
      </c>
      <c r="P57" s="31">
        <f t="shared" si="2"/>
        <v>2.4419419506028772</v>
      </c>
      <c r="Q57" s="31">
        <f t="shared" si="3"/>
        <v>3.9819637386379947</v>
      </c>
      <c r="R57" s="31">
        <f t="shared" si="4"/>
        <v>19.622695123727762</v>
      </c>
      <c r="S57" s="31">
        <f t="shared" si="5"/>
        <v>5.8917774657541111</v>
      </c>
      <c r="T57" s="31">
        <f t="shared" si="6"/>
        <v>2.9770180725103623</v>
      </c>
      <c r="U57" s="31">
        <f t="shared" si="7"/>
        <v>2.0232850740109498</v>
      </c>
      <c r="V57" s="31">
        <f t="shared" si="8"/>
        <v>7.4228420292930197</v>
      </c>
      <c r="W57" s="31">
        <f t="shared" si="9"/>
        <v>9.0057402996749367</v>
      </c>
      <c r="X57" s="31">
        <f t="shared" si="10"/>
        <v>-4.5926660969226489</v>
      </c>
      <c r="Y57" s="31">
        <f t="shared" si="11"/>
        <v>-1.6439838160441478</v>
      </c>
      <c r="Z57" s="31">
        <f t="shared" si="12"/>
        <v>5.4395727039262987</v>
      </c>
      <c r="AA57" s="31">
        <f t="shared" si="13"/>
        <v>-2.4101443660428323</v>
      </c>
      <c r="AC57" s="20">
        <f t="shared" ref="AC57:AD57" si="70">P21-$AD$4</f>
        <v>-11.425362713623883</v>
      </c>
      <c r="AD57" s="20">
        <f t="shared" si="70"/>
        <v>-11.852877223235641</v>
      </c>
      <c r="AE57" s="20">
        <f t="shared" si="45"/>
        <v>-8.2443176245209742</v>
      </c>
      <c r="AF57" s="20">
        <f t="shared" si="46"/>
        <v>-8.0133122750522254</v>
      </c>
      <c r="AG57" s="20">
        <f t="shared" si="47"/>
        <v>-6.0507302160989713</v>
      </c>
      <c r="AH57" s="20">
        <f t="shared" si="48"/>
        <v>-6.7623419843474588</v>
      </c>
      <c r="AI57" s="20">
        <f t="shared" si="49"/>
        <v>-6.5662847330502379</v>
      </c>
      <c r="AJ57" s="20">
        <f t="shared" si="50"/>
        <v>-6.2074077601282651</v>
      </c>
      <c r="AK57" s="20">
        <f t="shared" si="51"/>
        <v>-9.1370959732116894</v>
      </c>
      <c r="AL57" s="20">
        <f t="shared" si="52"/>
        <v>-6.2159202428135059</v>
      </c>
      <c r="AM57" s="20">
        <f t="shared" si="53"/>
        <v>-8.2898268189148645</v>
      </c>
      <c r="AN57" s="20">
        <f t="shared" si="54"/>
        <v>-3.1095494095081562</v>
      </c>
      <c r="AS57" s="7">
        <f t="shared" si="15"/>
        <v>1.2380160769308972</v>
      </c>
      <c r="AT57" s="7">
        <f t="shared" si="16"/>
        <v>3.577695258444427</v>
      </c>
      <c r="AU57" s="7">
        <f t="shared" si="17"/>
        <v>17.26096156716957</v>
      </c>
      <c r="AV57" s="7">
        <f t="shared" si="18"/>
        <v>3.5744391245447207</v>
      </c>
      <c r="AW57" s="7">
        <f t="shared" si="19"/>
        <v>1.6879222293004523</v>
      </c>
      <c r="AX57" s="7">
        <f t="shared" si="20"/>
        <v>0.84464580538976897</v>
      </c>
      <c r="AY57" s="7">
        <f t="shared" si="21"/>
        <v>5.8602385644439225</v>
      </c>
      <c r="AZ57" s="7">
        <f t="shared" si="22"/>
        <v>7.2524053954428407</v>
      </c>
      <c r="BA57" s="7">
        <f t="shared" si="23"/>
        <v>-5.1693939008436454</v>
      </c>
      <c r="BB57" s="7">
        <f t="shared" si="24"/>
        <v>-2.3619885996958634</v>
      </c>
      <c r="BC57" s="7">
        <f t="shared" si="25"/>
        <v>4.6401406156664358</v>
      </c>
      <c r="BD57" s="7">
        <f t="shared" si="26"/>
        <v>-3.3297184195098257</v>
      </c>
    </row>
    <row r="58" spans="1:70" ht="18" x14ac:dyDescent="0.25">
      <c r="A58" s="24">
        <v>43313</v>
      </c>
      <c r="B58" s="25">
        <v>60.916229000000001</v>
      </c>
      <c r="C58" s="25">
        <v>31.540507999999999</v>
      </c>
      <c r="D58" s="26">
        <v>54.171165000000002</v>
      </c>
      <c r="E58" s="26">
        <v>105.606972</v>
      </c>
      <c r="F58" s="27">
        <v>142.73344399999999</v>
      </c>
      <c r="G58" s="27">
        <v>47.502872000000004</v>
      </c>
      <c r="H58" s="28">
        <v>141.23468</v>
      </c>
      <c r="I58" s="28">
        <v>209.08963</v>
      </c>
      <c r="J58" s="29">
        <v>50.450175999999999</v>
      </c>
      <c r="K58" s="29">
        <v>60.266925999999998</v>
      </c>
      <c r="L58" s="30">
        <v>44.370209000000003</v>
      </c>
      <c r="M58" s="30">
        <v>169.46151699999999</v>
      </c>
      <c r="P58" s="31">
        <f t="shared" si="2"/>
        <v>9.7546205626090288</v>
      </c>
      <c r="Q58" s="31">
        <f t="shared" si="3"/>
        <v>7.0454191796784027</v>
      </c>
      <c r="R58" s="31">
        <f t="shared" si="4"/>
        <v>-0.48248362389843313</v>
      </c>
      <c r="S58" s="31">
        <f t="shared" si="5"/>
        <v>2.2078987360796498</v>
      </c>
      <c r="T58" s="31">
        <f t="shared" si="6"/>
        <v>3.7627782595927695</v>
      </c>
      <c r="U58" s="31">
        <f t="shared" si="7"/>
        <v>7.0827275453997807</v>
      </c>
      <c r="V58" s="31">
        <f t="shared" si="8"/>
        <v>2.3320766542608284</v>
      </c>
      <c r="W58" s="31">
        <f t="shared" si="9"/>
        <v>3.2705490941851156</v>
      </c>
      <c r="X58" s="31">
        <f t="shared" si="10"/>
        <v>5.9424232732111726</v>
      </c>
      <c r="Y58" s="31">
        <f t="shared" si="11"/>
        <v>7.1434935971348645</v>
      </c>
      <c r="Z58" s="31">
        <f t="shared" si="12"/>
        <v>-2.5011894805363699</v>
      </c>
      <c r="AA58" s="31">
        <f t="shared" si="13"/>
        <v>-5.1509972025093891</v>
      </c>
      <c r="AC58" s="20">
        <f t="shared" ref="AC58:AD58" si="71">P22-$AD$4</f>
        <v>-12.398468681196146</v>
      </c>
      <c r="AD58" s="20">
        <f t="shared" si="71"/>
        <v>-2.956054578386575</v>
      </c>
      <c r="AE58" s="20">
        <f t="shared" si="45"/>
        <v>-2.9428034170534918</v>
      </c>
      <c r="AF58" s="20">
        <f t="shared" si="46"/>
        <v>1.1670860416075284</v>
      </c>
      <c r="AG58" s="20">
        <f t="shared" si="47"/>
        <v>3.4035889436184013</v>
      </c>
      <c r="AH58" s="20">
        <f t="shared" si="48"/>
        <v>2.9757942508526085</v>
      </c>
      <c r="AI58" s="20">
        <f t="shared" si="49"/>
        <v>-3.3439765164922037</v>
      </c>
      <c r="AJ58" s="20">
        <f t="shared" si="50"/>
        <v>-3.6397838226677588</v>
      </c>
      <c r="AK58" s="20">
        <f t="shared" si="51"/>
        <v>-10.206063227275358</v>
      </c>
      <c r="AL58" s="20">
        <f t="shared" si="52"/>
        <v>-1.4622335583591557</v>
      </c>
      <c r="AM58" s="20">
        <f t="shared" si="53"/>
        <v>5.274061787307132</v>
      </c>
      <c r="AN58" s="20">
        <f t="shared" si="54"/>
        <v>3.9433594585972003</v>
      </c>
      <c r="AS58" s="7">
        <f t="shared" si="15"/>
        <v>8.5506946889370496</v>
      </c>
      <c r="AT58" s="7">
        <f t="shared" si="16"/>
        <v>6.6411506994848351</v>
      </c>
      <c r="AU58" s="7">
        <f t="shared" si="17"/>
        <v>-2.8442171804566243</v>
      </c>
      <c r="AV58" s="7">
        <f t="shared" si="18"/>
        <v>-0.1094396051297406</v>
      </c>
      <c r="AW58" s="7">
        <f t="shared" si="19"/>
        <v>2.4736824163828595</v>
      </c>
      <c r="AX58" s="7">
        <f t="shared" si="20"/>
        <v>5.9040882767785998</v>
      </c>
      <c r="AY58" s="7">
        <f t="shared" si="21"/>
        <v>0.76947318941173104</v>
      </c>
      <c r="AZ58" s="7">
        <f t="shared" si="22"/>
        <v>1.51721418995302</v>
      </c>
      <c r="BA58" s="7">
        <f t="shared" si="23"/>
        <v>5.3656954692901762</v>
      </c>
      <c r="BB58" s="7">
        <f t="shared" si="24"/>
        <v>6.4254888134831489</v>
      </c>
      <c r="BC58" s="7">
        <f t="shared" si="25"/>
        <v>-3.3006215687962324</v>
      </c>
      <c r="BD58" s="7">
        <f t="shared" si="26"/>
        <v>-6.0705712559763825</v>
      </c>
      <c r="BG58" s="191" t="s">
        <v>191</v>
      </c>
      <c r="BH58" s="192"/>
      <c r="BI58" s="192"/>
      <c r="BJ58" s="192"/>
      <c r="BK58" s="192"/>
      <c r="BL58" s="192"/>
      <c r="BM58" s="192"/>
      <c r="BN58" s="192"/>
      <c r="BO58" s="192"/>
      <c r="BP58" s="192"/>
      <c r="BQ58" s="192"/>
    </row>
    <row r="59" spans="1:70" ht="18" x14ac:dyDescent="0.25">
      <c r="A59" s="24">
        <v>43344</v>
      </c>
      <c r="B59" s="25">
        <v>66.858376000000007</v>
      </c>
      <c r="C59" s="25">
        <v>33.762669000000002</v>
      </c>
      <c r="D59" s="26">
        <v>53.909798000000002</v>
      </c>
      <c r="E59" s="26">
        <v>107.938667</v>
      </c>
      <c r="F59" s="27">
        <v>148.104187</v>
      </c>
      <c r="G59" s="27">
        <v>50.867370999999999</v>
      </c>
      <c r="H59" s="28">
        <v>144.528381</v>
      </c>
      <c r="I59" s="28">
        <v>215.928009</v>
      </c>
      <c r="J59" s="29">
        <v>53.448138999999998</v>
      </c>
      <c r="K59" s="29">
        <v>64.572090000000003</v>
      </c>
      <c r="L59" s="30">
        <v>43.260426000000002</v>
      </c>
      <c r="M59" s="30">
        <v>160.73255900000001</v>
      </c>
      <c r="P59" s="31">
        <f t="shared" si="2"/>
        <v>-6.0250521191241742</v>
      </c>
      <c r="Q59" s="31">
        <f t="shared" si="3"/>
        <v>-2.2918122971854027</v>
      </c>
      <c r="R59" s="31">
        <f t="shared" si="4"/>
        <v>-3.0477428240410109</v>
      </c>
      <c r="S59" s="31">
        <f t="shared" si="5"/>
        <v>-6.6101307328540475</v>
      </c>
      <c r="T59" s="31">
        <f t="shared" si="6"/>
        <v>5.7445296938161583</v>
      </c>
      <c r="U59" s="31">
        <f t="shared" si="7"/>
        <v>2.5158347578057461</v>
      </c>
      <c r="V59" s="31">
        <f t="shared" si="8"/>
        <v>-8.1550813192877278</v>
      </c>
      <c r="W59" s="31">
        <f t="shared" si="9"/>
        <v>-11.203452072769316</v>
      </c>
      <c r="X59" s="31">
        <f t="shared" si="10"/>
        <v>-7.2644718275410858</v>
      </c>
      <c r="Y59" s="31">
        <f t="shared" si="11"/>
        <v>-6.2808838927158721</v>
      </c>
      <c r="Z59" s="31">
        <f t="shared" si="12"/>
        <v>6.3601639059217785</v>
      </c>
      <c r="AA59" s="31">
        <f t="shared" si="13"/>
        <v>2.8763400699667763</v>
      </c>
      <c r="AC59" s="20">
        <f t="shared" ref="AC59:AD59" si="72">P23-$AD$4</f>
        <v>10.183441173103407</v>
      </c>
      <c r="AD59" s="20">
        <f t="shared" si="72"/>
        <v>6.4688295516176879</v>
      </c>
      <c r="AE59" s="20">
        <f t="shared" si="45"/>
        <v>7.1369843324247055</v>
      </c>
      <c r="AF59" s="20">
        <f t="shared" si="46"/>
        <v>17.729628304571779</v>
      </c>
      <c r="AG59" s="20">
        <f t="shared" si="47"/>
        <v>12.720774653937234</v>
      </c>
      <c r="AH59" s="20">
        <f t="shared" si="48"/>
        <v>8.8769876819616051</v>
      </c>
      <c r="AI59" s="20">
        <f t="shared" si="49"/>
        <v>10.16557736222196</v>
      </c>
      <c r="AJ59" s="20">
        <f t="shared" si="50"/>
        <v>8.638487014579205</v>
      </c>
      <c r="AK59" s="20">
        <f t="shared" si="51"/>
        <v>9.4945366281410735</v>
      </c>
      <c r="AL59" s="20">
        <f t="shared" si="52"/>
        <v>10.080539876459376</v>
      </c>
      <c r="AM59" s="20">
        <f t="shared" si="53"/>
        <v>3.5932715387883167</v>
      </c>
      <c r="AN59" s="20">
        <f t="shared" si="54"/>
        <v>8.1497122234370032</v>
      </c>
      <c r="AS59" s="7">
        <f t="shared" si="15"/>
        <v>-7.2289779927961542</v>
      </c>
      <c r="AT59" s="7">
        <f t="shared" si="16"/>
        <v>-2.6960807773789703</v>
      </c>
      <c r="AU59" s="7">
        <f t="shared" si="17"/>
        <v>-5.4094763805992017</v>
      </c>
      <c r="AV59" s="7">
        <f t="shared" si="18"/>
        <v>-8.9274690740634384</v>
      </c>
      <c r="AW59" s="7">
        <f t="shared" si="19"/>
        <v>4.4554338506062479</v>
      </c>
      <c r="AX59" s="7">
        <f t="shared" si="20"/>
        <v>1.3371954891845652</v>
      </c>
      <c r="AY59" s="7">
        <f t="shared" si="21"/>
        <v>-9.717684784136825</v>
      </c>
      <c r="AZ59" s="7">
        <f t="shared" si="22"/>
        <v>-12.956786977001412</v>
      </c>
      <c r="BA59" s="7">
        <f t="shared" si="23"/>
        <v>-7.8411996314620822</v>
      </c>
      <c r="BB59" s="7">
        <f t="shared" si="24"/>
        <v>-6.9988886763675877</v>
      </c>
      <c r="BC59" s="7">
        <f t="shared" si="25"/>
        <v>5.5607318176619156</v>
      </c>
      <c r="BD59" s="7">
        <f t="shared" si="26"/>
        <v>1.9567660164997831</v>
      </c>
      <c r="BG59" s="191" t="s">
        <v>190</v>
      </c>
      <c r="BH59" s="192"/>
      <c r="BI59" s="192"/>
      <c r="BJ59" s="192"/>
      <c r="BK59" s="192"/>
      <c r="BL59" s="192"/>
      <c r="BM59" s="192"/>
      <c r="BN59" s="192"/>
      <c r="BO59" s="192"/>
      <c r="BP59" s="192"/>
      <c r="BQ59" s="192"/>
    </row>
    <row r="60" spans="1:70" ht="18" x14ac:dyDescent="0.25">
      <c r="A60" s="24">
        <v>43374</v>
      </c>
      <c r="B60" s="25">
        <v>62.830123999999998</v>
      </c>
      <c r="C60" s="25">
        <v>32.988892</v>
      </c>
      <c r="D60" s="26">
        <v>52.266765999999997</v>
      </c>
      <c r="E60" s="26">
        <v>100.80378</v>
      </c>
      <c r="F60" s="27">
        <v>156.612076</v>
      </c>
      <c r="G60" s="27">
        <v>52.147109999999998</v>
      </c>
      <c r="H60" s="28">
        <v>132.741974</v>
      </c>
      <c r="I60" s="28">
        <v>191.73661799999999</v>
      </c>
      <c r="J60" s="29">
        <v>49.565413999999997</v>
      </c>
      <c r="K60" s="29">
        <v>60.516392000000003</v>
      </c>
      <c r="L60" s="30">
        <v>46.011859999999999</v>
      </c>
      <c r="M60" s="30">
        <v>165.355774</v>
      </c>
      <c r="P60" s="31">
        <f t="shared" si="2"/>
        <v>7.8538886856247547</v>
      </c>
      <c r="Q60" s="31">
        <f t="shared" si="3"/>
        <v>7.3618143949787829</v>
      </c>
      <c r="R60" s="31">
        <f t="shared" si="4"/>
        <v>-18.404473312926996</v>
      </c>
      <c r="S60" s="31">
        <f t="shared" si="5"/>
        <v>3.8198597314505367</v>
      </c>
      <c r="T60" s="31">
        <f t="shared" si="6"/>
        <v>6.5630143361358639</v>
      </c>
      <c r="U60" s="31">
        <f t="shared" si="7"/>
        <v>14.501472852474473</v>
      </c>
      <c r="V60" s="31">
        <f t="shared" si="8"/>
        <v>2.8001308764626254</v>
      </c>
      <c r="W60" s="31">
        <f t="shared" si="9"/>
        <v>1.8378435151077843</v>
      </c>
      <c r="X60" s="31">
        <f t="shared" si="10"/>
        <v>-4.415235995002476</v>
      </c>
      <c r="Y60" s="31">
        <f t="shared" si="11"/>
        <v>-0.2258958200945016</v>
      </c>
      <c r="Z60" s="31">
        <f t="shared" si="12"/>
        <v>6.7222755176600035</v>
      </c>
      <c r="AA60" s="31">
        <f t="shared" si="13"/>
        <v>3.7912821840742073</v>
      </c>
      <c r="AC60" s="20">
        <f t="shared" ref="AC60:AD60" si="73">P24-$AD$4</f>
        <v>-0.35380606474151932</v>
      </c>
      <c r="AD60" s="20">
        <f t="shared" si="73"/>
        <v>-4.3086229229034991</v>
      </c>
      <c r="AE60" s="20">
        <f t="shared" si="45"/>
        <v>-2.2081424475046081</v>
      </c>
      <c r="AF60" s="20">
        <f t="shared" si="46"/>
        <v>2.0445585399374071</v>
      </c>
      <c r="AG60" s="20">
        <f t="shared" si="47"/>
        <v>0.49763405077744505</v>
      </c>
      <c r="AH60" s="20">
        <f t="shared" si="48"/>
        <v>-3.0898084951085765</v>
      </c>
      <c r="AI60" s="20">
        <f t="shared" si="49"/>
        <v>0.63932630717399785</v>
      </c>
      <c r="AJ60" s="20">
        <f t="shared" si="50"/>
        <v>-2.1160228693860534</v>
      </c>
      <c r="AK60" s="20">
        <f t="shared" si="51"/>
        <v>-6.3507184939633534</v>
      </c>
      <c r="AL60" s="20">
        <f t="shared" si="52"/>
        <v>-2.5091856495493565</v>
      </c>
      <c r="AM60" s="20">
        <f t="shared" si="53"/>
        <v>-0.5002901135730049</v>
      </c>
      <c r="AN60" s="20">
        <f t="shared" si="54"/>
        <v>3.4155886782110949</v>
      </c>
      <c r="AS60" s="7">
        <f t="shared" si="15"/>
        <v>6.6499628119527747</v>
      </c>
      <c r="AT60" s="7">
        <f t="shared" si="16"/>
        <v>6.9575459147852152</v>
      </c>
      <c r="AU60" s="7">
        <f t="shared" si="17"/>
        <v>-20.766206869485188</v>
      </c>
      <c r="AV60" s="7">
        <f t="shared" si="18"/>
        <v>1.5025213902411463</v>
      </c>
      <c r="AW60" s="7">
        <f t="shared" si="19"/>
        <v>5.2739184929259544</v>
      </c>
      <c r="AX60" s="7">
        <f t="shared" si="20"/>
        <v>13.322833583853292</v>
      </c>
      <c r="AY60" s="7">
        <f t="shared" si="21"/>
        <v>1.237527411613528</v>
      </c>
      <c r="AZ60" s="7">
        <f t="shared" si="22"/>
        <v>8.4508610875688728E-2</v>
      </c>
      <c r="BA60" s="7">
        <f t="shared" si="23"/>
        <v>-4.9919637989234724</v>
      </c>
      <c r="BB60" s="7">
        <f t="shared" si="24"/>
        <v>-0.94390060374621731</v>
      </c>
      <c r="BC60" s="7">
        <f t="shared" si="25"/>
        <v>5.9228434294001406</v>
      </c>
      <c r="BD60" s="7">
        <f t="shared" si="26"/>
        <v>2.8717081306072139</v>
      </c>
      <c r="BG60" s="191" t="s">
        <v>192</v>
      </c>
      <c r="BH60" s="192"/>
      <c r="BI60" s="192"/>
      <c r="BJ60" s="192"/>
      <c r="BK60" s="192"/>
      <c r="BL60" s="192"/>
      <c r="BM60" s="192"/>
      <c r="BN60" s="192"/>
      <c r="BO60" s="192"/>
      <c r="BP60" s="192"/>
      <c r="BQ60" s="192"/>
    </row>
    <row r="61" spans="1:70" ht="18" x14ac:dyDescent="0.25">
      <c r="A61" s="24">
        <v>43405</v>
      </c>
      <c r="B61" s="25">
        <v>67.764731999999995</v>
      </c>
      <c r="C61" s="25">
        <v>35.417473000000001</v>
      </c>
      <c r="D61" s="26">
        <v>42.647342999999999</v>
      </c>
      <c r="E61" s="26">
        <v>104.654343</v>
      </c>
      <c r="F61" s="27">
        <v>166.89054899999999</v>
      </c>
      <c r="G61" s="27">
        <v>59.709209000000001</v>
      </c>
      <c r="H61" s="28">
        <v>136.458923</v>
      </c>
      <c r="I61" s="28">
        <v>195.260437</v>
      </c>
      <c r="J61" s="29">
        <v>47.376984</v>
      </c>
      <c r="K61" s="29">
        <v>60.379688000000002</v>
      </c>
      <c r="L61" s="30">
        <v>49.104903999999998</v>
      </c>
      <c r="M61" s="30">
        <v>171.624878</v>
      </c>
      <c r="P61" s="31">
        <f t="shared" si="2"/>
        <v>-2.3227495388013941</v>
      </c>
      <c r="Q61" s="31">
        <f t="shared" si="3"/>
        <v>-4.852184118274061</v>
      </c>
      <c r="R61" s="31">
        <f t="shared" si="4"/>
        <v>-11.361645671572074</v>
      </c>
      <c r="S61" s="31">
        <f t="shared" si="5"/>
        <v>-8.0090159277957476</v>
      </c>
      <c r="T61" s="31">
        <f t="shared" si="6"/>
        <v>-5.2224862655344211</v>
      </c>
      <c r="U61" s="31">
        <f t="shared" si="7"/>
        <v>-2.9589740503847661</v>
      </c>
      <c r="V61" s="31">
        <f t="shared" si="8"/>
        <v>-6.7271819227241014</v>
      </c>
      <c r="W61" s="31">
        <f t="shared" si="9"/>
        <v>-6.1769824882651481</v>
      </c>
      <c r="X61" s="31">
        <f t="shared" si="10"/>
        <v>-2.0250824746463447</v>
      </c>
      <c r="Y61" s="31">
        <f t="shared" si="11"/>
        <v>-13.356910688243373</v>
      </c>
      <c r="Z61" s="31">
        <f t="shared" si="12"/>
        <v>-1.2967503204975084</v>
      </c>
      <c r="AA61" s="31">
        <f t="shared" si="13"/>
        <v>-5.0876685838052049</v>
      </c>
      <c r="AC61" s="20">
        <f t="shared" ref="AC61:AD61" si="74">P25-$AD$4</f>
        <v>-1.2261899666635552</v>
      </c>
      <c r="AD61" s="20">
        <f t="shared" si="74"/>
        <v>-1.9041024602637076</v>
      </c>
      <c r="AE61" s="20">
        <f t="shared" si="45"/>
        <v>-11.845847037511032</v>
      </c>
      <c r="AF61" s="20">
        <f t="shared" si="46"/>
        <v>1.5632351408969285</v>
      </c>
      <c r="AG61" s="20">
        <f t="shared" si="47"/>
        <v>3.0938155836599472</v>
      </c>
      <c r="AH61" s="20">
        <f t="shared" si="48"/>
        <v>-3.1026412394924936</v>
      </c>
      <c r="AI61" s="20">
        <f t="shared" si="49"/>
        <v>-2.8753977779852398</v>
      </c>
      <c r="AJ61" s="20">
        <f t="shared" si="50"/>
        <v>-1.7758191579137335</v>
      </c>
      <c r="AK61" s="20">
        <f t="shared" si="51"/>
        <v>-7.4854622705200216</v>
      </c>
      <c r="AL61" s="20">
        <f t="shared" si="52"/>
        <v>-4.9150423640076557</v>
      </c>
      <c r="AM61" s="20">
        <f t="shared" si="53"/>
        <v>3.2489918536467703</v>
      </c>
      <c r="AN61" s="20">
        <f t="shared" si="54"/>
        <v>1.9786147489665389</v>
      </c>
      <c r="AS61" s="7">
        <f t="shared" si="15"/>
        <v>-3.5266754124733741</v>
      </c>
      <c r="AT61" s="7">
        <f t="shared" si="16"/>
        <v>-5.2564525984676287</v>
      </c>
      <c r="AU61" s="7">
        <f t="shared" si="17"/>
        <v>-13.723379228130264</v>
      </c>
      <c r="AV61" s="7">
        <f t="shared" si="18"/>
        <v>-10.326354269005138</v>
      </c>
      <c r="AW61" s="7">
        <f t="shared" si="19"/>
        <v>-6.5115821087443315</v>
      </c>
      <c r="AX61" s="7">
        <f t="shared" si="20"/>
        <v>-4.137613319005947</v>
      </c>
      <c r="AY61" s="7">
        <f t="shared" si="21"/>
        <v>-8.2897853875731986</v>
      </c>
      <c r="AZ61" s="7">
        <f t="shared" si="22"/>
        <v>-7.9303173924972441</v>
      </c>
      <c r="BA61" s="7">
        <f t="shared" si="23"/>
        <v>-2.6018102785673412</v>
      </c>
      <c r="BB61" s="7">
        <f t="shared" si="24"/>
        <v>-14.074915471895089</v>
      </c>
      <c r="BC61" s="7">
        <f t="shared" si="25"/>
        <v>-2.0961824087573708</v>
      </c>
      <c r="BD61" s="7">
        <f t="shared" si="26"/>
        <v>-6.0072426372721983</v>
      </c>
      <c r="BG61" s="191" t="s">
        <v>193</v>
      </c>
      <c r="BH61" s="192"/>
      <c r="BI61" s="192"/>
      <c r="BJ61" s="192"/>
      <c r="BK61" s="192"/>
      <c r="BL61" s="192"/>
      <c r="BM61" s="192"/>
      <c r="BN61" s="192"/>
      <c r="BO61" s="192"/>
      <c r="BP61" s="192"/>
      <c r="BQ61" s="192"/>
    </row>
    <row r="62" spans="1:70" ht="18" x14ac:dyDescent="0.25">
      <c r="A62" s="24">
        <v>43435</v>
      </c>
      <c r="B62" s="25">
        <v>66.190726999999995</v>
      </c>
      <c r="C62" s="25">
        <v>33.698951999999998</v>
      </c>
      <c r="D62" s="26">
        <v>37.801903000000003</v>
      </c>
      <c r="E62" s="26">
        <v>96.272559999999999</v>
      </c>
      <c r="F62" s="27">
        <v>158.174713</v>
      </c>
      <c r="G62" s="27">
        <v>57.942428999999997</v>
      </c>
      <c r="H62" s="28">
        <v>127.279083</v>
      </c>
      <c r="I62" s="28">
        <v>183.19923399999999</v>
      </c>
      <c r="J62" s="29">
        <v>46.417560999999999</v>
      </c>
      <c r="K62" s="29">
        <v>52.314827000000001</v>
      </c>
      <c r="L62" s="30">
        <v>48.468136000000001</v>
      </c>
      <c r="M62" s="30">
        <v>162.89317299999999</v>
      </c>
      <c r="P62" s="31">
        <f t="shared" si="2"/>
        <v>0.89866666670697093</v>
      </c>
      <c r="Q62" s="31">
        <f t="shared" si="3"/>
        <v>-2.7491478073264686</v>
      </c>
      <c r="R62" s="31">
        <f t="shared" si="4"/>
        <v>5.5154101633454689</v>
      </c>
      <c r="S62" s="31">
        <f t="shared" si="5"/>
        <v>2.8157878008022275</v>
      </c>
      <c r="T62" s="31">
        <f t="shared" si="6"/>
        <v>0.68139146868564371</v>
      </c>
      <c r="U62" s="31">
        <f t="shared" si="7"/>
        <v>5.8074386215324347</v>
      </c>
      <c r="V62" s="31">
        <f t="shared" si="8"/>
        <v>2.3268025901789224</v>
      </c>
      <c r="W62" s="31">
        <f t="shared" si="9"/>
        <v>11.916264344205718</v>
      </c>
      <c r="X62" s="31">
        <f t="shared" si="10"/>
        <v>5.9378776924535082</v>
      </c>
      <c r="Y62" s="31">
        <f t="shared" si="11"/>
        <v>7.4644287746569393</v>
      </c>
      <c r="Z62" s="31">
        <f t="shared" si="12"/>
        <v>9.3440461584905812</v>
      </c>
      <c r="AA62" s="31">
        <f t="shared" si="13"/>
        <v>5.9856118095262367</v>
      </c>
      <c r="AC62" s="20">
        <f t="shared" ref="AC62:AD62" si="75">P26-$AD$4</f>
        <v>-16.924267035117353</v>
      </c>
      <c r="AD62" s="20">
        <f t="shared" si="75"/>
        <v>-6.7491700371408898</v>
      </c>
      <c r="AE62" s="20">
        <f t="shared" si="45"/>
        <v>-8.7281682794234143</v>
      </c>
      <c r="AF62" s="20">
        <f t="shared" si="46"/>
        <v>-1.9068739452567103</v>
      </c>
      <c r="AG62" s="20">
        <f t="shared" si="47"/>
        <v>3.5700807152600094</v>
      </c>
      <c r="AH62" s="20">
        <f t="shared" si="48"/>
        <v>2.8765346363528899E-2</v>
      </c>
      <c r="AI62" s="20">
        <f t="shared" si="49"/>
        <v>-5.1497610026852669</v>
      </c>
      <c r="AJ62" s="20">
        <f t="shared" si="50"/>
        <v>-9.7598023821583944</v>
      </c>
      <c r="AK62" s="20">
        <f t="shared" si="51"/>
        <v>-5.2659525491872872</v>
      </c>
      <c r="AL62" s="20">
        <f t="shared" si="52"/>
        <v>-1.3321891777542345</v>
      </c>
      <c r="AM62" s="20">
        <f t="shared" si="53"/>
        <v>7.2503968588910555</v>
      </c>
      <c r="AN62" s="20">
        <f t="shared" si="54"/>
        <v>1.8893476965241955</v>
      </c>
      <c r="AS62" s="7">
        <f t="shared" si="15"/>
        <v>-0.30525920696500908</v>
      </c>
      <c r="AT62" s="7">
        <f t="shared" si="16"/>
        <v>-3.1534162875200362</v>
      </c>
      <c r="AU62" s="7">
        <f t="shared" si="17"/>
        <v>3.1536766067872777</v>
      </c>
      <c r="AV62" s="7">
        <f t="shared" si="18"/>
        <v>0.49844945959283704</v>
      </c>
      <c r="AW62" s="7">
        <f t="shared" si="19"/>
        <v>-0.60770437452426629</v>
      </c>
      <c r="AX62" s="7">
        <f t="shared" si="20"/>
        <v>4.6287993529112539</v>
      </c>
      <c r="AY62" s="7">
        <f t="shared" si="21"/>
        <v>0.76419912532982504</v>
      </c>
      <c r="AZ62" s="7">
        <f t="shared" si="22"/>
        <v>10.162929439973622</v>
      </c>
      <c r="BA62" s="7">
        <f t="shared" si="23"/>
        <v>5.3611498885325117</v>
      </c>
      <c r="BB62" s="7">
        <f t="shared" si="24"/>
        <v>6.7464239910052237</v>
      </c>
      <c r="BC62" s="7">
        <f t="shared" si="25"/>
        <v>8.5446140702307183</v>
      </c>
      <c r="BD62" s="7">
        <f t="shared" si="26"/>
        <v>5.0660377560592433</v>
      </c>
      <c r="BG62" s="191" t="s">
        <v>194</v>
      </c>
      <c r="BH62" s="192"/>
      <c r="BI62" s="192"/>
      <c r="BJ62" s="192"/>
      <c r="BK62" s="192"/>
      <c r="BL62" s="192"/>
      <c r="BM62" s="192"/>
      <c r="BN62" s="192"/>
      <c r="BO62" s="192"/>
      <c r="BP62" s="192"/>
      <c r="BQ62" s="192"/>
    </row>
    <row r="63" spans="1:70" x14ac:dyDescent="0.25">
      <c r="A63" s="24">
        <v>43466</v>
      </c>
      <c r="B63" s="25">
        <v>66.785561000000001</v>
      </c>
      <c r="C63" s="25">
        <v>32.772517999999998</v>
      </c>
      <c r="D63" s="26">
        <v>39.886833000000003</v>
      </c>
      <c r="E63" s="26">
        <v>98.983390999999997</v>
      </c>
      <c r="F63" s="27">
        <v>159.25250199999999</v>
      </c>
      <c r="G63" s="27">
        <v>61.307400000000001</v>
      </c>
      <c r="H63" s="28">
        <v>130.24061599999999</v>
      </c>
      <c r="I63" s="28">
        <v>205.02973900000001</v>
      </c>
      <c r="J63" s="29">
        <v>49.173779000000003</v>
      </c>
      <c r="K63" s="29">
        <v>56.219830000000002</v>
      </c>
      <c r="L63" s="30">
        <v>52.997020999999997</v>
      </c>
      <c r="M63" s="30">
        <v>172.643326</v>
      </c>
      <c r="P63" s="31">
        <f t="shared" si="2"/>
        <v>6.851066205762657</v>
      </c>
      <c r="Q63" s="31">
        <f t="shared" si="3"/>
        <v>3.0120175691108253</v>
      </c>
      <c r="R63" s="31">
        <f t="shared" si="4"/>
        <v>4.0314857787781655</v>
      </c>
      <c r="S63" s="31">
        <f t="shared" si="5"/>
        <v>7.2776057955015849</v>
      </c>
      <c r="T63" s="31">
        <f t="shared" si="6"/>
        <v>2.8303197396547075</v>
      </c>
      <c r="U63" s="31">
        <f t="shared" si="7"/>
        <v>3.1112720487249446</v>
      </c>
      <c r="V63" s="31">
        <f t="shared" si="8"/>
        <v>9.7103732986029598</v>
      </c>
      <c r="W63" s="31">
        <f t="shared" si="9"/>
        <v>6.6445068244465721</v>
      </c>
      <c r="X63" s="31">
        <f t="shared" si="10"/>
        <v>0.77758107628864703</v>
      </c>
      <c r="Y63" s="31">
        <f t="shared" si="11"/>
        <v>7.8466156870271586</v>
      </c>
      <c r="Z63" s="31">
        <f t="shared" si="12"/>
        <v>1.0220649949362226</v>
      </c>
      <c r="AA63" s="31">
        <f t="shared" si="13"/>
        <v>-0.4846587582540085</v>
      </c>
      <c r="AC63" s="20">
        <f t="shared" ref="AC63:AD63" si="76">P27-$AD$4</f>
        <v>1.7933479946136082</v>
      </c>
      <c r="AD63" s="20">
        <f t="shared" si="76"/>
        <v>-3.8933340638610709</v>
      </c>
      <c r="AE63" s="20">
        <f t="shared" si="45"/>
        <v>-1.8716417651248936</v>
      </c>
      <c r="AF63" s="20">
        <f t="shared" si="46"/>
        <v>-8.8459614764155816</v>
      </c>
      <c r="AG63" s="20">
        <f t="shared" si="47"/>
        <v>-6.5278808865794575</v>
      </c>
      <c r="AH63" s="20">
        <f t="shared" si="48"/>
        <v>-5.4165474684287291</v>
      </c>
      <c r="AI63" s="20">
        <f t="shared" si="49"/>
        <v>-4.0231164640243957</v>
      </c>
      <c r="AJ63" s="20">
        <f t="shared" si="50"/>
        <v>-3.3782253708529892</v>
      </c>
      <c r="AK63" s="20">
        <f t="shared" si="51"/>
        <v>2.3244075996162676</v>
      </c>
      <c r="AL63" s="20">
        <f t="shared" si="52"/>
        <v>1.7504566609404852</v>
      </c>
      <c r="AM63" s="20">
        <f t="shared" si="53"/>
        <v>4.1057640629742203</v>
      </c>
      <c r="AN63" s="20">
        <f t="shared" si="54"/>
        <v>-2.8090584723990681</v>
      </c>
      <c r="AS63" s="7">
        <f t="shared" si="15"/>
        <v>5.647140332090677</v>
      </c>
      <c r="AT63" s="7">
        <f t="shared" si="16"/>
        <v>2.6077490889172577</v>
      </c>
      <c r="AU63" s="7">
        <f t="shared" si="17"/>
        <v>1.6697522222199743</v>
      </c>
      <c r="AV63" s="7">
        <f t="shared" si="18"/>
        <v>4.960267454292195</v>
      </c>
      <c r="AW63" s="7">
        <f t="shared" si="19"/>
        <v>1.5412238964447975</v>
      </c>
      <c r="AX63" s="7">
        <f t="shared" si="20"/>
        <v>1.9326327801037637</v>
      </c>
      <c r="AY63" s="7">
        <f t="shared" si="21"/>
        <v>8.1477698337538627</v>
      </c>
      <c r="AZ63" s="7">
        <f t="shared" si="22"/>
        <v>4.891171920214477</v>
      </c>
      <c r="BA63" s="7">
        <f t="shared" si="23"/>
        <v>0.20085327236765071</v>
      </c>
      <c r="BB63" s="7">
        <f t="shared" si="24"/>
        <v>7.128610903375443</v>
      </c>
      <c r="BC63" s="7">
        <f t="shared" si="25"/>
        <v>0.22263290667636004</v>
      </c>
      <c r="BD63" s="7">
        <f t="shared" si="26"/>
        <v>-1.4042328117210017</v>
      </c>
    </row>
    <row r="64" spans="1:70" x14ac:dyDescent="0.25">
      <c r="A64" s="24">
        <v>43497</v>
      </c>
      <c r="B64" s="25">
        <v>71.361084000000005</v>
      </c>
      <c r="C64" s="25">
        <v>33.759632000000003</v>
      </c>
      <c r="D64" s="26">
        <v>41.494864999999997</v>
      </c>
      <c r="E64" s="26">
        <v>106.187012</v>
      </c>
      <c r="F64" s="27">
        <v>163.75985700000001</v>
      </c>
      <c r="G64" s="27">
        <v>63.214840000000002</v>
      </c>
      <c r="H64" s="28">
        <v>142.88746599999999</v>
      </c>
      <c r="I64" s="28">
        <v>218.65295399999999</v>
      </c>
      <c r="J64" s="29">
        <v>49.556145000000001</v>
      </c>
      <c r="K64" s="29">
        <v>60.631183999999998</v>
      </c>
      <c r="L64" s="30">
        <v>53.538685000000001</v>
      </c>
      <c r="M64" s="30">
        <v>171.80659499999999</v>
      </c>
      <c r="P64" s="31">
        <f t="shared" si="2"/>
        <v>2.9889330156475546</v>
      </c>
      <c r="Q64" s="31">
        <f t="shared" si="3"/>
        <v>-2.0299925070273339</v>
      </c>
      <c r="R64" s="31">
        <f t="shared" si="4"/>
        <v>10.17307081249692</v>
      </c>
      <c r="S64" s="31">
        <f t="shared" si="5"/>
        <v>5.7249581521325865</v>
      </c>
      <c r="T64" s="31">
        <f t="shared" si="6"/>
        <v>3.9539738972781402</v>
      </c>
      <c r="U64" s="31">
        <f t="shared" si="7"/>
        <v>6.3591697772231948</v>
      </c>
      <c r="V64" s="31">
        <f t="shared" si="8"/>
        <v>5.6323652628845755</v>
      </c>
      <c r="W64" s="31">
        <f t="shared" si="9"/>
        <v>4.751515042417398</v>
      </c>
      <c r="X64" s="31">
        <f t="shared" si="10"/>
        <v>2.1335013044295525</v>
      </c>
      <c r="Y64" s="31">
        <f t="shared" si="11"/>
        <v>3.3747600904511454</v>
      </c>
      <c r="Z64" s="31">
        <f t="shared" si="12"/>
        <v>6.7124285925214577</v>
      </c>
      <c r="AA64" s="31">
        <f t="shared" si="13"/>
        <v>2.9741151671156985</v>
      </c>
      <c r="AC64" s="20">
        <f t="shared" ref="AC64:AD64" si="77">P28-$AD$4</f>
        <v>6.7723736217086987</v>
      </c>
      <c r="AD64" s="20">
        <f t="shared" si="77"/>
        <v>-0.30069044489949359</v>
      </c>
      <c r="AE64" s="20">
        <f t="shared" si="45"/>
        <v>12.12875560863726</v>
      </c>
      <c r="AF64" s="20">
        <f t="shared" si="46"/>
        <v>8.124987433444403</v>
      </c>
      <c r="AG64" s="20">
        <f t="shared" si="47"/>
        <v>6.8531425925079477</v>
      </c>
      <c r="AH64" s="20">
        <f t="shared" si="48"/>
        <v>1.6909375177495738</v>
      </c>
      <c r="AI64" s="20">
        <f t="shared" si="49"/>
        <v>4.6544807604087461</v>
      </c>
      <c r="AJ64" s="20">
        <f t="shared" si="50"/>
        <v>7.5167381044377075</v>
      </c>
      <c r="AK64" s="20">
        <f t="shared" si="51"/>
        <v>7.5787393320961778</v>
      </c>
      <c r="AL64" s="20">
        <f t="shared" si="52"/>
        <v>4.0346085269123693</v>
      </c>
      <c r="AM64" s="20">
        <f t="shared" si="53"/>
        <v>5.9323471125951537</v>
      </c>
      <c r="AN64" s="20">
        <f t="shared" si="54"/>
        <v>9.3536043854309519</v>
      </c>
      <c r="AS64" s="7">
        <f t="shared" si="15"/>
        <v>1.7850071419755746</v>
      </c>
      <c r="AT64" s="7">
        <f t="shared" si="16"/>
        <v>-2.4342609872209016</v>
      </c>
      <c r="AU64" s="7">
        <f t="shared" si="17"/>
        <v>7.8113372559387297</v>
      </c>
      <c r="AV64" s="7">
        <f t="shared" si="18"/>
        <v>3.4076198109231961</v>
      </c>
      <c r="AW64" s="7">
        <f t="shared" si="19"/>
        <v>2.6648780540682302</v>
      </c>
      <c r="AX64" s="7">
        <f t="shared" si="20"/>
        <v>5.1805305086020139</v>
      </c>
      <c r="AY64" s="7">
        <f t="shared" si="21"/>
        <v>4.0697617980354783</v>
      </c>
      <c r="AZ64" s="7">
        <f t="shared" si="22"/>
        <v>2.9981801381853024</v>
      </c>
      <c r="BA64" s="7">
        <f t="shared" si="23"/>
        <v>1.5567735005085561</v>
      </c>
      <c r="BB64" s="7">
        <f t="shared" si="24"/>
        <v>2.6567553067994298</v>
      </c>
      <c r="BC64" s="7">
        <f t="shared" si="25"/>
        <v>5.9129965042615948</v>
      </c>
      <c r="BD64" s="7">
        <f t="shared" si="26"/>
        <v>2.0545411136487051</v>
      </c>
    </row>
    <row r="65" spans="1:56" x14ac:dyDescent="0.25">
      <c r="A65" s="24">
        <v>43525</v>
      </c>
      <c r="B65" s="25">
        <v>73.494018999999994</v>
      </c>
      <c r="C65" s="25">
        <v>33.074314000000001</v>
      </c>
      <c r="D65" s="26">
        <v>45.716166999999999</v>
      </c>
      <c r="E65" s="26">
        <v>112.26617400000001</v>
      </c>
      <c r="F65" s="27">
        <v>170.23487900000001</v>
      </c>
      <c r="G65" s="27">
        <v>67.234779000000003</v>
      </c>
      <c r="H65" s="28">
        <v>150.93540999999999</v>
      </c>
      <c r="I65" s="28">
        <v>229.042282</v>
      </c>
      <c r="J65" s="29">
        <v>50.613425999999997</v>
      </c>
      <c r="K65" s="29">
        <v>62.677340999999998</v>
      </c>
      <c r="L65" s="30">
        <v>57.132430999999997</v>
      </c>
      <c r="M65" s="30">
        <v>176.91632100000001</v>
      </c>
      <c r="P65" s="31">
        <f t="shared" si="2"/>
        <v>-0.47539786877077717</v>
      </c>
      <c r="Q65" s="31">
        <f t="shared" si="3"/>
        <v>-4.3795466173538795</v>
      </c>
      <c r="R65" s="31">
        <f t="shared" si="4"/>
        <v>5.6435724368580686</v>
      </c>
      <c r="S65" s="31">
        <f t="shared" si="5"/>
        <v>10.734292949183422</v>
      </c>
      <c r="T65" s="31">
        <f t="shared" si="6"/>
        <v>4.0389948525178632</v>
      </c>
      <c r="U65" s="31">
        <f t="shared" si="7"/>
        <v>4.4928756291442662</v>
      </c>
      <c r="V65" s="31">
        <f t="shared" si="8"/>
        <v>5.2755930500337778</v>
      </c>
      <c r="W65" s="31">
        <f t="shared" si="9"/>
        <v>7.9804789056371783</v>
      </c>
      <c r="X65" s="31">
        <f t="shared" si="10"/>
        <v>1.5018544684171298</v>
      </c>
      <c r="Y65" s="31">
        <f t="shared" si="11"/>
        <v>-0.64355952815547957</v>
      </c>
      <c r="Z65" s="31">
        <f t="shared" si="12"/>
        <v>-4.5338889920507608</v>
      </c>
      <c r="AA65" s="31">
        <f t="shared" si="13"/>
        <v>2.4979758650983896</v>
      </c>
      <c r="AC65" s="20">
        <f t="shared" ref="AC65:AD65" si="78">P29-$AD$4</f>
        <v>-8.2084975321623013</v>
      </c>
      <c r="AD65" s="20">
        <f t="shared" si="78"/>
        <v>9.1537267018023165</v>
      </c>
      <c r="AE65" s="20">
        <f t="shared" si="45"/>
        <v>-15.196035956104055</v>
      </c>
      <c r="AF65" s="20">
        <f t="shared" si="46"/>
        <v>-10.908810970843724</v>
      </c>
      <c r="AG65" s="20">
        <f t="shared" si="47"/>
        <v>-0.55941790058540786</v>
      </c>
      <c r="AH65" s="20">
        <f t="shared" si="48"/>
        <v>-7.0163149362536705</v>
      </c>
      <c r="AI65" s="20">
        <f t="shared" si="49"/>
        <v>-0.21018932117798439</v>
      </c>
      <c r="AJ65" s="20">
        <f t="shared" si="50"/>
        <v>1.4310028984999938</v>
      </c>
      <c r="AK65" s="20">
        <f t="shared" si="51"/>
        <v>7.960135108048509</v>
      </c>
      <c r="AL65" s="20">
        <f t="shared" si="52"/>
        <v>4.5503478898611887</v>
      </c>
      <c r="AM65" s="20">
        <f t="shared" si="53"/>
        <v>-6.1983587607489961</v>
      </c>
      <c r="AN65" s="20">
        <f t="shared" si="54"/>
        <v>-11.858572025734055</v>
      </c>
      <c r="AS65" s="7">
        <f t="shared" si="15"/>
        <v>-1.6793237424427572</v>
      </c>
      <c r="AT65" s="7">
        <f t="shared" si="16"/>
        <v>-4.7838150975474472</v>
      </c>
      <c r="AU65" s="7">
        <f t="shared" si="17"/>
        <v>3.2818388802998775</v>
      </c>
      <c r="AV65" s="7">
        <f t="shared" si="18"/>
        <v>8.4169546079740307</v>
      </c>
      <c r="AW65" s="7">
        <f t="shared" si="19"/>
        <v>2.7498990093079532</v>
      </c>
      <c r="AX65" s="7">
        <f t="shared" si="20"/>
        <v>3.3142363605230853</v>
      </c>
      <c r="AY65" s="7">
        <f t="shared" si="21"/>
        <v>3.7129895851846806</v>
      </c>
      <c r="AZ65" s="7">
        <f t="shared" si="22"/>
        <v>6.2271440014050832</v>
      </c>
      <c r="BA65" s="7">
        <f t="shared" si="23"/>
        <v>0.92512666449613346</v>
      </c>
      <c r="BB65" s="7">
        <f t="shared" si="24"/>
        <v>-1.3615643118071952</v>
      </c>
      <c r="BC65" s="7">
        <f t="shared" si="25"/>
        <v>-5.3333210803106237</v>
      </c>
      <c r="BD65" s="7">
        <f t="shared" si="26"/>
        <v>1.5784018116313965</v>
      </c>
    </row>
    <row r="66" spans="1:56" x14ac:dyDescent="0.25">
      <c r="A66" s="24">
        <v>43556</v>
      </c>
      <c r="B66" s="25">
        <v>73.144630000000006</v>
      </c>
      <c r="C66" s="25">
        <v>31.625809</v>
      </c>
      <c r="D66" s="26">
        <v>48.296191999999998</v>
      </c>
      <c r="E66" s="26">
        <v>124.317154</v>
      </c>
      <c r="F66" s="27">
        <v>177.110657</v>
      </c>
      <c r="G66" s="27">
        <v>70.255554000000004</v>
      </c>
      <c r="H66" s="28">
        <v>158.89814799999999</v>
      </c>
      <c r="I66" s="28">
        <v>247.320953</v>
      </c>
      <c r="J66" s="29">
        <v>51.373565999999997</v>
      </c>
      <c r="K66" s="29">
        <v>62.273975</v>
      </c>
      <c r="L66" s="30">
        <v>54.542110000000001</v>
      </c>
      <c r="M66" s="30">
        <v>181.33564799999999</v>
      </c>
      <c r="P66" s="31">
        <f t="shared" si="2"/>
        <v>-3.9195850741195915</v>
      </c>
      <c r="Q66" s="31">
        <f t="shared" si="3"/>
        <v>2.2407995950395998</v>
      </c>
      <c r="R66" s="31">
        <f t="shared" si="4"/>
        <v>-12.757241813184772</v>
      </c>
      <c r="S66" s="31">
        <f t="shared" si="5"/>
        <v>-5.2986348126984995</v>
      </c>
      <c r="T66" s="31">
        <f t="shared" si="6"/>
        <v>0.35429940277393879</v>
      </c>
      <c r="U66" s="31">
        <f t="shared" si="7"/>
        <v>-2.0854892127105118</v>
      </c>
      <c r="V66" s="31">
        <f t="shared" si="8"/>
        <v>-1.8852844024336846</v>
      </c>
      <c r="W66" s="31">
        <f t="shared" si="9"/>
        <v>-0.94352135219211153</v>
      </c>
      <c r="X66" s="31">
        <f t="shared" si="10"/>
        <v>-2.707394304689692</v>
      </c>
      <c r="Y66" s="31">
        <f t="shared" si="11"/>
        <v>-11.846073741077234</v>
      </c>
      <c r="Z66" s="31">
        <f t="shared" si="12"/>
        <v>0.42654565435771286</v>
      </c>
      <c r="AA66" s="31">
        <f t="shared" si="13"/>
        <v>7.5503951655440771</v>
      </c>
      <c r="AC66" s="20">
        <f t="shared" ref="AC66:AD66" si="79">P30-$AD$4</f>
        <v>1.2950731240733919</v>
      </c>
      <c r="AD66" s="20">
        <f t="shared" si="79"/>
        <v>4.8798095001216284</v>
      </c>
      <c r="AE66" s="20">
        <f t="shared" si="45"/>
        <v>5.3247670210251057</v>
      </c>
      <c r="AF66" s="20">
        <f t="shared" si="46"/>
        <v>5.0723949688553365</v>
      </c>
      <c r="AG66" s="20">
        <f t="shared" si="47"/>
        <v>-4.7061922646767851</v>
      </c>
      <c r="AH66" s="20">
        <f t="shared" si="48"/>
        <v>-3.5869775315561299</v>
      </c>
      <c r="AI66" s="20">
        <f t="shared" si="49"/>
        <v>0.99699406954098446</v>
      </c>
      <c r="AJ66" s="20">
        <f t="shared" si="50"/>
        <v>-2.1282406493129686</v>
      </c>
      <c r="AK66" s="20">
        <f t="shared" si="51"/>
        <v>-9.523044284762058</v>
      </c>
      <c r="AL66" s="20">
        <f t="shared" si="52"/>
        <v>-0.50258162384811467</v>
      </c>
      <c r="AM66" s="20">
        <f t="shared" si="53"/>
        <v>0.6404246833624665</v>
      </c>
      <c r="AN66" s="20">
        <f t="shared" si="54"/>
        <v>2.4315622277479125</v>
      </c>
      <c r="AS66" s="7">
        <f t="shared" si="15"/>
        <v>-5.123510947791571</v>
      </c>
      <c r="AT66" s="7">
        <f t="shared" si="16"/>
        <v>1.8365311148460322</v>
      </c>
      <c r="AU66" s="7">
        <f t="shared" si="17"/>
        <v>-15.118975369742962</v>
      </c>
      <c r="AV66" s="7">
        <f t="shared" si="18"/>
        <v>-7.6159731539078894</v>
      </c>
      <c r="AW66" s="7">
        <f t="shared" si="19"/>
        <v>-0.93479644043597121</v>
      </c>
      <c r="AX66" s="7">
        <f t="shared" si="20"/>
        <v>-3.2641284813316926</v>
      </c>
      <c r="AY66" s="7">
        <f t="shared" si="21"/>
        <v>-3.4478878672827822</v>
      </c>
      <c r="AZ66" s="7">
        <f t="shared" si="22"/>
        <v>-2.6968562564242071</v>
      </c>
      <c r="BA66" s="7">
        <f t="shared" si="23"/>
        <v>-3.2841221086106884</v>
      </c>
      <c r="BB66" s="7">
        <f t="shared" si="24"/>
        <v>-12.56407852472895</v>
      </c>
      <c r="BC66" s="7">
        <f t="shared" si="25"/>
        <v>-0.37288643390214971</v>
      </c>
      <c r="BD66" s="7">
        <f t="shared" si="26"/>
        <v>6.6308211120770837</v>
      </c>
    </row>
    <row r="67" spans="1:56" x14ac:dyDescent="0.25">
      <c r="A67" s="24">
        <v>43586</v>
      </c>
      <c r="B67" s="25">
        <v>70.277664000000001</v>
      </c>
      <c r="C67" s="25">
        <v>32.334479999999999</v>
      </c>
      <c r="D67" s="26">
        <v>42.134929999999997</v>
      </c>
      <c r="E67" s="26">
        <v>117.730042</v>
      </c>
      <c r="F67" s="27">
        <v>177.738159</v>
      </c>
      <c r="G67" s="27">
        <v>68.790381999999994</v>
      </c>
      <c r="H67" s="28">
        <v>155.902466</v>
      </c>
      <c r="I67" s="28">
        <v>244.987427</v>
      </c>
      <c r="J67" s="29">
        <v>49.982680999999999</v>
      </c>
      <c r="K67" s="29">
        <v>54.896954000000001</v>
      </c>
      <c r="L67" s="30">
        <v>54.774757000000001</v>
      </c>
      <c r="M67" s="30">
        <v>195.02720600000001</v>
      </c>
      <c r="P67" s="31">
        <f t="shared" si="2"/>
        <v>10.468913707774918</v>
      </c>
      <c r="Q67" s="31">
        <f t="shared" si="3"/>
        <v>5.260662920820125</v>
      </c>
      <c r="R67" s="31">
        <f t="shared" si="4"/>
        <v>13.487256297803274</v>
      </c>
      <c r="S67" s="31">
        <f t="shared" si="5"/>
        <v>8.7127090296969421</v>
      </c>
      <c r="T67" s="31">
        <f t="shared" si="6"/>
        <v>5.349319500940708</v>
      </c>
      <c r="U67" s="31">
        <f t="shared" si="7"/>
        <v>10.726931273619034</v>
      </c>
      <c r="V67" s="31">
        <f t="shared" si="8"/>
        <v>7.7399692959314592</v>
      </c>
      <c r="W67" s="31">
        <f t="shared" si="9"/>
        <v>5.1851028257054121</v>
      </c>
      <c r="X67" s="31">
        <f t="shared" si="10"/>
        <v>6.8223791356850194</v>
      </c>
      <c r="Y67" s="31">
        <f t="shared" si="11"/>
        <v>9.5215319232465845</v>
      </c>
      <c r="Z67" s="31">
        <f t="shared" si="12"/>
        <v>-1.261526363320975</v>
      </c>
      <c r="AA67" s="31">
        <f t="shared" si="13"/>
        <v>0.12192811704434536</v>
      </c>
      <c r="AC67" s="20">
        <f t="shared" ref="AC67:AD67" si="80">P31-$AD$4</f>
        <v>-2.0114003295631129</v>
      </c>
      <c r="AD67" s="20">
        <f t="shared" si="80"/>
        <v>1.1744893955704709</v>
      </c>
      <c r="AE67" s="20">
        <f t="shared" si="45"/>
        <v>-4.887038160209551</v>
      </c>
      <c r="AF67" s="20">
        <f t="shared" si="46"/>
        <v>-3.9814821913786886</v>
      </c>
      <c r="AG67" s="20">
        <f t="shared" si="47"/>
        <v>-2.6130783716217971</v>
      </c>
      <c r="AH67" s="20">
        <f t="shared" si="48"/>
        <v>3.2228281894220494</v>
      </c>
      <c r="AI67" s="20">
        <f t="shared" si="49"/>
        <v>-7.0801121483079106</v>
      </c>
      <c r="AJ67" s="20">
        <f t="shared" si="50"/>
        <v>-9.3791137183173738</v>
      </c>
      <c r="AK67" s="20">
        <f t="shared" si="51"/>
        <v>14.820865926091169</v>
      </c>
      <c r="AL67" s="20">
        <f t="shared" si="52"/>
        <v>4.9832630532655013</v>
      </c>
      <c r="AM67" s="20">
        <f t="shared" si="53"/>
        <v>14.607619354998608</v>
      </c>
      <c r="AN67" s="20">
        <f t="shared" si="54"/>
        <v>-0.46293663149111275</v>
      </c>
      <c r="AS67" s="7">
        <f t="shared" si="15"/>
        <v>9.2649878341029392</v>
      </c>
      <c r="AT67" s="7">
        <f t="shared" si="16"/>
        <v>4.8563944406265573</v>
      </c>
      <c r="AU67" s="7">
        <f t="shared" si="17"/>
        <v>11.125522741245083</v>
      </c>
      <c r="AV67" s="7">
        <f t="shared" si="18"/>
        <v>6.3953706884875512</v>
      </c>
      <c r="AW67" s="7">
        <f t="shared" si="19"/>
        <v>4.0602236577307984</v>
      </c>
      <c r="AX67" s="7">
        <f t="shared" si="20"/>
        <v>9.5482920049978528</v>
      </c>
      <c r="AY67" s="7">
        <f t="shared" si="21"/>
        <v>6.177365831082362</v>
      </c>
      <c r="AZ67" s="7">
        <f t="shared" si="22"/>
        <v>3.4317679214733166</v>
      </c>
      <c r="BA67" s="7">
        <f t="shared" si="23"/>
        <v>6.245651331764023</v>
      </c>
      <c r="BB67" s="7">
        <f t="shared" si="24"/>
        <v>8.803527139594868</v>
      </c>
      <c r="BC67" s="7">
        <f t="shared" si="25"/>
        <v>-2.0609584515808375</v>
      </c>
      <c r="BD67" s="7">
        <f t="shared" si="26"/>
        <v>-0.79764593642264781</v>
      </c>
    </row>
    <row r="68" spans="1:56" x14ac:dyDescent="0.25">
      <c r="A68" s="24">
        <v>43617</v>
      </c>
      <c r="B68" s="25">
        <v>77.634972000000005</v>
      </c>
      <c r="C68" s="25">
        <v>34.035488000000001</v>
      </c>
      <c r="D68" s="26">
        <v>47.817776000000002</v>
      </c>
      <c r="E68" s="26">
        <v>127.98751799999999</v>
      </c>
      <c r="F68" s="27">
        <v>187.24594099999999</v>
      </c>
      <c r="G68" s="27">
        <v>76.169478999999995</v>
      </c>
      <c r="H68" s="28">
        <v>167.969269</v>
      </c>
      <c r="I68" s="28">
        <v>257.69027699999998</v>
      </c>
      <c r="J68" s="29">
        <v>53.392688999999997</v>
      </c>
      <c r="K68" s="29">
        <v>60.123984999999998</v>
      </c>
      <c r="L68" s="30">
        <v>54.083759000000001</v>
      </c>
      <c r="M68" s="30">
        <v>195.26499899999999</v>
      </c>
      <c r="P68" s="31">
        <f t="shared" si="2"/>
        <v>3.5671990710578028</v>
      </c>
      <c r="Q68" s="31">
        <f t="shared" si="3"/>
        <v>-10.341670435282136</v>
      </c>
      <c r="R68" s="31">
        <f t="shared" si="4"/>
        <v>7.6394414495563279</v>
      </c>
      <c r="S68" s="31">
        <f t="shared" si="5"/>
        <v>1.7244119071048836</v>
      </c>
      <c r="T68" s="31">
        <f t="shared" si="6"/>
        <v>1.4735705272244104</v>
      </c>
      <c r="U68" s="31">
        <f t="shared" si="7"/>
        <v>12.954804377748207</v>
      </c>
      <c r="V68" s="31">
        <f t="shared" si="8"/>
        <v>2.5641178446754953</v>
      </c>
      <c r="W68" s="31">
        <f t="shared" si="9"/>
        <v>2.9259373259162835</v>
      </c>
      <c r="X68" s="31">
        <f t="shared" si="10"/>
        <v>-3.3502414534694047</v>
      </c>
      <c r="Y68" s="31">
        <f t="shared" si="11"/>
        <v>-2.9622853508462499</v>
      </c>
      <c r="Z68" s="31">
        <f t="shared" si="12"/>
        <v>0.67721069461905703</v>
      </c>
      <c r="AA68" s="31">
        <f t="shared" si="13"/>
        <v>2.7705257100377745</v>
      </c>
      <c r="AC68" s="20">
        <f t="shared" ref="AC68:AD68" si="81">P32-$AD$4</f>
        <v>12.634749827521588</v>
      </c>
      <c r="AD68" s="20">
        <f t="shared" si="81"/>
        <v>3.5674456551854243</v>
      </c>
      <c r="AE68" s="20">
        <f t="shared" si="45"/>
        <v>7.802347555013827</v>
      </c>
      <c r="AF68" s="20">
        <f t="shared" si="46"/>
        <v>9.5641171634049229</v>
      </c>
      <c r="AG68" s="20">
        <f t="shared" si="47"/>
        <v>-2.7206228059396604</v>
      </c>
      <c r="AH68" s="20">
        <f t="shared" si="48"/>
        <v>0.42425954628110762</v>
      </c>
      <c r="AI68" s="20">
        <f t="shared" si="49"/>
        <v>4.02731820137378</v>
      </c>
      <c r="AJ68" s="20">
        <f t="shared" si="50"/>
        <v>6.9495956035325372</v>
      </c>
      <c r="AK68" s="20">
        <f t="shared" si="51"/>
        <v>-7.4154481510060606</v>
      </c>
      <c r="AL68" s="20">
        <f t="shared" si="52"/>
        <v>-6.3138080940617964</v>
      </c>
      <c r="AM68" s="20">
        <f t="shared" si="53"/>
        <v>2.1412156413219634</v>
      </c>
      <c r="AN68" s="20">
        <f t="shared" si="54"/>
        <v>-7.0249792829927662</v>
      </c>
      <c r="AS68" s="7">
        <f t="shared" si="15"/>
        <v>2.3632731973858228</v>
      </c>
      <c r="AT68" s="7">
        <f t="shared" si="16"/>
        <v>-10.745938915475703</v>
      </c>
      <c r="AU68" s="7">
        <f t="shared" si="17"/>
        <v>5.2777078929981371</v>
      </c>
      <c r="AV68" s="7">
        <f t="shared" si="18"/>
        <v>-0.59292643410450685</v>
      </c>
      <c r="AW68" s="7">
        <f t="shared" si="19"/>
        <v>0.1844746840145004</v>
      </c>
      <c r="AX68" s="7">
        <f t="shared" si="20"/>
        <v>11.776165109127026</v>
      </c>
      <c r="AY68" s="7">
        <f t="shared" si="21"/>
        <v>1.0015143798263979</v>
      </c>
      <c r="AZ68" s="7">
        <f t="shared" si="22"/>
        <v>1.1726024216841879</v>
      </c>
      <c r="BA68" s="7">
        <f t="shared" si="23"/>
        <v>-3.9269692573904011</v>
      </c>
      <c r="BB68" s="7">
        <f t="shared" si="24"/>
        <v>-3.6802901344979655</v>
      </c>
      <c r="BC68" s="7">
        <f t="shared" si="25"/>
        <v>-0.12222139364080553</v>
      </c>
      <c r="BD68" s="7">
        <f t="shared" si="26"/>
        <v>1.8509516565707813</v>
      </c>
    </row>
    <row r="69" spans="1:56" x14ac:dyDescent="0.25">
      <c r="A69" s="24">
        <v>43647</v>
      </c>
      <c r="B69" s="25">
        <v>80.404365999999996</v>
      </c>
      <c r="C69" s="25">
        <v>30.515650000000001</v>
      </c>
      <c r="D69" s="26">
        <v>51.470787000000001</v>
      </c>
      <c r="E69" s="26">
        <v>130.19454999999999</v>
      </c>
      <c r="F69" s="27">
        <v>190.00514200000001</v>
      </c>
      <c r="G69" s="27">
        <v>86.037086000000002</v>
      </c>
      <c r="H69" s="28">
        <v>172.27619899999999</v>
      </c>
      <c r="I69" s="28">
        <v>265.23013300000002</v>
      </c>
      <c r="J69" s="29">
        <v>51.603904999999997</v>
      </c>
      <c r="K69" s="29">
        <v>58.342941000000003</v>
      </c>
      <c r="L69" s="30">
        <v>54.450020000000002</v>
      </c>
      <c r="M69" s="30">
        <v>200.67486600000001</v>
      </c>
      <c r="P69" s="31">
        <f t="shared" ref="P69:P122" si="82">((B70/B69)-1)*100</f>
        <v>-1.6767820792219057</v>
      </c>
      <c r="Q69" s="31">
        <f t="shared" ref="Q69:Q122" si="83">((C70/C69)-1)*100</f>
        <v>-8.4706306436205701</v>
      </c>
      <c r="R69" s="31">
        <f t="shared" ref="R69:R122" si="84">((D70/D69)-1)*100</f>
        <v>-2.0183934626839872</v>
      </c>
      <c r="S69" s="31">
        <f t="shared" ref="S69:S122" si="85">((E70/E69)-1)*100</f>
        <v>1.1667830949913194</v>
      </c>
      <c r="T69" s="31">
        <f t="shared" ref="T69:T122" si="86">((F70/F69)-1)*100</f>
        <v>3.440578992330634</v>
      </c>
      <c r="U69" s="31">
        <f t="shared" ref="U69:U122" si="87">((G70/G69)-1)*100</f>
        <v>1.9748600039754871</v>
      </c>
      <c r="V69" s="31">
        <f t="shared" ref="V69:V122" si="88">((H70/H69)-1)*100</f>
        <v>1.5842728222718705</v>
      </c>
      <c r="W69" s="31">
        <f t="shared" ref="W69:W122" si="89">((I70/I69)-1)*100</f>
        <v>3.4677010096737293</v>
      </c>
      <c r="X69" s="31">
        <f t="shared" ref="X69:X122" si="90">((J70/J69)-1)*100</f>
        <v>-11.591671211703847</v>
      </c>
      <c r="Y69" s="31">
        <f t="shared" ref="Y69:Y122" si="91">((K70/K69)-1)*100</f>
        <v>-7.907467331823403</v>
      </c>
      <c r="Z69" s="31">
        <f t="shared" ref="Z69:Z122" si="92">((L70/L69)-1)*100</f>
        <v>6.9932866874979904</v>
      </c>
      <c r="AA69" s="31">
        <f t="shared" ref="AA69:AA122" si="93">((M70/M69)-1)*100</f>
        <v>9.0542180803050663</v>
      </c>
      <c r="AC69" s="20">
        <f t="shared" ref="AC69:AD69" si="94">P33-$AD$4</f>
        <v>-6.7260354168395216</v>
      </c>
      <c r="AD69" s="20">
        <f t="shared" si="94"/>
        <v>-6.8694136176956588</v>
      </c>
      <c r="AE69" s="20">
        <f t="shared" si="45"/>
        <v>0.60973024206085125</v>
      </c>
      <c r="AF69" s="20">
        <f t="shared" si="46"/>
        <v>0.17221204538490564</v>
      </c>
      <c r="AG69" s="20">
        <f t="shared" si="47"/>
        <v>-2.8953750622331915</v>
      </c>
      <c r="AH69" s="20">
        <f t="shared" si="48"/>
        <v>-4.3391661370119916</v>
      </c>
      <c r="AI69" s="20">
        <f t="shared" si="49"/>
        <v>2.4475422097411208</v>
      </c>
      <c r="AJ69" s="20">
        <f t="shared" si="50"/>
        <v>0.47446847639395706</v>
      </c>
      <c r="AK69" s="20">
        <f t="shared" si="51"/>
        <v>-6.7841423841364774</v>
      </c>
      <c r="AL69" s="20">
        <f t="shared" si="52"/>
        <v>-3.2387807264102793</v>
      </c>
      <c r="AM69" s="20">
        <f t="shared" si="53"/>
        <v>-8.9701503922898382</v>
      </c>
      <c r="AN69" s="20">
        <f t="shared" si="54"/>
        <v>-7.4737855236182655</v>
      </c>
      <c r="AS69" s="7">
        <f t="shared" ref="AS69:AS97" si="95">P69-$AD$4</f>
        <v>-2.8807079528938857</v>
      </c>
      <c r="AT69" s="7">
        <f t="shared" ref="AT69:AT97" si="96">Q69-$AE$4</f>
        <v>-8.8748991238141368</v>
      </c>
      <c r="AU69" s="7">
        <f t="shared" ref="AU69:AU97" si="97">R69-$AF$4</f>
        <v>-4.3801270192421784</v>
      </c>
      <c r="AV69" s="7">
        <f t="shared" ref="AV69:AV97" si="98">S69-$AG$4</f>
        <v>-1.150555246218071</v>
      </c>
      <c r="AW69" s="7">
        <f t="shared" ref="AW69:AW97" si="99">T69-$AH$4</f>
        <v>2.151483149120724</v>
      </c>
      <c r="AX69" s="7">
        <f t="shared" ref="AX69:AX97" si="100">U69-$AI$4</f>
        <v>0.79622073535430626</v>
      </c>
      <c r="AY69" s="7">
        <f t="shared" ref="AY69:AY97" si="101">V69-$AJ$4</f>
        <v>2.1669357422773095E-2</v>
      </c>
      <c r="AZ69" s="7">
        <f t="shared" ref="AZ69:AZ97" si="102">W69-$AK$4</f>
        <v>1.7143661054416337</v>
      </c>
      <c r="BA69" s="7">
        <f t="shared" ref="BA69:BA97" si="103">X69-$AL$4</f>
        <v>-12.168399015624843</v>
      </c>
      <c r="BB69" s="7">
        <f t="shared" ref="BB69:BB97" si="104">Y69-$AM$4</f>
        <v>-8.6254721154751195</v>
      </c>
      <c r="BC69" s="7">
        <f t="shared" ref="BC69:BC97" si="105">Z69-$AN$4</f>
        <v>6.1938545992381275</v>
      </c>
      <c r="BD69" s="7">
        <f t="shared" ref="BD69:BD97" si="106">AA69-$AO$4</f>
        <v>8.1346440268380729</v>
      </c>
    </row>
    <row r="70" spans="1:56" x14ac:dyDescent="0.25">
      <c r="A70" s="24">
        <v>43678</v>
      </c>
      <c r="B70" s="25">
        <v>79.056160000000006</v>
      </c>
      <c r="C70" s="25">
        <v>27.930782000000001</v>
      </c>
      <c r="D70" s="26">
        <v>50.431904000000003</v>
      </c>
      <c r="E70" s="26">
        <v>131.713638</v>
      </c>
      <c r="F70" s="27">
        <v>196.542419</v>
      </c>
      <c r="G70" s="27">
        <v>87.736198000000002</v>
      </c>
      <c r="H70" s="28">
        <v>175.00552400000001</v>
      </c>
      <c r="I70" s="28">
        <v>274.42752100000001</v>
      </c>
      <c r="J70" s="29">
        <v>45.622149999999998</v>
      </c>
      <c r="K70" s="29">
        <v>53.729492</v>
      </c>
      <c r="L70" s="30">
        <v>58.257866</v>
      </c>
      <c r="M70" s="30">
        <v>218.84440599999999</v>
      </c>
      <c r="P70" s="31">
        <f t="shared" si="82"/>
        <v>-1.933922669656607</v>
      </c>
      <c r="Q70" s="31">
        <f t="shared" si="83"/>
        <v>2.0144620369025201</v>
      </c>
      <c r="R70" s="31">
        <f t="shared" si="84"/>
        <v>7.7038316855932987</v>
      </c>
      <c r="S70" s="31">
        <f t="shared" si="85"/>
        <v>1.1845136340399298</v>
      </c>
      <c r="T70" s="31">
        <f t="shared" si="86"/>
        <v>-0.97476005930302589</v>
      </c>
      <c r="U70" s="31">
        <f t="shared" si="87"/>
        <v>-8.0829249063197324</v>
      </c>
      <c r="V70" s="31">
        <f t="shared" si="88"/>
        <v>-4.7349842511256952</v>
      </c>
      <c r="W70" s="31">
        <f t="shared" si="89"/>
        <v>-3.4829254606720039</v>
      </c>
      <c r="X70" s="31">
        <f t="shared" si="90"/>
        <v>7.6399731270884841</v>
      </c>
      <c r="Y70" s="31">
        <f t="shared" si="91"/>
        <v>4.3924610342491288</v>
      </c>
      <c r="Z70" s="31">
        <f t="shared" si="92"/>
        <v>4.2083295670322096</v>
      </c>
      <c r="AA70" s="31">
        <f t="shared" si="93"/>
        <v>-7.3543872078685846</v>
      </c>
      <c r="AC70" s="20">
        <f t="shared" ref="AC70:AD70" si="107">P34-$AD$4</f>
        <v>-0.56139248091460825</v>
      </c>
      <c r="AD70" s="20">
        <f t="shared" si="107"/>
        <v>-3.0672975755047633</v>
      </c>
      <c r="AE70" s="20">
        <f t="shared" si="45"/>
        <v>5.9237106196583227</v>
      </c>
      <c r="AF70" s="20">
        <f t="shared" si="46"/>
        <v>-0.33550302553760414</v>
      </c>
      <c r="AG70" s="20">
        <f t="shared" si="47"/>
        <v>-0.68819329660168638</v>
      </c>
      <c r="AH70" s="20">
        <f t="shared" si="48"/>
        <v>-4.5854926604337276</v>
      </c>
      <c r="AI70" s="20">
        <f t="shared" si="49"/>
        <v>1.1985037682853799</v>
      </c>
      <c r="AJ70" s="20">
        <f t="shared" si="50"/>
        <v>4.1153541129034181</v>
      </c>
      <c r="AK70" s="20">
        <f t="shared" si="51"/>
        <v>3.1417975527463664</v>
      </c>
      <c r="AL70" s="20">
        <f t="shared" si="52"/>
        <v>-0.18912064167358533</v>
      </c>
      <c r="AM70" s="20">
        <f t="shared" si="53"/>
        <v>0.93254423532728659</v>
      </c>
      <c r="AN70" s="20">
        <f t="shared" si="54"/>
        <v>-1.5611700118738865</v>
      </c>
      <c r="AS70" s="7">
        <f t="shared" si="95"/>
        <v>-3.137848543328587</v>
      </c>
      <c r="AT70" s="7">
        <f t="shared" si="96"/>
        <v>1.6101935567089525</v>
      </c>
      <c r="AU70" s="7">
        <f t="shared" si="97"/>
        <v>5.3420981290351079</v>
      </c>
      <c r="AV70" s="7">
        <f t="shared" si="98"/>
        <v>-1.1328247071694606</v>
      </c>
      <c r="AW70" s="7">
        <f t="shared" si="99"/>
        <v>-2.2638559025129359</v>
      </c>
      <c r="AX70" s="7">
        <f t="shared" si="100"/>
        <v>-9.2615641749409132</v>
      </c>
      <c r="AY70" s="7">
        <f t="shared" si="101"/>
        <v>-6.2975877159747924</v>
      </c>
      <c r="AZ70" s="7">
        <f t="shared" si="102"/>
        <v>-5.2362603649040995</v>
      </c>
      <c r="BA70" s="7">
        <f t="shared" si="103"/>
        <v>7.0632453231674877</v>
      </c>
      <c r="BB70" s="7">
        <f t="shared" si="104"/>
        <v>3.6744562505974132</v>
      </c>
      <c r="BC70" s="7">
        <f t="shared" si="105"/>
        <v>3.4088974787723472</v>
      </c>
      <c r="BD70" s="7">
        <f t="shared" si="106"/>
        <v>-8.2739612613355771</v>
      </c>
    </row>
    <row r="71" spans="1:56" x14ac:dyDescent="0.25">
      <c r="A71" s="24">
        <v>43709</v>
      </c>
      <c r="B71" s="25">
        <v>77.527275000000003</v>
      </c>
      <c r="C71" s="25">
        <v>28.493437</v>
      </c>
      <c r="D71" s="26">
        <v>54.317093</v>
      </c>
      <c r="E71" s="26">
        <v>133.27380400000001</v>
      </c>
      <c r="F71" s="27">
        <v>194.62660199999999</v>
      </c>
      <c r="G71" s="27">
        <v>80.644547000000003</v>
      </c>
      <c r="H71" s="28">
        <v>166.71904000000001</v>
      </c>
      <c r="I71" s="28">
        <v>264.869415</v>
      </c>
      <c r="J71" s="29">
        <v>49.107669999999999</v>
      </c>
      <c r="K71" s="29">
        <v>56.089539000000002</v>
      </c>
      <c r="L71" s="30">
        <v>60.709549000000003</v>
      </c>
      <c r="M71" s="30">
        <v>202.749741</v>
      </c>
      <c r="P71" s="31">
        <f t="shared" si="82"/>
        <v>-7.1701217410258256E-2</v>
      </c>
      <c r="Q71" s="31">
        <f t="shared" si="83"/>
        <v>6.7910024332971775</v>
      </c>
      <c r="R71" s="31">
        <f t="shared" si="84"/>
        <v>11.068432914846893</v>
      </c>
      <c r="S71" s="31">
        <f t="shared" si="85"/>
        <v>3.1216134567600307</v>
      </c>
      <c r="T71" s="31">
        <f t="shared" si="86"/>
        <v>-8.3880588944362238</v>
      </c>
      <c r="U71" s="31">
        <f t="shared" si="87"/>
        <v>-4.3655016128988811</v>
      </c>
      <c r="V71" s="31">
        <f t="shared" si="88"/>
        <v>3.9823087992828965</v>
      </c>
      <c r="W71" s="31">
        <f t="shared" si="89"/>
        <v>1.9295236484740963</v>
      </c>
      <c r="X71" s="31">
        <f t="shared" si="90"/>
        <v>-1.4953142757536564</v>
      </c>
      <c r="Y71" s="31">
        <f t="shared" si="91"/>
        <v>-4.3053589725527974</v>
      </c>
      <c r="Z71" s="31">
        <f t="shared" si="92"/>
        <v>6.9789301185551489</v>
      </c>
      <c r="AA71" s="31">
        <f t="shared" si="93"/>
        <v>-8.4040931031324924</v>
      </c>
      <c r="AC71" s="20">
        <f t="shared" ref="AC71:AD71" si="108">P35-$AD$4</f>
        <v>-8.4160423631134371</v>
      </c>
      <c r="AD71" s="20">
        <f t="shared" si="108"/>
        <v>-7.5812414791449347</v>
      </c>
      <c r="AE71" s="20">
        <f t="shared" si="45"/>
        <v>-0.77049528795756839</v>
      </c>
      <c r="AF71" s="20">
        <f t="shared" si="46"/>
        <v>2.823861570476887</v>
      </c>
      <c r="AG71" s="20">
        <f t="shared" si="47"/>
        <v>-3.6224099936834349</v>
      </c>
      <c r="AH71" s="20">
        <f t="shared" si="48"/>
        <v>-3.1803225848661416</v>
      </c>
      <c r="AI71" s="20">
        <f t="shared" si="49"/>
        <v>-1.4336981346935014</v>
      </c>
      <c r="AJ71" s="20">
        <f t="shared" si="50"/>
        <v>3.9547511590818534</v>
      </c>
      <c r="AK71" s="20">
        <f t="shared" si="51"/>
        <v>-1.723176604309224</v>
      </c>
      <c r="AL71" s="20">
        <f t="shared" si="52"/>
        <v>-5.7410600917972516</v>
      </c>
      <c r="AM71" s="20">
        <f t="shared" si="53"/>
        <v>-12.433018860239169</v>
      </c>
      <c r="AN71" s="20">
        <f t="shared" si="54"/>
        <v>-4.630219430930544</v>
      </c>
      <c r="AS71" s="7">
        <f t="shared" si="95"/>
        <v>-1.2756270910822383</v>
      </c>
      <c r="AT71" s="7">
        <f t="shared" si="96"/>
        <v>6.3867339531036098</v>
      </c>
      <c r="AU71" s="7">
        <f t="shared" si="97"/>
        <v>8.7066993582887022</v>
      </c>
      <c r="AV71" s="7">
        <f t="shared" si="98"/>
        <v>0.80427511555064024</v>
      </c>
      <c r="AW71" s="7">
        <f t="shared" si="99"/>
        <v>-9.6771547376461342</v>
      </c>
      <c r="AX71" s="7">
        <f t="shared" si="100"/>
        <v>-5.5441408815200619</v>
      </c>
      <c r="AY71" s="7">
        <f t="shared" si="101"/>
        <v>2.4197053344337993</v>
      </c>
      <c r="AZ71" s="7">
        <f t="shared" si="102"/>
        <v>0.17618874424200071</v>
      </c>
      <c r="BA71" s="7">
        <f t="shared" si="103"/>
        <v>-2.0720420796746528</v>
      </c>
      <c r="BB71" s="7">
        <f t="shared" si="104"/>
        <v>-5.023363756204513</v>
      </c>
      <c r="BC71" s="7">
        <f t="shared" si="105"/>
        <v>6.179498030295286</v>
      </c>
      <c r="BD71" s="7">
        <f t="shared" si="106"/>
        <v>-9.3236671565994858</v>
      </c>
    </row>
    <row r="72" spans="1:56" x14ac:dyDescent="0.25">
      <c r="A72" s="24">
        <v>43739</v>
      </c>
      <c r="B72" s="25">
        <v>77.471687000000003</v>
      </c>
      <c r="C72" s="25">
        <v>30.428426999999999</v>
      </c>
      <c r="D72" s="26">
        <v>60.329143999999999</v>
      </c>
      <c r="E72" s="26">
        <v>137.43409700000001</v>
      </c>
      <c r="F72" s="27">
        <v>178.301208</v>
      </c>
      <c r="G72" s="27">
        <v>77.124008000000003</v>
      </c>
      <c r="H72" s="28">
        <v>173.358307</v>
      </c>
      <c r="I72" s="28">
        <v>269.98013300000002</v>
      </c>
      <c r="J72" s="29">
        <v>48.373356000000001</v>
      </c>
      <c r="K72" s="29">
        <v>53.674683000000002</v>
      </c>
      <c r="L72" s="30">
        <v>64.946426000000002</v>
      </c>
      <c r="M72" s="30">
        <v>185.710464</v>
      </c>
      <c r="P72" s="31">
        <f t="shared" si="82"/>
        <v>2.6104233408522637</v>
      </c>
      <c r="Q72" s="31">
        <f t="shared" si="83"/>
        <v>0.39089763003523625</v>
      </c>
      <c r="R72" s="31">
        <f t="shared" si="84"/>
        <v>7.4328719134486798</v>
      </c>
      <c r="S72" s="31">
        <f t="shared" si="85"/>
        <v>5.5869512498051943</v>
      </c>
      <c r="T72" s="31">
        <f t="shared" si="86"/>
        <v>-1.1286289210110101</v>
      </c>
      <c r="U72" s="31">
        <f t="shared" si="87"/>
        <v>1.0288469447801374</v>
      </c>
      <c r="V72" s="31">
        <f t="shared" si="88"/>
        <v>3.1589152517508268</v>
      </c>
      <c r="W72" s="31">
        <f t="shared" si="89"/>
        <v>5.6987633975274621</v>
      </c>
      <c r="X72" s="31">
        <f t="shared" si="90"/>
        <v>-0.8280322746265556</v>
      </c>
      <c r="Y72" s="31">
        <f t="shared" si="91"/>
        <v>0.82877620348498215</v>
      </c>
      <c r="Z72" s="31">
        <f t="shared" si="92"/>
        <v>-6.048556082208445</v>
      </c>
      <c r="AA72" s="31">
        <f t="shared" si="93"/>
        <v>-5.4653129292703611</v>
      </c>
      <c r="AC72" s="20">
        <f t="shared" ref="AC72:AD72" si="109">P36-$AD$4</f>
        <v>-3.5688385545761321</v>
      </c>
      <c r="AD72" s="20">
        <f t="shared" si="109"/>
        <v>0.15210752501557057</v>
      </c>
      <c r="AE72" s="20">
        <f t="shared" si="45"/>
        <v>-3.8637906574084786</v>
      </c>
      <c r="AF72" s="20">
        <f t="shared" si="46"/>
        <v>-0.63651005882068912</v>
      </c>
      <c r="AG72" s="20">
        <f t="shared" si="47"/>
        <v>4.7479229803421612</v>
      </c>
      <c r="AH72" s="20">
        <f t="shared" si="48"/>
        <v>8.0291935453162324</v>
      </c>
      <c r="AI72" s="20">
        <f t="shared" si="49"/>
        <v>-7.4940856874407382</v>
      </c>
      <c r="AJ72" s="20">
        <f t="shared" si="50"/>
        <v>-5.5281453586054807</v>
      </c>
      <c r="AK72" s="20">
        <f t="shared" si="51"/>
        <v>1.3858988144573141</v>
      </c>
      <c r="AL72" s="20">
        <f t="shared" si="52"/>
        <v>3.5728836378511035</v>
      </c>
      <c r="AM72" s="20">
        <f t="shared" si="53"/>
        <v>-7.297574001156133</v>
      </c>
      <c r="AN72" s="20">
        <f t="shared" si="54"/>
        <v>-3.2720528216133977</v>
      </c>
      <c r="AS72" s="7">
        <f t="shared" si="95"/>
        <v>1.4064974671802837</v>
      </c>
      <c r="AT72" s="7">
        <f t="shared" si="96"/>
        <v>-1.3370850158331282E-2</v>
      </c>
      <c r="AU72" s="7">
        <f t="shared" si="97"/>
        <v>5.0711383568904882</v>
      </c>
      <c r="AV72" s="7">
        <f t="shared" si="98"/>
        <v>3.2696129085958039</v>
      </c>
      <c r="AW72" s="7">
        <f t="shared" si="99"/>
        <v>-2.4177247642209201</v>
      </c>
      <c r="AX72" s="7">
        <f t="shared" si="100"/>
        <v>-0.14979232384104346</v>
      </c>
      <c r="AY72" s="7">
        <f t="shared" si="101"/>
        <v>1.5963117869017294</v>
      </c>
      <c r="AZ72" s="7">
        <f t="shared" si="102"/>
        <v>3.9454284932953665</v>
      </c>
      <c r="BA72" s="7">
        <f t="shared" si="103"/>
        <v>-1.404760078547552</v>
      </c>
      <c r="BB72" s="7">
        <f t="shared" si="104"/>
        <v>0.11077141983326644</v>
      </c>
      <c r="BC72" s="7">
        <f t="shared" si="105"/>
        <v>-6.8479881704683079</v>
      </c>
      <c r="BD72" s="7">
        <f t="shared" si="106"/>
        <v>-6.3848869827373544</v>
      </c>
    </row>
    <row r="73" spans="1:56" x14ac:dyDescent="0.25">
      <c r="A73" s="24">
        <v>43770</v>
      </c>
      <c r="B73" s="25">
        <v>79.494026000000005</v>
      </c>
      <c r="C73" s="25">
        <v>30.547370999999998</v>
      </c>
      <c r="D73" s="26">
        <v>64.813332000000003</v>
      </c>
      <c r="E73" s="26">
        <v>145.11247299999999</v>
      </c>
      <c r="F73" s="27">
        <v>176.288849</v>
      </c>
      <c r="G73" s="27">
        <v>77.917496</v>
      </c>
      <c r="H73" s="28">
        <v>178.83454900000001</v>
      </c>
      <c r="I73" s="28">
        <v>285.36566199999999</v>
      </c>
      <c r="J73" s="29">
        <v>47.972808999999998</v>
      </c>
      <c r="K73" s="29">
        <v>54.119526</v>
      </c>
      <c r="L73" s="30">
        <v>61.018104999999998</v>
      </c>
      <c r="M73" s="30">
        <v>175.56080600000001</v>
      </c>
      <c r="P73" s="31">
        <f t="shared" si="82"/>
        <v>1.6500988388737481</v>
      </c>
      <c r="Q73" s="31">
        <f t="shared" si="83"/>
        <v>2.6964186214257335</v>
      </c>
      <c r="R73" s="31">
        <f t="shared" si="84"/>
        <v>10.208290170917289</v>
      </c>
      <c r="S73" s="31">
        <f t="shared" si="85"/>
        <v>4.5294094050757572</v>
      </c>
      <c r="T73" s="31">
        <f t="shared" si="86"/>
        <v>2.2605899480346636</v>
      </c>
      <c r="U73" s="31">
        <f t="shared" si="87"/>
        <v>3.4290873515750553</v>
      </c>
      <c r="V73" s="31">
        <f t="shared" si="88"/>
        <v>2.0078665001134643</v>
      </c>
      <c r="W73" s="31">
        <f t="shared" si="89"/>
        <v>2.1763554018633169</v>
      </c>
      <c r="X73" s="31">
        <f t="shared" si="90"/>
        <v>4.2166115392575865</v>
      </c>
      <c r="Y73" s="31">
        <f t="shared" si="91"/>
        <v>3.6570165082377093</v>
      </c>
      <c r="Z73" s="31">
        <f t="shared" si="92"/>
        <v>-3.6333789782557191</v>
      </c>
      <c r="AA73" s="31">
        <f t="shared" si="93"/>
        <v>1.0821994061704032</v>
      </c>
      <c r="AC73" s="20">
        <f t="shared" ref="AC73:AD73" si="110">P37-$AD$4</f>
        <v>-0.31083018836060639</v>
      </c>
      <c r="AD73" s="20">
        <f t="shared" si="110"/>
        <v>0.8618479541868167</v>
      </c>
      <c r="AE73" s="20">
        <f t="shared" si="45"/>
        <v>4.1296680742253615</v>
      </c>
      <c r="AF73" s="20">
        <f t="shared" si="46"/>
        <v>2.6125087184705347</v>
      </c>
      <c r="AG73" s="20">
        <f t="shared" si="47"/>
        <v>1.643814885297961</v>
      </c>
      <c r="AH73" s="20">
        <f t="shared" si="48"/>
        <v>-4.9865976864365393</v>
      </c>
      <c r="AI73" s="20">
        <f t="shared" si="49"/>
        <v>-8.6268610803214685E-2</v>
      </c>
      <c r="AJ73" s="20">
        <f t="shared" si="50"/>
        <v>-0.17655049656693578</v>
      </c>
      <c r="AK73" s="20">
        <f t="shared" si="51"/>
        <v>7.1988740861308189</v>
      </c>
      <c r="AL73" s="20">
        <f t="shared" si="52"/>
        <v>3.1021559062940289</v>
      </c>
      <c r="AM73" s="20">
        <f t="shared" si="53"/>
        <v>2.8487466606409821</v>
      </c>
      <c r="AN73" s="20">
        <f t="shared" si="54"/>
        <v>5.5805880600649997</v>
      </c>
      <c r="AS73" s="7">
        <f t="shared" si="95"/>
        <v>0.44617296520176808</v>
      </c>
      <c r="AT73" s="7">
        <f t="shared" si="96"/>
        <v>2.2921501412321659</v>
      </c>
      <c r="AU73" s="7">
        <f t="shared" si="97"/>
        <v>7.8465566143590983</v>
      </c>
      <c r="AV73" s="7">
        <f t="shared" si="98"/>
        <v>2.2120710638663668</v>
      </c>
      <c r="AW73" s="7">
        <f t="shared" si="99"/>
        <v>0.97149410482475362</v>
      </c>
      <c r="AX73" s="7">
        <f t="shared" si="100"/>
        <v>2.2504480829538744</v>
      </c>
      <c r="AY73" s="7">
        <f t="shared" si="101"/>
        <v>0.44526303526436695</v>
      </c>
      <c r="AZ73" s="7">
        <f t="shared" si="102"/>
        <v>0.42302049763122129</v>
      </c>
      <c r="BA73" s="7">
        <f t="shared" si="103"/>
        <v>3.63988373533659</v>
      </c>
      <c r="BB73" s="7">
        <f t="shared" si="104"/>
        <v>2.9390117245859937</v>
      </c>
      <c r="BC73" s="7">
        <f t="shared" si="105"/>
        <v>-4.4328110665155815</v>
      </c>
      <c r="BD73" s="7">
        <f t="shared" si="106"/>
        <v>0.16262535270341005</v>
      </c>
    </row>
    <row r="74" spans="1:56" x14ac:dyDescent="0.25">
      <c r="A74" s="24">
        <v>43800</v>
      </c>
      <c r="B74" s="25">
        <v>80.805756000000002</v>
      </c>
      <c r="C74" s="25">
        <v>31.371055999999999</v>
      </c>
      <c r="D74" s="26">
        <v>71.429665</v>
      </c>
      <c r="E74" s="26">
        <v>151.68521100000001</v>
      </c>
      <c r="F74" s="27">
        <v>180.27401699999999</v>
      </c>
      <c r="G74" s="27">
        <v>80.589354999999998</v>
      </c>
      <c r="H74" s="28">
        <v>182.425308</v>
      </c>
      <c r="I74" s="28">
        <v>291.576233</v>
      </c>
      <c r="J74" s="29">
        <v>49.995635999999998</v>
      </c>
      <c r="K74" s="29">
        <v>56.098686000000001</v>
      </c>
      <c r="L74" s="30">
        <v>58.801085999999998</v>
      </c>
      <c r="M74" s="30">
        <v>177.460724</v>
      </c>
      <c r="P74" s="31">
        <f t="shared" si="82"/>
        <v>0.32235574901371411</v>
      </c>
      <c r="Q74" s="31">
        <f t="shared" si="83"/>
        <v>-4.9514877663027974</v>
      </c>
      <c r="R74" s="31">
        <f t="shared" si="84"/>
        <v>5.4009913108230334</v>
      </c>
      <c r="S74" s="31">
        <f t="shared" si="85"/>
        <v>7.9454535617186739</v>
      </c>
      <c r="T74" s="31">
        <f t="shared" si="86"/>
        <v>8.2789468212715267</v>
      </c>
      <c r="U74" s="31">
        <f t="shared" si="87"/>
        <v>-3.5145472997022975</v>
      </c>
      <c r="V74" s="31">
        <f t="shared" si="88"/>
        <v>5.8914429789533207</v>
      </c>
      <c r="W74" s="31">
        <f t="shared" si="89"/>
        <v>5.8106707894809873</v>
      </c>
      <c r="X74" s="31">
        <f t="shared" si="90"/>
        <v>-11.580164716776464</v>
      </c>
      <c r="Y74" s="31">
        <f t="shared" si="91"/>
        <v>-10.977351590730667</v>
      </c>
      <c r="Z74" s="31">
        <f t="shared" si="92"/>
        <v>6.824445385243405</v>
      </c>
      <c r="AA74" s="31">
        <f t="shared" si="93"/>
        <v>6.0820550918072369</v>
      </c>
      <c r="AC74" s="20">
        <f t="shared" ref="AC74:AD74" si="111">P38-$AD$4</f>
        <v>7.5438029392884625</v>
      </c>
      <c r="AD74" s="20">
        <f t="shared" si="111"/>
        <v>-3.5130258010441513</v>
      </c>
      <c r="AE74" s="20">
        <f t="shared" si="45"/>
        <v>3.5706833333942916</v>
      </c>
      <c r="AF74" s="20">
        <f t="shared" si="46"/>
        <v>2.8353701853010609</v>
      </c>
      <c r="AG74" s="20">
        <f t="shared" si="47"/>
        <v>-0.50558957973450624</v>
      </c>
      <c r="AH74" s="20">
        <f t="shared" si="48"/>
        <v>-1.7443061283233758</v>
      </c>
      <c r="AI74" s="20">
        <f t="shared" si="49"/>
        <v>4.8074074839518914</v>
      </c>
      <c r="AJ74" s="20">
        <f t="shared" si="50"/>
        <v>1.7791400700422004</v>
      </c>
      <c r="AK74" s="20">
        <f t="shared" si="51"/>
        <v>-1.1855235710371899</v>
      </c>
      <c r="AL74" s="20">
        <f t="shared" si="52"/>
        <v>-8.2613271420602992</v>
      </c>
      <c r="AM74" s="20">
        <f t="shared" si="53"/>
        <v>2.9133006252574249</v>
      </c>
      <c r="AN74" s="20">
        <f t="shared" si="54"/>
        <v>-4.1209589178340229</v>
      </c>
      <c r="AS74" s="7">
        <f t="shared" si="95"/>
        <v>-0.8815701246582659</v>
      </c>
      <c r="AT74" s="7">
        <f t="shared" si="96"/>
        <v>-5.3557562464963651</v>
      </c>
      <c r="AU74" s="7">
        <f t="shared" si="97"/>
        <v>3.0392577542648422</v>
      </c>
      <c r="AV74" s="7">
        <f t="shared" si="98"/>
        <v>5.628115220509283</v>
      </c>
      <c r="AW74" s="7">
        <f t="shared" si="99"/>
        <v>6.9898509780616163</v>
      </c>
      <c r="AX74" s="7">
        <f t="shared" si="100"/>
        <v>-4.6931865683234779</v>
      </c>
      <c r="AY74" s="7">
        <f t="shared" si="101"/>
        <v>4.3288395141042235</v>
      </c>
      <c r="AZ74" s="7">
        <f t="shared" si="102"/>
        <v>4.0573358852488912</v>
      </c>
      <c r="BA74" s="7">
        <f t="shared" si="103"/>
        <v>-12.156892520697459</v>
      </c>
      <c r="BB74" s="7">
        <f t="shared" si="104"/>
        <v>-11.695356374382383</v>
      </c>
      <c r="BC74" s="7">
        <f t="shared" si="105"/>
        <v>6.0250132969835422</v>
      </c>
      <c r="BD74" s="7">
        <f t="shared" si="106"/>
        <v>5.1624810383402435</v>
      </c>
    </row>
    <row r="75" spans="1:56" x14ac:dyDescent="0.25">
      <c r="A75" s="24">
        <v>43831</v>
      </c>
      <c r="B75" s="25">
        <v>81.066237999999998</v>
      </c>
      <c r="C75" s="25">
        <v>29.817722</v>
      </c>
      <c r="D75" s="26">
        <v>75.287575000000004</v>
      </c>
      <c r="E75" s="26">
        <v>163.737289</v>
      </c>
      <c r="F75" s="27">
        <v>195.19880699999999</v>
      </c>
      <c r="G75" s="27">
        <v>77.757003999999995</v>
      </c>
      <c r="H75" s="28">
        <v>193.17279099999999</v>
      </c>
      <c r="I75" s="28">
        <v>308.51876800000002</v>
      </c>
      <c r="J75" s="29">
        <v>44.206059000000003</v>
      </c>
      <c r="K75" s="29">
        <v>49.940536000000002</v>
      </c>
      <c r="L75" s="30">
        <v>62.813934000000003</v>
      </c>
      <c r="M75" s="30">
        <v>188.25398300000001</v>
      </c>
      <c r="P75" s="31">
        <f t="shared" si="82"/>
        <v>-11.226571288530751</v>
      </c>
      <c r="Q75" s="31">
        <f t="shared" si="83"/>
        <v>-9.3410992295118955</v>
      </c>
      <c r="R75" s="31">
        <f t="shared" si="84"/>
        <v>-11.679763891983509</v>
      </c>
      <c r="S75" s="31">
        <f t="shared" si="85"/>
        <v>-4.8287400190191292</v>
      </c>
      <c r="T75" s="31">
        <f t="shared" si="86"/>
        <v>-9.2536446700721804</v>
      </c>
      <c r="U75" s="31">
        <f t="shared" si="87"/>
        <v>-7.5444920691645994</v>
      </c>
      <c r="V75" s="31">
        <f t="shared" si="88"/>
        <v>-8.6495633849386078</v>
      </c>
      <c r="W75" s="31">
        <f t="shared" si="89"/>
        <v>-8.0087299583667448</v>
      </c>
      <c r="X75" s="31">
        <f t="shared" si="90"/>
        <v>-15.570487746939854</v>
      </c>
      <c r="Y75" s="31">
        <f t="shared" si="91"/>
        <v>-17.192510709136165</v>
      </c>
      <c r="Z75" s="31">
        <f t="shared" si="92"/>
        <v>-7.4044335449519938</v>
      </c>
      <c r="AA75" s="31">
        <f t="shared" si="93"/>
        <v>-6.5427253138118253</v>
      </c>
      <c r="AC75" s="20">
        <f t="shared" ref="AC75:AD75" si="112">P39-$AD$4</f>
        <v>7.4175511812027244</v>
      </c>
      <c r="AD75" s="20">
        <f t="shared" si="112"/>
        <v>6.3283727767098501</v>
      </c>
      <c r="AE75" s="20">
        <f t="shared" si="45"/>
        <v>11.684461884403966</v>
      </c>
      <c r="AF75" s="20">
        <f t="shared" si="46"/>
        <v>-2.2402873758552495</v>
      </c>
      <c r="AG75" s="20">
        <f t="shared" si="47"/>
        <v>2.9406487470277458</v>
      </c>
      <c r="AH75" s="20">
        <f t="shared" si="48"/>
        <v>1.7841550087082485</v>
      </c>
      <c r="AI75" s="20">
        <f t="shared" si="49"/>
        <v>5.1193155770907932</v>
      </c>
      <c r="AJ75" s="20">
        <f t="shared" si="50"/>
        <v>2.8954650794175079</v>
      </c>
      <c r="AK75" s="20">
        <f t="shared" si="51"/>
        <v>-5.8003558521555094</v>
      </c>
      <c r="AL75" s="20">
        <f t="shared" si="52"/>
        <v>-4.267455896709655</v>
      </c>
      <c r="AM75" s="20">
        <f t="shared" si="53"/>
        <v>1.9292460479294276</v>
      </c>
      <c r="AN75" s="20">
        <f t="shared" si="54"/>
        <v>4.5914117777427981</v>
      </c>
      <c r="AS75" s="7">
        <f t="shared" si="95"/>
        <v>-12.43049716220273</v>
      </c>
      <c r="AT75" s="7">
        <f t="shared" si="96"/>
        <v>-9.7453677097054623</v>
      </c>
      <c r="AU75" s="7">
        <f t="shared" si="97"/>
        <v>-14.041497448541699</v>
      </c>
      <c r="AV75" s="7">
        <f t="shared" si="98"/>
        <v>-7.1460783602285201</v>
      </c>
      <c r="AW75" s="7">
        <f t="shared" si="99"/>
        <v>-10.542740513282091</v>
      </c>
      <c r="AX75" s="7">
        <f t="shared" si="100"/>
        <v>-8.7231313377857802</v>
      </c>
      <c r="AY75" s="7">
        <f t="shared" si="101"/>
        <v>-10.212166849787705</v>
      </c>
      <c r="AZ75" s="7">
        <f t="shared" si="102"/>
        <v>-9.7620648625988409</v>
      </c>
      <c r="BA75" s="7">
        <f t="shared" si="103"/>
        <v>-16.147215550860849</v>
      </c>
      <c r="BB75" s="7">
        <f t="shared" si="104"/>
        <v>-17.91051549278788</v>
      </c>
      <c r="BC75" s="7">
        <f t="shared" si="105"/>
        <v>-8.2038656332118567</v>
      </c>
      <c r="BD75" s="7">
        <f t="shared" si="106"/>
        <v>-7.4622993672788187</v>
      </c>
    </row>
    <row r="76" spans="1:56" x14ac:dyDescent="0.25">
      <c r="A76" s="24">
        <v>43862</v>
      </c>
      <c r="B76" s="25">
        <v>71.965278999999995</v>
      </c>
      <c r="C76" s="25">
        <v>27.032419000000001</v>
      </c>
      <c r="D76" s="26">
        <v>66.494163999999998</v>
      </c>
      <c r="E76" s="26">
        <v>155.83084099999999</v>
      </c>
      <c r="F76" s="27">
        <v>177.13580300000001</v>
      </c>
      <c r="G76" s="27">
        <v>71.890632999999994</v>
      </c>
      <c r="H76" s="28">
        <v>176.46418800000001</v>
      </c>
      <c r="I76" s="28">
        <v>283.81033300000001</v>
      </c>
      <c r="J76" s="29">
        <v>37.322960000000002</v>
      </c>
      <c r="K76" s="29">
        <v>41.354503999999999</v>
      </c>
      <c r="L76" s="30">
        <v>58.162917999999998</v>
      </c>
      <c r="M76" s="30">
        <v>175.93704199999999</v>
      </c>
      <c r="P76" s="31">
        <f t="shared" si="82"/>
        <v>2.44059082991952</v>
      </c>
      <c r="Q76" s="31">
        <f t="shared" si="83"/>
        <v>-2.3339235752449672</v>
      </c>
      <c r="R76" s="31">
        <f t="shared" si="84"/>
        <v>-6.7553732986251225</v>
      </c>
      <c r="S76" s="31">
        <f t="shared" si="85"/>
        <v>-2.3882717799103781</v>
      </c>
      <c r="T76" s="31">
        <f t="shared" si="86"/>
        <v>-14.309764920872613</v>
      </c>
      <c r="U76" s="31">
        <f t="shared" si="87"/>
        <v>-15.789392200789209</v>
      </c>
      <c r="V76" s="31">
        <f t="shared" si="88"/>
        <v>-11.227257056825612</v>
      </c>
      <c r="W76" s="31">
        <f t="shared" si="89"/>
        <v>-16.775196483068157</v>
      </c>
      <c r="X76" s="31">
        <f t="shared" si="90"/>
        <v>-19.318100707982431</v>
      </c>
      <c r="Y76" s="31">
        <f t="shared" si="91"/>
        <v>-25.126141036536186</v>
      </c>
      <c r="Z76" s="31">
        <f t="shared" si="92"/>
        <v>-30.902187541553538</v>
      </c>
      <c r="AA76" s="31">
        <f t="shared" si="93"/>
        <v>-5.0258233851629752</v>
      </c>
      <c r="AC76" s="20">
        <f t="shared" ref="AC76:AD76" si="113">P40-$AD$4</f>
        <v>-2.6901759642653129</v>
      </c>
      <c r="AD76" s="20">
        <f t="shared" si="113"/>
        <v>8.1323007828342675E-2</v>
      </c>
      <c r="AE76" s="20">
        <f t="shared" si="45"/>
        <v>4.1196828779865795</v>
      </c>
      <c r="AF76" s="20">
        <f t="shared" si="46"/>
        <v>2.3585586249058315</v>
      </c>
      <c r="AG76" s="20">
        <f t="shared" si="47"/>
        <v>1.0788617191677945</v>
      </c>
      <c r="AH76" s="20">
        <f t="shared" si="48"/>
        <v>1.9314891546470196</v>
      </c>
      <c r="AI76" s="20">
        <f t="shared" si="49"/>
        <v>4.598666468042456E-2</v>
      </c>
      <c r="AJ76" s="20">
        <f t="shared" si="50"/>
        <v>0.61575676166602467</v>
      </c>
      <c r="AK76" s="20">
        <f t="shared" si="51"/>
        <v>2.1999816253515929</v>
      </c>
      <c r="AL76" s="20">
        <f t="shared" si="52"/>
        <v>0.56673868086846646</v>
      </c>
      <c r="AM76" s="20">
        <f t="shared" si="53"/>
        <v>-3.734197603454021</v>
      </c>
      <c r="AN76" s="20">
        <f t="shared" si="54"/>
        <v>-4.9628258470493183</v>
      </c>
      <c r="AS76" s="7">
        <f t="shared" si="95"/>
        <v>1.23666495624754</v>
      </c>
      <c r="AT76" s="7">
        <f t="shared" si="96"/>
        <v>-2.7381920554385348</v>
      </c>
      <c r="AU76" s="7">
        <f t="shared" si="97"/>
        <v>-9.1171068551833141</v>
      </c>
      <c r="AV76" s="7">
        <f t="shared" si="98"/>
        <v>-4.7056101211197685</v>
      </c>
      <c r="AW76" s="7">
        <f t="shared" si="99"/>
        <v>-15.598860764082524</v>
      </c>
      <c r="AX76" s="7">
        <f t="shared" si="100"/>
        <v>-16.968031469410391</v>
      </c>
      <c r="AY76" s="7">
        <f t="shared" si="101"/>
        <v>-12.78986052167471</v>
      </c>
      <c r="AZ76" s="7">
        <f t="shared" si="102"/>
        <v>-18.528531387300252</v>
      </c>
      <c r="BA76" s="7">
        <f t="shared" si="103"/>
        <v>-19.894828511903427</v>
      </c>
      <c r="BB76" s="7">
        <f t="shared" si="104"/>
        <v>-25.844145820187901</v>
      </c>
      <c r="BC76" s="7">
        <f t="shared" si="105"/>
        <v>-31.701619629813401</v>
      </c>
      <c r="BD76" s="7">
        <f t="shared" si="106"/>
        <v>-5.9453974386299686</v>
      </c>
    </row>
    <row r="77" spans="1:56" x14ac:dyDescent="0.25">
      <c r="A77" s="24">
        <v>43891</v>
      </c>
      <c r="B77" s="25">
        <v>73.721656999999993</v>
      </c>
      <c r="C77" s="25">
        <v>26.401503000000002</v>
      </c>
      <c r="D77" s="26">
        <v>62.002234999999999</v>
      </c>
      <c r="E77" s="26">
        <v>152.10917699999999</v>
      </c>
      <c r="F77" s="27">
        <v>151.78808599999999</v>
      </c>
      <c r="G77" s="27">
        <v>60.539538999999998</v>
      </c>
      <c r="H77" s="28">
        <v>156.65209999999999</v>
      </c>
      <c r="I77" s="28">
        <v>236.200592</v>
      </c>
      <c r="J77" s="29">
        <v>30.112873</v>
      </c>
      <c r="K77" s="29">
        <v>30.963712999999998</v>
      </c>
      <c r="L77" s="30">
        <v>40.189304</v>
      </c>
      <c r="M77" s="30">
        <v>167.09475699999999</v>
      </c>
      <c r="P77" s="31">
        <f t="shared" si="82"/>
        <v>16.702585781543135</v>
      </c>
      <c r="Q77" s="31">
        <f t="shared" si="83"/>
        <v>17.524528811863462</v>
      </c>
      <c r="R77" s="31">
        <f t="shared" si="84"/>
        <v>15.537354419562455</v>
      </c>
      <c r="S77" s="31">
        <f t="shared" si="85"/>
        <v>13.632619286343273</v>
      </c>
      <c r="T77" s="31">
        <f t="shared" si="86"/>
        <v>13.432105600172072</v>
      </c>
      <c r="U77" s="31">
        <f t="shared" si="87"/>
        <v>16.717367140836672</v>
      </c>
      <c r="V77" s="31">
        <f t="shared" si="88"/>
        <v>10.923558637260534</v>
      </c>
      <c r="W77" s="31">
        <f t="shared" si="89"/>
        <v>13.830927231545642</v>
      </c>
      <c r="X77" s="31">
        <f t="shared" si="90"/>
        <v>-5.0444273450759747</v>
      </c>
      <c r="Y77" s="31">
        <f t="shared" si="91"/>
        <v>22.386068492496381</v>
      </c>
      <c r="Z77" s="31">
        <f t="shared" si="92"/>
        <v>10.633565587500593</v>
      </c>
      <c r="AA77" s="31">
        <f t="shared" si="93"/>
        <v>-5.6899989985921611</v>
      </c>
      <c r="AC77" s="20">
        <f t="shared" ref="AC77:AD77" si="114">P41-$AD$4</f>
        <v>-2.9377709126710845</v>
      </c>
      <c r="AD77" s="20">
        <f t="shared" si="114"/>
        <v>-2.0516476048760897</v>
      </c>
      <c r="AE77" s="20">
        <f t="shared" si="45"/>
        <v>-1.2108666785685069</v>
      </c>
      <c r="AF77" s="20">
        <f t="shared" si="46"/>
        <v>2.743834169931219</v>
      </c>
      <c r="AG77" s="20">
        <f t="shared" si="47"/>
        <v>6.7584157791760573</v>
      </c>
      <c r="AH77" s="20">
        <f t="shared" si="48"/>
        <v>1.6561497861713841</v>
      </c>
      <c r="AI77" s="20">
        <f t="shared" si="49"/>
        <v>1.4404009978175196</v>
      </c>
      <c r="AJ77" s="20">
        <f t="shared" si="50"/>
        <v>2.219212500212369</v>
      </c>
      <c r="AK77" s="20">
        <f t="shared" si="51"/>
        <v>-2.228021092495442</v>
      </c>
      <c r="AL77" s="20">
        <f t="shared" si="52"/>
        <v>-1.6429209518510408</v>
      </c>
      <c r="AM77" s="20">
        <f t="shared" si="53"/>
        <v>-2.8347454841967386</v>
      </c>
      <c r="AN77" s="20">
        <f t="shared" si="54"/>
        <v>-4.6801082853803084</v>
      </c>
      <c r="AS77" s="7">
        <f t="shared" si="95"/>
        <v>15.498659907871154</v>
      </c>
      <c r="AT77" s="7">
        <f t="shared" si="96"/>
        <v>17.120260331669893</v>
      </c>
      <c r="AU77" s="7">
        <f t="shared" si="97"/>
        <v>13.175620863004264</v>
      </c>
      <c r="AV77" s="7">
        <f t="shared" si="98"/>
        <v>11.315280945133882</v>
      </c>
      <c r="AW77" s="7">
        <f t="shared" si="99"/>
        <v>12.143009756962162</v>
      </c>
      <c r="AX77" s="7">
        <f t="shared" si="100"/>
        <v>15.538727872215491</v>
      </c>
      <c r="AY77" s="7">
        <f t="shared" si="101"/>
        <v>9.3609551724114368</v>
      </c>
      <c r="AZ77" s="7">
        <f t="shared" si="102"/>
        <v>12.077592327313546</v>
      </c>
      <c r="BA77" s="7">
        <f t="shared" si="103"/>
        <v>-5.6211551489969711</v>
      </c>
      <c r="BB77" s="7">
        <f t="shared" si="104"/>
        <v>21.668063708844667</v>
      </c>
      <c r="BC77" s="7">
        <f t="shared" si="105"/>
        <v>9.8341334992407301</v>
      </c>
      <c r="BD77" s="7">
        <f t="shared" si="106"/>
        <v>-6.6095730520591545</v>
      </c>
    </row>
    <row r="78" spans="1:56" x14ac:dyDescent="0.25">
      <c r="A78" s="24">
        <v>43922</v>
      </c>
      <c r="B78" s="25">
        <v>86.035079999999994</v>
      </c>
      <c r="C78" s="25">
        <v>31.028241999999999</v>
      </c>
      <c r="D78" s="26">
        <v>71.635741999999993</v>
      </c>
      <c r="E78" s="26">
        <v>172.845642</v>
      </c>
      <c r="F78" s="27">
        <v>172.176422</v>
      </c>
      <c r="G78" s="27">
        <v>70.660156000000001</v>
      </c>
      <c r="H78" s="28">
        <v>173.764084</v>
      </c>
      <c r="I78" s="28">
        <v>268.86932400000001</v>
      </c>
      <c r="J78" s="29">
        <v>28.593851000000001</v>
      </c>
      <c r="K78" s="29">
        <v>37.895271000000001</v>
      </c>
      <c r="L78" s="30">
        <v>44.462859999999999</v>
      </c>
      <c r="M78" s="30">
        <v>157.58706699999999</v>
      </c>
      <c r="P78" s="31">
        <f t="shared" si="82"/>
        <v>3.5071240707860163</v>
      </c>
      <c r="Q78" s="31">
        <f t="shared" si="83"/>
        <v>-0.44318978819360977</v>
      </c>
      <c r="R78" s="31">
        <f t="shared" si="84"/>
        <v>8.2164961730975214</v>
      </c>
      <c r="S78" s="31">
        <f t="shared" si="85"/>
        <v>2.2543322208841143</v>
      </c>
      <c r="T78" s="31">
        <f t="shared" si="86"/>
        <v>-0.66110968434458517</v>
      </c>
      <c r="U78" s="31">
        <f t="shared" si="87"/>
        <v>1.6421305381776996</v>
      </c>
      <c r="V78" s="31">
        <f t="shared" si="88"/>
        <v>9.243512600682191</v>
      </c>
      <c r="W78" s="31">
        <f t="shared" si="89"/>
        <v>9.5957008468545055</v>
      </c>
      <c r="X78" s="31">
        <f t="shared" si="90"/>
        <v>-3.5617133208115215</v>
      </c>
      <c r="Y78" s="31">
        <f t="shared" si="91"/>
        <v>-2.1519175835950644</v>
      </c>
      <c r="Z78" s="31">
        <f t="shared" si="92"/>
        <v>1.1364855971927934</v>
      </c>
      <c r="AA78" s="31">
        <f t="shared" si="93"/>
        <v>9.3232650874833567</v>
      </c>
      <c r="AC78" s="20">
        <f t="shared" ref="AC78:AD78" si="115">P42-$AD$4</f>
        <v>4.0648326550529683</v>
      </c>
      <c r="AD78" s="20">
        <f t="shared" si="115"/>
        <v>-4.9480034156035586</v>
      </c>
      <c r="AE78" s="20">
        <f t="shared" si="45"/>
        <v>5.1378478097177709</v>
      </c>
      <c r="AF78" s="20">
        <f t="shared" si="46"/>
        <v>0.81184329575027459</v>
      </c>
      <c r="AG78" s="20">
        <f t="shared" si="47"/>
        <v>6.6285616323247636</v>
      </c>
      <c r="AH78" s="20">
        <f t="shared" si="48"/>
        <v>4.7068316766926293</v>
      </c>
      <c r="AI78" s="20">
        <f t="shared" si="49"/>
        <v>3.1920662829755857</v>
      </c>
      <c r="AJ78" s="20">
        <f t="shared" si="50"/>
        <v>4.643446129107403</v>
      </c>
      <c r="AK78" s="20">
        <f t="shared" si="51"/>
        <v>3.0497586903657385</v>
      </c>
      <c r="AL78" s="20">
        <f t="shared" si="52"/>
        <v>-2.6123375805077016</v>
      </c>
      <c r="AM78" s="20">
        <f t="shared" si="53"/>
        <v>-6.7284180008737993</v>
      </c>
      <c r="AN78" s="20">
        <f t="shared" si="54"/>
        <v>1.6473614558754006</v>
      </c>
      <c r="AS78" s="7">
        <f t="shared" si="95"/>
        <v>2.3031981971140363</v>
      </c>
      <c r="AT78" s="7">
        <f t="shared" si="96"/>
        <v>-0.8474582683871773</v>
      </c>
      <c r="AU78" s="7">
        <f t="shared" si="97"/>
        <v>5.8547626165393307</v>
      </c>
      <c r="AV78" s="7">
        <f t="shared" si="98"/>
        <v>-6.3006120325276083E-2</v>
      </c>
      <c r="AW78" s="7">
        <f t="shared" si="99"/>
        <v>-1.9502055275544952</v>
      </c>
      <c r="AX78" s="7">
        <f t="shared" si="100"/>
        <v>0.46349126955651876</v>
      </c>
      <c r="AY78" s="7">
        <f t="shared" si="101"/>
        <v>7.6809091358330939</v>
      </c>
      <c r="AZ78" s="7">
        <f t="shared" si="102"/>
        <v>7.8423659426224095</v>
      </c>
      <c r="BA78" s="7">
        <f t="shared" si="103"/>
        <v>-4.1384411247325179</v>
      </c>
      <c r="BB78" s="7">
        <f t="shared" si="104"/>
        <v>-2.86992236724678</v>
      </c>
      <c r="BC78" s="7">
        <f t="shared" si="105"/>
        <v>0.33705350893293085</v>
      </c>
      <c r="BD78" s="7">
        <f t="shared" si="106"/>
        <v>8.4036910340163633</v>
      </c>
    </row>
    <row r="79" spans="1:56" x14ac:dyDescent="0.25">
      <c r="A79" s="24">
        <v>43952</v>
      </c>
      <c r="B79" s="25">
        <v>89.052436999999998</v>
      </c>
      <c r="C79" s="25">
        <v>30.890727999999999</v>
      </c>
      <c r="D79" s="26">
        <v>77.521690000000007</v>
      </c>
      <c r="E79" s="26">
        <v>176.74215699999999</v>
      </c>
      <c r="F79" s="27">
        <v>171.03814700000001</v>
      </c>
      <c r="G79" s="27">
        <v>71.820487999999997</v>
      </c>
      <c r="H79" s="28">
        <v>189.82598899999999</v>
      </c>
      <c r="I79" s="28">
        <v>294.66922</v>
      </c>
      <c r="J79" s="29">
        <v>27.575420000000001</v>
      </c>
      <c r="K79" s="29">
        <v>37.079796000000002</v>
      </c>
      <c r="L79" s="30">
        <v>44.968173999999998</v>
      </c>
      <c r="M79" s="30">
        <v>172.27932699999999</v>
      </c>
      <c r="P79" s="31">
        <f t="shared" si="82"/>
        <v>-3.6767876436666236</v>
      </c>
      <c r="Q79" s="31">
        <f t="shared" si="83"/>
        <v>-13.522164320633678</v>
      </c>
      <c r="R79" s="31">
        <f t="shared" si="84"/>
        <v>15.049233317797883</v>
      </c>
      <c r="S79" s="31">
        <f t="shared" si="85"/>
        <v>11.365224540062613</v>
      </c>
      <c r="T79" s="31">
        <f t="shared" si="86"/>
        <v>-0.33279067271466678</v>
      </c>
      <c r="U79" s="31">
        <f t="shared" si="87"/>
        <v>-5.1085158318612267</v>
      </c>
      <c r="V79" s="31">
        <f t="shared" si="88"/>
        <v>-0.89457508370995864</v>
      </c>
      <c r="W79" s="31">
        <f t="shared" si="89"/>
        <v>-1.724904962927587</v>
      </c>
      <c r="X79" s="31">
        <f t="shared" si="90"/>
        <v>3.3818959058465881</v>
      </c>
      <c r="Y79" s="31">
        <f t="shared" si="91"/>
        <v>0.25750411356091352</v>
      </c>
      <c r="Z79" s="31">
        <f t="shared" si="92"/>
        <v>8.027383989396597</v>
      </c>
      <c r="AA79" s="31">
        <f t="shared" si="93"/>
        <v>-5.3516856378246658</v>
      </c>
      <c r="AC79" s="20">
        <f t="shared" ref="AC79:AD79" si="116">P43-$AD$4</f>
        <v>5.2568844928444873</v>
      </c>
      <c r="AD79" s="20">
        <f t="shared" si="116"/>
        <v>2.6708877301019722</v>
      </c>
      <c r="AE79" s="20">
        <f t="shared" si="45"/>
        <v>-6.5361576848752385</v>
      </c>
      <c r="AF79" s="20">
        <f t="shared" si="46"/>
        <v>-1.9411169474485908</v>
      </c>
      <c r="AG79" s="20">
        <f t="shared" si="47"/>
        <v>0.30050477974731749</v>
      </c>
      <c r="AH79" s="20">
        <f t="shared" si="48"/>
        <v>-9.1583455437844243</v>
      </c>
      <c r="AI79" s="20">
        <f t="shared" si="49"/>
        <v>-2.5518463520891328</v>
      </c>
      <c r="AJ79" s="20">
        <f t="shared" si="50"/>
        <v>-2.367672482917011</v>
      </c>
      <c r="AK79" s="20">
        <f t="shared" si="51"/>
        <v>-1.7820375986218724</v>
      </c>
      <c r="AL79" s="20">
        <f t="shared" si="52"/>
        <v>2.8826275497156217E-2</v>
      </c>
      <c r="AM79" s="20">
        <f t="shared" si="53"/>
        <v>-0.36325972761442404</v>
      </c>
      <c r="AN79" s="20">
        <f t="shared" si="54"/>
        <v>-4.3708686645874852</v>
      </c>
      <c r="AS79" s="7">
        <f t="shared" si="95"/>
        <v>-4.880713517338604</v>
      </c>
      <c r="AT79" s="7">
        <f t="shared" si="96"/>
        <v>-13.926432800827245</v>
      </c>
      <c r="AU79" s="7">
        <f t="shared" si="97"/>
        <v>12.687499761239692</v>
      </c>
      <c r="AV79" s="7">
        <f t="shared" si="98"/>
        <v>9.047886198853222</v>
      </c>
      <c r="AW79" s="7">
        <f t="shared" si="99"/>
        <v>-1.6218865159245768</v>
      </c>
      <c r="AX79" s="7">
        <f t="shared" si="100"/>
        <v>-6.2871551004824076</v>
      </c>
      <c r="AY79" s="7">
        <f t="shared" si="101"/>
        <v>-2.4571785485590558</v>
      </c>
      <c r="AZ79" s="7">
        <f t="shared" si="102"/>
        <v>-3.4782398671596826</v>
      </c>
      <c r="BA79" s="7">
        <f t="shared" si="103"/>
        <v>2.8051681019255916</v>
      </c>
      <c r="BB79" s="7">
        <f t="shared" si="104"/>
        <v>-0.4605006700908022</v>
      </c>
      <c r="BC79" s="7">
        <f t="shared" si="105"/>
        <v>7.2279519011367341</v>
      </c>
      <c r="BD79" s="7">
        <f t="shared" si="106"/>
        <v>-6.2712596912916592</v>
      </c>
    </row>
    <row r="80" spans="1:56" x14ac:dyDescent="0.25">
      <c r="A80" s="24">
        <v>43983</v>
      </c>
      <c r="B80" s="25">
        <v>85.778167999999994</v>
      </c>
      <c r="C80" s="25">
        <v>26.713633000000002</v>
      </c>
      <c r="D80" s="26">
        <v>89.188109999999995</v>
      </c>
      <c r="E80" s="26">
        <v>196.82929999999999</v>
      </c>
      <c r="F80" s="27">
        <v>170.46894800000001</v>
      </c>
      <c r="G80" s="27">
        <v>68.151527000000002</v>
      </c>
      <c r="H80" s="28">
        <v>188.12785299999999</v>
      </c>
      <c r="I80" s="28">
        <v>289.586456</v>
      </c>
      <c r="J80" s="29">
        <v>28.507992000000002</v>
      </c>
      <c r="K80" s="29">
        <v>37.175277999999999</v>
      </c>
      <c r="L80" s="30">
        <v>48.577942</v>
      </c>
      <c r="M80" s="30">
        <v>163.05947900000001</v>
      </c>
      <c r="P80" s="31">
        <f t="shared" si="82"/>
        <v>10.073283449000691</v>
      </c>
      <c r="Q80" s="31">
        <f t="shared" si="83"/>
        <v>17.675817437485939</v>
      </c>
      <c r="R80" s="31">
        <f t="shared" si="84"/>
        <v>16.513151809136907</v>
      </c>
      <c r="S80" s="31">
        <f t="shared" si="85"/>
        <v>0.73704931125599948</v>
      </c>
      <c r="T80" s="31">
        <f t="shared" si="86"/>
        <v>5.3179362613301251</v>
      </c>
      <c r="U80" s="31">
        <f t="shared" si="87"/>
        <v>3.9951166464692767</v>
      </c>
      <c r="V80" s="31">
        <f t="shared" si="88"/>
        <v>-1.4339514096299077</v>
      </c>
      <c r="W80" s="31">
        <f t="shared" si="89"/>
        <v>4.3388942195556224</v>
      </c>
      <c r="X80" s="31">
        <f t="shared" si="90"/>
        <v>-8.8100242205764623</v>
      </c>
      <c r="Y80" s="31">
        <f t="shared" si="91"/>
        <v>-5.9033828879504142</v>
      </c>
      <c r="Z80" s="31">
        <f t="shared" si="92"/>
        <v>1.320971975305163</v>
      </c>
      <c r="AA80" s="31">
        <f t="shared" si="93"/>
        <v>5.2380781861813608</v>
      </c>
      <c r="AC80" s="20">
        <f t="shared" ref="AC80:AD80" si="117">P44-$AD$4</f>
        <v>-3.1356981606395884E-2</v>
      </c>
      <c r="AD80" s="20">
        <f t="shared" si="117"/>
        <v>-2.4840814577361154</v>
      </c>
      <c r="AE80" s="20">
        <f t="shared" si="45"/>
        <v>2.0664676438595535</v>
      </c>
      <c r="AF80" s="20">
        <f t="shared" si="46"/>
        <v>4.2653624161679886</v>
      </c>
      <c r="AG80" s="20">
        <f t="shared" si="47"/>
        <v>0.72381538308398596</v>
      </c>
      <c r="AH80" s="20">
        <f t="shared" si="48"/>
        <v>-8.6297592971414865</v>
      </c>
      <c r="AI80" s="20">
        <f t="shared" si="49"/>
        <v>4.9594384938762275</v>
      </c>
      <c r="AJ80" s="20">
        <f t="shared" si="50"/>
        <v>4.0245747816729676</v>
      </c>
      <c r="AK80" s="20">
        <f t="shared" si="51"/>
        <v>5.0754517967117323</v>
      </c>
      <c r="AL80" s="20">
        <f t="shared" si="52"/>
        <v>-2.0586664905451419</v>
      </c>
      <c r="AM80" s="20">
        <f t="shared" si="53"/>
        <v>2.5905299676877984</v>
      </c>
      <c r="AN80" s="20">
        <f t="shared" si="54"/>
        <v>-1.6642393999632028</v>
      </c>
      <c r="AS80" s="7">
        <f t="shared" si="95"/>
        <v>8.8693575753287099</v>
      </c>
      <c r="AT80" s="7">
        <f t="shared" si="96"/>
        <v>17.271548957292371</v>
      </c>
      <c r="AU80" s="7">
        <f t="shared" si="97"/>
        <v>14.151418252578717</v>
      </c>
      <c r="AV80" s="7">
        <f t="shared" si="98"/>
        <v>-1.5802890299533909</v>
      </c>
      <c r="AW80" s="7">
        <f t="shared" si="99"/>
        <v>4.0288404181202147</v>
      </c>
      <c r="AX80" s="7">
        <f t="shared" si="100"/>
        <v>2.8164773778480958</v>
      </c>
      <c r="AY80" s="7">
        <f t="shared" si="101"/>
        <v>-2.9965548744790054</v>
      </c>
      <c r="AZ80" s="7">
        <f t="shared" si="102"/>
        <v>2.5855593153235268</v>
      </c>
      <c r="BA80" s="7">
        <f t="shared" si="103"/>
        <v>-9.3867520244974578</v>
      </c>
      <c r="BB80" s="7">
        <f t="shared" si="104"/>
        <v>-6.6213876716021298</v>
      </c>
      <c r="BC80" s="7">
        <f t="shared" si="105"/>
        <v>0.52153988704530041</v>
      </c>
      <c r="BD80" s="7">
        <f t="shared" si="106"/>
        <v>4.3185041327143674</v>
      </c>
    </row>
    <row r="81" spans="1:56" x14ac:dyDescent="0.25">
      <c r="A81" s="24">
        <v>44013</v>
      </c>
      <c r="B81" s="25">
        <v>94.418846000000002</v>
      </c>
      <c r="C81" s="25">
        <v>31.435486000000001</v>
      </c>
      <c r="D81" s="26">
        <v>103.91587800000001</v>
      </c>
      <c r="E81" s="26">
        <v>198.28002900000001</v>
      </c>
      <c r="F81" s="27">
        <v>179.534378</v>
      </c>
      <c r="G81" s="27">
        <v>70.874260000000007</v>
      </c>
      <c r="H81" s="28">
        <v>185.43019100000001</v>
      </c>
      <c r="I81" s="28">
        <v>302.15130599999998</v>
      </c>
      <c r="J81" s="29">
        <v>25.996431000000001</v>
      </c>
      <c r="K81" s="29">
        <v>34.980679000000002</v>
      </c>
      <c r="L81" s="30">
        <v>49.219642999999998</v>
      </c>
      <c r="M81" s="30">
        <v>171.600662</v>
      </c>
      <c r="P81" s="31">
        <f t="shared" si="82"/>
        <v>9.1961513700347552</v>
      </c>
      <c r="Q81" s="31">
        <f t="shared" si="83"/>
        <v>-0.83326849153851912</v>
      </c>
      <c r="R81" s="31">
        <f t="shared" si="84"/>
        <v>21.437988523755713</v>
      </c>
      <c r="S81" s="31">
        <f t="shared" si="85"/>
        <v>10.009273299026988</v>
      </c>
      <c r="T81" s="31">
        <f t="shared" si="86"/>
        <v>9.9032336859740546</v>
      </c>
      <c r="U81" s="31">
        <f t="shared" si="87"/>
        <v>10.375030370687455</v>
      </c>
      <c r="V81" s="31">
        <f t="shared" si="88"/>
        <v>11.339268911177447</v>
      </c>
      <c r="W81" s="31">
        <f t="shared" si="89"/>
        <v>16.250704208440524</v>
      </c>
      <c r="X81" s="31">
        <f t="shared" si="90"/>
        <v>-0.43608678437436765</v>
      </c>
      <c r="Y81" s="31">
        <f t="shared" si="91"/>
        <v>-5.0855759546577168</v>
      </c>
      <c r="Z81" s="31">
        <f t="shared" si="92"/>
        <v>3.6979890325494758</v>
      </c>
      <c r="AA81" s="31">
        <f t="shared" si="93"/>
        <v>6.2637357424646822</v>
      </c>
      <c r="AC81" s="20">
        <f t="shared" ref="AC81:AD81" si="118">P45-$AD$4</f>
        <v>2.9479933910398097</v>
      </c>
      <c r="AD81" s="20">
        <f t="shared" si="118"/>
        <v>1.0880065711198643</v>
      </c>
      <c r="AE81" s="20">
        <f t="shared" si="45"/>
        <v>9.0629653714853582</v>
      </c>
      <c r="AF81" s="20">
        <f t="shared" si="46"/>
        <v>1.6433931325333822</v>
      </c>
      <c r="AG81" s="20">
        <f t="shared" si="47"/>
        <v>1.9093786102038317</v>
      </c>
      <c r="AH81" s="20">
        <f t="shared" si="48"/>
        <v>0.42631599286697064</v>
      </c>
      <c r="AI81" s="20">
        <f t="shared" si="49"/>
        <v>2.7735753922959177</v>
      </c>
      <c r="AJ81" s="20">
        <f t="shared" si="50"/>
        <v>3.2899747880582524</v>
      </c>
      <c r="AK81" s="20">
        <f t="shared" si="51"/>
        <v>-3.5920342245260923</v>
      </c>
      <c r="AL81" s="20">
        <f t="shared" si="52"/>
        <v>-5.8390941135489873</v>
      </c>
      <c r="AM81" s="20">
        <f t="shared" si="53"/>
        <v>4.2657425269581495E-2</v>
      </c>
      <c r="AN81" s="20">
        <f t="shared" si="54"/>
        <v>-1.3158409844050318</v>
      </c>
      <c r="AS81" s="7">
        <f t="shared" si="95"/>
        <v>7.9922254963627752</v>
      </c>
      <c r="AT81" s="7">
        <f t="shared" si="96"/>
        <v>-1.2375369717320868</v>
      </c>
      <c r="AU81" s="7">
        <f t="shared" si="97"/>
        <v>19.076254967197521</v>
      </c>
      <c r="AV81" s="7">
        <f t="shared" si="98"/>
        <v>7.6919349578175975</v>
      </c>
      <c r="AW81" s="7">
        <f t="shared" si="99"/>
        <v>8.6141378427641442</v>
      </c>
      <c r="AX81" s="7">
        <f t="shared" si="100"/>
        <v>9.1963911020662739</v>
      </c>
      <c r="AY81" s="7">
        <f t="shared" si="101"/>
        <v>9.7766654463283498</v>
      </c>
      <c r="AZ81" s="7">
        <f t="shared" si="102"/>
        <v>14.497369304208428</v>
      </c>
      <c r="BA81" s="7">
        <f t="shared" si="103"/>
        <v>-1.0128145882953641</v>
      </c>
      <c r="BB81" s="7">
        <f t="shared" si="104"/>
        <v>-5.8035807383094324</v>
      </c>
      <c r="BC81" s="7">
        <f t="shared" si="105"/>
        <v>2.8985569442896133</v>
      </c>
      <c r="BD81" s="7">
        <f t="shared" si="106"/>
        <v>5.3441616889976888</v>
      </c>
    </row>
    <row r="82" spans="1:56" x14ac:dyDescent="0.25">
      <c r="A82" s="24">
        <v>44044</v>
      </c>
      <c r="B82" s="25">
        <v>103.10174600000001</v>
      </c>
      <c r="C82" s="25">
        <v>31.173544</v>
      </c>
      <c r="D82" s="26">
        <v>126.193352</v>
      </c>
      <c r="E82" s="26">
        <v>218.126419</v>
      </c>
      <c r="F82" s="27">
        <v>197.314087</v>
      </c>
      <c r="G82" s="27">
        <v>78.227485999999999</v>
      </c>
      <c r="H82" s="28">
        <v>206.45661899999999</v>
      </c>
      <c r="I82" s="28">
        <v>351.25302099999999</v>
      </c>
      <c r="J82" s="29">
        <v>25.883064000000001</v>
      </c>
      <c r="K82" s="29">
        <v>33.201709999999999</v>
      </c>
      <c r="L82" s="30">
        <v>51.03978</v>
      </c>
      <c r="M82" s="30">
        <v>182.34927400000001</v>
      </c>
      <c r="P82" s="31">
        <f t="shared" si="82"/>
        <v>-0.58464189345542872</v>
      </c>
      <c r="Q82" s="31">
        <f t="shared" si="83"/>
        <v>-2.884381705204897</v>
      </c>
      <c r="R82" s="31">
        <f t="shared" si="84"/>
        <v>-10.090829507405431</v>
      </c>
      <c r="S82" s="31">
        <f t="shared" si="85"/>
        <v>-6.5142379658284284</v>
      </c>
      <c r="T82" s="31">
        <f t="shared" si="86"/>
        <v>3.3973783128824486</v>
      </c>
      <c r="U82" s="31">
        <f t="shared" si="87"/>
        <v>2.2698927075324837</v>
      </c>
      <c r="V82" s="31">
        <f t="shared" si="88"/>
        <v>-5.5274730620285872</v>
      </c>
      <c r="W82" s="31">
        <f t="shared" si="89"/>
        <v>-5.5892082989372982</v>
      </c>
      <c r="X82" s="31">
        <f t="shared" si="90"/>
        <v>-14.361715444508427</v>
      </c>
      <c r="Y82" s="31">
        <f t="shared" si="91"/>
        <v>-12.350360869967236</v>
      </c>
      <c r="Z82" s="31">
        <f t="shared" si="92"/>
        <v>-1.7009262187258734</v>
      </c>
      <c r="AA82" s="31">
        <f t="shared" si="93"/>
        <v>4.8587827116876703</v>
      </c>
      <c r="AC82" s="20">
        <f t="shared" ref="AC82:AD82" si="119">P46-$AD$4</f>
        <v>3.5467329089259696</v>
      </c>
      <c r="AD82" s="20">
        <f t="shared" si="119"/>
        <v>5.0717571979993874</v>
      </c>
      <c r="AE82" s="20">
        <f t="shared" si="45"/>
        <v>-6.8592546548648938</v>
      </c>
      <c r="AF82" s="20">
        <f t="shared" si="46"/>
        <v>-1.0476405463271394</v>
      </c>
      <c r="AG82" s="20">
        <f t="shared" si="47"/>
        <v>-2.6794752113620319</v>
      </c>
      <c r="AH82" s="20">
        <f t="shared" si="48"/>
        <v>-2.8582151518168848</v>
      </c>
      <c r="AI82" s="20">
        <f t="shared" si="49"/>
        <v>0.62131230323877951</v>
      </c>
      <c r="AJ82" s="20">
        <f t="shared" si="50"/>
        <v>4.7225378088325547</v>
      </c>
      <c r="AK82" s="20">
        <f t="shared" si="51"/>
        <v>10.414896699344649</v>
      </c>
      <c r="AL82" s="20">
        <f t="shared" si="52"/>
        <v>7.2391817988784952</v>
      </c>
      <c r="AM82" s="20">
        <f t="shared" si="53"/>
        <v>-1.4767266421866716</v>
      </c>
      <c r="AN82" s="20">
        <f t="shared" si="54"/>
        <v>3.0086170779954395</v>
      </c>
      <c r="AS82" s="7">
        <f t="shared" si="95"/>
        <v>-1.7885677671274087</v>
      </c>
      <c r="AT82" s="7">
        <f t="shared" si="96"/>
        <v>-3.2886501853984647</v>
      </c>
      <c r="AU82" s="7">
        <f t="shared" si="97"/>
        <v>-12.452563063963622</v>
      </c>
      <c r="AV82" s="7">
        <f t="shared" si="98"/>
        <v>-8.8315763070378193</v>
      </c>
      <c r="AW82" s="7">
        <f t="shared" si="99"/>
        <v>2.1082824696725386</v>
      </c>
      <c r="AX82" s="7">
        <f t="shared" si="100"/>
        <v>1.0912534389113029</v>
      </c>
      <c r="AY82" s="7">
        <f t="shared" si="101"/>
        <v>-7.0900765268776844</v>
      </c>
      <c r="AZ82" s="7">
        <f t="shared" si="102"/>
        <v>-7.3425432031693934</v>
      </c>
      <c r="BA82" s="7">
        <f t="shared" si="103"/>
        <v>-14.938443248429422</v>
      </c>
      <c r="BB82" s="7">
        <f t="shared" si="104"/>
        <v>-13.068365653618953</v>
      </c>
      <c r="BC82" s="7">
        <f t="shared" si="105"/>
        <v>-2.5003583069857358</v>
      </c>
      <c r="BD82" s="7">
        <f t="shared" si="106"/>
        <v>3.9392086582206769</v>
      </c>
    </row>
    <row r="83" spans="1:56" x14ac:dyDescent="0.25">
      <c r="A83" s="24">
        <v>44075</v>
      </c>
      <c r="B83" s="25">
        <v>102.49897</v>
      </c>
      <c r="C83" s="25">
        <v>30.274380000000001</v>
      </c>
      <c r="D83" s="26">
        <v>113.459396</v>
      </c>
      <c r="E83" s="26">
        <v>203.917145</v>
      </c>
      <c r="F83" s="27">
        <v>204.01759300000001</v>
      </c>
      <c r="G83" s="27">
        <v>80.003165999999993</v>
      </c>
      <c r="H83" s="28">
        <v>195.04478499999999</v>
      </c>
      <c r="I83" s="28">
        <v>331.62075800000002</v>
      </c>
      <c r="J83" s="29">
        <v>22.165811999999999</v>
      </c>
      <c r="K83" s="29">
        <v>29.101178999999998</v>
      </c>
      <c r="L83" s="30">
        <v>50.171630999999998</v>
      </c>
      <c r="M83" s="30">
        <v>191.20922899999999</v>
      </c>
      <c r="P83" s="31">
        <f t="shared" si="82"/>
        <v>-3.4181816656304043</v>
      </c>
      <c r="Q83" s="31">
        <f t="shared" si="83"/>
        <v>-3.3242233201802973</v>
      </c>
      <c r="R83" s="31">
        <f t="shared" si="84"/>
        <v>-6.0011962341135705</v>
      </c>
      <c r="S83" s="31">
        <f t="shared" si="85"/>
        <v>-3.7369667959994302</v>
      </c>
      <c r="T83" s="31">
        <f t="shared" si="86"/>
        <v>-2.9568606860291724</v>
      </c>
      <c r="U83" s="31">
        <f t="shared" si="87"/>
        <v>1.2104320971497495</v>
      </c>
      <c r="V83" s="31">
        <f t="shared" si="88"/>
        <v>-9.1313761606084398</v>
      </c>
      <c r="W83" s="31">
        <f t="shared" si="89"/>
        <v>-14.646489952236353</v>
      </c>
      <c r="X83" s="31">
        <f t="shared" si="90"/>
        <v>1.5097303902063208</v>
      </c>
      <c r="Y83" s="31">
        <f t="shared" si="91"/>
        <v>-4.9810731036017515</v>
      </c>
      <c r="Z83" s="31">
        <f t="shared" si="92"/>
        <v>-4.39104720354816</v>
      </c>
      <c r="AA83" s="31">
        <f t="shared" si="93"/>
        <v>3.7921365186823763</v>
      </c>
      <c r="AC83" s="20">
        <f t="shared" ref="AC83:AD83" si="120">P47-$AD$4</f>
        <v>0.42652152820176692</v>
      </c>
      <c r="AD83" s="20">
        <f t="shared" si="120"/>
        <v>-2.9966420384742682</v>
      </c>
      <c r="AE83" s="20">
        <f t="shared" si="45"/>
        <v>8.4768446673743654</v>
      </c>
      <c r="AF83" s="20">
        <f t="shared" si="46"/>
        <v>10.462102283385391</v>
      </c>
      <c r="AG83" s="20">
        <f t="shared" si="47"/>
        <v>5.3253075826716838</v>
      </c>
      <c r="AH83" s="20">
        <f t="shared" si="48"/>
        <v>0.89999455693829322</v>
      </c>
      <c r="AI83" s="20">
        <f t="shared" si="49"/>
        <v>3.3000512823847021</v>
      </c>
      <c r="AJ83" s="20">
        <f t="shared" si="50"/>
        <v>4.1572957116603853</v>
      </c>
      <c r="AK83" s="20">
        <f t="shared" si="51"/>
        <v>2.8403167047103821</v>
      </c>
      <c r="AL83" s="20">
        <f t="shared" si="52"/>
        <v>0.46720686209983864</v>
      </c>
      <c r="AM83" s="20">
        <f t="shared" si="53"/>
        <v>-7.0134708635373366</v>
      </c>
      <c r="AN83" s="20">
        <f t="shared" si="54"/>
        <v>-3.4373419029047065</v>
      </c>
      <c r="AS83" s="7">
        <f t="shared" si="95"/>
        <v>-4.6221075393023838</v>
      </c>
      <c r="AT83" s="7">
        <f t="shared" si="96"/>
        <v>-3.728491800373865</v>
      </c>
      <c r="AU83" s="7">
        <f t="shared" si="97"/>
        <v>-8.3629297906717621</v>
      </c>
      <c r="AV83" s="7">
        <f t="shared" si="98"/>
        <v>-6.0543051372088206</v>
      </c>
      <c r="AW83" s="7">
        <f t="shared" si="99"/>
        <v>-4.2459565292390824</v>
      </c>
      <c r="AX83" s="7">
        <f t="shared" si="100"/>
        <v>3.1792828528568684E-2</v>
      </c>
      <c r="AY83" s="7">
        <f t="shared" si="101"/>
        <v>-10.693979625457537</v>
      </c>
      <c r="AZ83" s="7">
        <f t="shared" si="102"/>
        <v>-16.399824856468449</v>
      </c>
      <c r="BA83" s="7">
        <f t="shared" si="103"/>
        <v>0.93300258628532451</v>
      </c>
      <c r="BB83" s="7">
        <f t="shared" si="104"/>
        <v>-5.6990778872534671</v>
      </c>
      <c r="BC83" s="7">
        <f t="shared" si="105"/>
        <v>-5.1904792918080229</v>
      </c>
      <c r="BD83" s="7">
        <f t="shared" si="106"/>
        <v>2.8725624652153829</v>
      </c>
    </row>
    <row r="84" spans="1:56" x14ac:dyDescent="0.25">
      <c r="A84" s="24">
        <v>44105</v>
      </c>
      <c r="B84" s="25">
        <v>98.995368999999997</v>
      </c>
      <c r="C84" s="25">
        <v>29.267992</v>
      </c>
      <c r="D84" s="26">
        <v>106.650475</v>
      </c>
      <c r="E84" s="26">
        <v>196.296829</v>
      </c>
      <c r="F84" s="27">
        <v>197.98507699999999</v>
      </c>
      <c r="G84" s="27">
        <v>80.971549999999993</v>
      </c>
      <c r="H84" s="28">
        <v>177.234512</v>
      </c>
      <c r="I84" s="28">
        <v>283.04995700000001</v>
      </c>
      <c r="J84" s="29">
        <v>22.500456</v>
      </c>
      <c r="K84" s="29">
        <v>27.651627999999999</v>
      </c>
      <c r="L84" s="30">
        <v>47.968570999999997</v>
      </c>
      <c r="M84" s="30">
        <v>198.46014400000001</v>
      </c>
      <c r="P84" s="31">
        <f t="shared" si="82"/>
        <v>3.3019787016501656</v>
      </c>
      <c r="Q84" s="31">
        <f t="shared" si="83"/>
        <v>13.807042177679962</v>
      </c>
      <c r="R84" s="31">
        <f t="shared" si="84"/>
        <v>9.3606343525427285</v>
      </c>
      <c r="S84" s="31">
        <f t="shared" si="85"/>
        <v>5.7292433389232178</v>
      </c>
      <c r="T84" s="31">
        <f t="shared" si="86"/>
        <v>2.0845151879805623</v>
      </c>
      <c r="U84" s="31">
        <f t="shared" si="87"/>
        <v>12.718495570357756</v>
      </c>
      <c r="V84" s="31">
        <f t="shared" si="88"/>
        <v>15.761377784028884</v>
      </c>
      <c r="W84" s="31">
        <f t="shared" si="89"/>
        <v>16.720422607236095</v>
      </c>
      <c r="X84" s="31">
        <f t="shared" si="90"/>
        <v>32.446217978871196</v>
      </c>
      <c r="Y84" s="31">
        <f t="shared" si="91"/>
        <v>16.891500927178683</v>
      </c>
      <c r="Z84" s="31">
        <f t="shared" si="92"/>
        <v>4.062841480101631</v>
      </c>
      <c r="AA84" s="31">
        <f t="shared" si="93"/>
        <v>-2.0124655356493215</v>
      </c>
      <c r="AC84" s="20">
        <f t="shared" ref="AC84:AD84" si="121">P48-$AD$4</f>
        <v>3.2506975562736011</v>
      </c>
      <c r="AD84" s="20">
        <f t="shared" si="121"/>
        <v>2.2187946118457695</v>
      </c>
      <c r="AE84" s="20">
        <f t="shared" si="45"/>
        <v>0.4583749043977452</v>
      </c>
      <c r="AF84" s="20">
        <f t="shared" si="46"/>
        <v>-1.3769622602117337E-2</v>
      </c>
      <c r="AG84" s="20">
        <f t="shared" si="47"/>
        <v>1.8276261728670411</v>
      </c>
      <c r="AH84" s="20">
        <f t="shared" si="48"/>
        <v>4.2300425092088583</v>
      </c>
      <c r="AI84" s="20">
        <f t="shared" si="49"/>
        <v>1.169227558184021</v>
      </c>
      <c r="AJ84" s="20">
        <f t="shared" si="50"/>
        <v>9.562421488526418E-2</v>
      </c>
      <c r="AK84" s="20">
        <f t="shared" si="51"/>
        <v>0.52543618102215905</v>
      </c>
      <c r="AL84" s="20">
        <f t="shared" si="52"/>
        <v>-1.2759156255740263</v>
      </c>
      <c r="AM84" s="20">
        <f t="shared" si="53"/>
        <v>2.2379308569359928</v>
      </c>
      <c r="AN84" s="20">
        <f t="shared" si="54"/>
        <v>1.6284176732886673</v>
      </c>
      <c r="AS84" s="7">
        <f t="shared" si="95"/>
        <v>2.0980528279781856</v>
      </c>
      <c r="AT84" s="7">
        <f t="shared" si="96"/>
        <v>13.402773697486396</v>
      </c>
      <c r="AU84" s="7">
        <f t="shared" si="97"/>
        <v>6.9989007959845377</v>
      </c>
      <c r="AV84" s="7">
        <f t="shared" si="98"/>
        <v>3.4119049977138274</v>
      </c>
      <c r="AW84" s="7">
        <f t="shared" si="99"/>
        <v>0.79541934477065235</v>
      </c>
      <c r="AX84" s="7">
        <f t="shared" si="100"/>
        <v>11.539856301736576</v>
      </c>
      <c r="AY84" s="7">
        <f t="shared" si="101"/>
        <v>14.198774319179787</v>
      </c>
      <c r="AZ84" s="7">
        <f t="shared" si="102"/>
        <v>14.967087703003999</v>
      </c>
      <c r="BA84" s="7">
        <f t="shared" si="103"/>
        <v>31.869490174950201</v>
      </c>
      <c r="BB84" s="7">
        <f t="shared" si="104"/>
        <v>16.173496143526968</v>
      </c>
      <c r="BC84" s="7">
        <f t="shared" si="105"/>
        <v>3.2634093918417686</v>
      </c>
      <c r="BD84" s="7">
        <f t="shared" si="106"/>
        <v>-2.9320395891163145</v>
      </c>
    </row>
    <row r="85" spans="1:56" x14ac:dyDescent="0.25">
      <c r="A85" s="24">
        <v>44136</v>
      </c>
      <c r="B85" s="25">
        <v>102.26417499999999</v>
      </c>
      <c r="C85" s="25">
        <v>33.309035999999999</v>
      </c>
      <c r="D85" s="26">
        <v>116.633636</v>
      </c>
      <c r="E85" s="26">
        <v>207.54315199999999</v>
      </c>
      <c r="F85" s="27">
        <v>202.11210600000001</v>
      </c>
      <c r="G85" s="27">
        <v>91.269913000000003</v>
      </c>
      <c r="H85" s="28">
        <v>205.16911300000001</v>
      </c>
      <c r="I85" s="28">
        <v>330.37710600000003</v>
      </c>
      <c r="J85" s="29">
        <v>29.801003000000001</v>
      </c>
      <c r="K85" s="29">
        <v>32.322403000000001</v>
      </c>
      <c r="L85" s="30">
        <v>49.917458000000003</v>
      </c>
      <c r="M85" s="30">
        <v>194.46620200000001</v>
      </c>
      <c r="P85" s="31">
        <f t="shared" si="82"/>
        <v>1.1735331556725681</v>
      </c>
      <c r="Q85" s="31">
        <f t="shared" si="83"/>
        <v>-2.9272777512984849</v>
      </c>
      <c r="R85" s="31">
        <f t="shared" si="84"/>
        <v>11.649683115426491</v>
      </c>
      <c r="S85" s="31">
        <f t="shared" si="85"/>
        <v>4.1725838296991835</v>
      </c>
      <c r="T85" s="31">
        <f t="shared" si="86"/>
        <v>-0.72875397181799695</v>
      </c>
      <c r="U85" s="31">
        <f t="shared" si="87"/>
        <v>9.6556528984529599</v>
      </c>
      <c r="V85" s="31">
        <f t="shared" si="88"/>
        <v>4.1404994522737937</v>
      </c>
      <c r="W85" s="31">
        <f t="shared" si="89"/>
        <v>6.071146467394728</v>
      </c>
      <c r="X85" s="31">
        <f t="shared" si="90"/>
        <v>4.9549943000240626</v>
      </c>
      <c r="Y85" s="31">
        <f t="shared" si="91"/>
        <v>10.711975839172606</v>
      </c>
      <c r="Z85" s="31">
        <f t="shared" si="92"/>
        <v>4.0635703044013205</v>
      </c>
      <c r="AA85" s="31">
        <f t="shared" si="93"/>
        <v>2.8824582073135652</v>
      </c>
      <c r="AC85" s="20">
        <f t="shared" ref="AC85:AD85" si="122">P49-$AD$4</f>
        <v>3.7867213520919485E-2</v>
      </c>
      <c r="AD85" s="20">
        <f t="shared" si="122"/>
        <v>-0.40149463223747084</v>
      </c>
      <c r="AE85" s="20">
        <f t="shared" si="45"/>
        <v>-2.3745038124415703</v>
      </c>
      <c r="AF85" s="20">
        <f t="shared" si="46"/>
        <v>0.93415514710321546</v>
      </c>
      <c r="AG85" s="20">
        <f t="shared" si="47"/>
        <v>-0.5200310802254311</v>
      </c>
      <c r="AH85" s="20">
        <f t="shared" si="48"/>
        <v>-1.3522581713946331</v>
      </c>
      <c r="AI85" s="20">
        <f t="shared" si="49"/>
        <v>0.24561288100627898</v>
      </c>
      <c r="AJ85" s="20">
        <f t="shared" si="50"/>
        <v>-0.61244681368371534</v>
      </c>
      <c r="AK85" s="20">
        <f t="shared" si="51"/>
        <v>4.4071612215823057</v>
      </c>
      <c r="AL85" s="20">
        <f t="shared" si="52"/>
        <v>0.1456507434658576</v>
      </c>
      <c r="AM85" s="20">
        <f t="shared" si="53"/>
        <v>2.3019355646954835</v>
      </c>
      <c r="AN85" s="20">
        <f t="shared" si="54"/>
        <v>-3.1371017249551998</v>
      </c>
      <c r="AS85" s="7">
        <f t="shared" si="95"/>
        <v>-3.03927179994119E-2</v>
      </c>
      <c r="AT85" s="7">
        <f t="shared" si="96"/>
        <v>-3.3315462314920525</v>
      </c>
      <c r="AU85" s="7">
        <f t="shared" si="97"/>
        <v>9.2879495588683003</v>
      </c>
      <c r="AV85" s="7">
        <f t="shared" si="98"/>
        <v>1.8552454884897931</v>
      </c>
      <c r="AW85" s="7">
        <f t="shared" si="99"/>
        <v>-2.0178498150279069</v>
      </c>
      <c r="AX85" s="7">
        <f t="shared" si="100"/>
        <v>8.4770136298317791</v>
      </c>
      <c r="AY85" s="7">
        <f t="shared" si="101"/>
        <v>2.5778959874246965</v>
      </c>
      <c r="AZ85" s="7">
        <f t="shared" si="102"/>
        <v>4.3178115631626319</v>
      </c>
      <c r="BA85" s="7">
        <f t="shared" si="103"/>
        <v>4.3782664961030662</v>
      </c>
      <c r="BB85" s="7">
        <f t="shared" si="104"/>
        <v>9.9939710555208894</v>
      </c>
      <c r="BC85" s="7">
        <f t="shared" si="105"/>
        <v>3.264138216141458</v>
      </c>
      <c r="BD85" s="7">
        <f t="shared" si="106"/>
        <v>1.962884153846572</v>
      </c>
    </row>
    <row r="86" spans="1:56" x14ac:dyDescent="0.25">
      <c r="A86" s="24">
        <v>44166</v>
      </c>
      <c r="B86" s="25">
        <v>103.464279</v>
      </c>
      <c r="C86" s="25">
        <v>32.333987999999998</v>
      </c>
      <c r="D86" s="26">
        <v>130.22108499999999</v>
      </c>
      <c r="E86" s="26">
        <v>216.20306400000001</v>
      </c>
      <c r="F86" s="27">
        <v>200.639206</v>
      </c>
      <c r="G86" s="27">
        <v>100.08261899999999</v>
      </c>
      <c r="H86" s="28">
        <v>213.66413900000001</v>
      </c>
      <c r="I86" s="28">
        <v>350.43478399999998</v>
      </c>
      <c r="J86" s="29">
        <v>31.277640999999999</v>
      </c>
      <c r="K86" s="29">
        <v>35.784770999999999</v>
      </c>
      <c r="L86" s="30">
        <v>51.945889000000001</v>
      </c>
      <c r="M86" s="30">
        <v>200.071609</v>
      </c>
      <c r="P86" s="31">
        <f t="shared" si="82"/>
        <v>12.877887062838367</v>
      </c>
      <c r="Q86" s="31">
        <f t="shared" si="83"/>
        <v>-2.4721571616838522</v>
      </c>
      <c r="R86" s="31">
        <f t="shared" si="84"/>
        <v>-0.55015360991653717</v>
      </c>
      <c r="S86" s="31">
        <f t="shared" si="85"/>
        <v>4.2891973075830148</v>
      </c>
      <c r="T86" s="31">
        <f t="shared" si="86"/>
        <v>-3.1410306717421954</v>
      </c>
      <c r="U86" s="31">
        <f t="shared" si="87"/>
        <v>-9.5064588587554724</v>
      </c>
      <c r="V86" s="31">
        <f t="shared" si="88"/>
        <v>-11.649045139952108</v>
      </c>
      <c r="W86" s="31">
        <f t="shared" si="89"/>
        <v>-11.388458230219511</v>
      </c>
      <c r="X86" s="31">
        <f t="shared" si="90"/>
        <v>4.9801038383936902</v>
      </c>
      <c r="Y86" s="31">
        <f t="shared" si="91"/>
        <v>8.7821632280391082</v>
      </c>
      <c r="Z86" s="31">
        <f t="shared" si="92"/>
        <v>-4.6367345835586775</v>
      </c>
      <c r="AA86" s="31">
        <f t="shared" si="93"/>
        <v>-0.52929798750206425</v>
      </c>
      <c r="AC86" s="20">
        <f t="shared" ref="AC86:AD86" si="123">P50-$AD$4</f>
        <v>7.7149349977405128</v>
      </c>
      <c r="AD86" s="20">
        <f t="shared" si="123"/>
        <v>1.0600153148603901</v>
      </c>
      <c r="AE86" s="20">
        <f t="shared" si="45"/>
        <v>-2.2675494744995146</v>
      </c>
      <c r="AF86" s="20">
        <f t="shared" si="46"/>
        <v>9.8669044822063015</v>
      </c>
      <c r="AG86" s="20">
        <f t="shared" si="47"/>
        <v>-1.7733052460767014</v>
      </c>
      <c r="AH86" s="20">
        <f t="shared" si="48"/>
        <v>-2.2834790846487825</v>
      </c>
      <c r="AI86" s="20">
        <f t="shared" si="49"/>
        <v>7.7506567834860691</v>
      </c>
      <c r="AJ86" s="20">
        <f t="shared" si="50"/>
        <v>10.450442017851451</v>
      </c>
      <c r="AK86" s="20">
        <f t="shared" si="51"/>
        <v>4.0876204587576508</v>
      </c>
      <c r="AL86" s="20">
        <f t="shared" si="52"/>
        <v>3.1719700499022334</v>
      </c>
      <c r="AM86" s="20">
        <f t="shared" si="53"/>
        <v>-7.5716623278795305</v>
      </c>
      <c r="AN86" s="20">
        <f t="shared" si="54"/>
        <v>-6.6454508355843274</v>
      </c>
      <c r="AS86" s="7">
        <f t="shared" si="95"/>
        <v>11.673961189166388</v>
      </c>
      <c r="AT86" s="7">
        <f t="shared" si="96"/>
        <v>-2.8764256418774199</v>
      </c>
      <c r="AU86" s="7">
        <f t="shared" si="97"/>
        <v>-2.9118871664747283</v>
      </c>
      <c r="AV86" s="7">
        <f t="shared" si="98"/>
        <v>1.9718589663736243</v>
      </c>
      <c r="AW86" s="7">
        <f t="shared" si="99"/>
        <v>-4.4301265149521054</v>
      </c>
      <c r="AX86" s="7">
        <f t="shared" si="100"/>
        <v>-10.685098127376653</v>
      </c>
      <c r="AY86" s="7">
        <f t="shared" si="101"/>
        <v>-13.211648604801205</v>
      </c>
      <c r="AZ86" s="7">
        <f t="shared" si="102"/>
        <v>-13.141793134451607</v>
      </c>
      <c r="BA86" s="7">
        <f t="shared" si="103"/>
        <v>4.4033760344726938</v>
      </c>
      <c r="BB86" s="7">
        <f t="shared" si="104"/>
        <v>8.0641584443873917</v>
      </c>
      <c r="BC86" s="7">
        <f t="shared" si="105"/>
        <v>-5.4361666718185404</v>
      </c>
      <c r="BD86" s="7">
        <f t="shared" si="106"/>
        <v>-1.4488720409690574</v>
      </c>
    </row>
    <row r="87" spans="1:56" x14ac:dyDescent="0.25">
      <c r="A87" s="24">
        <v>44197</v>
      </c>
      <c r="B87" s="25">
        <v>116.788292</v>
      </c>
      <c r="C87" s="25">
        <v>31.534641000000001</v>
      </c>
      <c r="D87" s="26">
        <v>129.50466900000001</v>
      </c>
      <c r="E87" s="26">
        <v>225.47644</v>
      </c>
      <c r="F87" s="27">
        <v>194.33706699999999</v>
      </c>
      <c r="G87" s="27">
        <v>90.568306000000007</v>
      </c>
      <c r="H87" s="28">
        <v>188.77430699999999</v>
      </c>
      <c r="I87" s="28">
        <v>310.525665</v>
      </c>
      <c r="J87" s="29">
        <v>32.835299999999997</v>
      </c>
      <c r="K87" s="29">
        <v>38.927447999999998</v>
      </c>
      <c r="L87" s="30">
        <v>49.537295999999998</v>
      </c>
      <c r="M87" s="30">
        <v>199.01263399999999</v>
      </c>
      <c r="P87" s="31">
        <f t="shared" si="82"/>
        <v>-2.692328953659151</v>
      </c>
      <c r="Q87" s="31">
        <f t="shared" si="83"/>
        <v>-5.6982541833915263</v>
      </c>
      <c r="R87" s="31">
        <f t="shared" si="84"/>
        <v>-8.1085285040958688</v>
      </c>
      <c r="S87" s="31">
        <f t="shared" si="85"/>
        <v>0.18107435082794776</v>
      </c>
      <c r="T87" s="31">
        <f t="shared" si="86"/>
        <v>-0.81792888229603733</v>
      </c>
      <c r="U87" s="31">
        <f t="shared" si="87"/>
        <v>11.5897199181356</v>
      </c>
      <c r="V87" s="31">
        <f t="shared" si="88"/>
        <v>9.904261494653511</v>
      </c>
      <c r="W87" s="31">
        <f t="shared" si="89"/>
        <v>12.01699608307738</v>
      </c>
      <c r="X87" s="31">
        <f t="shared" si="90"/>
        <v>11.222544030357584</v>
      </c>
      <c r="Y87" s="31">
        <f t="shared" si="91"/>
        <v>21.25334288546221</v>
      </c>
      <c r="Z87" s="31">
        <f t="shared" si="92"/>
        <v>2.4267634632298085</v>
      </c>
      <c r="AA87" s="31">
        <f t="shared" si="93"/>
        <v>2.7765709588065679</v>
      </c>
      <c r="AC87" s="20">
        <f t="shared" ref="AC87:AD87" si="124">P51-$AD$4</f>
        <v>-3.6837641040420483</v>
      </c>
      <c r="AD87" s="20">
        <f t="shared" si="124"/>
        <v>-3.1747839447190569</v>
      </c>
      <c r="AE87" s="20">
        <f t="shared" si="45"/>
        <v>5.1808334792395154</v>
      </c>
      <c r="AF87" s="20">
        <f t="shared" si="46"/>
        <v>-2.5090336166162248</v>
      </c>
      <c r="AG87" s="20">
        <f t="shared" si="47"/>
        <v>-9.0337525408354651</v>
      </c>
      <c r="AH87" s="20">
        <f t="shared" si="48"/>
        <v>-0.69345286866369715</v>
      </c>
      <c r="AI87" s="20">
        <f t="shared" si="49"/>
        <v>-2.2423336892345831</v>
      </c>
      <c r="AJ87" s="20">
        <f t="shared" si="50"/>
        <v>2.9597641638152421</v>
      </c>
      <c r="AK87" s="20">
        <f t="shared" si="51"/>
        <v>-11.12704043141785</v>
      </c>
      <c r="AL87" s="20">
        <f t="shared" si="52"/>
        <v>-14.445621338952183</v>
      </c>
      <c r="AM87" s="20">
        <f t="shared" si="53"/>
        <v>-8.355357103686373</v>
      </c>
      <c r="AN87" s="20">
        <f t="shared" si="54"/>
        <v>-1.8782116277548728</v>
      </c>
      <c r="AS87" s="7">
        <f t="shared" si="95"/>
        <v>-3.896254827331131</v>
      </c>
      <c r="AT87" s="7">
        <f t="shared" si="96"/>
        <v>-6.102522663585094</v>
      </c>
      <c r="AU87" s="7">
        <f t="shared" si="97"/>
        <v>-10.47026206065406</v>
      </c>
      <c r="AV87" s="7">
        <f t="shared" si="98"/>
        <v>-2.1362639903814427</v>
      </c>
      <c r="AW87" s="7">
        <f t="shared" si="99"/>
        <v>-2.1070247255059473</v>
      </c>
      <c r="AX87" s="7">
        <f t="shared" si="100"/>
        <v>10.411080649514419</v>
      </c>
      <c r="AY87" s="7">
        <f t="shared" si="101"/>
        <v>8.3416580298044138</v>
      </c>
      <c r="AZ87" s="7">
        <f t="shared" si="102"/>
        <v>10.263661178845284</v>
      </c>
      <c r="BA87" s="7">
        <f t="shared" si="103"/>
        <v>10.645816226436589</v>
      </c>
      <c r="BB87" s="7">
        <f t="shared" si="104"/>
        <v>20.535338101810495</v>
      </c>
      <c r="BC87" s="7">
        <f t="shared" si="105"/>
        <v>1.6273313749699461</v>
      </c>
      <c r="BD87" s="7">
        <f t="shared" si="106"/>
        <v>1.8569969053395747</v>
      </c>
    </row>
    <row r="88" spans="1:56" x14ac:dyDescent="0.25">
      <c r="A88" s="24">
        <v>44228</v>
      </c>
      <c r="B88" s="25">
        <v>113.643967</v>
      </c>
      <c r="C88" s="25">
        <v>29.737717</v>
      </c>
      <c r="D88" s="26">
        <v>119.00374600000001</v>
      </c>
      <c r="E88" s="26">
        <v>225.88471999999999</v>
      </c>
      <c r="F88" s="27">
        <v>192.74752799999999</v>
      </c>
      <c r="G88" s="27">
        <v>101.064919</v>
      </c>
      <c r="H88" s="28">
        <v>207.47100800000001</v>
      </c>
      <c r="I88" s="28">
        <v>347.841522</v>
      </c>
      <c r="J88" s="29">
        <v>36.520256000000003</v>
      </c>
      <c r="K88" s="29">
        <v>47.200831999999998</v>
      </c>
      <c r="L88" s="30">
        <v>50.739449</v>
      </c>
      <c r="M88" s="30">
        <v>204.53836100000001</v>
      </c>
      <c r="P88" s="31">
        <f t="shared" si="82"/>
        <v>5.0095048160359035E-2</v>
      </c>
      <c r="Q88" s="31">
        <f t="shared" si="83"/>
        <v>8.1815493771764771</v>
      </c>
      <c r="R88" s="31">
        <f t="shared" si="84"/>
        <v>0.88448224142456677</v>
      </c>
      <c r="S88" s="31">
        <f t="shared" si="85"/>
        <v>1.6924757017650505</v>
      </c>
      <c r="T88" s="31">
        <f t="shared" si="86"/>
        <v>9.4009356114803424</v>
      </c>
      <c r="U88" s="31">
        <f t="shared" si="87"/>
        <v>1.5784507777619528</v>
      </c>
      <c r="V88" s="31">
        <f t="shared" si="88"/>
        <v>-0.15597745589591705</v>
      </c>
      <c r="W88" s="31">
        <f t="shared" si="89"/>
        <v>0.62171042363368123</v>
      </c>
      <c r="X88" s="31">
        <f t="shared" si="90"/>
        <v>-3.6447033668110307</v>
      </c>
      <c r="Y88" s="31">
        <f t="shared" si="91"/>
        <v>4.4291253171130585</v>
      </c>
      <c r="Z88" s="31">
        <f t="shared" si="92"/>
        <v>5.7803130656779445</v>
      </c>
      <c r="AA88" s="31">
        <f t="shared" si="93"/>
        <v>5.4800184890500647</v>
      </c>
      <c r="AC88" s="20">
        <f t="shared" ref="AC88:AD88" si="125">P52-$AD$4</f>
        <v>-1.8835430348419231</v>
      </c>
      <c r="AD88" s="20">
        <f t="shared" si="125"/>
        <v>-2.5567181317297356</v>
      </c>
      <c r="AE88" s="20">
        <f t="shared" si="45"/>
        <v>-6.624964967692244</v>
      </c>
      <c r="AF88" s="20">
        <f t="shared" si="46"/>
        <v>-3.412807837847915</v>
      </c>
      <c r="AG88" s="20">
        <f t="shared" si="47"/>
        <v>-1.4388870788143833</v>
      </c>
      <c r="AH88" s="20">
        <f t="shared" si="48"/>
        <v>0.72950263508321722</v>
      </c>
      <c r="AI88" s="20">
        <f t="shared" si="49"/>
        <v>-3.7350336523932222</v>
      </c>
      <c r="AJ88" s="20">
        <f t="shared" si="50"/>
        <v>-1.5452718463825739</v>
      </c>
      <c r="AK88" s="20">
        <f t="shared" si="51"/>
        <v>1.1168538122358456</v>
      </c>
      <c r="AL88" s="20">
        <f t="shared" si="52"/>
        <v>-1.6885261288245585</v>
      </c>
      <c r="AM88" s="20">
        <f t="shared" si="53"/>
        <v>4.4497899076470553</v>
      </c>
      <c r="AN88" s="20">
        <f t="shared" si="54"/>
        <v>1.8561379208202382</v>
      </c>
      <c r="AS88" s="7">
        <f t="shared" si="95"/>
        <v>-1.153830825511621</v>
      </c>
      <c r="AT88" s="7">
        <f t="shared" si="96"/>
        <v>7.7772808969829095</v>
      </c>
      <c r="AU88" s="7">
        <f t="shared" si="97"/>
        <v>-1.4772513151336244</v>
      </c>
      <c r="AV88" s="7">
        <f t="shared" si="98"/>
        <v>-0.62486263944433995</v>
      </c>
      <c r="AW88" s="7">
        <f t="shared" si="99"/>
        <v>8.111839768270432</v>
      </c>
      <c r="AX88" s="7">
        <f t="shared" si="100"/>
        <v>0.3998115091407719</v>
      </c>
      <c r="AY88" s="7">
        <f t="shared" si="101"/>
        <v>-1.7185809207450145</v>
      </c>
      <c r="AZ88" s="7">
        <f t="shared" si="102"/>
        <v>-1.1316244805984144</v>
      </c>
      <c r="BA88" s="7">
        <f t="shared" si="103"/>
        <v>-4.2214311707320267</v>
      </c>
      <c r="BB88" s="7">
        <f t="shared" si="104"/>
        <v>3.7111205334613429</v>
      </c>
      <c r="BC88" s="7">
        <f t="shared" si="105"/>
        <v>4.9808809774180816</v>
      </c>
      <c r="BD88" s="7">
        <f t="shared" si="106"/>
        <v>4.5604444355830713</v>
      </c>
    </row>
    <row r="89" spans="1:56" x14ac:dyDescent="0.25">
      <c r="A89" s="24">
        <v>44256</v>
      </c>
      <c r="B89" s="25">
        <v>113.700897</v>
      </c>
      <c r="C89" s="25">
        <v>32.170723000000002</v>
      </c>
      <c r="D89" s="26">
        <v>120.056313</v>
      </c>
      <c r="E89" s="26">
        <v>229.707764</v>
      </c>
      <c r="F89" s="27">
        <v>210.86759900000001</v>
      </c>
      <c r="G89" s="27">
        <v>102.660179</v>
      </c>
      <c r="H89" s="28">
        <v>207.1474</v>
      </c>
      <c r="I89" s="28">
        <v>350.00408900000002</v>
      </c>
      <c r="J89" s="29">
        <v>35.189200999999997</v>
      </c>
      <c r="K89" s="29">
        <v>49.291415999999998</v>
      </c>
      <c r="L89" s="30">
        <v>53.672348</v>
      </c>
      <c r="M89" s="30">
        <v>215.74710099999999</v>
      </c>
      <c r="P89" s="31">
        <f t="shared" si="82"/>
        <v>0.20026842884097729</v>
      </c>
      <c r="Q89" s="31">
        <f t="shared" si="83"/>
        <v>6.6795421414681977</v>
      </c>
      <c r="R89" s="31">
        <f t="shared" si="84"/>
        <v>7.6217932829571566</v>
      </c>
      <c r="S89" s="31">
        <f t="shared" si="85"/>
        <v>6.9601905140655118</v>
      </c>
      <c r="T89" s="31">
        <f t="shared" si="86"/>
        <v>5.327026083319697</v>
      </c>
      <c r="U89" s="31">
        <f t="shared" si="87"/>
        <v>4.7771473299301315</v>
      </c>
      <c r="V89" s="31">
        <f t="shared" si="88"/>
        <v>10.310297401753532</v>
      </c>
      <c r="W89" s="31">
        <f t="shared" si="89"/>
        <v>7.3051689404691311</v>
      </c>
      <c r="X89" s="31">
        <f t="shared" si="90"/>
        <v>-3.085952420459892</v>
      </c>
      <c r="Y89" s="31">
        <f t="shared" si="91"/>
        <v>2.5255371036612129</v>
      </c>
      <c r="Z89" s="31">
        <f t="shared" si="92"/>
        <v>9.298221870226353</v>
      </c>
      <c r="AA89" s="31">
        <f t="shared" si="93"/>
        <v>14.886080439152693</v>
      </c>
      <c r="AC89" s="20">
        <f t="shared" ref="AC89:AD89" si="126">P53-$AD$4</f>
        <v>-4.1912423390601257</v>
      </c>
      <c r="AD89" s="20">
        <f t="shared" si="126"/>
        <v>1.9518860106849383</v>
      </c>
      <c r="AE89" s="20">
        <f t="shared" si="45"/>
        <v>-2.7058864393032462</v>
      </c>
      <c r="AF89" s="20">
        <f t="shared" si="46"/>
        <v>1.2612530229121504</v>
      </c>
      <c r="AG89" s="20">
        <f t="shared" si="47"/>
        <v>5.8685747573528229</v>
      </c>
      <c r="AH89" s="20">
        <f t="shared" si="48"/>
        <v>-1.7567086568116848</v>
      </c>
      <c r="AI89" s="20">
        <f t="shared" si="49"/>
        <v>4.8653027045619295</v>
      </c>
      <c r="AJ89" s="20">
        <f t="shared" si="50"/>
        <v>0.57155958478617919</v>
      </c>
      <c r="AK89" s="20">
        <f t="shared" si="51"/>
        <v>8.3400482001160157</v>
      </c>
      <c r="AL89" s="20">
        <f t="shared" si="52"/>
        <v>3.0046004894157479</v>
      </c>
      <c r="AM89" s="20">
        <f t="shared" si="53"/>
        <v>-3.1455042407726181</v>
      </c>
      <c r="AN89" s="20">
        <f t="shared" si="54"/>
        <v>0.50987145177098725</v>
      </c>
      <c r="AS89" s="7">
        <f t="shared" si="95"/>
        <v>-1.0036574448310027</v>
      </c>
      <c r="AT89" s="7">
        <f t="shared" si="96"/>
        <v>6.27527366127463</v>
      </c>
      <c r="AU89" s="7">
        <f t="shared" si="97"/>
        <v>5.2600597263989659</v>
      </c>
      <c r="AV89" s="7">
        <f t="shared" si="98"/>
        <v>4.6428521728561218</v>
      </c>
      <c r="AW89" s="7">
        <f t="shared" si="99"/>
        <v>4.0379302401097874</v>
      </c>
      <c r="AX89" s="7">
        <f t="shared" si="100"/>
        <v>3.5985080613089506</v>
      </c>
      <c r="AY89" s="7">
        <f t="shared" si="101"/>
        <v>8.7476939369044349</v>
      </c>
      <c r="AZ89" s="7">
        <f t="shared" si="102"/>
        <v>5.551834036237036</v>
      </c>
      <c r="BA89" s="7">
        <f t="shared" si="103"/>
        <v>-3.6626802243808885</v>
      </c>
      <c r="BB89" s="7">
        <f t="shared" si="104"/>
        <v>1.8075323200094973</v>
      </c>
      <c r="BC89" s="7">
        <f t="shared" si="105"/>
        <v>8.4987897819664902</v>
      </c>
      <c r="BD89" s="7">
        <f t="shared" si="106"/>
        <v>13.966506385685699</v>
      </c>
    </row>
    <row r="90" spans="1:56" x14ac:dyDescent="0.25">
      <c r="A90" s="24">
        <v>44287</v>
      </c>
      <c r="B90" s="25">
        <v>113.92860400000001</v>
      </c>
      <c r="C90" s="25">
        <v>34.319580000000002</v>
      </c>
      <c r="D90" s="26">
        <v>129.20675700000001</v>
      </c>
      <c r="E90" s="26">
        <v>245.69586200000001</v>
      </c>
      <c r="F90" s="27">
        <v>222.100571</v>
      </c>
      <c r="G90" s="27">
        <v>107.564407</v>
      </c>
      <c r="H90" s="28">
        <v>228.50491299999999</v>
      </c>
      <c r="I90" s="28">
        <v>375.57247899999999</v>
      </c>
      <c r="J90" s="29">
        <v>34.103279000000001</v>
      </c>
      <c r="K90" s="29">
        <v>50.536288999999996</v>
      </c>
      <c r="L90" s="30">
        <v>58.662922000000002</v>
      </c>
      <c r="M90" s="30">
        <v>247.86338799999999</v>
      </c>
      <c r="P90" s="31">
        <f t="shared" si="82"/>
        <v>-2.4997637994405797</v>
      </c>
      <c r="Q90" s="31">
        <f t="shared" si="83"/>
        <v>0.20697805742377895</v>
      </c>
      <c r="R90" s="31">
        <f t="shared" si="84"/>
        <v>-5.2107220677321102</v>
      </c>
      <c r="S90" s="31">
        <f t="shared" si="85"/>
        <v>-0.99137241472956328</v>
      </c>
      <c r="T90" s="31">
        <f t="shared" si="86"/>
        <v>-0.92764417071219407</v>
      </c>
      <c r="U90" s="31">
        <f t="shared" si="87"/>
        <v>-0.53279427273745794</v>
      </c>
      <c r="V90" s="31">
        <f t="shared" si="88"/>
        <v>-2.6802535313540488</v>
      </c>
      <c r="W90" s="31">
        <f t="shared" si="89"/>
        <v>-5.510134569790992</v>
      </c>
      <c r="X90" s="31">
        <f t="shared" si="90"/>
        <v>1.6052737920010607</v>
      </c>
      <c r="Y90" s="31">
        <f t="shared" si="91"/>
        <v>1.9741417894772573</v>
      </c>
      <c r="Z90" s="31">
        <f t="shared" si="92"/>
        <v>-0.74810797866495804</v>
      </c>
      <c r="AA90" s="31">
        <f t="shared" si="93"/>
        <v>0.4694727242250174</v>
      </c>
      <c r="AC90" s="20">
        <f t="shared" ref="AC90:AD90" si="127">P54-$AD$4</f>
        <v>5.1545396884745402</v>
      </c>
      <c r="AD90" s="20">
        <f t="shared" si="127"/>
        <v>-3.0613576631503165</v>
      </c>
      <c r="AE90" s="20">
        <f t="shared" si="45"/>
        <v>11.872463044464247</v>
      </c>
      <c r="AF90" s="20">
        <f t="shared" si="46"/>
        <v>4.4847262247226398</v>
      </c>
      <c r="AG90" s="20">
        <f t="shared" si="47"/>
        <v>-5.6413611114675417</v>
      </c>
      <c r="AH90" s="20">
        <f t="shared" si="48"/>
        <v>-2.7672314014946915</v>
      </c>
      <c r="AI90" s="20">
        <f t="shared" si="49"/>
        <v>1.8225669908801416</v>
      </c>
      <c r="AJ90" s="20">
        <f t="shared" si="50"/>
        <v>5.5952087712703706</v>
      </c>
      <c r="AK90" s="20">
        <f t="shared" si="51"/>
        <v>-1.6617037549108544</v>
      </c>
      <c r="AL90" s="20">
        <f t="shared" si="52"/>
        <v>3.2848135902796498</v>
      </c>
      <c r="AM90" s="20">
        <f t="shared" si="53"/>
        <v>4.7729221698854456</v>
      </c>
      <c r="AN90" s="20">
        <f t="shared" si="54"/>
        <v>3.7816710018498672</v>
      </c>
      <c r="AS90" s="7">
        <f t="shared" si="95"/>
        <v>-3.7036896731125597</v>
      </c>
      <c r="AT90" s="7">
        <f t="shared" si="96"/>
        <v>-0.19729042276978859</v>
      </c>
      <c r="AU90" s="7">
        <f t="shared" si="97"/>
        <v>-7.5724556242903009</v>
      </c>
      <c r="AV90" s="7">
        <f t="shared" si="98"/>
        <v>-3.3087107559389537</v>
      </c>
      <c r="AW90" s="7">
        <f t="shared" si="99"/>
        <v>-2.2167400139221041</v>
      </c>
      <c r="AX90" s="7">
        <f t="shared" si="100"/>
        <v>-1.7114335413586388</v>
      </c>
      <c r="AY90" s="7">
        <f t="shared" si="101"/>
        <v>-4.2428569962031464</v>
      </c>
      <c r="AZ90" s="7">
        <f t="shared" si="102"/>
        <v>-7.2634694740230881</v>
      </c>
      <c r="BA90" s="7">
        <f t="shared" si="103"/>
        <v>1.0285459880800643</v>
      </c>
      <c r="BB90" s="7">
        <f t="shared" si="104"/>
        <v>1.2561370058255417</v>
      </c>
      <c r="BC90" s="7">
        <f t="shared" si="105"/>
        <v>-1.5475400669248205</v>
      </c>
      <c r="BD90" s="7">
        <f t="shared" si="106"/>
        <v>-0.45010132924197577</v>
      </c>
    </row>
    <row r="91" spans="1:56" x14ac:dyDescent="0.25">
      <c r="A91" s="24">
        <v>44317</v>
      </c>
      <c r="B91" s="25">
        <v>111.080658</v>
      </c>
      <c r="C91" s="25">
        <v>34.390613999999999</v>
      </c>
      <c r="D91" s="26">
        <v>122.474152</v>
      </c>
      <c r="E91" s="26">
        <v>243.26010099999999</v>
      </c>
      <c r="F91" s="27">
        <v>220.040268</v>
      </c>
      <c r="G91" s="27">
        <v>106.99131</v>
      </c>
      <c r="H91" s="28">
        <v>222.380402</v>
      </c>
      <c r="I91" s="28">
        <v>354.87792999999999</v>
      </c>
      <c r="J91" s="29">
        <v>34.650730000000003</v>
      </c>
      <c r="K91" s="29">
        <v>51.533946999999998</v>
      </c>
      <c r="L91" s="30">
        <v>58.224060000000001</v>
      </c>
      <c r="M91" s="30">
        <v>249.027039</v>
      </c>
      <c r="P91" s="31">
        <f t="shared" si="82"/>
        <v>-0.61721636542700908</v>
      </c>
      <c r="Q91" s="31">
        <f t="shared" si="83"/>
        <v>2.1065427910068824</v>
      </c>
      <c r="R91" s="31">
        <f t="shared" si="84"/>
        <v>10.097618802047315</v>
      </c>
      <c r="S91" s="31">
        <f t="shared" si="85"/>
        <v>8.7494311284529225</v>
      </c>
      <c r="T91" s="31">
        <f t="shared" si="86"/>
        <v>-0.69445970680238611</v>
      </c>
      <c r="U91" s="31">
        <f t="shared" si="87"/>
        <v>-1.4270616931412405</v>
      </c>
      <c r="V91" s="31">
        <f t="shared" si="88"/>
        <v>3.0178832935107369</v>
      </c>
      <c r="W91" s="31">
        <f t="shared" si="89"/>
        <v>1.2507737519771966</v>
      </c>
      <c r="X91" s="31">
        <f t="shared" si="90"/>
        <v>5.5610834172901802</v>
      </c>
      <c r="Y91" s="31">
        <f t="shared" si="91"/>
        <v>9.6435675691598064</v>
      </c>
      <c r="Z91" s="31">
        <f t="shared" si="92"/>
        <v>-2.089531372425768</v>
      </c>
      <c r="AA91" s="31">
        <f t="shared" si="93"/>
        <v>6.4464875237905339</v>
      </c>
      <c r="AC91" s="20">
        <f t="shared" ref="AC91:AD91" si="128">P55-$AD$4</f>
        <v>-2.0815401377196681</v>
      </c>
      <c r="AD91" s="20">
        <f t="shared" si="128"/>
        <v>0.7558582524073536</v>
      </c>
      <c r="AE91" s="20">
        <f t="shared" si="45"/>
        <v>-1.7638043594447934</v>
      </c>
      <c r="AF91" s="20">
        <f t="shared" si="46"/>
        <v>-1.0042346346896442</v>
      </c>
      <c r="AG91" s="20">
        <f t="shared" si="47"/>
        <v>-3.278798594601346</v>
      </c>
      <c r="AH91" s="20">
        <f t="shared" si="48"/>
        <v>-14.552356757748903</v>
      </c>
      <c r="AI91" s="20">
        <f t="shared" si="49"/>
        <v>0.28229233504359286</v>
      </c>
      <c r="AJ91" s="20">
        <f t="shared" si="50"/>
        <v>2.1623766362982515</v>
      </c>
      <c r="AK91" s="20">
        <f t="shared" si="51"/>
        <v>-0.38538701032818157</v>
      </c>
      <c r="AL91" s="20">
        <f t="shared" si="52"/>
        <v>1.6623621981422136</v>
      </c>
      <c r="AM91" s="20">
        <f t="shared" si="53"/>
        <v>0.13025307398090646</v>
      </c>
      <c r="AN91" s="20">
        <f t="shared" si="54"/>
        <v>5.8863642570253942</v>
      </c>
      <c r="AS91" s="7">
        <f t="shared" si="95"/>
        <v>-1.8211422390989891</v>
      </c>
      <c r="AT91" s="7">
        <f t="shared" si="96"/>
        <v>1.7022743108133147</v>
      </c>
      <c r="AU91" s="7">
        <f t="shared" si="97"/>
        <v>7.7358852454891238</v>
      </c>
      <c r="AV91" s="7">
        <f t="shared" si="98"/>
        <v>6.4320927872435316</v>
      </c>
      <c r="AW91" s="7">
        <f t="shared" si="99"/>
        <v>-1.9835555500122961</v>
      </c>
      <c r="AX91" s="7">
        <f t="shared" si="100"/>
        <v>-2.6057009617624214</v>
      </c>
      <c r="AY91" s="7">
        <f t="shared" si="101"/>
        <v>1.4552798286616395</v>
      </c>
      <c r="AZ91" s="7">
        <f t="shared" si="102"/>
        <v>-0.50256115225489895</v>
      </c>
      <c r="BA91" s="7">
        <f t="shared" si="103"/>
        <v>4.9843556133691838</v>
      </c>
      <c r="BB91" s="7">
        <f t="shared" si="104"/>
        <v>8.9255627855080899</v>
      </c>
      <c r="BC91" s="7">
        <f t="shared" si="105"/>
        <v>-2.8889634606856305</v>
      </c>
      <c r="BD91" s="7">
        <f t="shared" si="106"/>
        <v>5.5269134703235405</v>
      </c>
    </row>
    <row r="92" spans="1:56" x14ac:dyDescent="0.25">
      <c r="A92" s="24">
        <v>44348</v>
      </c>
      <c r="B92" s="25">
        <v>110.39505</v>
      </c>
      <c r="C92" s="25">
        <v>35.115067000000003</v>
      </c>
      <c r="D92" s="26">
        <v>134.84112500000001</v>
      </c>
      <c r="E92" s="26">
        <v>264.54397599999999</v>
      </c>
      <c r="F92" s="27">
        <v>218.51217700000001</v>
      </c>
      <c r="G92" s="27">
        <v>105.464478</v>
      </c>
      <c r="H92" s="28">
        <v>229.09158300000001</v>
      </c>
      <c r="I92" s="28">
        <v>359.31664999999998</v>
      </c>
      <c r="J92" s="29">
        <v>36.577686</v>
      </c>
      <c r="K92" s="29">
        <v>56.503658000000001</v>
      </c>
      <c r="L92" s="30">
        <v>57.007449999999999</v>
      </c>
      <c r="M92" s="30">
        <v>265.080536</v>
      </c>
      <c r="P92" s="31">
        <f t="shared" si="82"/>
        <v>4.3560612545580524</v>
      </c>
      <c r="Q92" s="31">
        <f t="shared" si="83"/>
        <v>9.3207254880077528</v>
      </c>
      <c r="R92" s="31">
        <f t="shared" si="84"/>
        <v>6.498228192622979</v>
      </c>
      <c r="S92" s="31">
        <f t="shared" si="85"/>
        <v>5.1716562239920494</v>
      </c>
      <c r="T92" s="31">
        <f t="shared" si="86"/>
        <v>5.073819753303721</v>
      </c>
      <c r="U92" s="31">
        <f t="shared" si="87"/>
        <v>8.6038779806030909</v>
      </c>
      <c r="V92" s="31">
        <f t="shared" si="88"/>
        <v>5.3759268842277663</v>
      </c>
      <c r="W92" s="31">
        <f t="shared" si="89"/>
        <v>5.7109307347711358</v>
      </c>
      <c r="X92" s="31">
        <f t="shared" si="90"/>
        <v>0.54455331045271116</v>
      </c>
      <c r="Y92" s="31">
        <f t="shared" si="91"/>
        <v>-8.734949514242075</v>
      </c>
      <c r="Z92" s="31">
        <f t="shared" si="92"/>
        <v>5.6861936466198637</v>
      </c>
      <c r="AA92" s="31">
        <f t="shared" si="93"/>
        <v>4.6283632080780235</v>
      </c>
      <c r="AC92" s="20">
        <f t="shared" ref="AC92:AD92" si="129">P56-$AD$4</f>
        <v>6.2563083461861728</v>
      </c>
      <c r="AD92" s="20">
        <f t="shared" si="129"/>
        <v>8.8567433088187322</v>
      </c>
      <c r="AE92" s="20">
        <f t="shared" si="45"/>
        <v>1.5943934603541647</v>
      </c>
      <c r="AF92" s="20">
        <f t="shared" si="46"/>
        <v>6.3714014987510108</v>
      </c>
      <c r="AG92" s="20">
        <f t="shared" si="47"/>
        <v>-2.2778861652545501E-2</v>
      </c>
      <c r="AH92" s="20">
        <f t="shared" si="48"/>
        <v>6.0427400939994262</v>
      </c>
      <c r="AI92" s="20">
        <f t="shared" si="49"/>
        <v>2.0350560923416632</v>
      </c>
      <c r="AJ92" s="20">
        <f t="shared" si="50"/>
        <v>-0.45085072375104573</v>
      </c>
      <c r="AK92" s="20">
        <f t="shared" si="51"/>
        <v>-2.4461709002497174</v>
      </c>
      <c r="AL92" s="20">
        <f t="shared" si="52"/>
        <v>-2.6786027449242584</v>
      </c>
      <c r="AM92" s="20">
        <f t="shared" si="53"/>
        <v>2.8988047256934317</v>
      </c>
      <c r="AN92" s="20">
        <f t="shared" si="54"/>
        <v>-4.2896461780660484</v>
      </c>
      <c r="AS92" s="7">
        <f t="shared" si="95"/>
        <v>3.1521353808860724</v>
      </c>
      <c r="AT92" s="7">
        <f t="shared" si="96"/>
        <v>8.916457007814186</v>
      </c>
      <c r="AU92" s="7">
        <f t="shared" si="97"/>
        <v>4.1364946360647874</v>
      </c>
      <c r="AV92" s="7">
        <f t="shared" si="98"/>
        <v>2.854317882782659</v>
      </c>
      <c r="AW92" s="7">
        <f t="shared" si="99"/>
        <v>3.784723910093811</v>
      </c>
      <c r="AX92" s="7">
        <f t="shared" si="100"/>
        <v>7.4252387119819101</v>
      </c>
      <c r="AY92" s="7">
        <f t="shared" si="101"/>
        <v>3.8133234193786691</v>
      </c>
      <c r="AZ92" s="7">
        <f t="shared" si="102"/>
        <v>3.9575958305390402</v>
      </c>
      <c r="BA92" s="7">
        <f t="shared" si="103"/>
        <v>-3.2174493468285159E-2</v>
      </c>
      <c r="BB92" s="7">
        <f t="shared" si="104"/>
        <v>-9.4529542978937915</v>
      </c>
      <c r="BC92" s="7">
        <f t="shared" si="105"/>
        <v>4.8867615583600008</v>
      </c>
      <c r="BD92" s="7">
        <f t="shared" si="106"/>
        <v>3.7087891546110301</v>
      </c>
    </row>
    <row r="93" spans="1:56" x14ac:dyDescent="0.25">
      <c r="A93" s="24">
        <v>44378</v>
      </c>
      <c r="B93" s="25">
        <v>115.203926</v>
      </c>
      <c r="C93" s="25">
        <v>38.388046000000003</v>
      </c>
      <c r="D93" s="26">
        <v>143.603409</v>
      </c>
      <c r="E93" s="26">
        <v>278.225281</v>
      </c>
      <c r="F93" s="27">
        <v>229.59909099999999</v>
      </c>
      <c r="G93" s="27">
        <v>114.53851299999999</v>
      </c>
      <c r="H93" s="28">
        <v>241.40737899999999</v>
      </c>
      <c r="I93" s="28">
        <v>379.836975</v>
      </c>
      <c r="J93" s="29">
        <v>36.776871</v>
      </c>
      <c r="K93" s="29">
        <v>51.568092</v>
      </c>
      <c r="L93" s="30">
        <v>60.249003999999999</v>
      </c>
      <c r="M93" s="30">
        <v>277.34942599999999</v>
      </c>
      <c r="P93" s="31">
        <f t="shared" si="82"/>
        <v>4.8529639519403256</v>
      </c>
      <c r="Q93" s="31">
        <f t="shared" si="83"/>
        <v>8.5897469227790282</v>
      </c>
      <c r="R93" s="31">
        <f t="shared" si="84"/>
        <v>4.092977347076765</v>
      </c>
      <c r="S93" s="31">
        <f t="shared" si="85"/>
        <v>5.9562552836454952</v>
      </c>
      <c r="T93" s="31">
        <f t="shared" si="86"/>
        <v>-2.1630682327047901</v>
      </c>
      <c r="U93" s="31">
        <f t="shared" si="87"/>
        <v>-3.2446658356739766</v>
      </c>
      <c r="V93" s="31">
        <f t="shared" si="88"/>
        <v>-7.0173302366204782</v>
      </c>
      <c r="W93" s="31">
        <f t="shared" si="89"/>
        <v>-10.183482795480881</v>
      </c>
      <c r="X93" s="31">
        <f t="shared" si="90"/>
        <v>-2.1171621696690957</v>
      </c>
      <c r="Y93" s="31">
        <f t="shared" si="91"/>
        <v>-5.2978904086658947</v>
      </c>
      <c r="Z93" s="31">
        <f t="shared" si="92"/>
        <v>3.0922735253847478</v>
      </c>
      <c r="AA93" s="31">
        <f t="shared" si="93"/>
        <v>3.5618220461000716</v>
      </c>
      <c r="AC93" s="20">
        <f t="shared" ref="AC93:AD93" si="130">P57-$AD$4</f>
        <v>1.2380160769308972</v>
      </c>
      <c r="AD93" s="20">
        <f t="shared" si="130"/>
        <v>2.7780378649660147</v>
      </c>
      <c r="AE93" s="20">
        <f t="shared" si="45"/>
        <v>18.418769250055782</v>
      </c>
      <c r="AF93" s="20">
        <f t="shared" si="46"/>
        <v>4.6878515920821311</v>
      </c>
      <c r="AG93" s="20">
        <f t="shared" si="47"/>
        <v>1.7730921988383823</v>
      </c>
      <c r="AH93" s="20">
        <f t="shared" si="48"/>
        <v>0.81935920033896981</v>
      </c>
      <c r="AI93" s="20">
        <f t="shared" si="49"/>
        <v>6.2189161556210397</v>
      </c>
      <c r="AJ93" s="20">
        <f t="shared" si="50"/>
        <v>7.8018144260029567</v>
      </c>
      <c r="AK93" s="20">
        <f t="shared" si="51"/>
        <v>-5.7965919705946289</v>
      </c>
      <c r="AL93" s="20">
        <f t="shared" si="52"/>
        <v>-2.8479096897161278</v>
      </c>
      <c r="AM93" s="20">
        <f t="shared" si="53"/>
        <v>4.2356468302543187</v>
      </c>
      <c r="AN93" s="20">
        <f t="shared" si="54"/>
        <v>-3.6140702397148123</v>
      </c>
      <c r="AS93" s="7">
        <f t="shared" si="95"/>
        <v>3.6490380782683456</v>
      </c>
      <c r="AT93" s="7">
        <f t="shared" si="96"/>
        <v>8.1854784425854614</v>
      </c>
      <c r="AU93" s="7">
        <f t="shared" si="97"/>
        <v>1.7312437905185738</v>
      </c>
      <c r="AV93" s="7">
        <f t="shared" si="98"/>
        <v>3.6389169424361048</v>
      </c>
      <c r="AW93" s="7">
        <f t="shared" si="99"/>
        <v>-3.4521640759147001</v>
      </c>
      <c r="AX93" s="7">
        <f t="shared" si="100"/>
        <v>-4.4233051042951574</v>
      </c>
      <c r="AY93" s="7">
        <f t="shared" si="101"/>
        <v>-8.5799337014695762</v>
      </c>
      <c r="AZ93" s="7">
        <f t="shared" si="102"/>
        <v>-11.936817699712977</v>
      </c>
      <c r="BA93" s="7">
        <f t="shared" si="103"/>
        <v>-2.6938899735900921</v>
      </c>
      <c r="BB93" s="7">
        <f t="shared" si="104"/>
        <v>-6.0158951923176103</v>
      </c>
      <c r="BC93" s="7">
        <f t="shared" si="105"/>
        <v>2.2928414371248853</v>
      </c>
      <c r="BD93" s="7">
        <f t="shared" si="106"/>
        <v>2.6422479926330782</v>
      </c>
    </row>
    <row r="94" spans="1:56" x14ac:dyDescent="0.25">
      <c r="A94" s="24">
        <v>44409</v>
      </c>
      <c r="B94" s="25">
        <v>120.794731</v>
      </c>
      <c r="C94" s="25">
        <v>41.685482</v>
      </c>
      <c r="D94" s="26">
        <v>149.481064</v>
      </c>
      <c r="E94" s="26">
        <v>294.79708900000003</v>
      </c>
      <c r="F94" s="27">
        <v>224.63270600000001</v>
      </c>
      <c r="G94" s="27">
        <v>110.822121</v>
      </c>
      <c r="H94" s="28">
        <v>224.467026</v>
      </c>
      <c r="I94" s="28">
        <v>341.156342</v>
      </c>
      <c r="J94" s="29">
        <v>35.998244999999997</v>
      </c>
      <c r="K94" s="29">
        <v>48.836070999999997</v>
      </c>
      <c r="L94" s="30">
        <v>62.112068000000001</v>
      </c>
      <c r="M94" s="30">
        <v>287.22811899999999</v>
      </c>
      <c r="P94" s="31">
        <f t="shared" si="82"/>
        <v>-6.5205368932855112</v>
      </c>
      <c r="Q94" s="31">
        <f t="shared" si="83"/>
        <v>-6.6420822482033515</v>
      </c>
      <c r="R94" s="31">
        <f t="shared" si="84"/>
        <v>-6.664025351063863</v>
      </c>
      <c r="S94" s="31">
        <f t="shared" si="85"/>
        <v>-6.4331235645274765</v>
      </c>
      <c r="T94" s="31">
        <f t="shared" si="86"/>
        <v>2.0937565520846357</v>
      </c>
      <c r="U94" s="31">
        <f t="shared" si="87"/>
        <v>-5.7467551988108934</v>
      </c>
      <c r="V94" s="31">
        <f t="shared" si="88"/>
        <v>-2.6391796183017124</v>
      </c>
      <c r="W94" s="31">
        <f t="shared" si="89"/>
        <v>0.41878453486290379</v>
      </c>
      <c r="X94" s="31">
        <f t="shared" si="90"/>
        <v>13.397880924472849</v>
      </c>
      <c r="Y94" s="31">
        <f t="shared" si="91"/>
        <v>9.5199591302093101</v>
      </c>
      <c r="Z94" s="31">
        <f t="shared" si="92"/>
        <v>-9.8960237485572033</v>
      </c>
      <c r="AA94" s="31">
        <f t="shared" si="93"/>
        <v>-8.1919563035539706</v>
      </c>
      <c r="AC94" s="20">
        <f t="shared" ref="AC94:AD94" si="131">P58-$AD$4</f>
        <v>8.5506946889370496</v>
      </c>
      <c r="AD94" s="20">
        <f t="shared" si="131"/>
        <v>5.8414933060064227</v>
      </c>
      <c r="AE94" s="20">
        <f t="shared" si="45"/>
        <v>-1.6864094975704131</v>
      </c>
      <c r="AF94" s="20">
        <f t="shared" si="46"/>
        <v>1.0039728624076698</v>
      </c>
      <c r="AG94" s="20">
        <f t="shared" si="47"/>
        <v>2.5588523859207895</v>
      </c>
      <c r="AH94" s="20">
        <f t="shared" si="48"/>
        <v>5.8788016717278007</v>
      </c>
      <c r="AI94" s="20">
        <f t="shared" si="49"/>
        <v>1.1281507805888484</v>
      </c>
      <c r="AJ94" s="20">
        <f t="shared" si="50"/>
        <v>2.0666232205131356</v>
      </c>
      <c r="AK94" s="20">
        <f t="shared" si="51"/>
        <v>4.7384973995391926</v>
      </c>
      <c r="AL94" s="20">
        <f t="shared" si="52"/>
        <v>5.9395677234628845</v>
      </c>
      <c r="AM94" s="20">
        <f t="shared" si="53"/>
        <v>-3.7051153542083499</v>
      </c>
      <c r="AN94" s="20">
        <f t="shared" si="54"/>
        <v>-6.3549230761813691</v>
      </c>
      <c r="AS94" s="7">
        <f t="shared" si="95"/>
        <v>-7.7244627669574912</v>
      </c>
      <c r="AT94" s="7">
        <f t="shared" si="96"/>
        <v>-7.0463507283969191</v>
      </c>
      <c r="AU94" s="7">
        <f t="shared" si="97"/>
        <v>-9.0257589076220537</v>
      </c>
      <c r="AV94" s="7">
        <f t="shared" si="98"/>
        <v>-8.7504619057368664</v>
      </c>
      <c r="AW94" s="7">
        <f t="shared" si="99"/>
        <v>0.80466070887472574</v>
      </c>
      <c r="AX94" s="7">
        <f t="shared" si="100"/>
        <v>-6.9253944674320742</v>
      </c>
      <c r="AY94" s="7">
        <f t="shared" si="101"/>
        <v>-4.2017830831508096</v>
      </c>
      <c r="AZ94" s="7">
        <f t="shared" si="102"/>
        <v>-1.3345503693691918</v>
      </c>
      <c r="BA94" s="7">
        <f t="shared" si="103"/>
        <v>12.821153120551854</v>
      </c>
      <c r="BB94" s="7">
        <f t="shared" si="104"/>
        <v>8.8019543465575936</v>
      </c>
      <c r="BC94" s="7">
        <f t="shared" si="105"/>
        <v>-10.695455836817066</v>
      </c>
      <c r="BD94" s="7">
        <f t="shared" si="106"/>
        <v>-9.111530357020964</v>
      </c>
    </row>
    <row r="95" spans="1:56" x14ac:dyDescent="0.25">
      <c r="A95" s="24">
        <v>44440</v>
      </c>
      <c r="B95" s="25">
        <v>112.918266</v>
      </c>
      <c r="C95" s="25">
        <v>38.916697999999997</v>
      </c>
      <c r="D95" s="26">
        <v>139.51960800000001</v>
      </c>
      <c r="E95" s="26">
        <v>275.83242799999999</v>
      </c>
      <c r="F95" s="27">
        <v>229.33596800000001</v>
      </c>
      <c r="G95" s="27">
        <v>104.453445</v>
      </c>
      <c r="H95" s="28">
        <v>218.54293799999999</v>
      </c>
      <c r="I95" s="28">
        <v>342.58505200000002</v>
      </c>
      <c r="J95" s="29">
        <v>40.821247</v>
      </c>
      <c r="K95" s="29">
        <v>53.485244999999999</v>
      </c>
      <c r="L95" s="30">
        <v>55.965443</v>
      </c>
      <c r="M95" s="30">
        <v>263.69851699999998</v>
      </c>
      <c r="P95" s="31">
        <f t="shared" si="82"/>
        <v>9.1086113561113393</v>
      </c>
      <c r="Q95" s="31">
        <f t="shared" si="83"/>
        <v>1.6973022736924026</v>
      </c>
      <c r="R95" s="31">
        <f t="shared" si="84"/>
        <v>5.8657145883036055</v>
      </c>
      <c r="S95" s="31">
        <f t="shared" si="85"/>
        <v>17.629109583881132</v>
      </c>
      <c r="T95" s="31">
        <f t="shared" si="86"/>
        <v>1.8414795711416687</v>
      </c>
      <c r="U95" s="31">
        <f t="shared" si="87"/>
        <v>-3.8436855768615441</v>
      </c>
      <c r="V95" s="31">
        <f t="shared" si="88"/>
        <v>-4.9292821349367966</v>
      </c>
      <c r="W95" s="31">
        <f t="shared" si="89"/>
        <v>-3.4974526559319985</v>
      </c>
      <c r="X95" s="31">
        <f t="shared" si="90"/>
        <v>3.0289373570582034</v>
      </c>
      <c r="Y95" s="31">
        <f t="shared" si="91"/>
        <v>9.6055743972005772</v>
      </c>
      <c r="Z95" s="31">
        <f t="shared" si="92"/>
        <v>10.524439161501853</v>
      </c>
      <c r="AA95" s="31">
        <f t="shared" si="93"/>
        <v>12.508007013175583</v>
      </c>
      <c r="AC95" s="20">
        <f t="shared" ref="AC95:AD95" si="132">P59-$AD$4</f>
        <v>-7.2289779927961542</v>
      </c>
      <c r="AD95" s="20">
        <f t="shared" si="132"/>
        <v>-3.4957381708573827</v>
      </c>
      <c r="AE95" s="20">
        <f t="shared" si="45"/>
        <v>-4.2516686977129909</v>
      </c>
      <c r="AF95" s="20">
        <f t="shared" si="46"/>
        <v>-7.8140566065260275</v>
      </c>
      <c r="AG95" s="20">
        <f t="shared" si="47"/>
        <v>4.5406038201441783</v>
      </c>
      <c r="AH95" s="20">
        <f t="shared" si="48"/>
        <v>1.3119088841337661</v>
      </c>
      <c r="AI95" s="20">
        <f t="shared" si="49"/>
        <v>-9.3590071929597087</v>
      </c>
      <c r="AJ95" s="20">
        <f t="shared" si="50"/>
        <v>-12.407377946441297</v>
      </c>
      <c r="AK95" s="20">
        <f t="shared" si="51"/>
        <v>-8.4683977012130658</v>
      </c>
      <c r="AL95" s="20">
        <f t="shared" si="52"/>
        <v>-7.4848097663878521</v>
      </c>
      <c r="AM95" s="20">
        <f t="shared" si="53"/>
        <v>5.1562380322497985</v>
      </c>
      <c r="AN95" s="20">
        <f t="shared" si="54"/>
        <v>1.6724141962947963</v>
      </c>
      <c r="AS95" s="7">
        <f t="shared" si="95"/>
        <v>7.9046854824393593</v>
      </c>
      <c r="AT95" s="7">
        <f t="shared" si="96"/>
        <v>1.293033793498835</v>
      </c>
      <c r="AU95" s="7">
        <f t="shared" si="97"/>
        <v>3.5039810317454143</v>
      </c>
      <c r="AV95" s="7">
        <f t="shared" si="98"/>
        <v>15.311771242671741</v>
      </c>
      <c r="AW95" s="7">
        <f t="shared" si="99"/>
        <v>0.55238372793175872</v>
      </c>
      <c r="AX95" s="7">
        <f t="shared" si="100"/>
        <v>-5.022324845482725</v>
      </c>
      <c r="AY95" s="7">
        <f t="shared" si="101"/>
        <v>-6.4918855997858937</v>
      </c>
      <c r="AZ95" s="7">
        <f t="shared" si="102"/>
        <v>-5.2507875601640936</v>
      </c>
      <c r="BA95" s="7">
        <f t="shared" si="103"/>
        <v>2.452209553137207</v>
      </c>
      <c r="BB95" s="7">
        <f t="shared" si="104"/>
        <v>8.8875696135488607</v>
      </c>
      <c r="BC95" s="7">
        <f t="shared" si="105"/>
        <v>9.72500707324199</v>
      </c>
      <c r="BD95" s="7">
        <f t="shared" si="106"/>
        <v>11.588432959708589</v>
      </c>
    </row>
    <row r="96" spans="1:56" x14ac:dyDescent="0.25">
      <c r="A96" s="24">
        <v>44470</v>
      </c>
      <c r="B96" s="25">
        <v>123.203552</v>
      </c>
      <c r="C96" s="25">
        <v>39.577232000000002</v>
      </c>
      <c r="D96" s="26">
        <v>147.70343</v>
      </c>
      <c r="E96" s="26">
        <v>324.45922899999999</v>
      </c>
      <c r="F96" s="27">
        <v>233.55914300000001</v>
      </c>
      <c r="G96" s="27">
        <v>100.43858299999999</v>
      </c>
      <c r="H96" s="28">
        <v>207.77034</v>
      </c>
      <c r="I96" s="28">
        <v>330.60330199999999</v>
      </c>
      <c r="J96" s="29">
        <v>42.057696999999997</v>
      </c>
      <c r="K96" s="29">
        <v>58.622810000000001</v>
      </c>
      <c r="L96" s="30">
        <v>61.855491999999998</v>
      </c>
      <c r="M96" s="30">
        <v>296.68194599999998</v>
      </c>
      <c r="P96" s="31">
        <f t="shared" si="82"/>
        <v>-2.043919155837326</v>
      </c>
      <c r="Q96" s="31">
        <f t="shared" si="83"/>
        <v>22.839500246000011</v>
      </c>
      <c r="R96" s="31">
        <f t="shared" si="84"/>
        <v>10.347150367462699</v>
      </c>
      <c r="S96" s="31">
        <f t="shared" si="85"/>
        <v>-0.31057553921511882</v>
      </c>
      <c r="T96" s="31">
        <f t="shared" si="86"/>
        <v>-0.38689343880663474</v>
      </c>
      <c r="U96" s="31">
        <f t="shared" si="87"/>
        <v>3.3656866704302235</v>
      </c>
      <c r="V96" s="31">
        <f t="shared" si="88"/>
        <v>-8.49980078966035</v>
      </c>
      <c r="W96" s="31">
        <f t="shared" si="89"/>
        <v>-6.0211243746137733</v>
      </c>
      <c r="X96" s="31">
        <f t="shared" si="90"/>
        <v>-8.4494640778832846</v>
      </c>
      <c r="Y96" s="31">
        <f t="shared" si="91"/>
        <v>-7.1816192366077392</v>
      </c>
      <c r="Z96" s="31">
        <f t="shared" si="92"/>
        <v>-1.8711273042658849</v>
      </c>
      <c r="AA96" s="31">
        <f t="shared" si="93"/>
        <v>-1.4449878254472526</v>
      </c>
      <c r="AC96" s="20">
        <f t="shared" ref="AC96:AD96" si="133">P60-$AD$4</f>
        <v>6.6499628119527747</v>
      </c>
      <c r="AD96" s="20">
        <f t="shared" si="133"/>
        <v>6.1578885213068029</v>
      </c>
      <c r="AE96" s="20">
        <f t="shared" si="45"/>
        <v>-19.608399186598977</v>
      </c>
      <c r="AF96" s="20">
        <f t="shared" si="46"/>
        <v>2.6159338577785567</v>
      </c>
      <c r="AG96" s="20">
        <f t="shared" si="47"/>
        <v>5.3590884624638839</v>
      </c>
      <c r="AH96" s="20">
        <f t="shared" si="48"/>
        <v>13.297546978802494</v>
      </c>
      <c r="AI96" s="20">
        <f t="shared" si="49"/>
        <v>1.5962050027906454</v>
      </c>
      <c r="AJ96" s="20">
        <f t="shared" si="50"/>
        <v>0.63391764143580431</v>
      </c>
      <c r="AK96" s="20">
        <f t="shared" si="51"/>
        <v>-5.619161868674456</v>
      </c>
      <c r="AL96" s="20">
        <f t="shared" si="52"/>
        <v>-1.4298216937664816</v>
      </c>
      <c r="AM96" s="20">
        <f t="shared" si="53"/>
        <v>5.5183496439880235</v>
      </c>
      <c r="AN96" s="20">
        <f t="shared" si="54"/>
        <v>2.5873563104022272</v>
      </c>
      <c r="AS96" s="7">
        <f t="shared" si="95"/>
        <v>-3.247845029509306</v>
      </c>
      <c r="AT96" s="7">
        <f t="shared" si="96"/>
        <v>22.435231765806442</v>
      </c>
      <c r="AU96" s="7">
        <f t="shared" si="97"/>
        <v>7.9854168109045087</v>
      </c>
      <c r="AV96" s="7">
        <f t="shared" si="98"/>
        <v>-2.6279138804245092</v>
      </c>
      <c r="AW96" s="7">
        <f t="shared" si="99"/>
        <v>-1.6759892820165447</v>
      </c>
      <c r="AX96" s="7">
        <f t="shared" si="100"/>
        <v>2.1870474018090427</v>
      </c>
      <c r="AY96" s="7">
        <f t="shared" si="101"/>
        <v>-10.062404254509447</v>
      </c>
      <c r="AZ96" s="7">
        <f t="shared" si="102"/>
        <v>-7.7744592788458693</v>
      </c>
      <c r="BA96" s="7">
        <f t="shared" si="103"/>
        <v>-9.0261918818042801</v>
      </c>
      <c r="BB96" s="7">
        <f t="shared" si="104"/>
        <v>-7.8996240202594548</v>
      </c>
      <c r="BC96" s="7">
        <f t="shared" si="105"/>
        <v>-2.6705593925257474</v>
      </c>
      <c r="BD96" s="7">
        <f t="shared" si="106"/>
        <v>-2.3645618789142455</v>
      </c>
    </row>
    <row r="97" spans="1:56" x14ac:dyDescent="0.25">
      <c r="A97" s="24">
        <v>44501</v>
      </c>
      <c r="B97" s="25">
        <v>120.685371</v>
      </c>
      <c r="C97" s="25">
        <v>48.616473999999997</v>
      </c>
      <c r="D97" s="26">
        <v>162.986526</v>
      </c>
      <c r="E97" s="26">
        <v>323.45153800000003</v>
      </c>
      <c r="F97" s="27">
        <v>232.655518</v>
      </c>
      <c r="G97" s="27">
        <v>103.819031</v>
      </c>
      <c r="H97" s="28">
        <v>190.110275</v>
      </c>
      <c r="I97" s="28">
        <v>310.69726600000001</v>
      </c>
      <c r="J97" s="29">
        <v>38.504047</v>
      </c>
      <c r="K97" s="29">
        <v>54.412742999999999</v>
      </c>
      <c r="L97" s="30">
        <v>60.698096999999997</v>
      </c>
      <c r="M97" s="30">
        <v>292.39492799999999</v>
      </c>
      <c r="P97" s="31">
        <f t="shared" si="82"/>
        <v>11.90269780087927</v>
      </c>
      <c r="Q97" s="31">
        <f t="shared" si="83"/>
        <v>10.866053346443859</v>
      </c>
      <c r="R97" s="31">
        <f t="shared" si="84"/>
        <v>7.5796486391764617</v>
      </c>
      <c r="S97" s="31">
        <f t="shared" si="85"/>
        <v>1.9193762498046718</v>
      </c>
      <c r="T97" s="31">
        <f t="shared" si="86"/>
        <v>10.202860522740753</v>
      </c>
      <c r="U97" s="31">
        <f t="shared" si="87"/>
        <v>7.1455136197524416</v>
      </c>
      <c r="V97" s="31">
        <f t="shared" si="88"/>
        <v>12.035668771716846</v>
      </c>
      <c r="W97" s="31">
        <f t="shared" si="89"/>
        <v>14.098822807150157</v>
      </c>
      <c r="X97" s="31">
        <f t="shared" si="90"/>
        <v>4.3226599011787048</v>
      </c>
      <c r="Y97" s="31">
        <f t="shared" si="91"/>
        <v>3.6302433788349964</v>
      </c>
      <c r="Z97" s="31">
        <f t="shared" si="92"/>
        <v>6.1268230534476276</v>
      </c>
      <c r="AA97" s="31">
        <f t="shared" si="93"/>
        <v>14.411393620343516</v>
      </c>
      <c r="AC97" s="20">
        <f t="shared" ref="AC97:AD97" si="134">P61-$AD$4</f>
        <v>-3.5266754124733741</v>
      </c>
      <c r="AD97" s="20">
        <f t="shared" si="134"/>
        <v>-6.056109991946041</v>
      </c>
      <c r="AE97" s="20">
        <f t="shared" si="45"/>
        <v>-12.565571545244055</v>
      </c>
      <c r="AF97" s="20">
        <f t="shared" si="46"/>
        <v>-9.2129418014677285</v>
      </c>
      <c r="AG97" s="20">
        <f t="shared" si="47"/>
        <v>-6.4264121392064011</v>
      </c>
      <c r="AH97" s="20">
        <f t="shared" si="48"/>
        <v>-4.1628999240567461</v>
      </c>
      <c r="AI97" s="20">
        <f t="shared" si="49"/>
        <v>-7.9311077963960814</v>
      </c>
      <c r="AJ97" s="20">
        <f t="shared" si="50"/>
        <v>-7.3809083619371281</v>
      </c>
      <c r="AK97" s="20">
        <f t="shared" si="51"/>
        <v>-3.2290083483183247</v>
      </c>
      <c r="AL97" s="20">
        <f t="shared" si="52"/>
        <v>-14.560836561915352</v>
      </c>
      <c r="AM97" s="20">
        <f t="shared" si="53"/>
        <v>-2.5006761941694884</v>
      </c>
      <c r="AN97" s="20">
        <f t="shared" si="54"/>
        <v>-6.2915944574771849</v>
      </c>
      <c r="AS97" s="7">
        <f t="shared" si="95"/>
        <v>10.698771927207289</v>
      </c>
      <c r="AT97" s="7">
        <f t="shared" si="96"/>
        <v>10.461784866250293</v>
      </c>
      <c r="AU97" s="7">
        <f t="shared" si="97"/>
        <v>5.217915082618271</v>
      </c>
      <c r="AV97" s="7">
        <f t="shared" si="98"/>
        <v>-0.39796209140471861</v>
      </c>
      <c r="AW97" s="7">
        <f t="shared" si="99"/>
        <v>8.9137646795308427</v>
      </c>
      <c r="AX97" s="7">
        <f t="shared" si="100"/>
        <v>5.9668743511312607</v>
      </c>
      <c r="AY97" s="7">
        <f t="shared" si="101"/>
        <v>10.473065306867749</v>
      </c>
      <c r="AZ97" s="7">
        <f t="shared" si="102"/>
        <v>12.345487902918061</v>
      </c>
      <c r="BA97" s="7">
        <f t="shared" si="103"/>
        <v>3.7459320972577084</v>
      </c>
      <c r="BB97" s="7">
        <f t="shared" si="104"/>
        <v>2.9122385951832808</v>
      </c>
      <c r="BC97" s="7">
        <f t="shared" si="105"/>
        <v>5.3273909651877647</v>
      </c>
      <c r="BD97" s="7">
        <f t="shared" si="106"/>
        <v>13.491819566876522</v>
      </c>
    </row>
    <row r="98" spans="1:56" x14ac:dyDescent="0.25">
      <c r="A98" s="24">
        <v>44531</v>
      </c>
      <c r="B98" s="25">
        <v>135.050186</v>
      </c>
      <c r="C98" s="25">
        <v>53.899166000000001</v>
      </c>
      <c r="D98" s="26">
        <v>175.34033199999999</v>
      </c>
      <c r="E98" s="26">
        <v>329.65978999999999</v>
      </c>
      <c r="F98" s="27">
        <v>256.393036</v>
      </c>
      <c r="G98" s="27">
        <v>111.23743399999999</v>
      </c>
      <c r="H98" s="28">
        <v>212.99131800000001</v>
      </c>
      <c r="I98" s="28">
        <v>354.50192299999998</v>
      </c>
      <c r="J98" s="29">
        <v>40.168446000000003</v>
      </c>
      <c r="K98" s="29">
        <v>56.388058000000001</v>
      </c>
      <c r="L98" s="30">
        <v>64.416961999999998</v>
      </c>
      <c r="M98" s="30">
        <v>334.53311200000002</v>
      </c>
      <c r="P98" s="31">
        <f t="shared" si="82"/>
        <v>-9.4358389110252627</v>
      </c>
      <c r="Q98" s="31">
        <f t="shared" si="83"/>
        <v>-10.770543277051825</v>
      </c>
      <c r="R98" s="31">
        <f t="shared" si="84"/>
        <v>-1.5712329094939692</v>
      </c>
      <c r="S98" s="31">
        <f t="shared" si="85"/>
        <v>-7.5344842633067284</v>
      </c>
      <c r="T98" s="31">
        <f t="shared" si="86"/>
        <v>-3.2155678362496554</v>
      </c>
      <c r="U98" s="31">
        <f t="shared" si="87"/>
        <v>-15.944252184026464</v>
      </c>
      <c r="V98" s="31">
        <f t="shared" si="88"/>
        <v>4.3652802787013112</v>
      </c>
      <c r="W98" s="31">
        <f t="shared" si="89"/>
        <v>7.5308795997701905</v>
      </c>
      <c r="X98" s="31">
        <f t="shared" si="90"/>
        <v>18.433155218402007</v>
      </c>
      <c r="Y98" s="31">
        <f t="shared" si="91"/>
        <v>24.137933602891582</v>
      </c>
      <c r="Z98" s="31">
        <f t="shared" si="92"/>
        <v>-2.7109257341257464</v>
      </c>
      <c r="AA98" s="31">
        <f t="shared" si="93"/>
        <v>-3.7376823254494429</v>
      </c>
      <c r="AC98" s="20">
        <f t="shared" ref="AC98:AD98" si="135">P62-$AD$4</f>
        <v>-0.30525920696500908</v>
      </c>
      <c r="AD98" s="20">
        <f t="shared" si="135"/>
        <v>-3.9530736809984486</v>
      </c>
      <c r="AE98" s="20">
        <f t="shared" si="45"/>
        <v>4.3114842896734888</v>
      </c>
      <c r="AF98" s="20">
        <f t="shared" si="46"/>
        <v>1.6118619271302475</v>
      </c>
      <c r="AG98" s="20">
        <f t="shared" si="47"/>
        <v>-0.5225344049863363</v>
      </c>
      <c r="AH98" s="20">
        <f t="shared" si="48"/>
        <v>4.6035127478604547</v>
      </c>
      <c r="AI98" s="20">
        <f t="shared" si="49"/>
        <v>1.1228767165069424</v>
      </c>
      <c r="AJ98" s="20">
        <f t="shared" si="50"/>
        <v>10.712338470533737</v>
      </c>
      <c r="AK98" s="20">
        <f t="shared" si="51"/>
        <v>4.7339518187815282</v>
      </c>
      <c r="AL98" s="20">
        <f t="shared" si="52"/>
        <v>6.2605029009849593</v>
      </c>
      <c r="AM98" s="20">
        <f t="shared" si="53"/>
        <v>8.1401202848186003</v>
      </c>
      <c r="AN98" s="20">
        <f t="shared" si="54"/>
        <v>4.7816859358542567</v>
      </c>
      <c r="AS98" s="7">
        <f t="shared" ref="AS98:AS123" si="136">P98-$AD$4</f>
        <v>-10.639764784697242</v>
      </c>
      <c r="AT98" s="7">
        <f t="shared" ref="AT98:AT123" si="137">Q98-$AE$4</f>
        <v>-11.174811757245392</v>
      </c>
      <c r="AU98" s="7">
        <f t="shared" ref="AU98:AU123" si="138">R98-$AF$4</f>
        <v>-3.9329664660521604</v>
      </c>
      <c r="AV98" s="7">
        <f t="shared" ref="AV98:AV123" si="139">S98-$AG$4</f>
        <v>-9.8518226045161192</v>
      </c>
      <c r="AW98" s="7">
        <f t="shared" ref="AW98:AW123" si="140">T98-$AH$4</f>
        <v>-4.5046636794595649</v>
      </c>
      <c r="AX98" s="7">
        <f t="shared" ref="AX98:AX123" si="141">U98-$AI$4</f>
        <v>-17.122891452647643</v>
      </c>
      <c r="AY98" s="7">
        <f t="shared" ref="AY98:AY123" si="142">V98-$AJ$4</f>
        <v>2.802676813852214</v>
      </c>
      <c r="AZ98" s="7">
        <f t="shared" ref="AZ98:AZ123" si="143">W98-$AK$4</f>
        <v>5.7775446955380954</v>
      </c>
      <c r="BA98" s="7">
        <f t="shared" ref="BA98:BA123" si="144">X98-$AL$4</f>
        <v>17.856427414481011</v>
      </c>
      <c r="BB98" s="7">
        <f t="shared" ref="BB98:BB123" si="145">Y98-$AM$4</f>
        <v>23.419928819239868</v>
      </c>
      <c r="BC98" s="7">
        <f t="shared" ref="BC98:BC121" si="146">Z98-$AN$4</f>
        <v>-3.5103578223856089</v>
      </c>
      <c r="BD98" s="7">
        <f t="shared" ref="BD98:BD123" si="147">AA98-$AO$4</f>
        <v>-4.6572563789164363</v>
      </c>
    </row>
    <row r="99" spans="1:56" x14ac:dyDescent="0.25">
      <c r="A99" s="24">
        <v>44562</v>
      </c>
      <c r="B99" s="25">
        <v>122.307068</v>
      </c>
      <c r="C99" s="25">
        <v>48.093933</v>
      </c>
      <c r="D99" s="26">
        <v>172.58532700000001</v>
      </c>
      <c r="E99" s="26">
        <v>304.82162499999998</v>
      </c>
      <c r="F99" s="27">
        <v>248.14854399999999</v>
      </c>
      <c r="G99" s="27">
        <v>93.501457000000002</v>
      </c>
      <c r="H99" s="28">
        <v>222.28898599999999</v>
      </c>
      <c r="I99" s="28">
        <v>381.19903599999998</v>
      </c>
      <c r="J99" s="29">
        <v>47.572758</v>
      </c>
      <c r="K99" s="29">
        <v>69.99897</v>
      </c>
      <c r="L99" s="30">
        <v>62.670665999999997</v>
      </c>
      <c r="M99" s="30">
        <v>322.02932700000002</v>
      </c>
      <c r="P99" s="31">
        <f t="shared" si="82"/>
        <v>-5.032607763927432</v>
      </c>
      <c r="Q99" s="31">
        <f t="shared" si="83"/>
        <v>-10.235552995842534</v>
      </c>
      <c r="R99" s="31">
        <f t="shared" si="84"/>
        <v>-5.5269362499165364</v>
      </c>
      <c r="S99" s="31">
        <f t="shared" si="85"/>
        <v>-3.9198790440146625</v>
      </c>
      <c r="T99" s="31">
        <f t="shared" si="86"/>
        <v>-5.6581383769876092</v>
      </c>
      <c r="U99" s="31">
        <f t="shared" si="87"/>
        <v>-6.6415820664698311</v>
      </c>
      <c r="V99" s="31">
        <f t="shared" si="88"/>
        <v>-4.4435615896866736</v>
      </c>
      <c r="W99" s="31">
        <f t="shared" si="89"/>
        <v>-6.4927031977069287</v>
      </c>
      <c r="X99" s="31">
        <f t="shared" si="90"/>
        <v>1.9260729007975597</v>
      </c>
      <c r="Y99" s="31">
        <f t="shared" si="91"/>
        <v>3.2385519386928241</v>
      </c>
      <c r="Z99" s="31">
        <f t="shared" si="92"/>
        <v>-4.4435557777541383</v>
      </c>
      <c r="AA99" s="31">
        <f t="shared" si="93"/>
        <v>-0.97901331824974402</v>
      </c>
      <c r="AC99" s="20">
        <f t="shared" ref="AC99:AD99" si="148">P63-$AD$4</f>
        <v>5.647140332090677</v>
      </c>
      <c r="AD99" s="20">
        <f t="shared" si="148"/>
        <v>1.8080916954388453</v>
      </c>
      <c r="AE99" s="20">
        <f t="shared" si="45"/>
        <v>2.8275599051061855</v>
      </c>
      <c r="AF99" s="20">
        <f t="shared" si="46"/>
        <v>6.0736799218296049</v>
      </c>
      <c r="AG99" s="20">
        <f t="shared" si="47"/>
        <v>1.6263938659827275</v>
      </c>
      <c r="AH99" s="20">
        <f t="shared" si="48"/>
        <v>1.9073461750529646</v>
      </c>
      <c r="AI99" s="20">
        <f t="shared" si="49"/>
        <v>8.5064474249309789</v>
      </c>
      <c r="AJ99" s="20">
        <f t="shared" si="50"/>
        <v>5.4405809507745921</v>
      </c>
      <c r="AK99" s="20">
        <f t="shared" si="51"/>
        <v>-0.42634479738333297</v>
      </c>
      <c r="AL99" s="20">
        <f t="shared" si="52"/>
        <v>6.6426898133551786</v>
      </c>
      <c r="AM99" s="20">
        <f t="shared" si="53"/>
        <v>-0.1818608787357574</v>
      </c>
      <c r="AN99" s="20">
        <f t="shared" si="54"/>
        <v>-1.6885846319259885</v>
      </c>
      <c r="AS99" s="7">
        <f t="shared" si="136"/>
        <v>-6.236533637599412</v>
      </c>
      <c r="AT99" s="7">
        <f t="shared" si="137"/>
        <v>-10.639821476036101</v>
      </c>
      <c r="AU99" s="7">
        <f t="shared" si="138"/>
        <v>-7.8886698064747272</v>
      </c>
      <c r="AV99" s="7">
        <f t="shared" si="139"/>
        <v>-6.2372173852240529</v>
      </c>
      <c r="AW99" s="7">
        <f t="shared" si="140"/>
        <v>-6.9472342201975188</v>
      </c>
      <c r="AX99" s="7">
        <f t="shared" si="141"/>
        <v>-7.8202213350910119</v>
      </c>
      <c r="AY99" s="7">
        <f t="shared" si="142"/>
        <v>-6.0061650545357708</v>
      </c>
      <c r="AZ99" s="7">
        <f t="shared" si="143"/>
        <v>-8.2460381019390248</v>
      </c>
      <c r="BA99" s="7">
        <f t="shared" si="144"/>
        <v>1.3493450968765632</v>
      </c>
      <c r="BB99" s="7">
        <f t="shared" si="145"/>
        <v>2.5205471550411085</v>
      </c>
      <c r="BC99" s="7">
        <f t="shared" si="146"/>
        <v>-5.2429878660140012</v>
      </c>
      <c r="BD99" s="7">
        <f t="shared" si="147"/>
        <v>-1.8985873717167372</v>
      </c>
    </row>
    <row r="100" spans="1:56" x14ac:dyDescent="0.25">
      <c r="A100" s="24">
        <v>44593</v>
      </c>
      <c r="B100" s="25">
        <v>116.151833</v>
      </c>
      <c r="C100" s="25">
        <v>43.171253</v>
      </c>
      <c r="D100" s="26">
        <v>163.04664600000001</v>
      </c>
      <c r="E100" s="26">
        <v>292.87298600000003</v>
      </c>
      <c r="F100" s="27">
        <v>234.107956</v>
      </c>
      <c r="G100" s="27">
        <v>87.291481000000005</v>
      </c>
      <c r="H100" s="28">
        <v>212.411438</v>
      </c>
      <c r="I100" s="28">
        <v>356.448914</v>
      </c>
      <c r="J100" s="29">
        <v>48.489044</v>
      </c>
      <c r="K100" s="29">
        <v>72.265923000000001</v>
      </c>
      <c r="L100" s="30">
        <v>59.885860000000001</v>
      </c>
      <c r="M100" s="30">
        <v>318.87661700000001</v>
      </c>
      <c r="P100" s="31">
        <f t="shared" si="82"/>
        <v>-1.8736492948845607</v>
      </c>
      <c r="Q100" s="31">
        <f t="shared" si="83"/>
        <v>10.289752303459899</v>
      </c>
      <c r="R100" s="31">
        <f t="shared" si="84"/>
        <v>5.8820780649483595</v>
      </c>
      <c r="S100" s="31">
        <f t="shared" si="85"/>
        <v>3.3995590156614908</v>
      </c>
      <c r="T100" s="31">
        <f t="shared" si="86"/>
        <v>1.5874402833195411</v>
      </c>
      <c r="U100" s="31">
        <f t="shared" si="87"/>
        <v>-0.39081476919838876</v>
      </c>
      <c r="V100" s="31">
        <f t="shared" si="88"/>
        <v>2.7812315832069334</v>
      </c>
      <c r="W100" s="31">
        <f t="shared" si="89"/>
        <v>-0.95338935441391381</v>
      </c>
      <c r="X100" s="31">
        <f t="shared" si="90"/>
        <v>4.8482622177496326</v>
      </c>
      <c r="Y100" s="31">
        <f t="shared" si="91"/>
        <v>6.4850441334569187</v>
      </c>
      <c r="Z100" s="31">
        <f t="shared" si="92"/>
        <v>5.2427150582792015</v>
      </c>
      <c r="AA100" s="31">
        <f t="shared" si="93"/>
        <v>9.9318317216090968</v>
      </c>
      <c r="AC100" s="20">
        <f t="shared" ref="AC100:AD100" si="149">P64-$AD$4</f>
        <v>1.7850071419755746</v>
      </c>
      <c r="AD100" s="20">
        <f t="shared" si="149"/>
        <v>-3.2339183806993139</v>
      </c>
      <c r="AE100" s="20">
        <f t="shared" si="45"/>
        <v>8.9691449388249396</v>
      </c>
      <c r="AF100" s="20">
        <f t="shared" si="46"/>
        <v>4.5210322784606065</v>
      </c>
      <c r="AG100" s="20">
        <f t="shared" si="47"/>
        <v>2.7500480236061602</v>
      </c>
      <c r="AH100" s="20">
        <f t="shared" si="48"/>
        <v>5.1552439035512148</v>
      </c>
      <c r="AI100" s="20">
        <f t="shared" si="49"/>
        <v>4.4284393892125955</v>
      </c>
      <c r="AJ100" s="20">
        <f t="shared" si="50"/>
        <v>3.547589168745418</v>
      </c>
      <c r="AK100" s="20">
        <f t="shared" si="51"/>
        <v>0.92957543075757254</v>
      </c>
      <c r="AL100" s="20">
        <f t="shared" si="52"/>
        <v>2.1708342167791654</v>
      </c>
      <c r="AM100" s="20">
        <f t="shared" si="53"/>
        <v>5.5085027188494777</v>
      </c>
      <c r="AN100" s="20">
        <f t="shared" si="54"/>
        <v>1.7701892934437184</v>
      </c>
      <c r="AS100" s="7">
        <f t="shared" si="136"/>
        <v>-3.0775751685565407</v>
      </c>
      <c r="AT100" s="7">
        <f t="shared" si="137"/>
        <v>9.8854838232663322</v>
      </c>
      <c r="AU100" s="7">
        <f t="shared" si="138"/>
        <v>3.5203445083901683</v>
      </c>
      <c r="AV100" s="7">
        <f t="shared" si="139"/>
        <v>1.0822206744521004</v>
      </c>
      <c r="AW100" s="7">
        <f t="shared" si="140"/>
        <v>0.29834444010963113</v>
      </c>
      <c r="AX100" s="7">
        <f t="shared" si="141"/>
        <v>-1.5694540378195696</v>
      </c>
      <c r="AY100" s="7">
        <f t="shared" si="142"/>
        <v>1.218628118357836</v>
      </c>
      <c r="AZ100" s="7">
        <f t="shared" si="143"/>
        <v>-2.7067242586460094</v>
      </c>
      <c r="BA100" s="7">
        <f t="shared" si="144"/>
        <v>4.2715344138286362</v>
      </c>
      <c r="BB100" s="7">
        <f t="shared" si="145"/>
        <v>5.7670393498052031</v>
      </c>
      <c r="BC100" s="7">
        <f t="shared" si="146"/>
        <v>4.4432829700193386</v>
      </c>
      <c r="BD100" s="7">
        <f t="shared" si="147"/>
        <v>9.0122576681421034</v>
      </c>
    </row>
    <row r="101" spans="1:56" x14ac:dyDescent="0.25">
      <c r="A101" s="24">
        <v>44621</v>
      </c>
      <c r="B101" s="25">
        <v>113.975555</v>
      </c>
      <c r="C101" s="25">
        <v>47.613467999999997</v>
      </c>
      <c r="D101" s="26">
        <v>172.63717700000001</v>
      </c>
      <c r="E101" s="26">
        <v>302.82937600000002</v>
      </c>
      <c r="F101" s="27">
        <v>237.82427999999999</v>
      </c>
      <c r="G101" s="27">
        <v>86.950333000000001</v>
      </c>
      <c r="H101" s="28">
        <v>218.31909200000001</v>
      </c>
      <c r="I101" s="28">
        <v>353.050568</v>
      </c>
      <c r="J101" s="29">
        <v>50.839919999999999</v>
      </c>
      <c r="K101" s="29">
        <v>76.952399999999997</v>
      </c>
      <c r="L101" s="30">
        <v>63.025505000000003</v>
      </c>
      <c r="M101" s="30">
        <v>350.54690599999998</v>
      </c>
      <c r="P101" s="31">
        <f t="shared" si="82"/>
        <v>-4.1061234577888133</v>
      </c>
      <c r="Q101" s="31">
        <f t="shared" si="83"/>
        <v>-5.2153877974190017</v>
      </c>
      <c r="R101" s="31">
        <f t="shared" si="84"/>
        <v>-9.71309789200272</v>
      </c>
      <c r="S101" s="31">
        <f t="shared" si="85"/>
        <v>-9.9867249998890522</v>
      </c>
      <c r="T101" s="31">
        <f t="shared" si="86"/>
        <v>0.76028233954918978</v>
      </c>
      <c r="U101" s="31">
        <f t="shared" si="87"/>
        <v>-17.950989330886181</v>
      </c>
      <c r="V101" s="31">
        <f t="shared" si="88"/>
        <v>-3.8959277093365774</v>
      </c>
      <c r="W101" s="31">
        <f t="shared" si="89"/>
        <v>1.678883292435307</v>
      </c>
      <c r="X101" s="31">
        <f t="shared" si="90"/>
        <v>-2.7307537069295118</v>
      </c>
      <c r="Y101" s="31">
        <f t="shared" si="91"/>
        <v>3.2207338562539878</v>
      </c>
      <c r="Z101" s="31">
        <f t="shared" si="92"/>
        <v>0.43957759640322891</v>
      </c>
      <c r="AA101" s="31">
        <f t="shared" si="93"/>
        <v>-4.2802380346782964</v>
      </c>
      <c r="AC101" s="20">
        <f t="shared" ref="AC101:AD101" si="150">P65-$AD$4</f>
        <v>-1.6793237424427572</v>
      </c>
      <c r="AD101" s="20">
        <f t="shared" si="150"/>
        <v>-5.5834724910258595</v>
      </c>
      <c r="AE101" s="20">
        <f t="shared" si="45"/>
        <v>4.4396465631860886</v>
      </c>
      <c r="AF101" s="20">
        <f t="shared" si="46"/>
        <v>9.5303670755114425</v>
      </c>
      <c r="AG101" s="20">
        <f t="shared" si="47"/>
        <v>2.8350689788458832</v>
      </c>
      <c r="AH101" s="20">
        <f t="shared" si="48"/>
        <v>3.2889497554722862</v>
      </c>
      <c r="AI101" s="20">
        <f t="shared" si="49"/>
        <v>4.0716671763617978</v>
      </c>
      <c r="AJ101" s="20">
        <f t="shared" si="50"/>
        <v>6.7765530319651983</v>
      </c>
      <c r="AK101" s="20">
        <f t="shared" si="51"/>
        <v>0.29792859474514977</v>
      </c>
      <c r="AL101" s="20">
        <f t="shared" si="52"/>
        <v>-1.8474854018274596</v>
      </c>
      <c r="AM101" s="20">
        <f t="shared" si="53"/>
        <v>-5.7378148657227408</v>
      </c>
      <c r="AN101" s="20">
        <f t="shared" si="54"/>
        <v>1.2940499914264096</v>
      </c>
      <c r="AS101" s="7">
        <f t="shared" si="136"/>
        <v>-5.3100493314607933</v>
      </c>
      <c r="AT101" s="7">
        <f t="shared" si="137"/>
        <v>-5.6196562776125694</v>
      </c>
      <c r="AU101" s="7">
        <f t="shared" si="138"/>
        <v>-12.074831448560911</v>
      </c>
      <c r="AV101" s="7">
        <f t="shared" si="139"/>
        <v>-12.304063341098443</v>
      </c>
      <c r="AW101" s="7">
        <f t="shared" si="140"/>
        <v>-0.52881350366072022</v>
      </c>
      <c r="AX101" s="7">
        <f t="shared" si="141"/>
        <v>-19.129628599507363</v>
      </c>
      <c r="AY101" s="7">
        <f t="shared" si="142"/>
        <v>-5.4585311741856746</v>
      </c>
      <c r="AZ101" s="7">
        <f t="shared" si="143"/>
        <v>-7.4451611796788608E-2</v>
      </c>
      <c r="BA101" s="7">
        <f t="shared" si="144"/>
        <v>-3.3074815108505082</v>
      </c>
      <c r="BB101" s="7">
        <f t="shared" si="145"/>
        <v>2.5027290726022722</v>
      </c>
      <c r="BC101" s="7">
        <f t="shared" si="146"/>
        <v>-0.35985449185663365</v>
      </c>
      <c r="BD101" s="7">
        <f t="shared" si="147"/>
        <v>-5.1998120881452898</v>
      </c>
    </row>
    <row r="102" spans="1:56" x14ac:dyDescent="0.25">
      <c r="A102" s="24">
        <v>44652</v>
      </c>
      <c r="B102" s="25">
        <v>109.29557800000001</v>
      </c>
      <c r="C102" s="25">
        <v>45.130240999999998</v>
      </c>
      <c r="D102" s="26">
        <v>155.86875900000001</v>
      </c>
      <c r="E102" s="26">
        <v>272.58663899999999</v>
      </c>
      <c r="F102" s="27">
        <v>239.63241600000001</v>
      </c>
      <c r="G102" s="27">
        <v>71.341887999999997</v>
      </c>
      <c r="H102" s="28">
        <v>209.81353799999999</v>
      </c>
      <c r="I102" s="28">
        <v>358.97787499999998</v>
      </c>
      <c r="J102" s="29">
        <v>49.451607000000003</v>
      </c>
      <c r="K102" s="29">
        <v>79.430831999999995</v>
      </c>
      <c r="L102" s="30">
        <v>63.302551000000001</v>
      </c>
      <c r="M102" s="30">
        <v>335.542664</v>
      </c>
      <c r="P102" s="31">
        <f t="shared" si="82"/>
        <v>3.9014725737577249</v>
      </c>
      <c r="Q102" s="31">
        <f t="shared" si="83"/>
        <v>8.0904974560184648</v>
      </c>
      <c r="R102" s="31">
        <f t="shared" si="84"/>
        <v>-5.5883225451227254</v>
      </c>
      <c r="S102" s="31">
        <f t="shared" si="85"/>
        <v>-2.0358661086099517</v>
      </c>
      <c r="T102" s="31">
        <f t="shared" si="86"/>
        <v>1.2241102639469092</v>
      </c>
      <c r="U102" s="31">
        <f t="shared" si="87"/>
        <v>5.1715003673578286</v>
      </c>
      <c r="V102" s="31">
        <f t="shared" si="88"/>
        <v>-0.45041802783954976</v>
      </c>
      <c r="W102" s="31">
        <f t="shared" si="89"/>
        <v>-1.3796410154804151</v>
      </c>
      <c r="X102" s="31">
        <f t="shared" si="90"/>
        <v>10.836604359490277</v>
      </c>
      <c r="Y102" s="31">
        <f t="shared" si="91"/>
        <v>12.609971150749111</v>
      </c>
      <c r="Z102" s="31">
        <f t="shared" si="92"/>
        <v>-1.3083516966006625</v>
      </c>
      <c r="AA102" s="31">
        <f t="shared" si="93"/>
        <v>-10.998655598681195</v>
      </c>
      <c r="AC102" s="20">
        <f t="shared" ref="AC102:AD102" si="151">P66-$AD$4</f>
        <v>-5.123510947791571</v>
      </c>
      <c r="AD102" s="20">
        <f t="shared" si="151"/>
        <v>1.0368737213676198</v>
      </c>
      <c r="AE102" s="20">
        <f t="shared" si="45"/>
        <v>-13.961167686856751</v>
      </c>
      <c r="AF102" s="20">
        <f t="shared" si="46"/>
        <v>-6.5025606863704795</v>
      </c>
      <c r="AG102" s="20">
        <f t="shared" si="47"/>
        <v>-0.84962647089804122</v>
      </c>
      <c r="AH102" s="20">
        <f t="shared" si="48"/>
        <v>-3.2894150863824918</v>
      </c>
      <c r="AI102" s="20">
        <f t="shared" si="49"/>
        <v>-3.0892102761056646</v>
      </c>
      <c r="AJ102" s="20">
        <f t="shared" si="50"/>
        <v>-2.1474472258640915</v>
      </c>
      <c r="AK102" s="20">
        <f t="shared" si="51"/>
        <v>-3.911320178361672</v>
      </c>
      <c r="AL102" s="20">
        <f t="shared" si="52"/>
        <v>-13.049999614749215</v>
      </c>
      <c r="AM102" s="20">
        <f t="shared" si="53"/>
        <v>-0.77738021931426715</v>
      </c>
      <c r="AN102" s="20">
        <f t="shared" si="54"/>
        <v>6.3464692918720971</v>
      </c>
      <c r="AS102" s="7">
        <f t="shared" si="136"/>
        <v>2.6975467000857449</v>
      </c>
      <c r="AT102" s="7">
        <f t="shared" si="137"/>
        <v>7.6862289758248972</v>
      </c>
      <c r="AU102" s="7">
        <f t="shared" si="138"/>
        <v>-7.9500561016809161</v>
      </c>
      <c r="AV102" s="7">
        <f t="shared" si="139"/>
        <v>-4.3532044498193425</v>
      </c>
      <c r="AW102" s="7">
        <f t="shared" si="140"/>
        <v>-6.4985579263000748E-2</v>
      </c>
      <c r="AX102" s="7">
        <f t="shared" si="141"/>
        <v>3.9928610987366477</v>
      </c>
      <c r="AY102" s="7">
        <f t="shared" si="142"/>
        <v>-2.0130214926886474</v>
      </c>
      <c r="AZ102" s="7">
        <f t="shared" si="143"/>
        <v>-3.1329759197125107</v>
      </c>
      <c r="BA102" s="7">
        <f t="shared" si="144"/>
        <v>10.259876555569281</v>
      </c>
      <c r="BB102" s="7">
        <f t="shared" si="145"/>
        <v>11.891966367097394</v>
      </c>
      <c r="BC102" s="7">
        <f t="shared" si="146"/>
        <v>-2.107783784860525</v>
      </c>
      <c r="BD102" s="7">
        <f t="shared" si="147"/>
        <v>-11.918229652148188</v>
      </c>
    </row>
    <row r="103" spans="1:56" x14ac:dyDescent="0.25">
      <c r="A103" s="24">
        <v>44682</v>
      </c>
      <c r="B103" s="25">
        <v>113.559715</v>
      </c>
      <c r="C103" s="25">
        <v>48.781502000000003</v>
      </c>
      <c r="D103" s="26">
        <v>147.15831</v>
      </c>
      <c r="E103" s="26">
        <v>267.03714000000002</v>
      </c>
      <c r="F103" s="27">
        <v>242.56578099999999</v>
      </c>
      <c r="G103" s="27">
        <v>75.031334000000001</v>
      </c>
      <c r="H103" s="28">
        <v>208.86850000000001</v>
      </c>
      <c r="I103" s="28">
        <v>354.02526899999998</v>
      </c>
      <c r="J103" s="29">
        <v>54.810482</v>
      </c>
      <c r="K103" s="29">
        <v>89.447036999999995</v>
      </c>
      <c r="L103" s="30">
        <v>62.474330999999999</v>
      </c>
      <c r="M103" s="30">
        <v>298.63748199999998</v>
      </c>
      <c r="P103" s="31">
        <f t="shared" si="82"/>
        <v>-7.5004335824548356</v>
      </c>
      <c r="Q103" s="31">
        <f t="shared" si="83"/>
        <v>-0.34396234867881681</v>
      </c>
      <c r="R103" s="31">
        <f t="shared" si="84"/>
        <v>-8.0080010432302391</v>
      </c>
      <c r="S103" s="31">
        <f t="shared" si="85"/>
        <v>-5.3120401154685855</v>
      </c>
      <c r="T103" s="31">
        <f t="shared" si="86"/>
        <v>-2.1133199327896812</v>
      </c>
      <c r="U103" s="31">
        <f t="shared" si="87"/>
        <v>-2.002510044670136</v>
      </c>
      <c r="V103" s="31">
        <f t="shared" si="88"/>
        <v>-7.0245431934446874</v>
      </c>
      <c r="W103" s="31">
        <f t="shared" si="89"/>
        <v>-11.845078493535443</v>
      </c>
      <c r="X103" s="31">
        <f t="shared" si="90"/>
        <v>-10.939880076223375</v>
      </c>
      <c r="Y103" s="31">
        <f t="shared" si="91"/>
        <v>-9.8778811421109438</v>
      </c>
      <c r="Z103" s="31">
        <f t="shared" si="92"/>
        <v>0.41628456973794581</v>
      </c>
      <c r="AA103" s="31">
        <f t="shared" si="93"/>
        <v>-5.4349319754845693</v>
      </c>
      <c r="AC103" s="20">
        <f t="shared" ref="AC103:AD103" si="152">P67-$AD$4</f>
        <v>9.2649878341029392</v>
      </c>
      <c r="AD103" s="20">
        <f t="shared" si="152"/>
        <v>4.056737047148145</v>
      </c>
      <c r="AE103" s="20">
        <f t="shared" si="45"/>
        <v>12.283330424131293</v>
      </c>
      <c r="AF103" s="20">
        <f t="shared" si="46"/>
        <v>7.508783156024962</v>
      </c>
      <c r="AG103" s="20">
        <f t="shared" si="47"/>
        <v>4.145393627268728</v>
      </c>
      <c r="AH103" s="20">
        <f t="shared" si="48"/>
        <v>9.5230053999470528</v>
      </c>
      <c r="AI103" s="20">
        <f t="shared" si="49"/>
        <v>6.5360434222594792</v>
      </c>
      <c r="AJ103" s="20">
        <f t="shared" si="50"/>
        <v>3.9811769520334321</v>
      </c>
      <c r="AK103" s="20">
        <f t="shared" si="51"/>
        <v>5.6184532620130394</v>
      </c>
      <c r="AL103" s="20">
        <f t="shared" si="52"/>
        <v>8.3176060495746036</v>
      </c>
      <c r="AM103" s="20">
        <f t="shared" si="53"/>
        <v>-2.465452236992955</v>
      </c>
      <c r="AN103" s="20">
        <f t="shared" si="54"/>
        <v>-1.0819977566276346</v>
      </c>
      <c r="AS103" s="7">
        <f t="shared" si="136"/>
        <v>-8.7043594561268165</v>
      </c>
      <c r="AT103" s="7">
        <f t="shared" si="137"/>
        <v>-0.74823082887238435</v>
      </c>
      <c r="AU103" s="7">
        <f t="shared" si="138"/>
        <v>-10.36973459978843</v>
      </c>
      <c r="AV103" s="7">
        <f t="shared" si="139"/>
        <v>-7.6293784566779763</v>
      </c>
      <c r="AW103" s="7">
        <f t="shared" si="140"/>
        <v>-3.4024157759995912</v>
      </c>
      <c r="AX103" s="7">
        <f t="shared" si="141"/>
        <v>-3.1811493132913169</v>
      </c>
      <c r="AY103" s="7">
        <f t="shared" si="142"/>
        <v>-8.5871466582937845</v>
      </c>
      <c r="AZ103" s="7">
        <f t="shared" si="143"/>
        <v>-13.598413397767539</v>
      </c>
      <c r="BA103" s="7">
        <f t="shared" si="144"/>
        <v>-11.51660788014437</v>
      </c>
      <c r="BB103" s="7">
        <f t="shared" si="145"/>
        <v>-10.59588592576266</v>
      </c>
      <c r="BC103" s="7">
        <f t="shared" si="146"/>
        <v>-0.38314751852191675</v>
      </c>
      <c r="BD103" s="7">
        <f t="shared" si="147"/>
        <v>-6.3545060289515627</v>
      </c>
    </row>
    <row r="104" spans="1:56" x14ac:dyDescent="0.25">
      <c r="A104" s="24">
        <v>44713</v>
      </c>
      <c r="B104" s="25">
        <v>105.042244</v>
      </c>
      <c r="C104" s="25">
        <v>48.613712</v>
      </c>
      <c r="D104" s="26">
        <v>135.37387100000001</v>
      </c>
      <c r="E104" s="26">
        <v>252.85202000000001</v>
      </c>
      <c r="F104" s="27">
        <v>237.43959000000001</v>
      </c>
      <c r="G104" s="27">
        <v>73.528824</v>
      </c>
      <c r="H104" s="28">
        <v>194.19644199999999</v>
      </c>
      <c r="I104" s="28">
        <v>312.09069799999997</v>
      </c>
      <c r="J104" s="29">
        <v>48.814281000000001</v>
      </c>
      <c r="K104" s="29">
        <v>80.611564999999999</v>
      </c>
      <c r="L104" s="30">
        <v>62.734402000000003</v>
      </c>
      <c r="M104" s="30">
        <v>282.40673800000002</v>
      </c>
      <c r="P104" s="31">
        <f t="shared" si="82"/>
        <v>0.17487535776559149</v>
      </c>
      <c r="Q104" s="31">
        <f t="shared" si="83"/>
        <v>-3.6620244099031085</v>
      </c>
      <c r="R104" s="31">
        <f t="shared" si="84"/>
        <v>18.863356577873148</v>
      </c>
      <c r="S104" s="31">
        <f t="shared" si="85"/>
        <v>9.3096760706123725</v>
      </c>
      <c r="T104" s="31">
        <f t="shared" si="86"/>
        <v>7.2706034406477826</v>
      </c>
      <c r="U104" s="31">
        <f t="shared" si="87"/>
        <v>10.983099634505233</v>
      </c>
      <c r="V104" s="31">
        <f t="shared" si="88"/>
        <v>7.7302111436212684</v>
      </c>
      <c r="W104" s="31">
        <f t="shared" si="89"/>
        <v>12.143414796681974</v>
      </c>
      <c r="X104" s="31">
        <f t="shared" si="90"/>
        <v>2.0845293204257098</v>
      </c>
      <c r="Y104" s="31">
        <f t="shared" si="91"/>
        <v>13.18310220127843</v>
      </c>
      <c r="Z104" s="31">
        <f t="shared" si="92"/>
        <v>8.7833243393314007</v>
      </c>
      <c r="AA104" s="31">
        <f t="shared" si="93"/>
        <v>5.1010255994671017</v>
      </c>
      <c r="AC104" s="20">
        <f t="shared" ref="AC104:AD104" si="153">P68-$AD$4</f>
        <v>2.3632731973858228</v>
      </c>
      <c r="AD104" s="20">
        <f t="shared" si="153"/>
        <v>-11.545596308954117</v>
      </c>
      <c r="AE104" s="20">
        <f t="shared" si="45"/>
        <v>6.4355155758843479</v>
      </c>
      <c r="AF104" s="20">
        <f t="shared" si="46"/>
        <v>0.52048603343290356</v>
      </c>
      <c r="AG104" s="20">
        <f t="shared" si="47"/>
        <v>0.26964465355243039</v>
      </c>
      <c r="AH104" s="20">
        <f t="shared" si="48"/>
        <v>11.750878504076226</v>
      </c>
      <c r="AI104" s="20">
        <f t="shared" si="49"/>
        <v>1.3601919710035153</v>
      </c>
      <c r="AJ104" s="20">
        <f t="shared" si="50"/>
        <v>1.7220114522443035</v>
      </c>
      <c r="AK104" s="20">
        <f t="shared" si="51"/>
        <v>-4.5541673271413847</v>
      </c>
      <c r="AL104" s="20">
        <f t="shared" si="52"/>
        <v>-4.1662112245182303</v>
      </c>
      <c r="AM104" s="20">
        <f t="shared" si="53"/>
        <v>-0.52671517905292298</v>
      </c>
      <c r="AN104" s="20">
        <f t="shared" si="54"/>
        <v>1.5665998363657945</v>
      </c>
      <c r="AS104" s="7">
        <f t="shared" si="136"/>
        <v>-1.0290505159063885</v>
      </c>
      <c r="AT104" s="7">
        <f t="shared" si="137"/>
        <v>-4.0662928900966762</v>
      </c>
      <c r="AU104" s="7">
        <f t="shared" si="138"/>
        <v>16.501623021314956</v>
      </c>
      <c r="AV104" s="7">
        <f t="shared" si="139"/>
        <v>6.9923377294029816</v>
      </c>
      <c r="AW104" s="7">
        <f t="shared" si="140"/>
        <v>5.9815075974378722</v>
      </c>
      <c r="AX104" s="7">
        <f t="shared" si="141"/>
        <v>9.8044603658840526</v>
      </c>
      <c r="AY104" s="7">
        <f t="shared" si="142"/>
        <v>6.1676076787721712</v>
      </c>
      <c r="AZ104" s="7">
        <f t="shared" si="143"/>
        <v>10.390079892449878</v>
      </c>
      <c r="BA104" s="7">
        <f t="shared" si="144"/>
        <v>1.5078015165047134</v>
      </c>
      <c r="BB104" s="7">
        <f t="shared" si="145"/>
        <v>12.465097417626714</v>
      </c>
      <c r="BC104" s="7">
        <f t="shared" si="146"/>
        <v>7.9838922510715378</v>
      </c>
      <c r="BD104" s="7">
        <f t="shared" si="147"/>
        <v>4.1814515460001083</v>
      </c>
    </row>
    <row r="105" spans="1:56" x14ac:dyDescent="0.25">
      <c r="A105" s="24">
        <v>44743</v>
      </c>
      <c r="B105" s="25">
        <v>105.225937</v>
      </c>
      <c r="C105" s="25">
        <v>46.833466000000001</v>
      </c>
      <c r="D105" s="26">
        <v>160.90992700000001</v>
      </c>
      <c r="E105" s="26">
        <v>276.39172400000001</v>
      </c>
      <c r="F105" s="27">
        <v>254.70288099999999</v>
      </c>
      <c r="G105" s="27">
        <v>81.604568</v>
      </c>
      <c r="H105" s="28">
        <v>209.208237</v>
      </c>
      <c r="I105" s="28">
        <v>349.98916600000001</v>
      </c>
      <c r="J105" s="29">
        <v>49.831828999999999</v>
      </c>
      <c r="K105" s="29">
        <v>91.238669999999999</v>
      </c>
      <c r="L105" s="30">
        <v>68.244568000000001</v>
      </c>
      <c r="M105" s="30">
        <v>296.81237800000002</v>
      </c>
      <c r="P105" s="31">
        <f t="shared" si="82"/>
        <v>-5.2680452729064298</v>
      </c>
      <c r="Q105" s="31">
        <f t="shared" si="83"/>
        <v>-9.7585346341865993</v>
      </c>
      <c r="R105" s="31">
        <f t="shared" si="84"/>
        <v>-3.2551844983436107</v>
      </c>
      <c r="S105" s="31">
        <f t="shared" si="85"/>
        <v>-6.8640108775471216</v>
      </c>
      <c r="T105" s="31">
        <f t="shared" si="86"/>
        <v>-4.2108090642288376</v>
      </c>
      <c r="U105" s="31">
        <f t="shared" si="87"/>
        <v>-0.83743718856522653</v>
      </c>
      <c r="V105" s="31">
        <f t="shared" si="88"/>
        <v>-6.317473532363838</v>
      </c>
      <c r="W105" s="31">
        <f t="shared" si="89"/>
        <v>-8.1751536274697223</v>
      </c>
      <c r="X105" s="31">
        <f t="shared" si="90"/>
        <v>-0.74933833955803664</v>
      </c>
      <c r="Y105" s="31">
        <f t="shared" si="91"/>
        <v>-1.3824423350318416</v>
      </c>
      <c r="Z105" s="31">
        <f t="shared" si="92"/>
        <v>-7.4050098756577976</v>
      </c>
      <c r="AA105" s="31">
        <f t="shared" si="93"/>
        <v>5.4683821171366276</v>
      </c>
      <c r="AC105" s="20">
        <f t="shared" ref="AC105:AD105" si="154">P69-$AD$4</f>
        <v>-2.8807079528938857</v>
      </c>
      <c r="AD105" s="20">
        <f t="shared" si="154"/>
        <v>-9.674556517292551</v>
      </c>
      <c r="AE105" s="20">
        <f t="shared" ref="AE105:AE159" si="155">R69-$AD$4</f>
        <v>-3.2223193363559672</v>
      </c>
      <c r="AF105" s="20">
        <f t="shared" ref="AF105:AF159" si="156">S69-$AD$4</f>
        <v>-3.7142778680660626E-2</v>
      </c>
      <c r="AG105" s="20">
        <f t="shared" ref="AG105:AG159" si="157">T69-$AD$4</f>
        <v>2.236653118658654</v>
      </c>
      <c r="AH105" s="20">
        <f t="shared" ref="AH105:AH159" si="158">U69-$AD$4</f>
        <v>0.7709341303035071</v>
      </c>
      <c r="AI105" s="20">
        <f t="shared" ref="AI105:AI159" si="159">V69-$AD$4</f>
        <v>0.38034694859989049</v>
      </c>
      <c r="AJ105" s="20">
        <f t="shared" ref="AJ105:AJ159" si="160">W69-$AD$4</f>
        <v>2.2637751360017493</v>
      </c>
      <c r="AK105" s="20">
        <f t="shared" ref="AK105:AK159" si="161">X69-$AD$4</f>
        <v>-12.795597085375828</v>
      </c>
      <c r="AL105" s="20">
        <f t="shared" ref="AL105:AL159" si="162">Y69-$AD$4</f>
        <v>-9.1113932054953821</v>
      </c>
      <c r="AM105" s="20">
        <f t="shared" ref="AM105:AM159" si="163">Z69-$AD$4</f>
        <v>5.7893608138260104</v>
      </c>
      <c r="AN105" s="20">
        <f t="shared" ref="AN105:AN159" si="164">AA69-$AD$4</f>
        <v>7.8502922066330862</v>
      </c>
      <c r="AS105" s="7">
        <f t="shared" si="136"/>
        <v>-6.4719711465784098</v>
      </c>
      <c r="AT105" s="7">
        <f t="shared" si="137"/>
        <v>-10.162803114380166</v>
      </c>
      <c r="AU105" s="7">
        <f t="shared" si="138"/>
        <v>-5.6169180549018023</v>
      </c>
      <c r="AV105" s="7">
        <f t="shared" si="139"/>
        <v>-9.1813492187565124</v>
      </c>
      <c r="AW105" s="7">
        <f t="shared" si="140"/>
        <v>-5.4999049074387472</v>
      </c>
      <c r="AX105" s="7">
        <f t="shared" si="141"/>
        <v>-2.0160764571864074</v>
      </c>
      <c r="AY105" s="7">
        <f t="shared" si="142"/>
        <v>-7.8800769972129352</v>
      </c>
      <c r="AZ105" s="7">
        <f t="shared" si="143"/>
        <v>-9.9284885317018183</v>
      </c>
      <c r="BA105" s="7">
        <f t="shared" si="144"/>
        <v>-1.3260661434790331</v>
      </c>
      <c r="BB105" s="7">
        <f t="shared" si="145"/>
        <v>-2.1004471186835572</v>
      </c>
      <c r="BC105" s="7">
        <f t="shared" si="146"/>
        <v>-8.2044419639176596</v>
      </c>
      <c r="BD105" s="7">
        <f t="shared" si="147"/>
        <v>4.5488080636696342</v>
      </c>
    </row>
    <row r="106" spans="1:56" x14ac:dyDescent="0.25">
      <c r="A106" s="24">
        <v>44774</v>
      </c>
      <c r="B106" s="25">
        <v>99.682586999999998</v>
      </c>
      <c r="C106" s="25">
        <v>42.263205999999997</v>
      </c>
      <c r="D106" s="26">
        <v>155.672012</v>
      </c>
      <c r="E106" s="26">
        <v>257.42016599999999</v>
      </c>
      <c r="F106" s="27">
        <v>243.97782900000001</v>
      </c>
      <c r="G106" s="27">
        <v>80.921181000000004</v>
      </c>
      <c r="H106" s="28">
        <v>195.99156199999999</v>
      </c>
      <c r="I106" s="28">
        <v>321.37701399999997</v>
      </c>
      <c r="J106" s="29">
        <v>49.458419999999997</v>
      </c>
      <c r="K106" s="29">
        <v>89.977348000000006</v>
      </c>
      <c r="L106" s="30">
        <v>63.191051000000002</v>
      </c>
      <c r="M106" s="30">
        <v>313.04321299999998</v>
      </c>
      <c r="P106" s="31">
        <f t="shared" si="82"/>
        <v>-5.7379319419147867</v>
      </c>
      <c r="Q106" s="31">
        <f t="shared" si="83"/>
        <v>-3.2500705223356574</v>
      </c>
      <c r="R106" s="31">
        <f t="shared" si="84"/>
        <v>-11.975597771550605</v>
      </c>
      <c r="S106" s="31">
        <f t="shared" si="85"/>
        <v>-10.737623407483932</v>
      </c>
      <c r="T106" s="31">
        <f t="shared" si="86"/>
        <v>-8.0374905705059003</v>
      </c>
      <c r="U106" s="31">
        <f t="shared" si="87"/>
        <v>0.79704842666594722</v>
      </c>
      <c r="V106" s="31">
        <f t="shared" si="88"/>
        <v>-10.44003006619233</v>
      </c>
      <c r="W106" s="31">
        <f t="shared" si="89"/>
        <v>-12.340846504971259</v>
      </c>
      <c r="X106" s="31">
        <f t="shared" si="90"/>
        <v>-5.1854931880153003</v>
      </c>
      <c r="Y106" s="31">
        <f t="shared" si="91"/>
        <v>-7.7745378759107364</v>
      </c>
      <c r="Z106" s="31">
        <f t="shared" si="92"/>
        <v>-14.455119602299394</v>
      </c>
      <c r="AA106" s="31">
        <f t="shared" si="93"/>
        <v>-11.492318154810132</v>
      </c>
      <c r="AC106" s="20">
        <f t="shared" ref="AC106:AD106" si="165">P70-$AD$4</f>
        <v>-3.137848543328587</v>
      </c>
      <c r="AD106" s="20">
        <f t="shared" si="165"/>
        <v>0.81053616323054012</v>
      </c>
      <c r="AE106" s="20">
        <f t="shared" si="155"/>
        <v>6.4999058119213187</v>
      </c>
      <c r="AF106" s="20">
        <f t="shared" si="156"/>
        <v>-1.9412239632050188E-2</v>
      </c>
      <c r="AG106" s="20">
        <f t="shared" si="157"/>
        <v>-2.1786859329750059</v>
      </c>
      <c r="AH106" s="20">
        <f t="shared" si="158"/>
        <v>-9.2868507799917133</v>
      </c>
      <c r="AI106" s="20">
        <f t="shared" si="159"/>
        <v>-5.9389101247976752</v>
      </c>
      <c r="AJ106" s="20">
        <f t="shared" si="160"/>
        <v>-4.6868513343439844</v>
      </c>
      <c r="AK106" s="20">
        <f t="shared" si="161"/>
        <v>6.4360472534165041</v>
      </c>
      <c r="AL106" s="20">
        <f t="shared" si="162"/>
        <v>3.1885351605771488</v>
      </c>
      <c r="AM106" s="20">
        <f t="shared" si="163"/>
        <v>3.0044036933602296</v>
      </c>
      <c r="AN106" s="20">
        <f t="shared" si="164"/>
        <v>-8.5583130815405646</v>
      </c>
      <c r="AS106" s="7">
        <f t="shared" si="136"/>
        <v>-6.9418578155867667</v>
      </c>
      <c r="AT106" s="7">
        <f t="shared" si="137"/>
        <v>-3.6543390025292251</v>
      </c>
      <c r="AU106" s="7">
        <f t="shared" si="138"/>
        <v>-14.337331328108796</v>
      </c>
      <c r="AV106" s="7">
        <f t="shared" si="139"/>
        <v>-13.054961748693323</v>
      </c>
      <c r="AW106" s="7">
        <f t="shared" si="140"/>
        <v>-9.3265864137158108</v>
      </c>
      <c r="AX106" s="7">
        <f t="shared" si="141"/>
        <v>-0.38159084195523363</v>
      </c>
      <c r="AY106" s="7">
        <f t="shared" si="142"/>
        <v>-12.002633531041427</v>
      </c>
      <c r="AZ106" s="7">
        <f t="shared" si="143"/>
        <v>-14.094181409203355</v>
      </c>
      <c r="BA106" s="7">
        <f t="shared" si="144"/>
        <v>-5.7622209919362968</v>
      </c>
      <c r="BB106" s="7">
        <f t="shared" si="145"/>
        <v>-8.4925426595624529</v>
      </c>
      <c r="BC106" s="7">
        <f t="shared" si="146"/>
        <v>-15.254551690559257</v>
      </c>
      <c r="BD106" s="7">
        <f t="shared" si="147"/>
        <v>-12.411892208277125</v>
      </c>
    </row>
    <row r="107" spans="1:56" x14ac:dyDescent="0.25">
      <c r="A107" s="24">
        <v>44805</v>
      </c>
      <c r="B107" s="25">
        <v>93.962868</v>
      </c>
      <c r="C107" s="25">
        <v>40.889622000000003</v>
      </c>
      <c r="D107" s="26">
        <v>137.029358</v>
      </c>
      <c r="E107" s="26">
        <v>229.779358</v>
      </c>
      <c r="F107" s="27">
        <v>224.368134</v>
      </c>
      <c r="G107" s="27">
        <v>81.566162000000006</v>
      </c>
      <c r="H107" s="28">
        <v>175.52998400000001</v>
      </c>
      <c r="I107" s="28">
        <v>281.71636999999998</v>
      </c>
      <c r="J107" s="29">
        <v>46.893757000000001</v>
      </c>
      <c r="K107" s="29">
        <v>82.982024999999993</v>
      </c>
      <c r="L107" s="30">
        <v>54.056708999999998</v>
      </c>
      <c r="M107" s="30">
        <v>277.06729100000001</v>
      </c>
      <c r="P107" s="31">
        <f t="shared" si="82"/>
        <v>2.2529899789776486</v>
      </c>
      <c r="Q107" s="31">
        <f t="shared" si="83"/>
        <v>6.3756862315821783</v>
      </c>
      <c r="R107" s="31">
        <f t="shared" si="84"/>
        <v>10.955156047655112</v>
      </c>
      <c r="S107" s="31">
        <f t="shared" si="85"/>
        <v>-0.33060367415597147</v>
      </c>
      <c r="T107" s="31">
        <f t="shared" si="86"/>
        <v>18.16762401741061</v>
      </c>
      <c r="U107" s="31">
        <f t="shared" si="87"/>
        <v>2.7652508646906604</v>
      </c>
      <c r="V107" s="31">
        <f t="shared" si="88"/>
        <v>16.611331201397462</v>
      </c>
      <c r="W107" s="31">
        <f t="shared" si="89"/>
        <v>15.418172539991204</v>
      </c>
      <c r="X107" s="31">
        <f t="shared" si="90"/>
        <v>11.796629986375361</v>
      </c>
      <c r="Y107" s="31">
        <f t="shared" si="91"/>
        <v>26.915595275000825</v>
      </c>
      <c r="Z107" s="31">
        <f t="shared" si="92"/>
        <v>7.4529805356815304</v>
      </c>
      <c r="AA107" s="31">
        <f t="shared" si="93"/>
        <v>6.4121798483964598</v>
      </c>
      <c r="AC107" s="20">
        <f t="shared" ref="AC107:AD107" si="166">P71-$AD$4</f>
        <v>-1.2756270910822383</v>
      </c>
      <c r="AD107" s="20">
        <f t="shared" si="166"/>
        <v>5.5870765596251974</v>
      </c>
      <c r="AE107" s="20">
        <f t="shared" si="155"/>
        <v>9.8645070411749138</v>
      </c>
      <c r="AF107" s="20">
        <f t="shared" si="156"/>
        <v>1.9176875830880507</v>
      </c>
      <c r="AG107" s="20">
        <f t="shared" si="157"/>
        <v>-9.5919847681082047</v>
      </c>
      <c r="AH107" s="20">
        <f t="shared" si="158"/>
        <v>-5.5694274865708611</v>
      </c>
      <c r="AI107" s="20">
        <f t="shared" si="159"/>
        <v>2.7783829256109165</v>
      </c>
      <c r="AJ107" s="20">
        <f t="shared" si="160"/>
        <v>0.72559777480211629</v>
      </c>
      <c r="AK107" s="20">
        <f t="shared" si="161"/>
        <v>-2.6992401494256364</v>
      </c>
      <c r="AL107" s="20">
        <f t="shared" si="162"/>
        <v>-5.5092848462247774</v>
      </c>
      <c r="AM107" s="20">
        <f t="shared" si="163"/>
        <v>5.7750042448831689</v>
      </c>
      <c r="AN107" s="20">
        <f t="shared" si="164"/>
        <v>-9.6080189768044733</v>
      </c>
      <c r="AS107" s="7">
        <f t="shared" si="136"/>
        <v>1.0490641053056686</v>
      </c>
      <c r="AT107" s="7">
        <f t="shared" si="137"/>
        <v>5.9714177513886106</v>
      </c>
      <c r="AU107" s="7">
        <f t="shared" si="138"/>
        <v>8.5934224910969217</v>
      </c>
      <c r="AV107" s="7">
        <f t="shared" si="139"/>
        <v>-2.6479420153653619</v>
      </c>
      <c r="AW107" s="7">
        <f t="shared" si="140"/>
        <v>16.878528174200699</v>
      </c>
      <c r="AX107" s="7">
        <f t="shared" si="141"/>
        <v>1.5866115960694795</v>
      </c>
      <c r="AY107" s="7">
        <f t="shared" si="142"/>
        <v>15.048727736548365</v>
      </c>
      <c r="AZ107" s="7">
        <f t="shared" si="143"/>
        <v>13.664837635759108</v>
      </c>
      <c r="BA107" s="7">
        <f t="shared" si="144"/>
        <v>11.219902182454366</v>
      </c>
      <c r="BB107" s="7">
        <f t="shared" si="145"/>
        <v>26.197590491349111</v>
      </c>
      <c r="BC107" s="7">
        <f t="shared" si="146"/>
        <v>6.6535484474216675</v>
      </c>
      <c r="BD107" s="7">
        <f t="shared" si="147"/>
        <v>5.4926057949294664</v>
      </c>
    </row>
    <row r="108" spans="1:56" x14ac:dyDescent="0.25">
      <c r="A108" s="24">
        <v>44835</v>
      </c>
      <c r="B108" s="25">
        <v>96.079841999999999</v>
      </c>
      <c r="C108" s="25">
        <v>43.496616000000003</v>
      </c>
      <c r="D108" s="26">
        <v>152.04113799999999</v>
      </c>
      <c r="E108" s="26">
        <v>229.019699</v>
      </c>
      <c r="F108" s="27">
        <v>265.130493</v>
      </c>
      <c r="G108" s="27">
        <v>83.821670999999995</v>
      </c>
      <c r="H108" s="28">
        <v>204.68785099999999</v>
      </c>
      <c r="I108" s="28">
        <v>325.15188599999999</v>
      </c>
      <c r="J108" s="29">
        <v>52.425640000000001</v>
      </c>
      <c r="K108" s="29">
        <v>105.317131</v>
      </c>
      <c r="L108" s="30">
        <v>58.085545000000003</v>
      </c>
      <c r="M108" s="30">
        <v>294.83334400000001</v>
      </c>
      <c r="P108" s="31">
        <f t="shared" si="82"/>
        <v>9.245605337277718</v>
      </c>
      <c r="Q108" s="31">
        <f t="shared" si="83"/>
        <v>7.6906695454193486</v>
      </c>
      <c r="R108" s="31">
        <f t="shared" si="84"/>
        <v>-3.4629081768645986</v>
      </c>
      <c r="S108" s="31">
        <f t="shared" si="85"/>
        <v>9.9125429380640284</v>
      </c>
      <c r="T108" s="31">
        <f t="shared" si="86"/>
        <v>4.7687460830858619E-2</v>
      </c>
      <c r="U108" s="31">
        <f t="shared" si="87"/>
        <v>18.027484801633232</v>
      </c>
      <c r="V108" s="31">
        <f t="shared" si="88"/>
        <v>4.7499394578137455</v>
      </c>
      <c r="W108" s="31">
        <f t="shared" si="89"/>
        <v>8.774153934939811</v>
      </c>
      <c r="X108" s="31">
        <f t="shared" si="90"/>
        <v>5.1051565607973526</v>
      </c>
      <c r="Y108" s="31">
        <f t="shared" si="91"/>
        <v>0.47829160860828335</v>
      </c>
      <c r="Z108" s="31">
        <f t="shared" si="92"/>
        <v>1.68944442201584</v>
      </c>
      <c r="AA108" s="31">
        <f t="shared" si="93"/>
        <v>-3.8063062500827582</v>
      </c>
      <c r="AC108" s="20">
        <f t="shared" ref="AC108:AD108" si="167">P72-$AD$4</f>
        <v>1.4064974671802837</v>
      </c>
      <c r="AD108" s="20">
        <f t="shared" si="167"/>
        <v>-0.81302824363674375</v>
      </c>
      <c r="AE108" s="20">
        <f t="shared" si="155"/>
        <v>6.2289460397766998</v>
      </c>
      <c r="AF108" s="20">
        <f t="shared" si="156"/>
        <v>4.3830253761332143</v>
      </c>
      <c r="AG108" s="20">
        <f t="shared" si="157"/>
        <v>-2.3325547946829901</v>
      </c>
      <c r="AH108" s="20">
        <f t="shared" si="158"/>
        <v>-0.17507892889184262</v>
      </c>
      <c r="AI108" s="20">
        <f t="shared" si="159"/>
        <v>1.9549893780788468</v>
      </c>
      <c r="AJ108" s="20">
        <f t="shared" si="160"/>
        <v>4.4948375238554821</v>
      </c>
      <c r="AK108" s="20">
        <f t="shared" si="161"/>
        <v>-2.0319581482985356</v>
      </c>
      <c r="AL108" s="20">
        <f t="shared" si="162"/>
        <v>-0.37514967018699785</v>
      </c>
      <c r="AM108" s="20">
        <f t="shared" si="163"/>
        <v>-7.252481955880425</v>
      </c>
      <c r="AN108" s="20">
        <f t="shared" si="164"/>
        <v>-6.6692388029423411</v>
      </c>
      <c r="AS108" s="7">
        <f t="shared" si="136"/>
        <v>8.0416794636057389</v>
      </c>
      <c r="AT108" s="7">
        <f t="shared" si="137"/>
        <v>7.2864010652257809</v>
      </c>
      <c r="AU108" s="7">
        <f t="shared" si="138"/>
        <v>-5.8246417334227898</v>
      </c>
      <c r="AV108" s="7">
        <f t="shared" si="139"/>
        <v>7.5952045968546376</v>
      </c>
      <c r="AW108" s="7">
        <f t="shared" si="140"/>
        <v>-1.2414083823790514</v>
      </c>
      <c r="AX108" s="7">
        <f t="shared" si="141"/>
        <v>16.848845533012053</v>
      </c>
      <c r="AY108" s="7">
        <f t="shared" si="142"/>
        <v>3.1873359929646483</v>
      </c>
      <c r="AZ108" s="7">
        <f t="shared" si="143"/>
        <v>7.020819030707715</v>
      </c>
      <c r="BA108" s="7">
        <f t="shared" si="144"/>
        <v>4.5284287568763562</v>
      </c>
      <c r="BB108" s="7">
        <f t="shared" si="145"/>
        <v>-0.23971317504343237</v>
      </c>
      <c r="BC108" s="7">
        <f t="shared" si="146"/>
        <v>0.89001233375597744</v>
      </c>
      <c r="BD108" s="7">
        <f t="shared" si="147"/>
        <v>-4.7258803035497516</v>
      </c>
    </row>
    <row r="109" spans="1:56" x14ac:dyDescent="0.25">
      <c r="A109" s="24">
        <v>44866</v>
      </c>
      <c r="B109" s="25">
        <v>104.963005</v>
      </c>
      <c r="C109" s="25">
        <v>46.841797</v>
      </c>
      <c r="D109" s="26">
        <v>146.776093</v>
      </c>
      <c r="E109" s="26">
        <v>251.72137499999999</v>
      </c>
      <c r="F109" s="27">
        <v>265.25692700000002</v>
      </c>
      <c r="G109" s="27">
        <v>98.932609999999997</v>
      </c>
      <c r="H109" s="28">
        <v>214.41040000000001</v>
      </c>
      <c r="I109" s="28">
        <v>353.68121300000001</v>
      </c>
      <c r="J109" s="29">
        <v>55.102051000000003</v>
      </c>
      <c r="K109" s="29">
        <v>105.820854</v>
      </c>
      <c r="L109" s="30">
        <v>59.066867999999999</v>
      </c>
      <c r="M109" s="30">
        <v>283.61108400000001</v>
      </c>
      <c r="P109" s="31">
        <f t="shared" si="82"/>
        <v>2.0542809345064139</v>
      </c>
      <c r="Q109" s="31">
        <f t="shared" si="83"/>
        <v>3.0902913481308136</v>
      </c>
      <c r="R109" s="31">
        <f t="shared" si="84"/>
        <v>-12.081648746434471</v>
      </c>
      <c r="S109" s="31">
        <f t="shared" si="85"/>
        <v>-5.7396424916239202</v>
      </c>
      <c r="T109" s="31">
        <f t="shared" si="86"/>
        <v>-2.8504684441285288</v>
      </c>
      <c r="U109" s="31">
        <f t="shared" si="87"/>
        <v>-2.3775820732921171</v>
      </c>
      <c r="V109" s="31">
        <f t="shared" si="88"/>
        <v>-4.0440659594870532</v>
      </c>
      <c r="W109" s="31">
        <f t="shared" si="89"/>
        <v>-2.4326655427977184</v>
      </c>
      <c r="X109" s="31">
        <f t="shared" si="90"/>
        <v>-1.7254530144440561</v>
      </c>
      <c r="Y109" s="31">
        <f t="shared" si="91"/>
        <v>-0.13656665443277927</v>
      </c>
      <c r="Z109" s="31">
        <f t="shared" si="92"/>
        <v>0.97274499132069536</v>
      </c>
      <c r="AA109" s="31">
        <f t="shared" si="93"/>
        <v>-5.9638765740199435</v>
      </c>
      <c r="AC109" s="20">
        <f t="shared" ref="AC109:AD109" si="168">P73-$AD$4</f>
        <v>0.44617296520176808</v>
      </c>
      <c r="AD109" s="20">
        <f t="shared" si="168"/>
        <v>1.4924927477537535</v>
      </c>
      <c r="AE109" s="20">
        <f t="shared" si="155"/>
        <v>9.00436429724531</v>
      </c>
      <c r="AF109" s="20">
        <f t="shared" si="156"/>
        <v>3.3254835314037772</v>
      </c>
      <c r="AG109" s="20">
        <f t="shared" si="157"/>
        <v>1.0566640743626836</v>
      </c>
      <c r="AH109" s="20">
        <f t="shared" si="158"/>
        <v>2.2251614779030753</v>
      </c>
      <c r="AI109" s="20">
        <f t="shared" si="159"/>
        <v>0.80394062644148434</v>
      </c>
      <c r="AJ109" s="20">
        <f t="shared" si="160"/>
        <v>0.97242952819133688</v>
      </c>
      <c r="AK109" s="20">
        <f t="shared" si="161"/>
        <v>3.0126856655856065</v>
      </c>
      <c r="AL109" s="20">
        <f t="shared" si="162"/>
        <v>2.4530906345657293</v>
      </c>
      <c r="AM109" s="20">
        <f t="shared" si="163"/>
        <v>-4.8373048519276995</v>
      </c>
      <c r="AN109" s="20">
        <f t="shared" si="164"/>
        <v>-0.12172646750157678</v>
      </c>
      <c r="AS109" s="7">
        <f t="shared" si="136"/>
        <v>0.85035506083443391</v>
      </c>
      <c r="AT109" s="7">
        <f t="shared" si="137"/>
        <v>2.686022867937246</v>
      </c>
      <c r="AU109" s="7">
        <f t="shared" si="138"/>
        <v>-14.443382302992662</v>
      </c>
      <c r="AV109" s="7">
        <f t="shared" si="139"/>
        <v>-8.056980832833311</v>
      </c>
      <c r="AW109" s="7">
        <f t="shared" si="140"/>
        <v>-4.1395642873384393</v>
      </c>
      <c r="AX109" s="7">
        <f t="shared" si="141"/>
        <v>-3.556221341913298</v>
      </c>
      <c r="AY109" s="7">
        <f t="shared" si="142"/>
        <v>-5.6066694243361503</v>
      </c>
      <c r="AZ109" s="7">
        <f t="shared" si="143"/>
        <v>-4.186000447029814</v>
      </c>
      <c r="BA109" s="7">
        <f t="shared" si="144"/>
        <v>-2.3021808183650525</v>
      </c>
      <c r="BB109" s="7">
        <f t="shared" si="145"/>
        <v>-0.85457143808449498</v>
      </c>
      <c r="BC109" s="7">
        <f t="shared" si="146"/>
        <v>0.1733129030608328</v>
      </c>
      <c r="BD109" s="7">
        <f t="shared" si="147"/>
        <v>-6.8834506274869369</v>
      </c>
    </row>
    <row r="110" spans="1:56" x14ac:dyDescent="0.25">
      <c r="A110" s="24">
        <v>44896</v>
      </c>
      <c r="B110" s="25">
        <v>107.11924</v>
      </c>
      <c r="C110" s="25">
        <v>48.289344999999997</v>
      </c>
      <c r="D110" s="26">
        <v>129.04312100000001</v>
      </c>
      <c r="E110" s="26">
        <v>237.27346800000001</v>
      </c>
      <c r="F110" s="27">
        <v>257.69586199999998</v>
      </c>
      <c r="G110" s="27">
        <v>96.580405999999996</v>
      </c>
      <c r="H110" s="28">
        <v>205.73950199999999</v>
      </c>
      <c r="I110" s="28">
        <v>345.07733200000001</v>
      </c>
      <c r="J110" s="29">
        <v>54.151291000000001</v>
      </c>
      <c r="K110" s="29">
        <v>105.676338</v>
      </c>
      <c r="L110" s="30">
        <v>59.641438000000001</v>
      </c>
      <c r="M110" s="30">
        <v>266.69686899999999</v>
      </c>
      <c r="P110" s="31">
        <f t="shared" si="82"/>
        <v>0.69224165518724234</v>
      </c>
      <c r="Q110" s="31">
        <f t="shared" si="83"/>
        <v>-13.817323469597687</v>
      </c>
      <c r="R110" s="31">
        <f t="shared" si="84"/>
        <v>11.052102498357886</v>
      </c>
      <c r="S110" s="31">
        <f t="shared" si="85"/>
        <v>3.331649790696356</v>
      </c>
      <c r="T110" s="31">
        <f t="shared" si="86"/>
        <v>1.4685148494933964</v>
      </c>
      <c r="U110" s="31">
        <f t="shared" si="87"/>
        <v>10.020170136787376</v>
      </c>
      <c r="V110" s="31">
        <f t="shared" si="88"/>
        <v>10.80575425909216</v>
      </c>
      <c r="W110" s="31">
        <f t="shared" si="89"/>
        <v>6.5769301241728639</v>
      </c>
      <c r="X110" s="31">
        <f t="shared" si="90"/>
        <v>3.2660292438826621</v>
      </c>
      <c r="Y110" s="31">
        <f t="shared" si="91"/>
        <v>5.1767899073111412</v>
      </c>
      <c r="Z110" s="31">
        <f t="shared" si="92"/>
        <v>7.3542626520842758</v>
      </c>
      <c r="AA110" s="31">
        <f t="shared" si="93"/>
        <v>9.344678883350511</v>
      </c>
      <c r="AC110" s="20">
        <f t="shared" ref="AC110:AD110" si="169">P74-$AD$4</f>
        <v>-0.8815701246582659</v>
      </c>
      <c r="AD110" s="20">
        <f t="shared" si="169"/>
        <v>-6.1554136399747774</v>
      </c>
      <c r="AE110" s="20">
        <f t="shared" si="155"/>
        <v>4.1970654371510534</v>
      </c>
      <c r="AF110" s="20">
        <f t="shared" si="156"/>
        <v>6.7415276880466939</v>
      </c>
      <c r="AG110" s="20">
        <f t="shared" si="157"/>
        <v>7.0750209475995467</v>
      </c>
      <c r="AH110" s="20">
        <f t="shared" si="158"/>
        <v>-4.718473173374278</v>
      </c>
      <c r="AI110" s="20">
        <f t="shared" si="159"/>
        <v>4.6875171052813407</v>
      </c>
      <c r="AJ110" s="20">
        <f t="shared" si="160"/>
        <v>4.6067449158090072</v>
      </c>
      <c r="AK110" s="20">
        <f t="shared" si="161"/>
        <v>-12.784090590448443</v>
      </c>
      <c r="AL110" s="20">
        <f t="shared" si="162"/>
        <v>-12.181277464402648</v>
      </c>
      <c r="AM110" s="20">
        <f t="shared" si="163"/>
        <v>5.620519511571425</v>
      </c>
      <c r="AN110" s="20">
        <f t="shared" si="164"/>
        <v>4.8781292181352569</v>
      </c>
      <c r="AS110" s="7">
        <f t="shared" si="136"/>
        <v>-0.51168421848473766</v>
      </c>
      <c r="AT110" s="7">
        <f t="shared" si="137"/>
        <v>-14.221591949791254</v>
      </c>
      <c r="AU110" s="7">
        <f t="shared" si="138"/>
        <v>8.6903689417996954</v>
      </c>
      <c r="AV110" s="7">
        <f t="shared" si="139"/>
        <v>1.0143114494869656</v>
      </c>
      <c r="AW110" s="7">
        <f t="shared" si="140"/>
        <v>0.17941900628348639</v>
      </c>
      <c r="AX110" s="7">
        <f t="shared" si="141"/>
        <v>8.8415308681661955</v>
      </c>
      <c r="AY110" s="7">
        <f t="shared" si="142"/>
        <v>9.2431507942430624</v>
      </c>
      <c r="AZ110" s="7">
        <f t="shared" si="143"/>
        <v>4.8235952199407688</v>
      </c>
      <c r="BA110" s="7">
        <f t="shared" si="144"/>
        <v>2.6893014399616657</v>
      </c>
      <c r="BB110" s="7">
        <f t="shared" si="145"/>
        <v>4.4587851236594256</v>
      </c>
      <c r="BC110" s="7">
        <f t="shared" si="146"/>
        <v>6.5548305638244129</v>
      </c>
      <c r="BD110" s="7">
        <f t="shared" si="147"/>
        <v>8.4251048298835176</v>
      </c>
    </row>
    <row r="111" spans="1:56" x14ac:dyDescent="0.25">
      <c r="A111" s="24">
        <v>44927</v>
      </c>
      <c r="B111" s="25">
        <v>107.860764</v>
      </c>
      <c r="C111" s="25">
        <v>41.617049999999999</v>
      </c>
      <c r="D111" s="26">
        <v>143.30509900000001</v>
      </c>
      <c r="E111" s="26">
        <v>245.17858899999999</v>
      </c>
      <c r="F111" s="27">
        <v>261.480164</v>
      </c>
      <c r="G111" s="27">
        <v>106.257927</v>
      </c>
      <c r="H111" s="28">
        <v>227.97120699999999</v>
      </c>
      <c r="I111" s="28">
        <v>367.77282700000001</v>
      </c>
      <c r="J111" s="29">
        <v>55.919888</v>
      </c>
      <c r="K111" s="29">
        <v>111.14698</v>
      </c>
      <c r="L111" s="30">
        <v>64.027625999999998</v>
      </c>
      <c r="M111" s="30">
        <v>291.61883499999999</v>
      </c>
      <c r="P111" s="31">
        <f t="shared" si="82"/>
        <v>-7.5707307246590583</v>
      </c>
      <c r="Q111" s="31">
        <f t="shared" si="83"/>
        <v>-7.2861195111138422</v>
      </c>
      <c r="R111" s="31">
        <f t="shared" si="84"/>
        <v>2.1623166388517578</v>
      </c>
      <c r="S111" s="31">
        <f t="shared" si="85"/>
        <v>0.64970028847013417</v>
      </c>
      <c r="T111" s="31">
        <f t="shared" si="86"/>
        <v>-1.3051544514099289</v>
      </c>
      <c r="U111" s="31">
        <f t="shared" si="87"/>
        <v>-6.4595943039619019</v>
      </c>
      <c r="V111" s="31">
        <f t="shared" si="88"/>
        <v>-4.4611493415481984</v>
      </c>
      <c r="W111" s="31">
        <f t="shared" si="89"/>
        <v>-3.9755275340121798</v>
      </c>
      <c r="X111" s="31">
        <f t="shared" si="90"/>
        <v>3.3327641857938017</v>
      </c>
      <c r="Y111" s="31">
        <f t="shared" si="91"/>
        <v>-5.2581644593492349</v>
      </c>
      <c r="Z111" s="31">
        <f t="shared" si="92"/>
        <v>-5.3725059242396345</v>
      </c>
      <c r="AA111" s="31">
        <f t="shared" si="93"/>
        <v>-1.7710457556693759</v>
      </c>
      <c r="AC111" s="20">
        <f t="shared" ref="AC111:AD111" si="170">P75-$AD$4</f>
        <v>-12.43049716220273</v>
      </c>
      <c r="AD111" s="20">
        <f t="shared" si="170"/>
        <v>-10.545025103183875</v>
      </c>
      <c r="AE111" s="20">
        <f t="shared" si="155"/>
        <v>-12.88368976565549</v>
      </c>
      <c r="AF111" s="20">
        <f t="shared" si="156"/>
        <v>-6.0326658926911092</v>
      </c>
      <c r="AG111" s="20">
        <f t="shared" si="157"/>
        <v>-10.457570543744161</v>
      </c>
      <c r="AH111" s="20">
        <f t="shared" si="158"/>
        <v>-8.7484179428365785</v>
      </c>
      <c r="AI111" s="20">
        <f t="shared" si="159"/>
        <v>-9.8534892586105869</v>
      </c>
      <c r="AJ111" s="20">
        <f t="shared" si="160"/>
        <v>-9.212655832038724</v>
      </c>
      <c r="AK111" s="20">
        <f t="shared" si="161"/>
        <v>-16.774413620611835</v>
      </c>
      <c r="AL111" s="20">
        <f t="shared" si="162"/>
        <v>-18.396436582808146</v>
      </c>
      <c r="AM111" s="20">
        <f t="shared" si="163"/>
        <v>-8.6083594186239729</v>
      </c>
      <c r="AN111" s="20">
        <f t="shared" si="164"/>
        <v>-7.7466511874838053</v>
      </c>
      <c r="AS111" s="7">
        <f t="shared" si="136"/>
        <v>-8.7746565983310383</v>
      </c>
      <c r="AT111" s="7">
        <f t="shared" si="137"/>
        <v>-7.6903879913074098</v>
      </c>
      <c r="AU111" s="7">
        <f t="shared" si="138"/>
        <v>-0.19941691770643333</v>
      </c>
      <c r="AV111" s="7">
        <f t="shared" si="139"/>
        <v>-1.6676380527392562</v>
      </c>
      <c r="AW111" s="7">
        <f t="shared" si="140"/>
        <v>-2.5942502946198389</v>
      </c>
      <c r="AX111" s="7">
        <f t="shared" si="141"/>
        <v>-7.6382335725830828</v>
      </c>
      <c r="AY111" s="7">
        <f t="shared" si="142"/>
        <v>-6.0237528063972956</v>
      </c>
      <c r="AZ111" s="7">
        <f t="shared" si="143"/>
        <v>-5.7288624382442759</v>
      </c>
      <c r="BA111" s="7">
        <f t="shared" si="144"/>
        <v>2.7560363818728053</v>
      </c>
      <c r="BB111" s="7">
        <f t="shared" si="145"/>
        <v>-5.9761692430009505</v>
      </c>
      <c r="BC111" s="7">
        <f t="shared" si="146"/>
        <v>-6.1719380124994974</v>
      </c>
      <c r="BD111" s="7">
        <f t="shared" si="147"/>
        <v>-2.6906198091363693</v>
      </c>
    </row>
    <row r="112" spans="1:56" x14ac:dyDescent="0.25">
      <c r="A112" s="24">
        <v>44958</v>
      </c>
      <c r="B112" s="25">
        <v>99.694916000000006</v>
      </c>
      <c r="C112" s="25">
        <v>38.584781999999997</v>
      </c>
      <c r="D112" s="26">
        <v>146.403809</v>
      </c>
      <c r="E112" s="26">
        <v>246.77151499999999</v>
      </c>
      <c r="F112" s="27">
        <v>258.06744400000002</v>
      </c>
      <c r="G112" s="27">
        <v>99.394096000000005</v>
      </c>
      <c r="H112" s="28">
        <v>217.80107100000001</v>
      </c>
      <c r="I112" s="28">
        <v>353.15191700000003</v>
      </c>
      <c r="J112" s="29">
        <v>57.783566</v>
      </c>
      <c r="K112" s="29">
        <v>105.302689</v>
      </c>
      <c r="L112" s="30">
        <v>60.587738000000002</v>
      </c>
      <c r="M112" s="30">
        <v>286.45413200000002</v>
      </c>
      <c r="P112" s="31">
        <f t="shared" si="82"/>
        <v>-0.45221563755568628</v>
      </c>
      <c r="Q112" s="31">
        <f t="shared" si="83"/>
        <v>0.56692299051994688</v>
      </c>
      <c r="R112" s="31">
        <f t="shared" si="84"/>
        <v>12.035650657149244</v>
      </c>
      <c r="S112" s="31">
        <f t="shared" si="85"/>
        <v>15.877662784539769</v>
      </c>
      <c r="T112" s="31">
        <f t="shared" si="86"/>
        <v>6.5607117029453654</v>
      </c>
      <c r="U112" s="31">
        <f t="shared" si="87"/>
        <v>2.5093301316408079</v>
      </c>
      <c r="V112" s="31">
        <f t="shared" si="88"/>
        <v>2.7105514095474792</v>
      </c>
      <c r="W112" s="31">
        <f t="shared" si="89"/>
        <v>2.2854484462560665</v>
      </c>
      <c r="X112" s="31">
        <f t="shared" si="90"/>
        <v>-4.4353648925024807</v>
      </c>
      <c r="Y112" s="31">
        <f t="shared" si="91"/>
        <v>0.54027490219170637</v>
      </c>
      <c r="Z112" s="31">
        <f t="shared" si="92"/>
        <v>-0.59372079545204626</v>
      </c>
      <c r="AA112" s="31">
        <f t="shared" si="93"/>
        <v>1.0670717083599346</v>
      </c>
      <c r="AC112" s="20">
        <f t="shared" ref="AC112:AD112" si="171">P76-$AD$4</f>
        <v>1.23666495624754</v>
      </c>
      <c r="AD112" s="20">
        <f t="shared" si="171"/>
        <v>-3.5378494489169472</v>
      </c>
      <c r="AE112" s="20">
        <f t="shared" si="155"/>
        <v>-7.9592991722971025</v>
      </c>
      <c r="AF112" s="20">
        <f t="shared" si="156"/>
        <v>-3.5921976535823581</v>
      </c>
      <c r="AG112" s="20">
        <f t="shared" si="157"/>
        <v>-15.513690794544594</v>
      </c>
      <c r="AH112" s="20">
        <f t="shared" si="158"/>
        <v>-16.99331807446119</v>
      </c>
      <c r="AI112" s="20">
        <f t="shared" si="159"/>
        <v>-12.431182930497592</v>
      </c>
      <c r="AJ112" s="20">
        <f t="shared" si="160"/>
        <v>-17.979122356740138</v>
      </c>
      <c r="AK112" s="20">
        <f t="shared" si="161"/>
        <v>-20.522026581654412</v>
      </c>
      <c r="AL112" s="20">
        <f t="shared" si="162"/>
        <v>-26.330066910208167</v>
      </c>
      <c r="AM112" s="20">
        <f t="shared" si="163"/>
        <v>-32.106113415225515</v>
      </c>
      <c r="AN112" s="20">
        <f t="shared" si="164"/>
        <v>-6.2297492588349552</v>
      </c>
      <c r="AS112" s="7">
        <f t="shared" si="136"/>
        <v>-1.6561415112276663</v>
      </c>
      <c r="AT112" s="7">
        <f t="shared" si="137"/>
        <v>0.16265451032637934</v>
      </c>
      <c r="AU112" s="7">
        <f t="shared" si="138"/>
        <v>9.6739171005910531</v>
      </c>
      <c r="AV112" s="7">
        <f t="shared" si="139"/>
        <v>13.560324443330378</v>
      </c>
      <c r="AW112" s="7">
        <f t="shared" si="140"/>
        <v>5.271615859735455</v>
      </c>
      <c r="AX112" s="7">
        <f t="shared" si="141"/>
        <v>1.330690863019627</v>
      </c>
      <c r="AY112" s="7">
        <f t="shared" si="142"/>
        <v>1.1479479446983818</v>
      </c>
      <c r="AZ112" s="7">
        <f t="shared" si="143"/>
        <v>0.53211354202397088</v>
      </c>
      <c r="BA112" s="7">
        <f t="shared" si="144"/>
        <v>-5.0120926964234771</v>
      </c>
      <c r="BB112" s="7">
        <f t="shared" si="145"/>
        <v>-0.17772988146000934</v>
      </c>
      <c r="BC112" s="7">
        <f t="shared" si="146"/>
        <v>-1.3931528837119087</v>
      </c>
      <c r="BD112" s="7">
        <f t="shared" si="147"/>
        <v>0.14749765489294142</v>
      </c>
    </row>
    <row r="113" spans="1:56" x14ac:dyDescent="0.25">
      <c r="A113" s="24">
        <v>44986</v>
      </c>
      <c r="B113" s="25">
        <v>99.244079999999997</v>
      </c>
      <c r="C113" s="25">
        <v>38.803528</v>
      </c>
      <c r="D113" s="26">
        <v>164.02446</v>
      </c>
      <c r="E113" s="26">
        <v>285.95306399999998</v>
      </c>
      <c r="F113" s="27">
        <v>274.99850500000002</v>
      </c>
      <c r="G113" s="27">
        <v>101.888222</v>
      </c>
      <c r="H113" s="28">
        <v>223.70468099999999</v>
      </c>
      <c r="I113" s="28">
        <v>361.22302200000001</v>
      </c>
      <c r="J113" s="29">
        <v>55.220654000000003</v>
      </c>
      <c r="K113" s="29">
        <v>105.871613</v>
      </c>
      <c r="L113" s="30">
        <v>60.228015999999997</v>
      </c>
      <c r="M113" s="30">
        <v>289.51080300000001</v>
      </c>
      <c r="P113" s="31">
        <f t="shared" si="82"/>
        <v>9.0953878558801762</v>
      </c>
      <c r="Q113" s="31">
        <f t="shared" si="83"/>
        <v>-4.6813681477622326</v>
      </c>
      <c r="R113" s="31">
        <f t="shared" si="84"/>
        <v>2.8987377858155972</v>
      </c>
      <c r="S113" s="31">
        <f t="shared" si="85"/>
        <v>6.5764971135263028</v>
      </c>
      <c r="T113" s="31">
        <f t="shared" si="86"/>
        <v>5.7723255622789571</v>
      </c>
      <c r="U113" s="31">
        <f t="shared" si="87"/>
        <v>9.7570345275040715</v>
      </c>
      <c r="V113" s="31">
        <f t="shared" si="88"/>
        <v>3.2245167905091909</v>
      </c>
      <c r="W113" s="31">
        <f t="shared" si="89"/>
        <v>4.5733488714349013</v>
      </c>
      <c r="X113" s="31">
        <f t="shared" si="90"/>
        <v>7.7163736597541943</v>
      </c>
      <c r="Y113" s="31">
        <f t="shared" si="91"/>
        <v>7.9153738783596328</v>
      </c>
      <c r="Z113" s="31">
        <f t="shared" si="92"/>
        <v>-0.35220154022671535</v>
      </c>
      <c r="AA113" s="31">
        <f t="shared" si="93"/>
        <v>-1.3979478340917062</v>
      </c>
      <c r="AC113" s="20">
        <f t="shared" ref="AC113:AD113" si="172">P77-$AD$4</f>
        <v>15.498659907871154</v>
      </c>
      <c r="AD113" s="20">
        <f t="shared" si="172"/>
        <v>16.320602938191481</v>
      </c>
      <c r="AE113" s="20">
        <f t="shared" si="155"/>
        <v>14.333428545890474</v>
      </c>
      <c r="AF113" s="20">
        <f t="shared" si="156"/>
        <v>12.428693412671294</v>
      </c>
      <c r="AG113" s="20">
        <f t="shared" si="157"/>
        <v>12.228179726500091</v>
      </c>
      <c r="AH113" s="20">
        <f t="shared" si="158"/>
        <v>15.513441267164691</v>
      </c>
      <c r="AI113" s="20">
        <f t="shared" si="159"/>
        <v>9.7196327635885531</v>
      </c>
      <c r="AJ113" s="20">
        <f t="shared" si="160"/>
        <v>12.627001357873663</v>
      </c>
      <c r="AK113" s="20">
        <f t="shared" si="161"/>
        <v>-6.2483532187479547</v>
      </c>
      <c r="AL113" s="20">
        <f t="shared" si="162"/>
        <v>21.1821426188244</v>
      </c>
      <c r="AM113" s="20">
        <f t="shared" si="163"/>
        <v>9.4296397138286139</v>
      </c>
      <c r="AN113" s="20">
        <f t="shared" si="164"/>
        <v>-6.8939248722641411</v>
      </c>
      <c r="AS113" s="7">
        <f t="shared" si="136"/>
        <v>7.8914619822081962</v>
      </c>
      <c r="AT113" s="7">
        <f t="shared" si="137"/>
        <v>-5.0856366279558003</v>
      </c>
      <c r="AU113" s="7">
        <f t="shared" si="138"/>
        <v>0.53700422925740599</v>
      </c>
      <c r="AV113" s="7">
        <f t="shared" si="139"/>
        <v>4.259158772316912</v>
      </c>
      <c r="AW113" s="7">
        <f t="shared" si="140"/>
        <v>4.4832297190690475</v>
      </c>
      <c r="AX113" s="7">
        <f t="shared" si="141"/>
        <v>8.5783952588828907</v>
      </c>
      <c r="AY113" s="7">
        <f t="shared" si="142"/>
        <v>1.6619133256600935</v>
      </c>
      <c r="AZ113" s="7">
        <f t="shared" si="143"/>
        <v>2.8200139672028057</v>
      </c>
      <c r="BA113" s="7">
        <f t="shared" si="144"/>
        <v>7.1396458558331979</v>
      </c>
      <c r="BB113" s="7">
        <f t="shared" si="145"/>
        <v>7.1973690947079172</v>
      </c>
      <c r="BC113" s="7">
        <f t="shared" si="146"/>
        <v>-1.1516336284865778</v>
      </c>
      <c r="BD113" s="7">
        <f t="shared" si="147"/>
        <v>-2.3175218875586996</v>
      </c>
    </row>
    <row r="114" spans="1:56" x14ac:dyDescent="0.25">
      <c r="A114" s="24">
        <v>45017</v>
      </c>
      <c r="B114" s="25">
        <v>108.270714</v>
      </c>
      <c r="C114" s="25">
        <v>36.986992000000001</v>
      </c>
      <c r="D114" s="26">
        <v>168.779099</v>
      </c>
      <c r="E114" s="26">
        <v>304.758759</v>
      </c>
      <c r="F114" s="27">
        <v>290.87231400000002</v>
      </c>
      <c r="G114" s="27">
        <v>111.829491</v>
      </c>
      <c r="H114" s="28">
        <v>230.91807600000001</v>
      </c>
      <c r="I114" s="28">
        <v>377.74301100000002</v>
      </c>
      <c r="J114" s="29">
        <v>59.481686000000003</v>
      </c>
      <c r="K114" s="29">
        <v>114.25174699999999</v>
      </c>
      <c r="L114" s="30">
        <v>60.015892000000001</v>
      </c>
      <c r="M114" s="30">
        <v>285.463593</v>
      </c>
      <c r="P114" s="31">
        <f t="shared" si="82"/>
        <v>-7.2058017461674844</v>
      </c>
      <c r="Q114" s="31">
        <f t="shared" si="83"/>
        <v>-2.2370756724418128</v>
      </c>
      <c r="R114" s="31">
        <f t="shared" si="84"/>
        <v>4.4613432851658974</v>
      </c>
      <c r="S114" s="31">
        <f t="shared" si="85"/>
        <v>6.876917030627494</v>
      </c>
      <c r="T114" s="31">
        <f t="shared" si="86"/>
        <v>-3.5976294395622777</v>
      </c>
      <c r="U114" s="31">
        <f t="shared" si="87"/>
        <v>-14.568205447702521</v>
      </c>
      <c r="V114" s="31">
        <f t="shared" si="88"/>
        <v>-5.0272816234619988</v>
      </c>
      <c r="W114" s="31">
        <f t="shared" si="89"/>
        <v>-3.7990097982249726</v>
      </c>
      <c r="X114" s="31">
        <f t="shared" si="90"/>
        <v>-9.6482823301276337</v>
      </c>
      <c r="Y114" s="31">
        <f t="shared" si="91"/>
        <v>-13.655566247052652</v>
      </c>
      <c r="Z114" s="31">
        <f t="shared" si="92"/>
        <v>-5.0217549045176284</v>
      </c>
      <c r="AA114" s="31">
        <f t="shared" si="93"/>
        <v>-3.9107358254262592</v>
      </c>
      <c r="AC114" s="20">
        <f t="shared" ref="AC114:AD114" si="173">P78-$AD$4</f>
        <v>2.3031981971140363</v>
      </c>
      <c r="AD114" s="20">
        <f t="shared" si="173"/>
        <v>-1.6471156618655898</v>
      </c>
      <c r="AE114" s="20">
        <f t="shared" si="155"/>
        <v>7.0125702994255414</v>
      </c>
      <c r="AF114" s="20">
        <f t="shared" si="156"/>
        <v>1.0504063472121343</v>
      </c>
      <c r="AG114" s="20">
        <f t="shared" si="157"/>
        <v>-1.8650355580165652</v>
      </c>
      <c r="AH114" s="20">
        <f t="shared" si="158"/>
        <v>0.4382046645057196</v>
      </c>
      <c r="AI114" s="20">
        <f t="shared" si="159"/>
        <v>8.0395867270102102</v>
      </c>
      <c r="AJ114" s="20">
        <f t="shared" si="160"/>
        <v>8.3917749731825246</v>
      </c>
      <c r="AK114" s="20">
        <f t="shared" si="161"/>
        <v>-4.7656391944835015</v>
      </c>
      <c r="AL114" s="20">
        <f t="shared" si="162"/>
        <v>-3.3558434572670444</v>
      </c>
      <c r="AM114" s="20">
        <f t="shared" si="163"/>
        <v>-6.7440276479186601E-2</v>
      </c>
      <c r="AN114" s="20">
        <f t="shared" si="164"/>
        <v>8.1193392138113758</v>
      </c>
      <c r="AS114" s="7">
        <f t="shared" si="136"/>
        <v>-8.4097276198394653</v>
      </c>
      <c r="AT114" s="7">
        <f t="shared" si="137"/>
        <v>-2.6413441526353805</v>
      </c>
      <c r="AU114" s="7">
        <f t="shared" si="138"/>
        <v>2.0996097286077062</v>
      </c>
      <c r="AV114" s="7">
        <f t="shared" si="139"/>
        <v>4.5595786894181032</v>
      </c>
      <c r="AW114" s="7">
        <f t="shared" si="140"/>
        <v>-4.8867252827721881</v>
      </c>
      <c r="AX114" s="7">
        <f t="shared" si="141"/>
        <v>-15.746844716323702</v>
      </c>
      <c r="AY114" s="7">
        <f t="shared" si="142"/>
        <v>-6.589885088311096</v>
      </c>
      <c r="AZ114" s="7">
        <f t="shared" si="143"/>
        <v>-5.5523447024570682</v>
      </c>
      <c r="BA114" s="7">
        <f t="shared" si="144"/>
        <v>-10.225010134048629</v>
      </c>
      <c r="BB114" s="7">
        <f t="shared" si="145"/>
        <v>-14.373571030704369</v>
      </c>
      <c r="BC114" s="7">
        <f t="shared" si="146"/>
        <v>-5.8211869927774913</v>
      </c>
      <c r="BD114" s="7">
        <f t="shared" si="147"/>
        <v>-4.8303098788932521</v>
      </c>
    </row>
    <row r="115" spans="1:56" x14ac:dyDescent="0.25">
      <c r="A115" s="24">
        <v>45047</v>
      </c>
      <c r="B115" s="25">
        <v>100.468941</v>
      </c>
      <c r="C115" s="25">
        <v>36.159565000000001</v>
      </c>
      <c r="D115" s="26">
        <v>176.30891399999999</v>
      </c>
      <c r="E115" s="26">
        <v>325.71676600000001</v>
      </c>
      <c r="F115" s="27">
        <v>280.40780599999999</v>
      </c>
      <c r="G115" s="27">
        <v>95.537941000000004</v>
      </c>
      <c r="H115" s="28">
        <v>219.30917400000001</v>
      </c>
      <c r="I115" s="28">
        <v>363.392517</v>
      </c>
      <c r="J115" s="29">
        <v>53.742725</v>
      </c>
      <c r="K115" s="29">
        <v>98.650024000000002</v>
      </c>
      <c r="L115" s="30">
        <v>57.002040999999998</v>
      </c>
      <c r="M115" s="30">
        <v>274.29986600000001</v>
      </c>
      <c r="P115" s="31">
        <f t="shared" si="82"/>
        <v>6.8823528258350031</v>
      </c>
      <c r="Q115" s="31">
        <f t="shared" si="83"/>
        <v>-2.4805220969887243</v>
      </c>
      <c r="R115" s="31">
        <f t="shared" si="84"/>
        <v>9.5843804017759595</v>
      </c>
      <c r="S115" s="31">
        <f t="shared" si="85"/>
        <v>3.9265679065473735</v>
      </c>
      <c r="T115" s="31">
        <f t="shared" si="86"/>
        <v>4.6648694223583975</v>
      </c>
      <c r="U115" s="31">
        <f t="shared" si="87"/>
        <v>1.9594969081445868</v>
      </c>
      <c r="V115" s="31">
        <f t="shared" si="88"/>
        <v>7.6518892000386529</v>
      </c>
      <c r="W115" s="31">
        <f t="shared" si="89"/>
        <v>7.747517816939542</v>
      </c>
      <c r="X115" s="31">
        <f t="shared" si="90"/>
        <v>8.8510342562644553</v>
      </c>
      <c r="Y115" s="31">
        <f t="shared" si="91"/>
        <v>5.8726300968766187</v>
      </c>
      <c r="Z115" s="31">
        <f t="shared" si="92"/>
        <v>1.0260702770274577</v>
      </c>
      <c r="AA115" s="31">
        <f t="shared" si="93"/>
        <v>3.0286066563371961</v>
      </c>
      <c r="AC115" s="20">
        <f t="shared" ref="AC115:AD115" si="174">P79-$AD$4</f>
        <v>-4.880713517338604</v>
      </c>
      <c r="AD115" s="20">
        <f t="shared" si="174"/>
        <v>-14.726090194305659</v>
      </c>
      <c r="AE115" s="20">
        <f t="shared" si="155"/>
        <v>13.845307444125904</v>
      </c>
      <c r="AF115" s="20">
        <f t="shared" si="156"/>
        <v>10.161298666390632</v>
      </c>
      <c r="AG115" s="20">
        <f t="shared" si="157"/>
        <v>-1.5367165463866468</v>
      </c>
      <c r="AH115" s="20">
        <f t="shared" si="158"/>
        <v>-6.3124417055332067</v>
      </c>
      <c r="AI115" s="20">
        <f t="shared" si="159"/>
        <v>-2.0985009573819386</v>
      </c>
      <c r="AJ115" s="20">
        <f t="shared" si="160"/>
        <v>-2.928830836599567</v>
      </c>
      <c r="AK115" s="20">
        <f t="shared" si="161"/>
        <v>2.1779700321746081</v>
      </c>
      <c r="AL115" s="20">
        <f t="shared" si="162"/>
        <v>-0.94642176011106649</v>
      </c>
      <c r="AM115" s="20">
        <f t="shared" si="163"/>
        <v>6.823458115724617</v>
      </c>
      <c r="AN115" s="20">
        <f t="shared" si="164"/>
        <v>-6.5556115114966458</v>
      </c>
      <c r="AS115" s="7">
        <f t="shared" si="136"/>
        <v>5.6784269521630231</v>
      </c>
      <c r="AT115" s="7">
        <f t="shared" si="137"/>
        <v>-2.8847905771822919</v>
      </c>
      <c r="AU115" s="7">
        <f t="shared" si="138"/>
        <v>7.2226468452177688</v>
      </c>
      <c r="AV115" s="7">
        <f t="shared" si="139"/>
        <v>1.6092295653379831</v>
      </c>
      <c r="AW115" s="7">
        <f t="shared" si="140"/>
        <v>3.3757735791484875</v>
      </c>
      <c r="AX115" s="7">
        <f t="shared" si="141"/>
        <v>0.78085763952340592</v>
      </c>
      <c r="AY115" s="7">
        <f t="shared" si="142"/>
        <v>6.0892857351895557</v>
      </c>
      <c r="AZ115" s="7">
        <f t="shared" si="143"/>
        <v>5.994182912707446</v>
      </c>
      <c r="BA115" s="7">
        <f t="shared" si="144"/>
        <v>8.2743064523434597</v>
      </c>
      <c r="BB115" s="7">
        <f t="shared" si="145"/>
        <v>5.1546253132249031</v>
      </c>
      <c r="BC115" s="7">
        <f t="shared" si="146"/>
        <v>0.22663818876759512</v>
      </c>
      <c r="BD115" s="7">
        <f t="shared" si="147"/>
        <v>2.1090326028702027</v>
      </c>
    </row>
    <row r="116" spans="1:56" x14ac:dyDescent="0.25">
      <c r="A116" s="24">
        <v>45078</v>
      </c>
      <c r="B116" s="25">
        <v>107.383568</v>
      </c>
      <c r="C116" s="25">
        <v>35.262619000000001</v>
      </c>
      <c r="D116" s="26">
        <v>193.207031</v>
      </c>
      <c r="E116" s="26">
        <v>338.50625600000001</v>
      </c>
      <c r="F116" s="27">
        <v>293.48846400000002</v>
      </c>
      <c r="G116" s="27">
        <v>97.410004000000001</v>
      </c>
      <c r="H116" s="28">
        <v>236.09046900000001</v>
      </c>
      <c r="I116" s="28">
        <v>391.54641700000002</v>
      </c>
      <c r="J116" s="29">
        <v>58.499512000000003</v>
      </c>
      <c r="K116" s="29">
        <v>104.443375</v>
      </c>
      <c r="L116" s="30">
        <v>57.586922000000001</v>
      </c>
      <c r="M116" s="30">
        <v>282.60732999999999</v>
      </c>
      <c r="P116" s="31">
        <f t="shared" si="82"/>
        <v>2.1188800506237504</v>
      </c>
      <c r="Q116" s="31">
        <f t="shared" si="83"/>
        <v>-1.6902970253003691</v>
      </c>
      <c r="R116" s="31">
        <f t="shared" si="84"/>
        <v>1.2785404274443746</v>
      </c>
      <c r="S116" s="31">
        <f t="shared" si="85"/>
        <v>-1.3566774375951329</v>
      </c>
      <c r="T116" s="31">
        <f t="shared" si="86"/>
        <v>-1.2243694184859044</v>
      </c>
      <c r="U116" s="31">
        <f t="shared" si="87"/>
        <v>2.5338188057152822</v>
      </c>
      <c r="V116" s="31">
        <f t="shared" si="88"/>
        <v>0.10527786278402562</v>
      </c>
      <c r="W116" s="31">
        <f t="shared" si="89"/>
        <v>0.24917786439608847</v>
      </c>
      <c r="X116" s="31">
        <f t="shared" si="90"/>
        <v>2.0702241071686167</v>
      </c>
      <c r="Y116" s="31">
        <f t="shared" si="91"/>
        <v>-9.3284997731979402E-3</v>
      </c>
      <c r="Z116" s="31">
        <f t="shared" si="92"/>
        <v>2.4089184693705246</v>
      </c>
      <c r="AA116" s="31">
        <f t="shared" si="93"/>
        <v>-2.4534048709918377</v>
      </c>
      <c r="AC116" s="20">
        <f t="shared" ref="AC116:AD116" si="175">P80-$AD$4</f>
        <v>8.8693575753287099</v>
      </c>
      <c r="AD116" s="20">
        <f t="shared" si="175"/>
        <v>16.471891563813958</v>
      </c>
      <c r="AE116" s="20">
        <f t="shared" si="155"/>
        <v>15.309225935464926</v>
      </c>
      <c r="AF116" s="20">
        <f t="shared" si="156"/>
        <v>-0.46687656241598052</v>
      </c>
      <c r="AG116" s="20">
        <f t="shared" si="157"/>
        <v>4.1140103876581451</v>
      </c>
      <c r="AH116" s="20">
        <f t="shared" si="158"/>
        <v>2.7911907727972967</v>
      </c>
      <c r="AI116" s="20">
        <f t="shared" si="159"/>
        <v>-2.6378772833018878</v>
      </c>
      <c r="AJ116" s="20">
        <f t="shared" si="160"/>
        <v>3.1349683458836424</v>
      </c>
      <c r="AK116" s="20">
        <f t="shared" si="161"/>
        <v>-10.013950094248443</v>
      </c>
      <c r="AL116" s="20">
        <f t="shared" si="162"/>
        <v>-7.1073087616223942</v>
      </c>
      <c r="AM116" s="20">
        <f t="shared" si="163"/>
        <v>0.11704610163318296</v>
      </c>
      <c r="AN116" s="20">
        <f t="shared" si="164"/>
        <v>4.0341523125093808</v>
      </c>
      <c r="AS116" s="7">
        <f t="shared" si="136"/>
        <v>0.91495417695177039</v>
      </c>
      <c r="AT116" s="7">
        <f t="shared" si="137"/>
        <v>-2.0945655054939367</v>
      </c>
      <c r="AU116" s="7">
        <f t="shared" si="138"/>
        <v>-1.0831931291138166</v>
      </c>
      <c r="AV116" s="7">
        <f t="shared" si="139"/>
        <v>-3.6740157788045233</v>
      </c>
      <c r="AW116" s="7">
        <f t="shared" si="140"/>
        <v>-2.5134652616958144</v>
      </c>
      <c r="AX116" s="7">
        <f t="shared" si="141"/>
        <v>1.3551795370941013</v>
      </c>
      <c r="AY116" s="7">
        <f t="shared" si="142"/>
        <v>-1.4573256020650718</v>
      </c>
      <c r="AZ116" s="7">
        <f t="shared" si="143"/>
        <v>-1.5041570398360071</v>
      </c>
      <c r="BA116" s="7">
        <f t="shared" si="144"/>
        <v>1.4934963032476203</v>
      </c>
      <c r="BB116" s="7">
        <f t="shared" si="145"/>
        <v>-0.72733328342491366</v>
      </c>
      <c r="BC116" s="7">
        <f t="shared" si="146"/>
        <v>1.6094863811106621</v>
      </c>
      <c r="BD116" s="7">
        <f t="shared" si="147"/>
        <v>-3.3729789244588311</v>
      </c>
    </row>
    <row r="117" spans="1:56" x14ac:dyDescent="0.25">
      <c r="A117" s="24">
        <v>45108</v>
      </c>
      <c r="B117" s="25">
        <v>109.658897</v>
      </c>
      <c r="C117" s="25">
        <v>34.666575999999999</v>
      </c>
      <c r="D117" s="26">
        <v>195.67726099999999</v>
      </c>
      <c r="E117" s="26">
        <v>333.91381799999999</v>
      </c>
      <c r="F117" s="27">
        <v>289.895081</v>
      </c>
      <c r="G117" s="27">
        <v>99.878197</v>
      </c>
      <c r="H117" s="28">
        <v>236.33902</v>
      </c>
      <c r="I117" s="28">
        <v>392.522064</v>
      </c>
      <c r="J117" s="29">
        <v>59.710583</v>
      </c>
      <c r="K117" s="29">
        <v>104.433632</v>
      </c>
      <c r="L117" s="30">
        <v>58.974144000000003</v>
      </c>
      <c r="M117" s="30">
        <v>275.67382800000001</v>
      </c>
      <c r="P117" s="31">
        <f t="shared" si="82"/>
        <v>-7.1288032379169248</v>
      </c>
      <c r="Q117" s="31">
        <f t="shared" si="83"/>
        <v>-0.79262514994268285</v>
      </c>
      <c r="R117" s="31">
        <f t="shared" si="84"/>
        <v>-4.3675228058307702</v>
      </c>
      <c r="S117" s="31">
        <f t="shared" si="85"/>
        <v>-2.429140563449228</v>
      </c>
      <c r="T117" s="31">
        <f t="shared" si="86"/>
        <v>-4.1098372414259838</v>
      </c>
      <c r="U117" s="31">
        <f t="shared" si="87"/>
        <v>-4.0661556996268278</v>
      </c>
      <c r="V117" s="31">
        <f t="shared" si="88"/>
        <v>3.3441253162512119</v>
      </c>
      <c r="W117" s="31">
        <f t="shared" si="89"/>
        <v>4.8079394079615367</v>
      </c>
      <c r="X117" s="31">
        <f t="shared" si="90"/>
        <v>0.74638527645927155</v>
      </c>
      <c r="Y117" s="31">
        <f t="shared" si="91"/>
        <v>3.6833287575404716</v>
      </c>
      <c r="Z117" s="31">
        <f t="shared" si="92"/>
        <v>-7.7015564651519153</v>
      </c>
      <c r="AA117" s="31">
        <f t="shared" si="93"/>
        <v>-1.9059411762512357</v>
      </c>
      <c r="AC117" s="20">
        <f t="shared" ref="AC117:AD117" si="176">P81-$AD$4</f>
        <v>7.9922254963627752</v>
      </c>
      <c r="AD117" s="20">
        <f t="shared" si="176"/>
        <v>-2.0371943652104991</v>
      </c>
      <c r="AE117" s="20">
        <f t="shared" si="155"/>
        <v>20.234062650083732</v>
      </c>
      <c r="AF117" s="20">
        <f t="shared" si="156"/>
        <v>8.8053474253550092</v>
      </c>
      <c r="AG117" s="20">
        <f t="shared" si="157"/>
        <v>8.6993078123020737</v>
      </c>
      <c r="AH117" s="20">
        <f t="shared" si="158"/>
        <v>9.1711044970154738</v>
      </c>
      <c r="AI117" s="20">
        <f t="shared" si="159"/>
        <v>10.135343037505468</v>
      </c>
      <c r="AJ117" s="20">
        <f t="shared" si="160"/>
        <v>15.046778334768543</v>
      </c>
      <c r="AK117" s="20">
        <f t="shared" si="161"/>
        <v>-1.6400126580463477</v>
      </c>
      <c r="AL117" s="20">
        <f t="shared" si="162"/>
        <v>-6.2895018283296968</v>
      </c>
      <c r="AM117" s="20">
        <f t="shared" si="163"/>
        <v>2.4940631588774957</v>
      </c>
      <c r="AN117" s="20">
        <f t="shared" si="164"/>
        <v>5.0598098687927022</v>
      </c>
      <c r="AS117" s="7">
        <f t="shared" si="136"/>
        <v>-8.3327291115889039</v>
      </c>
      <c r="AT117" s="7">
        <f t="shared" si="137"/>
        <v>-1.1968936301362505</v>
      </c>
      <c r="AU117" s="7">
        <f t="shared" si="138"/>
        <v>-6.729256362388961</v>
      </c>
      <c r="AV117" s="7">
        <f t="shared" si="139"/>
        <v>-4.746478904658618</v>
      </c>
      <c r="AW117" s="7">
        <f t="shared" si="140"/>
        <v>-5.3989330846358943</v>
      </c>
      <c r="AX117" s="7">
        <f t="shared" si="141"/>
        <v>-5.2447949682480086</v>
      </c>
      <c r="AY117" s="7">
        <f t="shared" si="142"/>
        <v>1.7815218514021145</v>
      </c>
      <c r="AZ117" s="7">
        <f t="shared" si="143"/>
        <v>3.0546045037294411</v>
      </c>
      <c r="BA117" s="7">
        <f t="shared" si="144"/>
        <v>0.16965747253827523</v>
      </c>
      <c r="BB117" s="7">
        <f t="shared" si="145"/>
        <v>2.965323973888756</v>
      </c>
      <c r="BC117" s="7">
        <f t="shared" si="146"/>
        <v>-8.5009885534117782</v>
      </c>
      <c r="BD117" s="7">
        <f t="shared" si="147"/>
        <v>-2.8255152297182287</v>
      </c>
    </row>
    <row r="118" spans="1:56" x14ac:dyDescent="0.25">
      <c r="A118" s="24">
        <v>45139</v>
      </c>
      <c r="B118" s="25">
        <v>101.84153000000001</v>
      </c>
      <c r="C118" s="25">
        <v>34.391800000000003</v>
      </c>
      <c r="D118" s="26">
        <v>187.131012</v>
      </c>
      <c r="E118" s="26">
        <v>325.80258199999997</v>
      </c>
      <c r="F118" s="27">
        <v>277.98086499999999</v>
      </c>
      <c r="G118" s="27">
        <v>95.816993999999994</v>
      </c>
      <c r="H118" s="28">
        <v>244.242493</v>
      </c>
      <c r="I118" s="28">
        <v>411.39428700000002</v>
      </c>
      <c r="J118" s="29">
        <v>60.156253999999997</v>
      </c>
      <c r="K118" s="29">
        <v>108.280266</v>
      </c>
      <c r="L118" s="30">
        <v>54.432217000000001</v>
      </c>
      <c r="M118" s="30">
        <v>270.419647</v>
      </c>
      <c r="P118" s="31">
        <f t="shared" si="82"/>
        <v>-5.8795051488327088</v>
      </c>
      <c r="Q118" s="31">
        <f t="shared" si="83"/>
        <v>-6.246480265644716</v>
      </c>
      <c r="R118" s="31">
        <f t="shared" si="84"/>
        <v>-8.7447728867089065</v>
      </c>
      <c r="S118" s="31">
        <f t="shared" si="85"/>
        <v>-3.4603175735421265</v>
      </c>
      <c r="T118" s="31">
        <f t="shared" si="86"/>
        <v>-5.7953463811259205</v>
      </c>
      <c r="U118" s="31">
        <f t="shared" si="87"/>
        <v>-5.8326250560521657</v>
      </c>
      <c r="V118" s="31">
        <f t="shared" si="88"/>
        <v>-6.202168514550821</v>
      </c>
      <c r="W118" s="31">
        <f t="shared" si="89"/>
        <v>-4.0543766714971508</v>
      </c>
      <c r="X118" s="31">
        <f t="shared" si="90"/>
        <v>4.7978502783767141</v>
      </c>
      <c r="Y118" s="31">
        <f t="shared" si="91"/>
        <v>6.6137766968544343</v>
      </c>
      <c r="Z118" s="31">
        <f t="shared" si="92"/>
        <v>-10.479905677918644</v>
      </c>
      <c r="AA118" s="31">
        <f t="shared" si="93"/>
        <v>-4.6530169459173987</v>
      </c>
      <c r="AC118" s="20">
        <f t="shared" ref="AC118:AD118" si="177">P82-$AD$4</f>
        <v>-1.7885677671274087</v>
      </c>
      <c r="AD118" s="20">
        <f t="shared" si="177"/>
        <v>-4.0883075788768775</v>
      </c>
      <c r="AE118" s="20">
        <f t="shared" si="155"/>
        <v>-11.294755381077412</v>
      </c>
      <c r="AF118" s="20">
        <f t="shared" si="156"/>
        <v>-7.7181638395004084</v>
      </c>
      <c r="AG118" s="20">
        <f t="shared" si="157"/>
        <v>2.1934524392104686</v>
      </c>
      <c r="AH118" s="20">
        <f t="shared" si="158"/>
        <v>1.0659668338605037</v>
      </c>
      <c r="AI118" s="20">
        <f t="shared" si="159"/>
        <v>-6.7313989357005672</v>
      </c>
      <c r="AJ118" s="20">
        <f t="shared" si="160"/>
        <v>-6.7931341726092782</v>
      </c>
      <c r="AK118" s="20">
        <f t="shared" si="161"/>
        <v>-15.565641318180408</v>
      </c>
      <c r="AL118" s="20">
        <f t="shared" si="162"/>
        <v>-13.554286743639217</v>
      </c>
      <c r="AM118" s="20">
        <f t="shared" si="163"/>
        <v>-2.9048520923978534</v>
      </c>
      <c r="AN118" s="20">
        <f t="shared" si="164"/>
        <v>3.6548568380156903</v>
      </c>
      <c r="AS118" s="7">
        <f t="shared" si="136"/>
        <v>-7.0834310225046888</v>
      </c>
      <c r="AT118" s="7">
        <f t="shared" si="137"/>
        <v>-6.6507487458382837</v>
      </c>
      <c r="AU118" s="7">
        <f t="shared" si="138"/>
        <v>-11.106506443267097</v>
      </c>
      <c r="AV118" s="7">
        <f t="shared" si="139"/>
        <v>-5.7776559147515165</v>
      </c>
      <c r="AW118" s="7">
        <f t="shared" si="140"/>
        <v>-7.0844422243358309</v>
      </c>
      <c r="AX118" s="7">
        <f t="shared" si="141"/>
        <v>-7.0112643246733466</v>
      </c>
      <c r="AY118" s="7">
        <f t="shared" si="142"/>
        <v>-7.7647719793999181</v>
      </c>
      <c r="AZ118" s="7">
        <f t="shared" si="143"/>
        <v>-5.8077115757292468</v>
      </c>
      <c r="BA118" s="7">
        <f t="shared" si="144"/>
        <v>4.2211224744557176</v>
      </c>
      <c r="BB118" s="7">
        <f t="shared" si="145"/>
        <v>5.8957719132027187</v>
      </c>
      <c r="BC118" s="7">
        <f t="shared" si="146"/>
        <v>-11.279337766178507</v>
      </c>
      <c r="BD118" s="7">
        <f t="shared" si="147"/>
        <v>-5.5725909993843921</v>
      </c>
    </row>
    <row r="119" spans="1:56" x14ac:dyDescent="0.25">
      <c r="A119" s="24">
        <v>45170</v>
      </c>
      <c r="B119" s="25">
        <v>95.853752</v>
      </c>
      <c r="C119" s="25">
        <v>32.243523000000003</v>
      </c>
      <c r="D119" s="26">
        <v>170.76683</v>
      </c>
      <c r="E119" s="26">
        <v>314.52877799999999</v>
      </c>
      <c r="F119" s="27">
        <v>261.87091099999998</v>
      </c>
      <c r="G119" s="27">
        <v>90.228347999999997</v>
      </c>
      <c r="H119" s="28">
        <v>229.09416200000001</v>
      </c>
      <c r="I119" s="28">
        <v>394.71481299999999</v>
      </c>
      <c r="J119" s="29">
        <v>63.042461000000003</v>
      </c>
      <c r="K119" s="29">
        <v>115.441681</v>
      </c>
      <c r="L119" s="30">
        <v>48.727772000000002</v>
      </c>
      <c r="M119" s="30">
        <v>257.836975</v>
      </c>
      <c r="P119" s="31">
        <f t="shared" si="82"/>
        <v>-2.3747938421857517</v>
      </c>
      <c r="Q119" s="31">
        <f t="shared" si="83"/>
        <v>-7.8685508404277122</v>
      </c>
      <c r="R119" s="31">
        <f t="shared" si="84"/>
        <v>-0.25699253186348692</v>
      </c>
      <c r="S119" s="31">
        <f t="shared" si="85"/>
        <v>7.0815551892043471</v>
      </c>
      <c r="T119" s="31">
        <f t="shared" si="86"/>
        <v>-0.48207759891283342</v>
      </c>
      <c r="U119" s="31">
        <f t="shared" si="87"/>
        <v>1.062773530997152</v>
      </c>
      <c r="V119" s="31">
        <f t="shared" si="88"/>
        <v>2.2129538159073592</v>
      </c>
      <c r="W119" s="31">
        <f t="shared" si="89"/>
        <v>-4.9405229694280521</v>
      </c>
      <c r="X119" s="31">
        <f t="shared" si="90"/>
        <v>1.1804948414053662</v>
      </c>
      <c r="Y119" s="31">
        <f t="shared" si="91"/>
        <v>-9.9761939537245663</v>
      </c>
      <c r="Z119" s="31">
        <f t="shared" si="92"/>
        <v>-4.6341334875725559</v>
      </c>
      <c r="AA119" s="31">
        <f t="shared" si="93"/>
        <v>-8.4215431087802717</v>
      </c>
      <c r="AC119" s="20">
        <f t="shared" ref="AC119:AD119" si="178">P83-$AD$4</f>
        <v>-4.6221075393023838</v>
      </c>
      <c r="AD119" s="20">
        <f t="shared" si="178"/>
        <v>-4.5281491938522773</v>
      </c>
      <c r="AE119" s="20">
        <f t="shared" si="155"/>
        <v>-7.2051221077855505</v>
      </c>
      <c r="AF119" s="20">
        <f t="shared" si="156"/>
        <v>-4.9408926696714097</v>
      </c>
      <c r="AG119" s="20">
        <f t="shared" si="157"/>
        <v>-4.1607865597011529</v>
      </c>
      <c r="AH119" s="20">
        <f t="shared" si="158"/>
        <v>6.5062234777695238E-3</v>
      </c>
      <c r="AI119" s="20">
        <f t="shared" si="159"/>
        <v>-10.335302034280421</v>
      </c>
      <c r="AJ119" s="20">
        <f t="shared" si="160"/>
        <v>-15.850415825908332</v>
      </c>
      <c r="AK119" s="20">
        <f t="shared" si="161"/>
        <v>0.30580451653434082</v>
      </c>
      <c r="AL119" s="20">
        <f t="shared" si="162"/>
        <v>-6.1849989772737315</v>
      </c>
      <c r="AM119" s="20">
        <f t="shared" si="163"/>
        <v>-5.59497307722014</v>
      </c>
      <c r="AN119" s="20">
        <f t="shared" si="164"/>
        <v>2.5882106450103963</v>
      </c>
      <c r="AS119" s="7">
        <f t="shared" si="136"/>
        <v>-3.5787197158577317</v>
      </c>
      <c r="AT119" s="7">
        <f t="shared" si="137"/>
        <v>-8.272819320621279</v>
      </c>
      <c r="AU119" s="7">
        <f t="shared" si="138"/>
        <v>-2.6187260884216781</v>
      </c>
      <c r="AV119" s="7">
        <f t="shared" si="139"/>
        <v>4.7642168479949571</v>
      </c>
      <c r="AW119" s="7">
        <f t="shared" si="140"/>
        <v>-1.7711734421227434</v>
      </c>
      <c r="AX119" s="7">
        <f t="shared" si="141"/>
        <v>-0.11586573762402885</v>
      </c>
      <c r="AY119" s="7">
        <f t="shared" si="142"/>
        <v>0.65035035105826178</v>
      </c>
      <c r="AZ119" s="7">
        <f t="shared" si="143"/>
        <v>-6.6938578736601482</v>
      </c>
      <c r="BA119" s="7">
        <f t="shared" si="144"/>
        <v>0.60376703748436988</v>
      </c>
      <c r="BB119" s="7">
        <f t="shared" si="145"/>
        <v>-10.694198737376283</v>
      </c>
      <c r="BC119" s="7">
        <f t="shared" si="146"/>
        <v>-5.4335655758324188</v>
      </c>
      <c r="BD119" s="7">
        <f t="shared" si="147"/>
        <v>-9.3411171622472651</v>
      </c>
    </row>
    <row r="120" spans="1:56" x14ac:dyDescent="0.25">
      <c r="A120" s="24">
        <v>45200</v>
      </c>
      <c r="B120" s="25">
        <v>93.577422999999996</v>
      </c>
      <c r="C120" s="25">
        <v>29.706424999999999</v>
      </c>
      <c r="D120" s="26">
        <v>170.32797199999999</v>
      </c>
      <c r="E120" s="26">
        <v>336.80230699999998</v>
      </c>
      <c r="F120" s="27">
        <v>260.60849000000002</v>
      </c>
      <c r="G120" s="27">
        <v>91.187270999999996</v>
      </c>
      <c r="H120" s="28">
        <v>234.16390999999999</v>
      </c>
      <c r="I120" s="28">
        <v>375.21383700000001</v>
      </c>
      <c r="J120" s="29">
        <v>63.786673999999998</v>
      </c>
      <c r="K120" s="29">
        <v>103.924995</v>
      </c>
      <c r="L120" s="30">
        <v>46.469662</v>
      </c>
      <c r="M120" s="30">
        <v>236.12312299999999</v>
      </c>
      <c r="P120" s="31">
        <f t="shared" si="82"/>
        <v>10.912014535813853</v>
      </c>
      <c r="Q120" s="31">
        <f t="shared" si="83"/>
        <v>-0.29450531324451967</v>
      </c>
      <c r="R120" s="31">
        <f t="shared" si="84"/>
        <v>11.231473477533104</v>
      </c>
      <c r="S120" s="31">
        <f t="shared" si="85"/>
        <v>12.067082426487064</v>
      </c>
      <c r="T120" s="31">
        <f t="shared" si="86"/>
        <v>7.5027586399813773</v>
      </c>
      <c r="U120" s="31">
        <f t="shared" si="87"/>
        <v>7.6539619219441191</v>
      </c>
      <c r="V120" s="31">
        <f t="shared" si="88"/>
        <v>9.17907460633025</v>
      </c>
      <c r="W120" s="31">
        <f t="shared" si="89"/>
        <v>10.118212937866677</v>
      </c>
      <c r="X120" s="31">
        <f t="shared" si="90"/>
        <v>1.0132116310062056</v>
      </c>
      <c r="Y120" s="31">
        <f t="shared" si="91"/>
        <v>-2.9381151281267726</v>
      </c>
      <c r="Z120" s="31">
        <f t="shared" si="92"/>
        <v>14.522018688235793</v>
      </c>
      <c r="AA120" s="31">
        <f t="shared" si="93"/>
        <v>8.399312082620547</v>
      </c>
      <c r="AC120" s="20">
        <f t="shared" ref="AC120:AD120" si="179">P84-$AD$4</f>
        <v>2.0980528279781856</v>
      </c>
      <c r="AD120" s="20">
        <f t="shared" si="179"/>
        <v>12.603116304007983</v>
      </c>
      <c r="AE120" s="20">
        <f t="shared" si="155"/>
        <v>8.1567084788707476</v>
      </c>
      <c r="AF120" s="20">
        <f t="shared" si="156"/>
        <v>4.5253174652512378</v>
      </c>
      <c r="AG120" s="20">
        <f t="shared" si="157"/>
        <v>0.88058931430858234</v>
      </c>
      <c r="AH120" s="20">
        <f t="shared" si="158"/>
        <v>11.514569696685776</v>
      </c>
      <c r="AI120" s="20">
        <f t="shared" si="159"/>
        <v>14.557451910356903</v>
      </c>
      <c r="AJ120" s="20">
        <f t="shared" si="160"/>
        <v>15.516496733564114</v>
      </c>
      <c r="AK120" s="20">
        <f t="shared" si="161"/>
        <v>31.242292105199216</v>
      </c>
      <c r="AL120" s="20">
        <f t="shared" si="162"/>
        <v>15.687575053506702</v>
      </c>
      <c r="AM120" s="20">
        <f t="shared" si="163"/>
        <v>2.858915606429651</v>
      </c>
      <c r="AN120" s="20">
        <f t="shared" si="164"/>
        <v>-3.2163914093213015</v>
      </c>
      <c r="AS120" s="7">
        <f t="shared" si="136"/>
        <v>9.708088662141872</v>
      </c>
      <c r="AT120" s="7">
        <f t="shared" si="137"/>
        <v>-0.69877379343808721</v>
      </c>
      <c r="AU120" s="7">
        <f t="shared" si="138"/>
        <v>8.8697399209749133</v>
      </c>
      <c r="AV120" s="7">
        <f t="shared" si="139"/>
        <v>9.7497440852776727</v>
      </c>
      <c r="AW120" s="7">
        <f t="shared" si="140"/>
        <v>6.2136627967714677</v>
      </c>
      <c r="AX120" s="7">
        <f t="shared" si="141"/>
        <v>6.4753226533229382</v>
      </c>
      <c r="AY120" s="7">
        <f t="shared" si="142"/>
        <v>7.6164711414811528</v>
      </c>
      <c r="AZ120" s="7">
        <f t="shared" si="143"/>
        <v>8.3648780336345805</v>
      </c>
      <c r="BA120" s="7">
        <f t="shared" si="144"/>
        <v>0.43648382708520927</v>
      </c>
      <c r="BB120" s="7">
        <f t="shared" si="145"/>
        <v>-3.6561199117784882</v>
      </c>
      <c r="BC120" s="7">
        <f t="shared" si="146"/>
        <v>13.72258659997593</v>
      </c>
      <c r="BD120" s="7">
        <f t="shared" si="147"/>
        <v>7.4797380291535536</v>
      </c>
    </row>
    <row r="121" spans="1:56" x14ac:dyDescent="0.25">
      <c r="A121" s="24">
        <v>45231</v>
      </c>
      <c r="B121" s="25">
        <v>103.788605</v>
      </c>
      <c r="C121" s="25">
        <v>29.618938</v>
      </c>
      <c r="D121" s="26">
        <v>189.458313</v>
      </c>
      <c r="E121" s="26">
        <v>377.44451900000001</v>
      </c>
      <c r="F121" s="27">
        <v>280.161316</v>
      </c>
      <c r="G121" s="27">
        <v>98.166709999999995</v>
      </c>
      <c r="H121" s="28">
        <v>255.65799000000001</v>
      </c>
      <c r="I121" s="28">
        <v>413.17877199999998</v>
      </c>
      <c r="J121" s="29">
        <v>64.432968000000002</v>
      </c>
      <c r="K121" s="29">
        <v>100.871559</v>
      </c>
      <c r="L121" s="30">
        <v>53.217995000000002</v>
      </c>
      <c r="M121" s="30">
        <v>255.95584099999999</v>
      </c>
      <c r="P121" s="31">
        <f t="shared" si="82"/>
        <v>5.5422384759868493</v>
      </c>
      <c r="Q121" s="31">
        <f t="shared" si="83"/>
        <v>-4.2397131186810322</v>
      </c>
      <c r="R121" s="31">
        <f t="shared" si="84"/>
        <v>1.4917920228710191</v>
      </c>
      <c r="S121" s="31">
        <f t="shared" si="85"/>
        <v>-0.55601098820036166</v>
      </c>
      <c r="T121" s="31">
        <f t="shared" si="86"/>
        <v>5.8354573120294795</v>
      </c>
      <c r="U121" s="31">
        <f t="shared" si="87"/>
        <v>-2.7818962253089663</v>
      </c>
      <c r="V121" s="31">
        <f t="shared" si="88"/>
        <v>1.6457369472395511</v>
      </c>
      <c r="W121" s="31">
        <f t="shared" si="89"/>
        <v>3.0640647240221863</v>
      </c>
      <c r="X121" s="31">
        <f t="shared" si="90"/>
        <v>1.0139653973413099</v>
      </c>
      <c r="Y121" s="31">
        <f t="shared" si="91"/>
        <v>-1.7965212572951361</v>
      </c>
      <c r="Z121" s="31">
        <f t="shared" si="92"/>
        <v>6.9221510505985906</v>
      </c>
      <c r="AA121" s="31">
        <f t="shared" si="93"/>
        <v>17.869837164606839</v>
      </c>
      <c r="AC121" s="20">
        <f t="shared" ref="AC121:AD121" si="180">P85-$AD$4</f>
        <v>-3.03927179994119E-2</v>
      </c>
      <c r="AD121" s="20">
        <f t="shared" si="180"/>
        <v>-4.1312036249704649</v>
      </c>
      <c r="AE121" s="20">
        <f t="shared" si="155"/>
        <v>10.44575724175451</v>
      </c>
      <c r="AF121" s="20">
        <f t="shared" si="156"/>
        <v>2.9686579560272035</v>
      </c>
      <c r="AG121" s="20">
        <f t="shared" si="157"/>
        <v>-1.932679845489977</v>
      </c>
      <c r="AH121" s="20">
        <f t="shared" si="158"/>
        <v>8.451727024780979</v>
      </c>
      <c r="AI121" s="20">
        <f t="shared" si="159"/>
        <v>2.9365735786018137</v>
      </c>
      <c r="AJ121" s="20">
        <f t="shared" si="160"/>
        <v>4.867220593722748</v>
      </c>
      <c r="AK121" s="20">
        <f t="shared" si="161"/>
        <v>3.7510684263520826</v>
      </c>
      <c r="AL121" s="20">
        <f t="shared" si="162"/>
        <v>9.508049965500625</v>
      </c>
      <c r="AM121" s="20">
        <f t="shared" si="163"/>
        <v>2.8596444307293405</v>
      </c>
      <c r="AN121" s="20">
        <f t="shared" si="164"/>
        <v>1.6785323336415852</v>
      </c>
      <c r="AS121" s="7">
        <f t="shared" si="136"/>
        <v>4.3383126023148693</v>
      </c>
      <c r="AT121" s="7">
        <f t="shared" si="137"/>
        <v>-4.6439815988745998</v>
      </c>
      <c r="AU121" s="7">
        <f t="shared" si="138"/>
        <v>-0.86994153368717209</v>
      </c>
      <c r="AV121" s="7">
        <f t="shared" si="139"/>
        <v>-2.8733493294097521</v>
      </c>
      <c r="AW121" s="7">
        <f t="shared" si="140"/>
        <v>4.546361468819569</v>
      </c>
      <c r="AX121" s="7">
        <f t="shared" si="141"/>
        <v>-3.9605354939301471</v>
      </c>
      <c r="AY121" s="7">
        <f t="shared" si="142"/>
        <v>8.3133482390453706E-2</v>
      </c>
      <c r="AZ121" s="7">
        <f t="shared" si="143"/>
        <v>1.3107298197900907</v>
      </c>
      <c r="BA121" s="7">
        <f t="shared" si="144"/>
        <v>0.43723759342031354</v>
      </c>
      <c r="BB121" s="7">
        <f t="shared" si="145"/>
        <v>-2.5145260409468517</v>
      </c>
      <c r="BC121" s="7">
        <f t="shared" si="146"/>
        <v>6.1227189623387277</v>
      </c>
      <c r="BD121" s="7">
        <f t="shared" si="147"/>
        <v>16.950263111139847</v>
      </c>
    </row>
    <row r="122" spans="1:56" x14ac:dyDescent="0.25">
      <c r="A122" s="24">
        <v>45261</v>
      </c>
      <c r="B122" s="25">
        <v>109.540817</v>
      </c>
      <c r="C122" s="25">
        <v>28.36318</v>
      </c>
      <c r="D122" s="26">
        <v>192.284637</v>
      </c>
      <c r="E122" s="26">
        <v>375.34588600000001</v>
      </c>
      <c r="F122" s="27">
        <v>296.51001000000002</v>
      </c>
      <c r="G122" s="27">
        <v>95.435813999999993</v>
      </c>
      <c r="H122" s="28">
        <v>259.86544800000001</v>
      </c>
      <c r="I122" s="28">
        <v>425.83883700000001</v>
      </c>
      <c r="J122" s="29">
        <v>65.086296000000004</v>
      </c>
      <c r="K122" s="29">
        <v>99.059380000000004</v>
      </c>
      <c r="L122" s="30">
        <v>56.901825000000002</v>
      </c>
      <c r="M122" s="30">
        <v>301.69473299999999</v>
      </c>
      <c r="P122" s="31">
        <f t="shared" si="82"/>
        <v>2.7982199548502562</v>
      </c>
      <c r="Q122" s="31">
        <f t="shared" si="83"/>
        <v>-5.9395596685562051</v>
      </c>
      <c r="R122" s="31">
        <f t="shared" si="84"/>
        <v>-4.2227211319019737</v>
      </c>
      <c r="S122" s="31">
        <f t="shared" si="85"/>
        <v>5.7281150005731085</v>
      </c>
      <c r="T122" s="31">
        <f t="shared" si="86"/>
        <v>-1.2782060882194135</v>
      </c>
      <c r="U122" s="31">
        <f t="shared" si="87"/>
        <v>-3.1038463191606303</v>
      </c>
      <c r="V122" s="31">
        <f t="shared" si="88"/>
        <v>4.9587030900698936</v>
      </c>
      <c r="W122" s="31">
        <f t="shared" si="89"/>
        <v>5.3269601147252654</v>
      </c>
      <c r="X122" s="31">
        <f t="shared" si="90"/>
        <v>-4.3921042918159126</v>
      </c>
      <c r="Y122" s="31">
        <f t="shared" si="91"/>
        <v>2.8305567832142664</v>
      </c>
      <c r="Z122" s="31">
        <f t="shared" si="92"/>
        <v>-4.8595067029924</v>
      </c>
      <c r="AA122" s="31">
        <f t="shared" si="93"/>
        <v>-6.1335943176707648</v>
      </c>
      <c r="AC122" s="20">
        <f t="shared" ref="AC122:AD122" si="181">P86-$AD$4</f>
        <v>11.673961189166388</v>
      </c>
      <c r="AD122" s="20">
        <f t="shared" si="181"/>
        <v>-3.6760830353558323</v>
      </c>
      <c r="AE122" s="20">
        <f t="shared" si="155"/>
        <v>-1.7540794835885172</v>
      </c>
      <c r="AF122" s="20">
        <f t="shared" si="156"/>
        <v>3.0852714339110348</v>
      </c>
      <c r="AG122" s="20">
        <f t="shared" si="157"/>
        <v>-4.3449565454141759</v>
      </c>
      <c r="AH122" s="20">
        <f t="shared" si="158"/>
        <v>-10.710384732427453</v>
      </c>
      <c r="AI122" s="20">
        <f t="shared" si="159"/>
        <v>-12.852971013624089</v>
      </c>
      <c r="AJ122" s="20">
        <f t="shared" si="160"/>
        <v>-12.59238410389149</v>
      </c>
      <c r="AK122" s="20">
        <f t="shared" si="161"/>
        <v>3.7761779647217102</v>
      </c>
      <c r="AL122" s="20">
        <f t="shared" si="162"/>
        <v>7.5782373543671282</v>
      </c>
      <c r="AM122" s="20">
        <f t="shared" si="163"/>
        <v>-5.8406604572306575</v>
      </c>
      <c r="AN122" s="20">
        <f t="shared" si="164"/>
        <v>-1.7332238611740443</v>
      </c>
      <c r="AS122" s="7">
        <f t="shared" si="136"/>
        <v>1.5942940811782762</v>
      </c>
      <c r="AT122" s="7">
        <f t="shared" si="137"/>
        <v>-6.3438281487497727</v>
      </c>
      <c r="AU122" s="7">
        <f t="shared" si="138"/>
        <v>-6.5844546884601645</v>
      </c>
      <c r="AV122" s="7">
        <f t="shared" si="139"/>
        <v>3.4107766593637181</v>
      </c>
      <c r="AW122" s="7">
        <f t="shared" si="140"/>
        <v>-2.5673019314293235</v>
      </c>
      <c r="AX122" s="7">
        <f t="shared" si="141"/>
        <v>-4.2824855877818111</v>
      </c>
      <c r="AY122" s="7">
        <f t="shared" si="142"/>
        <v>3.3960996252207964</v>
      </c>
      <c r="AZ122" s="7">
        <f t="shared" si="143"/>
        <v>3.5736252104931698</v>
      </c>
      <c r="BA122" s="7">
        <f t="shared" si="144"/>
        <v>-4.968832095736909</v>
      </c>
      <c r="BB122" s="7">
        <f t="shared" si="145"/>
        <v>2.1125519995625508</v>
      </c>
      <c r="BC122" s="7">
        <f>Z122-$AN$4</f>
        <v>-5.6589387912522628</v>
      </c>
      <c r="BD122" s="7">
        <f t="shared" si="147"/>
        <v>-7.0531683711377582</v>
      </c>
    </row>
    <row r="123" spans="1:56" x14ac:dyDescent="0.25">
      <c r="A123" s="24">
        <v>45292</v>
      </c>
      <c r="B123" s="25">
        <v>112.60601</v>
      </c>
      <c r="C123" s="25">
        <v>26.678532000000001</v>
      </c>
      <c r="D123" s="26">
        <v>184.16499300000001</v>
      </c>
      <c r="E123" s="26">
        <v>396.84613000000002</v>
      </c>
      <c r="F123" s="27">
        <v>292.72000100000002</v>
      </c>
      <c r="G123" s="27">
        <v>92.473633000000007</v>
      </c>
      <c r="H123" s="28">
        <v>272.75140399999998</v>
      </c>
      <c r="I123" s="28">
        <v>448.52310199999999</v>
      </c>
      <c r="J123" s="29">
        <v>62.227637999999999</v>
      </c>
      <c r="K123" s="29">
        <v>101.86331199999999</v>
      </c>
      <c r="L123" s="30">
        <v>54.136676999999999</v>
      </c>
      <c r="M123" s="30">
        <v>283.19000199999999</v>
      </c>
      <c r="AC123" s="20">
        <f t="shared" ref="AC123:AD123" si="182">P87-$AD$4</f>
        <v>-3.896254827331131</v>
      </c>
      <c r="AD123" s="20">
        <f t="shared" si="182"/>
        <v>-6.9021800570635063</v>
      </c>
      <c r="AE123" s="20">
        <f t="shared" si="155"/>
        <v>-9.3124543777678497</v>
      </c>
      <c r="AF123" s="20">
        <f t="shared" si="156"/>
        <v>-1.0228515228440322</v>
      </c>
      <c r="AG123" s="20">
        <f t="shared" si="157"/>
        <v>-2.0218547559680173</v>
      </c>
      <c r="AH123" s="20">
        <f t="shared" si="158"/>
        <v>10.385794044463619</v>
      </c>
      <c r="AI123" s="20">
        <f t="shared" si="159"/>
        <v>8.7003356209815301</v>
      </c>
      <c r="AJ123" s="20">
        <f t="shared" si="160"/>
        <v>10.813070209405399</v>
      </c>
      <c r="AK123" s="20">
        <f t="shared" si="161"/>
        <v>10.018618156685605</v>
      </c>
      <c r="AL123" s="20">
        <f t="shared" si="162"/>
        <v>20.049417011790229</v>
      </c>
      <c r="AM123" s="20">
        <f t="shared" si="163"/>
        <v>1.2228375895578285</v>
      </c>
      <c r="AN123" s="20">
        <f t="shared" si="164"/>
        <v>1.5726450851345879</v>
      </c>
      <c r="AS123" s="7">
        <f t="shared" si="136"/>
        <v>-1.20392587367198</v>
      </c>
      <c r="AT123" s="7">
        <f t="shared" si="137"/>
        <v>-0.40426848019356754</v>
      </c>
      <c r="AU123" s="7">
        <f t="shared" si="138"/>
        <v>-2.3617335565581912</v>
      </c>
      <c r="AV123" s="7">
        <f t="shared" si="139"/>
        <v>-2.3173383412093904</v>
      </c>
      <c r="AW123" s="7">
        <f t="shared" si="140"/>
        <v>-1.28909584320991</v>
      </c>
      <c r="AX123" s="7">
        <f t="shared" si="141"/>
        <v>-1.1786392686211808</v>
      </c>
      <c r="AY123" s="7">
        <f t="shared" si="142"/>
        <v>-1.5626034648490974</v>
      </c>
      <c r="AZ123" s="7">
        <f t="shared" si="143"/>
        <v>-1.7533349042320956</v>
      </c>
      <c r="BA123" s="7">
        <f t="shared" si="144"/>
        <v>-0.57672780392099632</v>
      </c>
      <c r="BB123" s="7">
        <f t="shared" si="145"/>
        <v>-0.71800478365171572</v>
      </c>
      <c r="BC123" s="7">
        <f>Z123-$AN$4</f>
        <v>-0.79943208825986256</v>
      </c>
      <c r="BD123" s="7">
        <f t="shared" si="147"/>
        <v>-0.91957405346699317</v>
      </c>
    </row>
    <row r="124" spans="1:56" x14ac:dyDescent="0.25">
      <c r="AC124" s="20">
        <f t="shared" ref="AC124:AD124" si="183">P88-$AD$4</f>
        <v>-1.153830825511621</v>
      </c>
      <c r="AD124" s="20">
        <f t="shared" si="183"/>
        <v>6.9776235035044971</v>
      </c>
      <c r="AE124" s="20">
        <f t="shared" si="155"/>
        <v>-0.31944363224741323</v>
      </c>
      <c r="AF124" s="20">
        <f t="shared" si="156"/>
        <v>0.48854982809307046</v>
      </c>
      <c r="AG124" s="20">
        <f t="shared" si="157"/>
        <v>8.1970097378083615</v>
      </c>
      <c r="AH124" s="20">
        <f t="shared" si="158"/>
        <v>0.37452490408997274</v>
      </c>
      <c r="AI124" s="20">
        <f t="shared" si="159"/>
        <v>-1.3599033295678971</v>
      </c>
      <c r="AJ124" s="20">
        <f t="shared" si="160"/>
        <v>-0.58221545003829878</v>
      </c>
      <c r="AK124" s="20">
        <f t="shared" si="161"/>
        <v>-4.8486292404830102</v>
      </c>
      <c r="AL124" s="20">
        <f t="shared" si="162"/>
        <v>3.2251994434410785</v>
      </c>
      <c r="AM124" s="20">
        <f t="shared" si="163"/>
        <v>4.5763871920059644</v>
      </c>
      <c r="AN124" s="20">
        <f t="shared" si="164"/>
        <v>4.2760926153780847</v>
      </c>
    </row>
    <row r="125" spans="1:56" x14ac:dyDescent="0.25">
      <c r="AC125" s="20">
        <f t="shared" ref="AC125:AD125" si="184">P89-$AD$4</f>
        <v>-1.0036574448310027</v>
      </c>
      <c r="AD125" s="20">
        <f t="shared" si="184"/>
        <v>5.4756162677962177</v>
      </c>
      <c r="AE125" s="20">
        <f t="shared" si="155"/>
        <v>6.4178674092851766</v>
      </c>
      <c r="AF125" s="20">
        <f t="shared" si="156"/>
        <v>5.7562646403935318</v>
      </c>
      <c r="AG125" s="20">
        <f t="shared" si="157"/>
        <v>4.123100209647717</v>
      </c>
      <c r="AH125" s="20">
        <f t="shared" si="158"/>
        <v>3.5732214562581515</v>
      </c>
      <c r="AI125" s="20">
        <f t="shared" si="159"/>
        <v>9.1063715280815529</v>
      </c>
      <c r="AJ125" s="20">
        <f t="shared" si="160"/>
        <v>6.1012430667971511</v>
      </c>
      <c r="AK125" s="20">
        <f t="shared" si="161"/>
        <v>-4.2898782941318725</v>
      </c>
      <c r="AL125" s="20">
        <f t="shared" si="162"/>
        <v>1.3216112299892329</v>
      </c>
      <c r="AM125" s="20">
        <f t="shared" si="163"/>
        <v>8.0942959965543722</v>
      </c>
      <c r="AN125" s="20">
        <f t="shared" si="164"/>
        <v>13.682154565480712</v>
      </c>
    </row>
    <row r="126" spans="1:56" x14ac:dyDescent="0.25">
      <c r="AC126" s="20">
        <f t="shared" ref="AC126:AD126" si="185">P90-$AD$4</f>
        <v>-3.7036896731125597</v>
      </c>
      <c r="AD126" s="20">
        <f t="shared" si="185"/>
        <v>-0.99694781624820106</v>
      </c>
      <c r="AE126" s="20">
        <f t="shared" si="155"/>
        <v>-6.4146479414040902</v>
      </c>
      <c r="AF126" s="20">
        <f t="shared" si="156"/>
        <v>-2.1952982884015433</v>
      </c>
      <c r="AG126" s="20">
        <f t="shared" si="157"/>
        <v>-2.1315700443841741</v>
      </c>
      <c r="AH126" s="20">
        <f t="shared" si="158"/>
        <v>-1.7367201464094379</v>
      </c>
      <c r="AI126" s="20">
        <f t="shared" si="159"/>
        <v>-3.8841794050260288</v>
      </c>
      <c r="AJ126" s="20">
        <f t="shared" si="160"/>
        <v>-6.714060443462972</v>
      </c>
      <c r="AK126" s="20">
        <f t="shared" si="161"/>
        <v>0.40134791832908068</v>
      </c>
      <c r="AL126" s="20">
        <f t="shared" si="162"/>
        <v>0.77021591580527726</v>
      </c>
      <c r="AM126" s="20">
        <f t="shared" si="163"/>
        <v>-1.952033852336938</v>
      </c>
      <c r="AN126" s="20">
        <f t="shared" si="164"/>
        <v>-0.73445314944696261</v>
      </c>
    </row>
    <row r="127" spans="1:56" x14ac:dyDescent="0.25">
      <c r="AC127" s="20">
        <f t="shared" ref="AC127:AD127" si="186">P91-$AD$4</f>
        <v>-1.8211422390989891</v>
      </c>
      <c r="AD127" s="20">
        <f t="shared" si="186"/>
        <v>0.90261691733490235</v>
      </c>
      <c r="AE127" s="20">
        <f t="shared" si="155"/>
        <v>8.8936929283753337</v>
      </c>
      <c r="AF127" s="20">
        <f t="shared" si="156"/>
        <v>7.5455052547809425</v>
      </c>
      <c r="AG127" s="20">
        <f t="shared" si="157"/>
        <v>-1.8983855804743661</v>
      </c>
      <c r="AH127" s="20">
        <f t="shared" si="158"/>
        <v>-2.6309875668132205</v>
      </c>
      <c r="AI127" s="20">
        <f t="shared" si="159"/>
        <v>1.8139574198387569</v>
      </c>
      <c r="AJ127" s="20">
        <f t="shared" si="160"/>
        <v>4.6847878305216639E-2</v>
      </c>
      <c r="AK127" s="20">
        <f t="shared" si="161"/>
        <v>4.3571575436182002</v>
      </c>
      <c r="AL127" s="20">
        <f t="shared" si="162"/>
        <v>8.4396416954878255</v>
      </c>
      <c r="AM127" s="20">
        <f t="shared" si="163"/>
        <v>-3.293457246097748</v>
      </c>
      <c r="AN127" s="20">
        <f t="shared" si="164"/>
        <v>5.2425616501185539</v>
      </c>
    </row>
    <row r="128" spans="1:56" x14ac:dyDescent="0.25">
      <c r="AC128" s="20">
        <f t="shared" ref="AC128:AD128" si="187">P92-$AD$4</f>
        <v>3.1521353808860724</v>
      </c>
      <c r="AD128" s="20">
        <f t="shared" si="187"/>
        <v>8.1167996143357719</v>
      </c>
      <c r="AE128" s="20">
        <f t="shared" si="155"/>
        <v>5.294302318950999</v>
      </c>
      <c r="AF128" s="20">
        <f t="shared" si="156"/>
        <v>3.9677303503200694</v>
      </c>
      <c r="AG128" s="20">
        <f t="shared" si="157"/>
        <v>3.869893879631741</v>
      </c>
      <c r="AH128" s="20">
        <f t="shared" si="158"/>
        <v>7.3999521069311109</v>
      </c>
      <c r="AI128" s="20">
        <f t="shared" si="159"/>
        <v>4.1720010105557863</v>
      </c>
      <c r="AJ128" s="20">
        <f t="shared" si="160"/>
        <v>4.5070048610991558</v>
      </c>
      <c r="AK128" s="20">
        <f t="shared" si="161"/>
        <v>-0.65937256321926885</v>
      </c>
      <c r="AL128" s="20">
        <f t="shared" si="162"/>
        <v>-9.9388753879140559</v>
      </c>
      <c r="AM128" s="20">
        <f t="shared" si="163"/>
        <v>4.4822677729478837</v>
      </c>
      <c r="AN128" s="20">
        <f t="shared" si="164"/>
        <v>3.4244373344060435</v>
      </c>
    </row>
    <row r="129" spans="29:40" x14ac:dyDescent="0.25">
      <c r="AC129" s="20">
        <f t="shared" ref="AC129:AD129" si="188">P93-$AD$4</f>
        <v>3.6490380782683456</v>
      </c>
      <c r="AD129" s="20">
        <f t="shared" si="188"/>
        <v>7.3858210491070482</v>
      </c>
      <c r="AE129" s="20">
        <f t="shared" si="155"/>
        <v>2.889051473404785</v>
      </c>
      <c r="AF129" s="20">
        <f t="shared" si="156"/>
        <v>4.7523294099735152</v>
      </c>
      <c r="AG129" s="20">
        <f t="shared" si="157"/>
        <v>-3.3669941063767701</v>
      </c>
      <c r="AH129" s="20">
        <f t="shared" si="158"/>
        <v>-4.4485917093459566</v>
      </c>
      <c r="AI129" s="20">
        <f t="shared" si="159"/>
        <v>-8.2212561102924582</v>
      </c>
      <c r="AJ129" s="20">
        <f t="shared" si="160"/>
        <v>-11.387408669152862</v>
      </c>
      <c r="AK129" s="20">
        <f t="shared" si="161"/>
        <v>-3.3210880433410757</v>
      </c>
      <c r="AL129" s="20">
        <f t="shared" si="162"/>
        <v>-6.5018162823378747</v>
      </c>
      <c r="AM129" s="20">
        <f t="shared" si="163"/>
        <v>1.8883476517127677</v>
      </c>
      <c r="AN129" s="20">
        <f t="shared" si="164"/>
        <v>2.3578961724280916</v>
      </c>
    </row>
    <row r="130" spans="29:40" x14ac:dyDescent="0.25">
      <c r="AC130" s="20">
        <f t="shared" ref="AC130:AD130" si="189">P94-$AD$4</f>
        <v>-7.7244627669574912</v>
      </c>
      <c r="AD130" s="20">
        <f t="shared" si="189"/>
        <v>-7.8460081218753315</v>
      </c>
      <c r="AE130" s="20">
        <f t="shared" si="155"/>
        <v>-7.867951224735843</v>
      </c>
      <c r="AF130" s="20">
        <f t="shared" si="156"/>
        <v>-7.6370494381994565</v>
      </c>
      <c r="AG130" s="20">
        <f t="shared" si="157"/>
        <v>0.88983067841265573</v>
      </c>
      <c r="AH130" s="20">
        <f t="shared" si="158"/>
        <v>-6.9506810724828734</v>
      </c>
      <c r="AI130" s="20">
        <f t="shared" si="159"/>
        <v>-3.8431054919736924</v>
      </c>
      <c r="AJ130" s="20">
        <f t="shared" si="160"/>
        <v>-0.78514133880907622</v>
      </c>
      <c r="AK130" s="20">
        <f t="shared" si="161"/>
        <v>12.19395505080087</v>
      </c>
      <c r="AL130" s="20">
        <f t="shared" si="162"/>
        <v>8.3160332565373309</v>
      </c>
      <c r="AM130" s="20">
        <f t="shared" si="163"/>
        <v>-11.099949622229182</v>
      </c>
      <c r="AN130" s="20">
        <f t="shared" si="164"/>
        <v>-9.3958821772259498</v>
      </c>
    </row>
    <row r="131" spans="29:40" x14ac:dyDescent="0.25">
      <c r="AC131" s="20">
        <f t="shared" ref="AC131:AD131" si="190">P95-$AD$4</f>
        <v>7.9046854824393593</v>
      </c>
      <c r="AD131" s="20">
        <f t="shared" si="190"/>
        <v>0.4933764000204226</v>
      </c>
      <c r="AE131" s="20">
        <f t="shared" si="155"/>
        <v>4.6617887146316255</v>
      </c>
      <c r="AF131" s="20">
        <f t="shared" si="156"/>
        <v>16.425183710209151</v>
      </c>
      <c r="AG131" s="20">
        <f t="shared" si="157"/>
        <v>0.63755369746968871</v>
      </c>
      <c r="AH131" s="20">
        <f t="shared" si="158"/>
        <v>-5.0476114505335241</v>
      </c>
      <c r="AI131" s="20">
        <f t="shared" si="159"/>
        <v>-6.1332080086087766</v>
      </c>
      <c r="AJ131" s="20">
        <f t="shared" si="160"/>
        <v>-4.7013785296039785</v>
      </c>
      <c r="AK131" s="20">
        <f t="shared" si="161"/>
        <v>1.8250114833862234</v>
      </c>
      <c r="AL131" s="20">
        <f t="shared" si="162"/>
        <v>8.4016485235285963</v>
      </c>
      <c r="AM131" s="20">
        <f t="shared" si="163"/>
        <v>9.320513287829872</v>
      </c>
      <c r="AN131" s="20">
        <f t="shared" si="164"/>
        <v>11.304081139503602</v>
      </c>
    </row>
    <row r="132" spans="29:40" x14ac:dyDescent="0.25">
      <c r="AC132" s="20">
        <f t="shared" ref="AC132:AD132" si="191">P96-$AD$4</f>
        <v>-3.247845029509306</v>
      </c>
      <c r="AD132" s="20">
        <f t="shared" si="191"/>
        <v>21.63557437232803</v>
      </c>
      <c r="AE132" s="20">
        <f t="shared" si="155"/>
        <v>9.1432244937907186</v>
      </c>
      <c r="AF132" s="20">
        <f t="shared" si="156"/>
        <v>-1.5145014128870988</v>
      </c>
      <c r="AG132" s="20">
        <f t="shared" si="157"/>
        <v>-1.5908193124786147</v>
      </c>
      <c r="AH132" s="20">
        <f t="shared" si="158"/>
        <v>2.1617607967582435</v>
      </c>
      <c r="AI132" s="20">
        <f t="shared" si="159"/>
        <v>-9.7037266633323291</v>
      </c>
      <c r="AJ132" s="20">
        <f t="shared" si="160"/>
        <v>-7.2250502482857533</v>
      </c>
      <c r="AK132" s="20">
        <f t="shared" si="161"/>
        <v>-9.6533899515552655</v>
      </c>
      <c r="AL132" s="20">
        <f t="shared" si="162"/>
        <v>-8.3855451102797183</v>
      </c>
      <c r="AM132" s="20">
        <f t="shared" si="163"/>
        <v>-3.0750531779378649</v>
      </c>
      <c r="AN132" s="20">
        <f t="shared" si="164"/>
        <v>-2.6489136991192326</v>
      </c>
    </row>
    <row r="133" spans="29:40" x14ac:dyDescent="0.25">
      <c r="AC133" s="20">
        <f t="shared" ref="AC133:AD133" si="192">P97-$AD$4</f>
        <v>10.698771927207289</v>
      </c>
      <c r="AD133" s="20">
        <f t="shared" si="192"/>
        <v>9.6621274727718784</v>
      </c>
      <c r="AE133" s="20">
        <f t="shared" si="155"/>
        <v>6.3757227655044817</v>
      </c>
      <c r="AF133" s="20">
        <f t="shared" si="156"/>
        <v>0.7154503761326918</v>
      </c>
      <c r="AG133" s="20">
        <f t="shared" si="157"/>
        <v>8.9989346490687723</v>
      </c>
      <c r="AH133" s="20">
        <f t="shared" si="158"/>
        <v>5.9415877460804616</v>
      </c>
      <c r="AI133" s="20">
        <f t="shared" si="159"/>
        <v>10.831742898044865</v>
      </c>
      <c r="AJ133" s="20">
        <f t="shared" si="160"/>
        <v>12.894896933478176</v>
      </c>
      <c r="AK133" s="20">
        <f t="shared" si="161"/>
        <v>3.1187340275067248</v>
      </c>
      <c r="AL133" s="20">
        <f t="shared" si="162"/>
        <v>2.4263175051630164</v>
      </c>
      <c r="AM133" s="20">
        <f t="shared" si="163"/>
        <v>4.9228971797756476</v>
      </c>
      <c r="AN133" s="20">
        <f t="shared" si="164"/>
        <v>13.207467746671536</v>
      </c>
    </row>
    <row r="134" spans="29:40" x14ac:dyDescent="0.25">
      <c r="AC134" s="20">
        <f t="shared" ref="AC134:AD134" si="193">P98-$AD$4</f>
        <v>-10.639764784697242</v>
      </c>
      <c r="AD134" s="20">
        <f t="shared" si="193"/>
        <v>-11.974469150723806</v>
      </c>
      <c r="AE134" s="20">
        <f t="shared" si="155"/>
        <v>-2.7751587831659492</v>
      </c>
      <c r="AF134" s="20">
        <f t="shared" si="156"/>
        <v>-8.7384101369787075</v>
      </c>
      <c r="AG134" s="20">
        <f t="shared" si="157"/>
        <v>-4.4194937099216354</v>
      </c>
      <c r="AH134" s="20">
        <f t="shared" si="158"/>
        <v>-17.148178057698445</v>
      </c>
      <c r="AI134" s="20">
        <f t="shared" si="159"/>
        <v>3.1613544050293312</v>
      </c>
      <c r="AJ134" s="20">
        <f t="shared" si="160"/>
        <v>6.3269537260982105</v>
      </c>
      <c r="AK134" s="20">
        <f t="shared" si="161"/>
        <v>17.229229344730026</v>
      </c>
      <c r="AL134" s="20">
        <f t="shared" si="162"/>
        <v>22.934007729219601</v>
      </c>
      <c r="AM134" s="20">
        <f t="shared" si="163"/>
        <v>-3.9148516077977265</v>
      </c>
      <c r="AN134" s="20">
        <f t="shared" si="164"/>
        <v>-4.9416081991214229</v>
      </c>
    </row>
    <row r="135" spans="29:40" x14ac:dyDescent="0.25">
      <c r="AC135" s="20">
        <f t="shared" ref="AC135:AD135" si="194">P99-$AD$4</f>
        <v>-6.236533637599412</v>
      </c>
      <c r="AD135" s="20">
        <f t="shared" si="194"/>
        <v>-11.439478869514513</v>
      </c>
      <c r="AE135" s="20">
        <f t="shared" si="155"/>
        <v>-6.7308621235885164</v>
      </c>
      <c r="AF135" s="20">
        <f t="shared" si="156"/>
        <v>-5.1238049176866429</v>
      </c>
      <c r="AG135" s="20">
        <f t="shared" si="157"/>
        <v>-6.8620642506595892</v>
      </c>
      <c r="AH135" s="20">
        <f t="shared" si="158"/>
        <v>-7.8455079401418111</v>
      </c>
      <c r="AI135" s="20">
        <f t="shared" si="159"/>
        <v>-5.6474874633586536</v>
      </c>
      <c r="AJ135" s="20">
        <f t="shared" si="160"/>
        <v>-7.6966290713789087</v>
      </c>
      <c r="AK135" s="20">
        <f t="shared" si="161"/>
        <v>0.72214702712557965</v>
      </c>
      <c r="AL135" s="20">
        <f t="shared" si="162"/>
        <v>2.0346260650208441</v>
      </c>
      <c r="AM135" s="20">
        <f t="shared" si="163"/>
        <v>-5.6474816514261184</v>
      </c>
      <c r="AN135" s="20">
        <f t="shared" si="164"/>
        <v>-2.182939191921724</v>
      </c>
    </row>
    <row r="136" spans="29:40" x14ac:dyDescent="0.25">
      <c r="AC136" s="20">
        <f t="shared" ref="AC136:AD136" si="195">P100-$AD$4</f>
        <v>-3.0775751685565407</v>
      </c>
      <c r="AD136" s="20">
        <f t="shared" si="195"/>
        <v>9.0858264297879181</v>
      </c>
      <c r="AE136" s="20">
        <f t="shared" si="155"/>
        <v>4.6781521912763795</v>
      </c>
      <c r="AF136" s="20">
        <f t="shared" si="156"/>
        <v>2.1956331419895108</v>
      </c>
      <c r="AG136" s="20">
        <f t="shared" si="157"/>
        <v>0.38351440964756112</v>
      </c>
      <c r="AH136" s="20">
        <f t="shared" si="158"/>
        <v>-1.5947406428703688</v>
      </c>
      <c r="AI136" s="20">
        <f t="shared" si="159"/>
        <v>1.5773057095349534</v>
      </c>
      <c r="AJ136" s="20">
        <f t="shared" si="160"/>
        <v>-2.1573152280858938</v>
      </c>
      <c r="AK136" s="20">
        <f t="shared" si="161"/>
        <v>3.6443363440776526</v>
      </c>
      <c r="AL136" s="20">
        <f t="shared" si="162"/>
        <v>5.2811182597849387</v>
      </c>
      <c r="AM136" s="20">
        <f t="shared" si="163"/>
        <v>4.0387891846072215</v>
      </c>
      <c r="AN136" s="20">
        <f t="shared" si="164"/>
        <v>8.7279058479371159</v>
      </c>
    </row>
    <row r="137" spans="29:40" x14ac:dyDescent="0.25">
      <c r="AC137" s="20">
        <f t="shared" ref="AC137:AD137" si="196">P101-$AD$4</f>
        <v>-5.3100493314607933</v>
      </c>
      <c r="AD137" s="20">
        <f t="shared" si="196"/>
        <v>-6.4193136710909817</v>
      </c>
      <c r="AE137" s="20">
        <f t="shared" si="155"/>
        <v>-10.917023765674699</v>
      </c>
      <c r="AF137" s="20">
        <f t="shared" si="156"/>
        <v>-11.190650873561033</v>
      </c>
      <c r="AG137" s="20">
        <f t="shared" si="157"/>
        <v>-0.44364353412279023</v>
      </c>
      <c r="AH137" s="20">
        <f t="shared" si="158"/>
        <v>-19.154915204558161</v>
      </c>
      <c r="AI137" s="20">
        <f t="shared" si="159"/>
        <v>-5.0998535830085574</v>
      </c>
      <c r="AJ137" s="20">
        <f t="shared" si="160"/>
        <v>0.47495741876332698</v>
      </c>
      <c r="AK137" s="20">
        <f t="shared" si="161"/>
        <v>-3.9346795806014918</v>
      </c>
      <c r="AL137" s="20">
        <f t="shared" si="162"/>
        <v>2.0168079825820078</v>
      </c>
      <c r="AM137" s="20">
        <f t="shared" si="163"/>
        <v>-0.7643482772687511</v>
      </c>
      <c r="AN137" s="20">
        <f t="shared" si="164"/>
        <v>-5.4841639083502765</v>
      </c>
    </row>
    <row r="138" spans="29:40" x14ac:dyDescent="0.25">
      <c r="AC138" s="20">
        <f t="shared" ref="AC138:AD138" si="197">P102-$AD$4</f>
        <v>2.6975467000857449</v>
      </c>
      <c r="AD138" s="20">
        <f t="shared" si="197"/>
        <v>6.8865715823464848</v>
      </c>
      <c r="AE138" s="20">
        <f t="shared" si="155"/>
        <v>-6.7922484187947054</v>
      </c>
      <c r="AF138" s="20">
        <f t="shared" si="156"/>
        <v>-3.2397919822819317</v>
      </c>
      <c r="AG138" s="20">
        <f t="shared" si="157"/>
        <v>2.0184390274929243E-2</v>
      </c>
      <c r="AH138" s="20">
        <f t="shared" si="158"/>
        <v>3.9675744936858486</v>
      </c>
      <c r="AI138" s="20">
        <f t="shared" si="159"/>
        <v>-1.6543439015115298</v>
      </c>
      <c r="AJ138" s="20">
        <f t="shared" si="160"/>
        <v>-2.5835668891523951</v>
      </c>
      <c r="AK138" s="20">
        <f t="shared" si="161"/>
        <v>9.6326784858182961</v>
      </c>
      <c r="AL138" s="20">
        <f t="shared" si="162"/>
        <v>11.40604527707713</v>
      </c>
      <c r="AM138" s="20">
        <f t="shared" si="163"/>
        <v>-2.5122775702726425</v>
      </c>
      <c r="AN138" s="20">
        <f t="shared" si="164"/>
        <v>-12.202581472353174</v>
      </c>
    </row>
    <row r="139" spans="29:40" x14ac:dyDescent="0.25">
      <c r="AC139" s="20">
        <f t="shared" ref="AC139:AD139" si="198">P103-$AD$4</f>
        <v>-8.7043594561268165</v>
      </c>
      <c r="AD139" s="20">
        <f t="shared" si="198"/>
        <v>-1.5478882223507968</v>
      </c>
      <c r="AE139" s="20">
        <f t="shared" si="155"/>
        <v>-9.2119269169022182</v>
      </c>
      <c r="AF139" s="20">
        <f t="shared" si="156"/>
        <v>-6.5159659891405655</v>
      </c>
      <c r="AG139" s="20">
        <f t="shared" si="157"/>
        <v>-3.3172458064616612</v>
      </c>
      <c r="AH139" s="20">
        <f t="shared" si="158"/>
        <v>-3.2064359183421161</v>
      </c>
      <c r="AI139" s="20">
        <f t="shared" si="159"/>
        <v>-8.2284690671166665</v>
      </c>
      <c r="AJ139" s="20">
        <f t="shared" si="160"/>
        <v>-13.049004367207424</v>
      </c>
      <c r="AK139" s="20">
        <f t="shared" si="161"/>
        <v>-12.143805949895356</v>
      </c>
      <c r="AL139" s="20">
        <f t="shared" si="162"/>
        <v>-11.081807015782925</v>
      </c>
      <c r="AM139" s="20">
        <f t="shared" si="163"/>
        <v>-0.7876413039340342</v>
      </c>
      <c r="AN139" s="20">
        <f t="shared" si="164"/>
        <v>-6.6388578491565493</v>
      </c>
    </row>
    <row r="140" spans="29:40" x14ac:dyDescent="0.25">
      <c r="AC140" s="20">
        <f t="shared" ref="AC140:AD140" si="199">P104-$AD$4</f>
        <v>-1.0290505159063885</v>
      </c>
      <c r="AD140" s="20">
        <f t="shared" si="199"/>
        <v>-4.8659502835750885</v>
      </c>
      <c r="AE140" s="20">
        <f t="shared" si="155"/>
        <v>17.659430704201167</v>
      </c>
      <c r="AF140" s="20">
        <f t="shared" si="156"/>
        <v>8.1057501969403916</v>
      </c>
      <c r="AG140" s="20">
        <f t="shared" si="157"/>
        <v>6.0666775669758026</v>
      </c>
      <c r="AH140" s="20">
        <f t="shared" si="158"/>
        <v>9.7791737608332525</v>
      </c>
      <c r="AI140" s="20">
        <f t="shared" si="159"/>
        <v>6.5262852699492884</v>
      </c>
      <c r="AJ140" s="20">
        <f t="shared" si="160"/>
        <v>10.939488923009993</v>
      </c>
      <c r="AK140" s="20">
        <f t="shared" si="161"/>
        <v>0.88060344675372981</v>
      </c>
      <c r="AL140" s="20">
        <f t="shared" si="162"/>
        <v>11.979176327606449</v>
      </c>
      <c r="AM140" s="20">
        <f t="shared" si="163"/>
        <v>7.5793984656594207</v>
      </c>
      <c r="AN140" s="20">
        <f t="shared" si="164"/>
        <v>3.8970997257951216</v>
      </c>
    </row>
    <row r="141" spans="29:40" x14ac:dyDescent="0.25">
      <c r="AC141" s="20">
        <f t="shared" ref="AC141:AD141" si="200">P105-$AD$4</f>
        <v>-6.4719711465784098</v>
      </c>
      <c r="AD141" s="20">
        <f t="shared" si="200"/>
        <v>-10.96246050785858</v>
      </c>
      <c r="AE141" s="20">
        <f t="shared" si="155"/>
        <v>-4.4591103720155907</v>
      </c>
      <c r="AF141" s="20">
        <f t="shared" si="156"/>
        <v>-8.0679367512191007</v>
      </c>
      <c r="AG141" s="20">
        <f t="shared" si="157"/>
        <v>-5.4147349379008176</v>
      </c>
      <c r="AH141" s="20">
        <f t="shared" si="158"/>
        <v>-2.0413630622372065</v>
      </c>
      <c r="AI141" s="20">
        <f t="shared" si="159"/>
        <v>-7.521399406035818</v>
      </c>
      <c r="AJ141" s="20">
        <f t="shared" si="160"/>
        <v>-9.3790795011417032</v>
      </c>
      <c r="AK141" s="20">
        <f t="shared" si="161"/>
        <v>-1.9532642132300166</v>
      </c>
      <c r="AL141" s="20">
        <f t="shared" si="162"/>
        <v>-2.5863682087038216</v>
      </c>
      <c r="AM141" s="20">
        <f t="shared" si="163"/>
        <v>-8.6089357493297776</v>
      </c>
      <c r="AN141" s="20">
        <f t="shared" si="164"/>
        <v>4.2644562434646476</v>
      </c>
    </row>
    <row r="142" spans="29:40" x14ac:dyDescent="0.25">
      <c r="AC142" s="20">
        <f t="shared" ref="AC142:AD142" si="201">P106-$AD$4</f>
        <v>-6.9418578155867667</v>
      </c>
      <c r="AD142" s="20">
        <f t="shared" si="201"/>
        <v>-4.4539963960076374</v>
      </c>
      <c r="AE142" s="20">
        <f t="shared" si="155"/>
        <v>-13.179523645222584</v>
      </c>
      <c r="AF142" s="20">
        <f t="shared" si="156"/>
        <v>-11.941549281155911</v>
      </c>
      <c r="AG142" s="20">
        <f t="shared" si="157"/>
        <v>-9.2414164441778794</v>
      </c>
      <c r="AH142" s="20">
        <f t="shared" si="158"/>
        <v>-0.40687744700603279</v>
      </c>
      <c r="AI142" s="20">
        <f t="shared" si="159"/>
        <v>-11.643955939864309</v>
      </c>
      <c r="AJ142" s="20">
        <f t="shared" si="160"/>
        <v>-13.544772378643238</v>
      </c>
      <c r="AK142" s="20">
        <f t="shared" si="161"/>
        <v>-6.3894190616872804</v>
      </c>
      <c r="AL142" s="20">
        <f t="shared" si="162"/>
        <v>-8.9784637495827155</v>
      </c>
      <c r="AM142" s="20">
        <f t="shared" si="163"/>
        <v>-15.659045475971375</v>
      </c>
      <c r="AN142" s="20">
        <f t="shared" si="164"/>
        <v>-12.696244028482113</v>
      </c>
    </row>
    <row r="143" spans="29:40" x14ac:dyDescent="0.25">
      <c r="AC143" s="20">
        <f t="shared" ref="AC143:AD143" si="202">P107-$AD$4</f>
        <v>1.0490641053056686</v>
      </c>
      <c r="AD143" s="20">
        <f t="shared" si="202"/>
        <v>5.1717603579101983</v>
      </c>
      <c r="AE143" s="20">
        <f t="shared" si="155"/>
        <v>9.7512301739831315</v>
      </c>
      <c r="AF143" s="20">
        <f t="shared" si="156"/>
        <v>-1.5345295478279515</v>
      </c>
      <c r="AG143" s="20">
        <f t="shared" si="157"/>
        <v>16.963698143738629</v>
      </c>
      <c r="AH143" s="20">
        <f t="shared" si="158"/>
        <v>1.5613249910186804</v>
      </c>
      <c r="AI143" s="20">
        <f t="shared" si="159"/>
        <v>15.407405327725481</v>
      </c>
      <c r="AJ143" s="20">
        <f t="shared" si="160"/>
        <v>14.214246666319223</v>
      </c>
      <c r="AK143" s="20">
        <f t="shared" si="161"/>
        <v>10.59270411270338</v>
      </c>
      <c r="AL143" s="20">
        <f t="shared" si="162"/>
        <v>25.711669401328844</v>
      </c>
      <c r="AM143" s="20">
        <f t="shared" si="163"/>
        <v>6.2490546620095504</v>
      </c>
      <c r="AN143" s="20">
        <f t="shared" si="164"/>
        <v>5.2082539747244798</v>
      </c>
    </row>
    <row r="144" spans="29:40" x14ac:dyDescent="0.25">
      <c r="AC144" s="20">
        <f t="shared" ref="AC144:AD144" si="203">P108-$AD$4</f>
        <v>8.0416794636057389</v>
      </c>
      <c r="AD144" s="20">
        <f t="shared" si="203"/>
        <v>6.4867436717473685</v>
      </c>
      <c r="AE144" s="20">
        <f t="shared" si="155"/>
        <v>-4.6668340505365791</v>
      </c>
      <c r="AF144" s="20">
        <f t="shared" si="156"/>
        <v>8.7086170643920475</v>
      </c>
      <c r="AG144" s="20">
        <f t="shared" si="157"/>
        <v>-1.1562384128411214</v>
      </c>
      <c r="AH144" s="20">
        <f t="shared" si="158"/>
        <v>16.823558927961251</v>
      </c>
      <c r="AI144" s="20">
        <f t="shared" si="159"/>
        <v>3.5460135841417655</v>
      </c>
      <c r="AJ144" s="20">
        <f t="shared" si="160"/>
        <v>7.570228061267831</v>
      </c>
      <c r="AK144" s="20">
        <f t="shared" si="161"/>
        <v>3.9012306871253726</v>
      </c>
      <c r="AL144" s="20">
        <f t="shared" si="162"/>
        <v>-0.72563426506369666</v>
      </c>
      <c r="AM144" s="20">
        <f t="shared" si="163"/>
        <v>0.48551854834385999</v>
      </c>
      <c r="AN144" s="20">
        <f t="shared" si="164"/>
        <v>-5.0102321237547383</v>
      </c>
    </row>
    <row r="145" spans="29:40" x14ac:dyDescent="0.25">
      <c r="AC145" s="20">
        <f t="shared" ref="AC145:AD145" si="204">P109-$AD$4</f>
        <v>0.85035506083443391</v>
      </c>
      <c r="AD145" s="20">
        <f t="shared" si="204"/>
        <v>1.8863654744588336</v>
      </c>
      <c r="AE145" s="20">
        <f t="shared" si="155"/>
        <v>-13.285574620106452</v>
      </c>
      <c r="AF145" s="20">
        <f t="shared" si="156"/>
        <v>-6.9435683652959002</v>
      </c>
      <c r="AG145" s="20">
        <f t="shared" si="157"/>
        <v>-4.0543943178005089</v>
      </c>
      <c r="AH145" s="20">
        <f t="shared" si="158"/>
        <v>-3.5815079469640971</v>
      </c>
      <c r="AI145" s="20">
        <f t="shared" si="159"/>
        <v>-5.2479918331590332</v>
      </c>
      <c r="AJ145" s="20">
        <f t="shared" si="160"/>
        <v>-3.6365914164696984</v>
      </c>
      <c r="AK145" s="20">
        <f t="shared" si="161"/>
        <v>-2.9293788881160361</v>
      </c>
      <c r="AL145" s="20">
        <f t="shared" si="162"/>
        <v>-1.3404925281047593</v>
      </c>
      <c r="AM145" s="20">
        <f t="shared" si="163"/>
        <v>-0.23118088235128464</v>
      </c>
      <c r="AN145" s="20">
        <f t="shared" si="164"/>
        <v>-7.1678024476919235</v>
      </c>
    </row>
    <row r="146" spans="29:40" x14ac:dyDescent="0.25">
      <c r="AC146" s="20">
        <f t="shared" ref="AC146:AD146" si="205">P110-$AD$4</f>
        <v>-0.51168421848473766</v>
      </c>
      <c r="AD146" s="20">
        <f t="shared" si="205"/>
        <v>-15.021249343269666</v>
      </c>
      <c r="AE146" s="20">
        <f t="shared" si="155"/>
        <v>9.8481766246859053</v>
      </c>
      <c r="AF146" s="20">
        <f t="shared" si="156"/>
        <v>2.127723917024376</v>
      </c>
      <c r="AG146" s="20">
        <f t="shared" si="157"/>
        <v>0.26458897582141638</v>
      </c>
      <c r="AH146" s="20">
        <f t="shared" si="158"/>
        <v>8.8162442631153972</v>
      </c>
      <c r="AI146" s="20">
        <f t="shared" si="159"/>
        <v>9.6018283854201805</v>
      </c>
      <c r="AJ146" s="20">
        <f t="shared" si="160"/>
        <v>5.3730042505008839</v>
      </c>
      <c r="AK146" s="20">
        <f t="shared" si="161"/>
        <v>2.0621033702106821</v>
      </c>
      <c r="AL146" s="20">
        <f t="shared" si="162"/>
        <v>3.9728640336391612</v>
      </c>
      <c r="AM146" s="20">
        <f t="shared" si="163"/>
        <v>6.1503367784122958</v>
      </c>
      <c r="AN146" s="20">
        <f t="shared" si="164"/>
        <v>8.1407530096785301</v>
      </c>
    </row>
    <row r="147" spans="29:40" x14ac:dyDescent="0.25">
      <c r="AC147" s="20">
        <f t="shared" ref="AC147:AD147" si="206">P111-$AD$4</f>
        <v>-8.7746565983310383</v>
      </c>
      <c r="AD147" s="20">
        <f t="shared" si="206"/>
        <v>-8.490045384785823</v>
      </c>
      <c r="AE147" s="20">
        <f t="shared" si="155"/>
        <v>0.95839076517977784</v>
      </c>
      <c r="AF147" s="20">
        <f t="shared" si="156"/>
        <v>-0.55422558520184584</v>
      </c>
      <c r="AG147" s="20">
        <f t="shared" si="157"/>
        <v>-2.5090803250819089</v>
      </c>
      <c r="AH147" s="20">
        <f t="shared" si="158"/>
        <v>-7.6635201776338819</v>
      </c>
      <c r="AI147" s="20">
        <f t="shared" si="159"/>
        <v>-5.6650752152201784</v>
      </c>
      <c r="AJ147" s="20">
        <f t="shared" si="160"/>
        <v>-5.1794534076841598</v>
      </c>
      <c r="AK147" s="20">
        <f t="shared" si="161"/>
        <v>2.1288383121218217</v>
      </c>
      <c r="AL147" s="20">
        <f t="shared" si="162"/>
        <v>-6.4620903330212149</v>
      </c>
      <c r="AM147" s="20">
        <f t="shared" si="163"/>
        <v>-6.5764317979116145</v>
      </c>
      <c r="AN147" s="20">
        <f t="shared" si="164"/>
        <v>-2.9749716293413559</v>
      </c>
    </row>
    <row r="148" spans="29:40" x14ac:dyDescent="0.25">
      <c r="AC148" s="20">
        <f t="shared" ref="AC148:AD148" si="207">P112-$AD$4</f>
        <v>-1.6561415112276663</v>
      </c>
      <c r="AD148" s="20">
        <f t="shared" si="207"/>
        <v>-0.63700288315203313</v>
      </c>
      <c r="AE148" s="20">
        <f t="shared" si="155"/>
        <v>10.831724783477263</v>
      </c>
      <c r="AF148" s="20">
        <f t="shared" si="156"/>
        <v>14.673736910867788</v>
      </c>
      <c r="AG148" s="20">
        <f t="shared" si="157"/>
        <v>5.3567858292733854</v>
      </c>
      <c r="AH148" s="20">
        <f t="shared" si="158"/>
        <v>1.3054042579688279</v>
      </c>
      <c r="AI148" s="20">
        <f t="shared" si="159"/>
        <v>1.5066255358754992</v>
      </c>
      <c r="AJ148" s="20">
        <f t="shared" si="160"/>
        <v>1.0815225725840865</v>
      </c>
      <c r="AK148" s="20">
        <f t="shared" si="161"/>
        <v>-5.6392907661744607</v>
      </c>
      <c r="AL148" s="20">
        <f t="shared" si="162"/>
        <v>-0.66365097148027363</v>
      </c>
      <c r="AM148" s="20">
        <f t="shared" si="163"/>
        <v>-1.7976466691240263</v>
      </c>
      <c r="AN148" s="20">
        <f t="shared" si="164"/>
        <v>-0.13685416531204542</v>
      </c>
    </row>
    <row r="149" spans="29:40" x14ac:dyDescent="0.25">
      <c r="AC149" s="20">
        <f t="shared" ref="AC149:AD149" si="208">P113-$AD$4</f>
        <v>7.8914619822081962</v>
      </c>
      <c r="AD149" s="20">
        <f t="shared" si="208"/>
        <v>-5.8852940214342127</v>
      </c>
      <c r="AE149" s="20">
        <f t="shared" si="155"/>
        <v>1.6948119121436171</v>
      </c>
      <c r="AF149" s="20">
        <f t="shared" si="156"/>
        <v>5.3725712398543228</v>
      </c>
      <c r="AG149" s="20">
        <f t="shared" si="157"/>
        <v>4.5683996886069771</v>
      </c>
      <c r="AH149" s="20">
        <f t="shared" si="158"/>
        <v>8.5531086538320906</v>
      </c>
      <c r="AI149" s="20">
        <f t="shared" si="159"/>
        <v>2.0205909168372109</v>
      </c>
      <c r="AJ149" s="20">
        <f t="shared" si="160"/>
        <v>3.3694229977629213</v>
      </c>
      <c r="AK149" s="20">
        <f t="shared" si="161"/>
        <v>6.5124477860822143</v>
      </c>
      <c r="AL149" s="20">
        <f t="shared" si="162"/>
        <v>6.7114480046876528</v>
      </c>
      <c r="AM149" s="20">
        <f t="shared" si="163"/>
        <v>-1.5561274138986954</v>
      </c>
      <c r="AN149" s="20">
        <f t="shared" si="164"/>
        <v>-2.6018737077636862</v>
      </c>
    </row>
    <row r="150" spans="29:40" x14ac:dyDescent="0.25">
      <c r="AC150" s="20">
        <f t="shared" ref="AC150:AD150" si="209">P114-$AD$4</f>
        <v>-8.4097276198394653</v>
      </c>
      <c r="AD150" s="20">
        <f t="shared" si="209"/>
        <v>-3.4410015461137928</v>
      </c>
      <c r="AE150" s="20">
        <f t="shared" si="155"/>
        <v>3.2574174114939174</v>
      </c>
      <c r="AF150" s="20">
        <f t="shared" si="156"/>
        <v>5.672991156955514</v>
      </c>
      <c r="AG150" s="20">
        <f t="shared" si="157"/>
        <v>-4.8015553132342577</v>
      </c>
      <c r="AH150" s="20">
        <f t="shared" si="158"/>
        <v>-15.772131321374502</v>
      </c>
      <c r="AI150" s="20">
        <f t="shared" si="159"/>
        <v>-6.2312074971339788</v>
      </c>
      <c r="AJ150" s="20">
        <f t="shared" si="160"/>
        <v>-5.0029356718969531</v>
      </c>
      <c r="AK150" s="20">
        <f t="shared" si="161"/>
        <v>-10.852208203799613</v>
      </c>
      <c r="AL150" s="20">
        <f t="shared" si="162"/>
        <v>-14.859492120724632</v>
      </c>
      <c r="AM150" s="20">
        <f t="shared" si="163"/>
        <v>-6.2256807781896084</v>
      </c>
      <c r="AN150" s="20">
        <f t="shared" si="164"/>
        <v>-5.1146616990982388</v>
      </c>
    </row>
    <row r="151" spans="29:40" x14ac:dyDescent="0.25">
      <c r="AC151" s="20">
        <f t="shared" ref="AC151:AD151" si="210">P115-$AD$4</f>
        <v>5.6784269521630231</v>
      </c>
      <c r="AD151" s="20">
        <f t="shared" si="210"/>
        <v>-3.6844479706607043</v>
      </c>
      <c r="AE151" s="20">
        <f t="shared" si="155"/>
        <v>8.3804545281039786</v>
      </c>
      <c r="AF151" s="20">
        <f t="shared" si="156"/>
        <v>2.7226420328753935</v>
      </c>
      <c r="AG151" s="20">
        <f t="shared" si="157"/>
        <v>3.4609435486864175</v>
      </c>
      <c r="AH151" s="20">
        <f t="shared" si="158"/>
        <v>0.75557103447260676</v>
      </c>
      <c r="AI151" s="20">
        <f t="shared" si="159"/>
        <v>6.4479633263666729</v>
      </c>
      <c r="AJ151" s="20">
        <f t="shared" si="160"/>
        <v>6.543591943267562</v>
      </c>
      <c r="AK151" s="20">
        <f t="shared" si="161"/>
        <v>7.6471083825924753</v>
      </c>
      <c r="AL151" s="20">
        <f t="shared" si="162"/>
        <v>4.6687042232046387</v>
      </c>
      <c r="AM151" s="20">
        <f t="shared" si="163"/>
        <v>-0.17785559664452233</v>
      </c>
      <c r="AN151" s="20">
        <f t="shared" si="164"/>
        <v>1.8246807826652161</v>
      </c>
    </row>
    <row r="152" spans="29:40" x14ac:dyDescent="0.25">
      <c r="AC152" s="20">
        <f t="shared" ref="AC152:AD152" si="211">P116-$AD$4</f>
        <v>0.91495417695177039</v>
      </c>
      <c r="AD152" s="20">
        <f t="shared" si="211"/>
        <v>-2.8942228989723491</v>
      </c>
      <c r="AE152" s="20">
        <f t="shared" si="155"/>
        <v>7.4614553772394565E-2</v>
      </c>
      <c r="AF152" s="20">
        <f t="shared" si="156"/>
        <v>-2.5606033112671129</v>
      </c>
      <c r="AG152" s="20">
        <f t="shared" si="157"/>
        <v>-2.4282952921578844</v>
      </c>
      <c r="AH152" s="20">
        <f t="shared" si="158"/>
        <v>1.3298929320433022</v>
      </c>
      <c r="AI152" s="20">
        <f t="shared" si="159"/>
        <v>-1.0986480108879544</v>
      </c>
      <c r="AJ152" s="20">
        <f t="shared" si="160"/>
        <v>-0.95474800927589154</v>
      </c>
      <c r="AK152" s="20">
        <f t="shared" si="161"/>
        <v>0.8662982334966367</v>
      </c>
      <c r="AL152" s="20">
        <f t="shared" si="162"/>
        <v>-1.2132543734451779</v>
      </c>
      <c r="AM152" s="20">
        <f t="shared" si="163"/>
        <v>1.2049925956985446</v>
      </c>
      <c r="AN152" s="20">
        <f t="shared" si="164"/>
        <v>-3.6573307446638177</v>
      </c>
    </row>
    <row r="153" spans="29:40" x14ac:dyDescent="0.25">
      <c r="AC153" s="20">
        <f t="shared" ref="AC153:AD153" si="212">P117-$AD$4</f>
        <v>-8.3327291115889039</v>
      </c>
      <c r="AD153" s="20">
        <f t="shared" si="212"/>
        <v>-1.9965510236146629</v>
      </c>
      <c r="AE153" s="20">
        <f t="shared" si="155"/>
        <v>-5.5714486795027502</v>
      </c>
      <c r="AF153" s="20">
        <f t="shared" si="156"/>
        <v>-3.633066437121208</v>
      </c>
      <c r="AG153" s="20">
        <f t="shared" si="157"/>
        <v>-5.3137631150979638</v>
      </c>
      <c r="AH153" s="20">
        <f t="shared" si="158"/>
        <v>-5.2700815732988078</v>
      </c>
      <c r="AI153" s="20">
        <f t="shared" si="159"/>
        <v>2.1401994425792319</v>
      </c>
      <c r="AJ153" s="20">
        <f t="shared" si="160"/>
        <v>3.6040135342895567</v>
      </c>
      <c r="AK153" s="20">
        <f t="shared" si="161"/>
        <v>-0.45754059721270846</v>
      </c>
      <c r="AL153" s="20">
        <f t="shared" si="162"/>
        <v>2.4794028838684916</v>
      </c>
      <c r="AM153" s="20">
        <f t="shared" si="163"/>
        <v>-8.9054823388238944</v>
      </c>
      <c r="AN153" s="20">
        <f t="shared" si="164"/>
        <v>-3.1098670499232157</v>
      </c>
    </row>
    <row r="154" spans="29:40" x14ac:dyDescent="0.25">
      <c r="AC154" s="20">
        <f t="shared" ref="AC154:AD154" si="213">P118-$AD$4</f>
        <v>-7.0834310225046888</v>
      </c>
      <c r="AD154" s="20">
        <f t="shared" si="213"/>
        <v>-7.450406139316696</v>
      </c>
      <c r="AE154" s="20">
        <f t="shared" si="155"/>
        <v>-9.9486987603808856</v>
      </c>
      <c r="AF154" s="20">
        <f t="shared" si="156"/>
        <v>-4.6642434472141066</v>
      </c>
      <c r="AG154" s="20">
        <f t="shared" si="157"/>
        <v>-6.9992722547979005</v>
      </c>
      <c r="AH154" s="20">
        <f t="shared" si="158"/>
        <v>-7.0365509297241458</v>
      </c>
      <c r="AI154" s="20">
        <f t="shared" si="159"/>
        <v>-7.406094388222801</v>
      </c>
      <c r="AJ154" s="20">
        <f t="shared" si="160"/>
        <v>-5.2583025451691308</v>
      </c>
      <c r="AK154" s="20">
        <f t="shared" si="161"/>
        <v>3.5939244047047341</v>
      </c>
      <c r="AL154" s="20">
        <f t="shared" si="162"/>
        <v>5.4098508231824542</v>
      </c>
      <c r="AM154" s="20">
        <f t="shared" si="163"/>
        <v>-11.683831551590625</v>
      </c>
      <c r="AN154" s="20">
        <f t="shared" si="164"/>
        <v>-5.8569428195893787</v>
      </c>
    </row>
    <row r="155" spans="29:40" x14ac:dyDescent="0.25">
      <c r="AC155" s="20">
        <f t="shared" ref="AC155:AD155" si="214">P119-$AD$4</f>
        <v>-3.5787197158577317</v>
      </c>
      <c r="AD155" s="20">
        <f t="shared" si="214"/>
        <v>-9.0724767140996931</v>
      </c>
      <c r="AE155" s="20">
        <f t="shared" si="155"/>
        <v>-1.4609184055354669</v>
      </c>
      <c r="AF155" s="20">
        <f t="shared" si="156"/>
        <v>5.8776293155323671</v>
      </c>
      <c r="AG155" s="20">
        <f t="shared" si="157"/>
        <v>-1.6860034725848134</v>
      </c>
      <c r="AH155" s="20">
        <f t="shared" si="158"/>
        <v>-0.14115234267482801</v>
      </c>
      <c r="AI155" s="20">
        <f t="shared" si="159"/>
        <v>1.0090279422353792</v>
      </c>
      <c r="AJ155" s="20">
        <f t="shared" si="160"/>
        <v>-6.1444488431000321</v>
      </c>
      <c r="AK155" s="20">
        <f t="shared" si="161"/>
        <v>-2.3431032266613805E-2</v>
      </c>
      <c r="AL155" s="20">
        <f t="shared" si="162"/>
        <v>-11.180119827396545</v>
      </c>
      <c r="AM155" s="20">
        <f t="shared" si="163"/>
        <v>-5.8380593612445359</v>
      </c>
      <c r="AN155" s="20">
        <f t="shared" si="164"/>
        <v>-9.6254689824522508</v>
      </c>
    </row>
    <row r="156" spans="29:40" x14ac:dyDescent="0.25">
      <c r="AC156" s="20">
        <f t="shared" ref="AC156:AD156" si="215">P120-$AD$4</f>
        <v>9.708088662141872</v>
      </c>
      <c r="AD156" s="20">
        <f t="shared" si="215"/>
        <v>-1.4984311869164997</v>
      </c>
      <c r="AE156" s="20">
        <f t="shared" si="155"/>
        <v>10.027547603861123</v>
      </c>
      <c r="AF156" s="20">
        <f t="shared" si="156"/>
        <v>10.863156552815084</v>
      </c>
      <c r="AG156" s="20">
        <f t="shared" si="157"/>
        <v>6.2988327663093973</v>
      </c>
      <c r="AH156" s="20">
        <f t="shared" si="158"/>
        <v>6.4500360482721391</v>
      </c>
      <c r="AI156" s="20">
        <f t="shared" si="159"/>
        <v>7.97514873265827</v>
      </c>
      <c r="AJ156" s="20">
        <f t="shared" si="160"/>
        <v>8.9142870641946956</v>
      </c>
      <c r="AK156" s="20">
        <f t="shared" si="161"/>
        <v>-0.19071424266577441</v>
      </c>
      <c r="AL156" s="20">
        <f t="shared" si="162"/>
        <v>-4.1420410017987521</v>
      </c>
      <c r="AM156" s="20">
        <f t="shared" si="163"/>
        <v>13.318092814563812</v>
      </c>
      <c r="AN156" s="20">
        <f t="shared" si="164"/>
        <v>7.195386208948567</v>
      </c>
    </row>
    <row r="157" spans="29:40" x14ac:dyDescent="0.25">
      <c r="AC157" s="20">
        <f t="shared" ref="AC157:AD157" si="216">P121-$AD$4</f>
        <v>4.3383126023148693</v>
      </c>
      <c r="AD157" s="20">
        <f t="shared" si="216"/>
        <v>-5.4436389923530122</v>
      </c>
      <c r="AE157" s="20">
        <f t="shared" si="155"/>
        <v>0.28786614919903908</v>
      </c>
      <c r="AF157" s="20">
        <f t="shared" si="156"/>
        <v>-1.7599368618723417</v>
      </c>
      <c r="AG157" s="20">
        <f t="shared" si="157"/>
        <v>4.6315314383574995</v>
      </c>
      <c r="AH157" s="20">
        <f t="shared" si="158"/>
        <v>-3.9858220989809463</v>
      </c>
      <c r="AI157" s="20">
        <f t="shared" si="159"/>
        <v>0.4418110735675711</v>
      </c>
      <c r="AJ157" s="20">
        <f t="shared" si="160"/>
        <v>1.8601388503502063</v>
      </c>
      <c r="AK157" s="20">
        <f t="shared" si="161"/>
        <v>-0.18996047633067015</v>
      </c>
      <c r="AL157" s="20">
        <f t="shared" si="162"/>
        <v>-3.0004471309671161</v>
      </c>
      <c r="AM157" s="20">
        <f t="shared" si="163"/>
        <v>5.7182251769266106</v>
      </c>
      <c r="AN157" s="20">
        <f t="shared" si="164"/>
        <v>16.665911290934858</v>
      </c>
    </row>
    <row r="158" spans="29:40" x14ac:dyDescent="0.25">
      <c r="AC158" s="20">
        <f t="shared" ref="AC158:AD158" si="217">P122-$AD$4</f>
        <v>1.5942940811782762</v>
      </c>
      <c r="AD158" s="20">
        <f t="shared" si="217"/>
        <v>-7.1434855422281851</v>
      </c>
      <c r="AE158" s="20">
        <f t="shared" si="155"/>
        <v>-5.4266470055739537</v>
      </c>
      <c r="AF158" s="20">
        <f t="shared" si="156"/>
        <v>4.5241891269011285</v>
      </c>
      <c r="AG158" s="20">
        <f t="shared" si="157"/>
        <v>-2.4821319618913935</v>
      </c>
      <c r="AH158" s="20">
        <f t="shared" si="158"/>
        <v>-4.3077721928326103</v>
      </c>
      <c r="AI158" s="20">
        <f t="shared" si="159"/>
        <v>3.7547772163979136</v>
      </c>
      <c r="AJ158" s="20">
        <f t="shared" si="160"/>
        <v>4.1230342410532854</v>
      </c>
      <c r="AK158" s="20">
        <f t="shared" si="161"/>
        <v>-5.5960301654878926</v>
      </c>
      <c r="AL158" s="20">
        <f t="shared" si="162"/>
        <v>1.6266309095422864</v>
      </c>
      <c r="AM158" s="20">
        <f t="shared" si="163"/>
        <v>-6.06343257666438</v>
      </c>
      <c r="AN158" s="20">
        <f t="shared" si="164"/>
        <v>-7.3375201913427448</v>
      </c>
    </row>
    <row r="159" spans="29:40" x14ac:dyDescent="0.25">
      <c r="AC159" s="20">
        <f t="shared" ref="AC159:AD159" si="218">P123-$AD$4</f>
        <v>-1.20392587367198</v>
      </c>
      <c r="AD159" s="20">
        <f t="shared" si="218"/>
        <v>-1.20392587367198</v>
      </c>
      <c r="AE159" s="20">
        <f t="shared" si="155"/>
        <v>-1.20392587367198</v>
      </c>
      <c r="AF159" s="20">
        <f t="shared" si="156"/>
        <v>-1.20392587367198</v>
      </c>
      <c r="AG159" s="20">
        <f t="shared" si="157"/>
        <v>-1.20392587367198</v>
      </c>
      <c r="AH159" s="20">
        <f t="shared" si="158"/>
        <v>-1.20392587367198</v>
      </c>
      <c r="AI159" s="20">
        <f t="shared" si="159"/>
        <v>-1.20392587367198</v>
      </c>
      <c r="AJ159" s="20">
        <f t="shared" si="160"/>
        <v>-1.20392587367198</v>
      </c>
      <c r="AK159" s="20">
        <f t="shared" si="161"/>
        <v>-1.20392587367198</v>
      </c>
      <c r="AL159" s="20">
        <f t="shared" si="162"/>
        <v>-1.20392587367198</v>
      </c>
      <c r="AM159" s="20">
        <f t="shared" si="163"/>
        <v>-1.20392587367198</v>
      </c>
      <c r="AN159" s="20">
        <f t="shared" si="164"/>
        <v>-1.20392587367198</v>
      </c>
    </row>
  </sheetData>
  <mergeCells count="13">
    <mergeCell ref="BF20:BG20"/>
    <mergeCell ref="B2:M2"/>
    <mergeCell ref="P2:AA2"/>
    <mergeCell ref="AD2:AO2"/>
    <mergeCell ref="AS2:BD2"/>
    <mergeCell ref="BG2:BR2"/>
    <mergeCell ref="AC21:AC22"/>
    <mergeCell ref="AC23:AC24"/>
    <mergeCell ref="AC38:AN38"/>
    <mergeCell ref="AC13:AC14"/>
    <mergeCell ref="AC15:AC16"/>
    <mergeCell ref="AC17:AC18"/>
    <mergeCell ref="AC19:AC2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82F53-2116-4F39-A7E6-660DEA95C068}">
  <dimension ref="B1:Q75"/>
  <sheetViews>
    <sheetView zoomScale="58" workbookViewId="0">
      <selection activeCell="C32" sqref="C32"/>
    </sheetView>
  </sheetViews>
  <sheetFormatPr defaultRowHeight="14.4" x14ac:dyDescent="0.3"/>
  <cols>
    <col min="2" max="2" width="92.44140625" customWidth="1"/>
    <col min="3" max="3" width="17.5546875" bestFit="1" customWidth="1"/>
    <col min="5" max="5" width="13.33203125" bestFit="1" customWidth="1"/>
    <col min="8" max="8" width="66.88671875" bestFit="1" customWidth="1"/>
    <col min="9" max="9" width="55.21875" customWidth="1"/>
    <col min="14" max="14" width="26" bestFit="1" customWidth="1"/>
    <col min="15" max="15" width="79.21875" customWidth="1"/>
  </cols>
  <sheetData>
    <row r="1" spans="2:17" ht="18" thickBot="1" x14ac:dyDescent="0.35">
      <c r="B1" s="160" t="s">
        <v>59</v>
      </c>
      <c r="C1" s="161">
        <v>4.32</v>
      </c>
      <c r="D1" s="150"/>
      <c r="E1" s="150"/>
    </row>
    <row r="2" spans="2:17" ht="21" thickBot="1" x14ac:dyDescent="0.4">
      <c r="B2" s="162" t="s">
        <v>71</v>
      </c>
      <c r="C2" s="150"/>
      <c r="D2" s="150"/>
      <c r="E2" s="150"/>
      <c r="F2" s="7"/>
      <c r="G2" s="7"/>
      <c r="H2" s="36"/>
      <c r="I2" s="36"/>
      <c r="J2" s="36"/>
      <c r="K2" s="7"/>
      <c r="L2" s="7"/>
      <c r="M2" s="7"/>
      <c r="N2" s="7"/>
      <c r="O2" s="7"/>
      <c r="P2" s="7"/>
      <c r="Q2" s="7"/>
    </row>
    <row r="3" spans="2:17" ht="18" x14ac:dyDescent="0.35">
      <c r="B3" s="163" t="s">
        <v>52</v>
      </c>
      <c r="C3" s="164"/>
      <c r="D3" s="164"/>
      <c r="E3" s="165"/>
      <c r="H3" s="151" t="s">
        <v>106</v>
      </c>
      <c r="I3" s="136"/>
      <c r="J3" s="96"/>
    </row>
    <row r="4" spans="2:17" ht="18.600000000000001" x14ac:dyDescent="0.4">
      <c r="B4" s="166" t="s">
        <v>61</v>
      </c>
      <c r="C4" s="167"/>
      <c r="D4" s="167" t="s">
        <v>54</v>
      </c>
      <c r="E4" s="168"/>
      <c r="H4" s="152" t="s">
        <v>170</v>
      </c>
      <c r="I4" s="153" t="s">
        <v>33</v>
      </c>
      <c r="J4" s="96"/>
    </row>
    <row r="5" spans="2:17" ht="18.600000000000001" x14ac:dyDescent="0.4">
      <c r="B5" s="147" t="s">
        <v>33</v>
      </c>
      <c r="C5" s="146" t="s">
        <v>159</v>
      </c>
      <c r="D5" s="169" t="s">
        <v>1</v>
      </c>
      <c r="E5" s="170">
        <v>5.5615246295928997E-2</v>
      </c>
      <c r="H5" s="152" t="s">
        <v>171</v>
      </c>
      <c r="I5" s="153" t="s">
        <v>34</v>
      </c>
      <c r="J5" s="96"/>
    </row>
    <row r="6" spans="2:17" ht="18.600000000000001" x14ac:dyDescent="0.4">
      <c r="B6" s="147" t="s">
        <v>34</v>
      </c>
      <c r="C6" s="146" t="s">
        <v>160</v>
      </c>
      <c r="D6" s="169" t="s">
        <v>2</v>
      </c>
      <c r="E6" s="170">
        <v>7.9053647816181197E-2</v>
      </c>
      <c r="H6" s="152" t="s">
        <v>172</v>
      </c>
      <c r="I6" s="153" t="s">
        <v>35</v>
      </c>
      <c r="J6" s="96"/>
    </row>
    <row r="7" spans="2:17" ht="18.600000000000001" x14ac:dyDescent="0.4">
      <c r="B7" s="147" t="s">
        <v>35</v>
      </c>
      <c r="C7" s="146" t="s">
        <v>161</v>
      </c>
      <c r="D7" s="169" t="s">
        <v>3</v>
      </c>
      <c r="E7" s="170">
        <v>1.42406634986401E-2</v>
      </c>
      <c r="H7" s="152" t="s">
        <v>173</v>
      </c>
      <c r="I7" s="153" t="s">
        <v>36</v>
      </c>
      <c r="J7" s="96"/>
    </row>
    <row r="8" spans="2:17" ht="18.600000000000001" x14ac:dyDescent="0.4">
      <c r="B8" s="147" t="s">
        <v>36</v>
      </c>
      <c r="C8" s="146" t="s">
        <v>162</v>
      </c>
      <c r="D8" s="169" t="s">
        <v>4</v>
      </c>
      <c r="E8" s="170">
        <v>0.28401577472686801</v>
      </c>
      <c r="H8" s="152" t="s">
        <v>174</v>
      </c>
      <c r="I8" s="153" t="s">
        <v>37</v>
      </c>
      <c r="J8" s="96"/>
    </row>
    <row r="9" spans="2:17" ht="18.600000000000001" x14ac:dyDescent="0.4">
      <c r="B9" s="147" t="s">
        <v>37</v>
      </c>
      <c r="C9" s="146" t="s">
        <v>163</v>
      </c>
      <c r="D9" s="169" t="s">
        <v>5</v>
      </c>
      <c r="E9" s="170">
        <v>0.19842572510242501</v>
      </c>
      <c r="H9" s="152" t="s">
        <v>175</v>
      </c>
      <c r="I9" s="153" t="s">
        <v>38</v>
      </c>
      <c r="J9" s="96"/>
    </row>
    <row r="10" spans="2:17" ht="18.600000000000001" x14ac:dyDescent="0.4">
      <c r="B10" s="147" t="s">
        <v>38</v>
      </c>
      <c r="C10" s="146" t="s">
        <v>164</v>
      </c>
      <c r="D10" s="169" t="s">
        <v>6</v>
      </c>
      <c r="E10" s="170">
        <v>1.96250341832638E-2</v>
      </c>
      <c r="H10" s="152" t="s">
        <v>176</v>
      </c>
      <c r="I10" s="153" t="s">
        <v>39</v>
      </c>
      <c r="J10" s="96"/>
    </row>
    <row r="11" spans="2:17" ht="18.600000000000001" x14ac:dyDescent="0.4">
      <c r="B11" s="147" t="s">
        <v>39</v>
      </c>
      <c r="C11" s="146" t="s">
        <v>165</v>
      </c>
      <c r="D11" s="169" t="s">
        <v>7</v>
      </c>
      <c r="E11" s="170">
        <v>8.6692376062273997E-3</v>
      </c>
      <c r="H11" s="152" t="s">
        <v>177</v>
      </c>
      <c r="I11" s="153" t="s">
        <v>40</v>
      </c>
      <c r="J11" s="96"/>
    </row>
    <row r="12" spans="2:17" ht="18.600000000000001" x14ac:dyDescent="0.4">
      <c r="B12" s="147" t="s">
        <v>40</v>
      </c>
      <c r="C12" s="146" t="s">
        <v>166</v>
      </c>
      <c r="D12" s="169" t="s">
        <v>8</v>
      </c>
      <c r="E12" s="170">
        <v>0</v>
      </c>
      <c r="H12" s="152" t="s">
        <v>178</v>
      </c>
      <c r="I12" s="153" t="s">
        <v>41</v>
      </c>
      <c r="J12" s="96"/>
    </row>
    <row r="13" spans="2:17" ht="18.600000000000001" x14ac:dyDescent="0.4">
      <c r="B13" s="147" t="s">
        <v>41</v>
      </c>
      <c r="C13" s="146" t="s">
        <v>167</v>
      </c>
      <c r="D13" s="169" t="s">
        <v>9</v>
      </c>
      <c r="E13" s="170">
        <v>0.12452757358551</v>
      </c>
      <c r="H13" s="152" t="s">
        <v>179</v>
      </c>
      <c r="I13" s="153" t="s">
        <v>42</v>
      </c>
      <c r="J13" s="96"/>
    </row>
    <row r="14" spans="2:17" ht="18.600000000000001" x14ac:dyDescent="0.4">
      <c r="B14" s="147" t="s">
        <v>42</v>
      </c>
      <c r="C14" s="146" t="s">
        <v>168</v>
      </c>
      <c r="D14" s="169" t="s">
        <v>10</v>
      </c>
      <c r="E14" s="170">
        <v>0</v>
      </c>
      <c r="H14" s="152" t="s">
        <v>180</v>
      </c>
      <c r="I14" s="153" t="s">
        <v>43</v>
      </c>
      <c r="J14" s="96"/>
    </row>
    <row r="15" spans="2:17" ht="18" x14ac:dyDescent="0.35">
      <c r="B15" s="147" t="s">
        <v>43</v>
      </c>
      <c r="C15" s="146" t="s">
        <v>169</v>
      </c>
      <c r="D15" s="169" t="s">
        <v>11</v>
      </c>
      <c r="E15" s="170">
        <v>0</v>
      </c>
      <c r="H15" s="152" t="s">
        <v>157</v>
      </c>
      <c r="I15" s="154" t="s">
        <v>44</v>
      </c>
      <c r="J15" s="96"/>
    </row>
    <row r="16" spans="2:17" ht="18" x14ac:dyDescent="0.35">
      <c r="B16" s="147" t="s">
        <v>44</v>
      </c>
      <c r="C16" s="146" t="s">
        <v>156</v>
      </c>
      <c r="D16" s="169" t="s">
        <v>12</v>
      </c>
      <c r="E16" s="170">
        <v>0.21582710742950401</v>
      </c>
      <c r="H16" s="136" t="s">
        <v>181</v>
      </c>
      <c r="I16" s="136"/>
      <c r="J16" s="96"/>
    </row>
    <row r="17" spans="2:11" ht="18" x14ac:dyDescent="0.35">
      <c r="B17" s="171"/>
      <c r="C17" s="172"/>
      <c r="D17" s="173"/>
      <c r="E17" s="174"/>
      <c r="H17" s="155" t="s">
        <v>182</v>
      </c>
      <c r="I17" s="136"/>
      <c r="J17" s="96"/>
    </row>
    <row r="18" spans="2:11" ht="18" x14ac:dyDescent="0.35">
      <c r="B18" s="175"/>
      <c r="C18" s="176"/>
      <c r="D18" s="172"/>
      <c r="E18" s="177"/>
      <c r="H18" s="155" t="s">
        <v>189</v>
      </c>
      <c r="I18" s="136"/>
      <c r="J18" s="96"/>
    </row>
    <row r="19" spans="2:11" ht="15.6" x14ac:dyDescent="0.3">
      <c r="B19" s="178" t="s">
        <v>53</v>
      </c>
      <c r="C19" s="179" t="s">
        <v>26</v>
      </c>
      <c r="D19" s="180"/>
      <c r="E19" s="170">
        <f>(C23-C1)/C24</f>
        <v>0.91704326199002406</v>
      </c>
      <c r="H19" s="157" t="s">
        <v>183</v>
      </c>
      <c r="I19" s="136"/>
    </row>
    <row r="20" spans="2:11" ht="15.6" x14ac:dyDescent="0.3">
      <c r="B20" s="171"/>
      <c r="C20" s="181"/>
      <c r="D20" s="172"/>
      <c r="E20" s="177"/>
      <c r="H20" s="135" t="s">
        <v>184</v>
      </c>
      <c r="I20" s="136"/>
      <c r="K20" s="88"/>
    </row>
    <row r="21" spans="2:11" ht="15.6" x14ac:dyDescent="0.3">
      <c r="B21" s="171"/>
      <c r="C21" s="172"/>
      <c r="D21" s="172"/>
      <c r="E21" s="177"/>
      <c r="H21" s="136"/>
      <c r="I21" s="136"/>
    </row>
    <row r="22" spans="2:11" ht="15.6" x14ac:dyDescent="0.3">
      <c r="B22" s="182" t="s">
        <v>104</v>
      </c>
      <c r="C22" s="148"/>
      <c r="D22" s="148"/>
      <c r="E22" s="183"/>
      <c r="H22" s="136"/>
      <c r="I22" s="136"/>
    </row>
    <row r="23" spans="2:11" ht="15.6" x14ac:dyDescent="0.3">
      <c r="B23" s="184" t="s">
        <v>24</v>
      </c>
      <c r="C23" s="185" cm="1">
        <f t="array" ref="C23">MMULT(TRANSPOSE(E5:E16),'Main sheet'!BG21:BG32)</f>
        <v>16.241562543834231</v>
      </c>
      <c r="D23" s="186" t="s">
        <v>64</v>
      </c>
      <c r="E23" s="187">
        <v>10</v>
      </c>
      <c r="G23" s="87"/>
      <c r="H23" s="151" t="s">
        <v>103</v>
      </c>
      <c r="I23" s="136"/>
    </row>
    <row r="24" spans="2:11" ht="15.6" x14ac:dyDescent="0.3">
      <c r="B24" s="184" t="s">
        <v>25</v>
      </c>
      <c r="C24" s="185" cm="1">
        <f t="array" ref="C24">SQRT(MMULT(MMULT(TRANSPOSE(E5:E16),'Main sheet'!BG4:BR15),E5:E16))</f>
        <v>13.000000150444285</v>
      </c>
      <c r="D24" s="186" t="s">
        <v>63</v>
      </c>
      <c r="E24" s="187">
        <v>13</v>
      </c>
      <c r="G24" s="87"/>
      <c r="H24" s="136" t="s">
        <v>53</v>
      </c>
      <c r="I24" s="136"/>
    </row>
    <row r="25" spans="2:11" ht="15.6" x14ac:dyDescent="0.3">
      <c r="B25" s="184" t="s">
        <v>65</v>
      </c>
      <c r="C25" s="185">
        <f>SUMPRODUCT(E5:E16)</f>
        <v>1.0000000102445485</v>
      </c>
      <c r="D25" s="186" t="s">
        <v>66</v>
      </c>
      <c r="E25" s="187">
        <v>1</v>
      </c>
      <c r="G25" s="87"/>
      <c r="H25" s="155" t="s">
        <v>205</v>
      </c>
      <c r="I25" s="136"/>
    </row>
    <row r="26" spans="2:11" ht="16.2" thickBot="1" x14ac:dyDescent="0.35">
      <c r="B26" s="188"/>
      <c r="C26" s="189"/>
      <c r="D26" s="189"/>
      <c r="E26" s="190"/>
      <c r="H26" s="151" t="s">
        <v>104</v>
      </c>
      <c r="I26" s="136"/>
    </row>
    <row r="27" spans="2:11" ht="15.6" x14ac:dyDescent="0.3">
      <c r="H27" s="196" t="s">
        <v>185</v>
      </c>
      <c r="I27" s="136"/>
    </row>
    <row r="28" spans="2:11" ht="15.6" x14ac:dyDescent="0.3">
      <c r="H28" s="149" t="s">
        <v>206</v>
      </c>
      <c r="I28" s="195"/>
    </row>
    <row r="29" spans="2:11" ht="15.6" x14ac:dyDescent="0.3">
      <c r="H29" s="149" t="s">
        <v>207</v>
      </c>
      <c r="I29" s="195"/>
    </row>
    <row r="30" spans="2:11" ht="15.6" x14ac:dyDescent="0.3">
      <c r="H30" s="149" t="s">
        <v>208</v>
      </c>
      <c r="I30" s="195"/>
    </row>
    <row r="31" spans="2:11" ht="15.6" x14ac:dyDescent="0.3">
      <c r="H31" s="197" t="s">
        <v>186</v>
      </c>
      <c r="I31" s="136"/>
    </row>
    <row r="32" spans="2:11" x14ac:dyDescent="0.3">
      <c r="H32" s="198" t="s">
        <v>209</v>
      </c>
      <c r="I32" s="198" t="s">
        <v>209</v>
      </c>
    </row>
    <row r="33" spans="8:14" ht="22.2" x14ac:dyDescent="0.3">
      <c r="H33" s="194" t="s">
        <v>210</v>
      </c>
    </row>
    <row r="34" spans="8:14" x14ac:dyDescent="0.3">
      <c r="H34" s="199" t="s">
        <v>211</v>
      </c>
    </row>
    <row r="35" spans="8:14" ht="18" x14ac:dyDescent="0.35">
      <c r="H35" s="200" t="s">
        <v>65</v>
      </c>
      <c r="I35" s="136"/>
      <c r="J35" s="96"/>
    </row>
    <row r="36" spans="8:14" ht="15.6" x14ac:dyDescent="0.3">
      <c r="H36" s="158" t="s">
        <v>105</v>
      </c>
      <c r="I36" s="136"/>
    </row>
    <row r="37" spans="8:14" ht="18" x14ac:dyDescent="0.35">
      <c r="H37" s="100" t="s">
        <v>158</v>
      </c>
      <c r="I37" s="90"/>
      <c r="J37" s="96"/>
    </row>
    <row r="38" spans="8:14" ht="18" customHeight="1" x14ac:dyDescent="0.3">
      <c r="H38" s="215" t="s">
        <v>196</v>
      </c>
      <c r="I38" s="215"/>
      <c r="J38" s="215"/>
      <c r="K38" s="215"/>
      <c r="L38" s="215"/>
      <c r="M38" s="215"/>
      <c r="N38" s="215"/>
    </row>
    <row r="39" spans="8:14" ht="18" customHeight="1" x14ac:dyDescent="0.3">
      <c r="H39" s="215"/>
      <c r="I39" s="215"/>
      <c r="J39" s="215"/>
      <c r="K39" s="215"/>
      <c r="L39" s="215"/>
      <c r="M39" s="215"/>
      <c r="N39" s="215"/>
    </row>
    <row r="40" spans="8:14" ht="18" customHeight="1" x14ac:dyDescent="0.3">
      <c r="H40" s="215"/>
      <c r="I40" s="215"/>
      <c r="J40" s="215"/>
      <c r="K40" s="215"/>
      <c r="L40" s="215"/>
      <c r="M40" s="215"/>
      <c r="N40" s="215"/>
    </row>
    <row r="41" spans="8:14" ht="18" customHeight="1" x14ac:dyDescent="0.3">
      <c r="H41" s="215"/>
      <c r="I41" s="215"/>
      <c r="J41" s="215"/>
      <c r="K41" s="215"/>
      <c r="L41" s="215"/>
      <c r="M41" s="215"/>
      <c r="N41" s="215"/>
    </row>
    <row r="42" spans="8:14" ht="18" customHeight="1" x14ac:dyDescent="0.3">
      <c r="H42" s="215"/>
      <c r="I42" s="215"/>
      <c r="J42" s="215"/>
      <c r="K42" s="215"/>
      <c r="L42" s="215"/>
      <c r="M42" s="215"/>
      <c r="N42" s="215"/>
    </row>
    <row r="43" spans="8:14" ht="18" customHeight="1" x14ac:dyDescent="0.3">
      <c r="H43" s="215"/>
      <c r="I43" s="215"/>
      <c r="J43" s="215"/>
      <c r="K43" s="215"/>
      <c r="L43" s="215"/>
      <c r="M43" s="215"/>
      <c r="N43" s="215"/>
    </row>
    <row r="44" spans="8:14" ht="14.4" customHeight="1" x14ac:dyDescent="0.3">
      <c r="H44" s="215"/>
      <c r="I44" s="215"/>
      <c r="J44" s="215"/>
      <c r="K44" s="215"/>
      <c r="L44" s="215"/>
      <c r="M44" s="215"/>
      <c r="N44" s="215"/>
    </row>
    <row r="45" spans="8:14" ht="14.4" customHeight="1" x14ac:dyDescent="0.3">
      <c r="H45" s="215"/>
      <c r="I45" s="215"/>
      <c r="J45" s="215"/>
      <c r="K45" s="215"/>
      <c r="L45" s="215"/>
      <c r="M45" s="215"/>
      <c r="N45" s="215"/>
    </row>
    <row r="46" spans="8:14" ht="14.4" customHeight="1" x14ac:dyDescent="0.3">
      <c r="H46" s="215"/>
      <c r="I46" s="215"/>
      <c r="J46" s="215"/>
      <c r="K46" s="215"/>
      <c r="L46" s="215"/>
      <c r="M46" s="215"/>
      <c r="N46" s="215"/>
    </row>
    <row r="47" spans="8:14" ht="14.4" customHeight="1" x14ac:dyDescent="0.3">
      <c r="H47" s="215"/>
      <c r="I47" s="215"/>
      <c r="J47" s="215"/>
      <c r="K47" s="215"/>
      <c r="L47" s="215"/>
      <c r="M47" s="215"/>
      <c r="N47" s="215"/>
    </row>
    <row r="48" spans="8:14" ht="14.4" customHeight="1" x14ac:dyDescent="0.3">
      <c r="H48" s="215"/>
      <c r="I48" s="215"/>
      <c r="J48" s="215"/>
      <c r="K48" s="215"/>
      <c r="L48" s="215"/>
      <c r="M48" s="215"/>
      <c r="N48" s="215"/>
    </row>
    <row r="53" spans="14:15" ht="17.399999999999999" x14ac:dyDescent="0.3">
      <c r="N53" s="144"/>
      <c r="O53" s="145"/>
    </row>
    <row r="54" spans="14:15" ht="15.6" x14ac:dyDescent="0.3">
      <c r="N54" s="138"/>
      <c r="O54" s="142"/>
    </row>
    <row r="55" spans="14:15" x14ac:dyDescent="0.3">
      <c r="N55" s="139"/>
      <c r="O55" s="140"/>
    </row>
    <row r="56" spans="14:15" ht="15.6" x14ac:dyDescent="0.3">
      <c r="N56" s="141"/>
      <c r="O56" s="143"/>
    </row>
    <row r="60" spans="14:15" ht="15.6" x14ac:dyDescent="0.3">
      <c r="N60" s="136"/>
      <c r="O60" s="136"/>
    </row>
    <row r="61" spans="14:15" ht="15.6" x14ac:dyDescent="0.3">
      <c r="N61" s="158"/>
      <c r="O61" s="136"/>
    </row>
    <row r="62" spans="14:15" ht="15.6" x14ac:dyDescent="0.3">
      <c r="N62" s="158"/>
      <c r="O62" s="136"/>
    </row>
    <row r="63" spans="14:15" ht="15.6" x14ac:dyDescent="0.3">
      <c r="N63" s="159"/>
      <c r="O63" s="136"/>
    </row>
    <row r="64" spans="14:15" ht="15.6" x14ac:dyDescent="0.3">
      <c r="N64" s="136"/>
      <c r="O64" s="136"/>
    </row>
    <row r="71" spans="14:14" ht="18" x14ac:dyDescent="0.35">
      <c r="N71" s="101"/>
    </row>
    <row r="72" spans="14:14" ht="18" x14ac:dyDescent="0.35">
      <c r="N72" s="90"/>
    </row>
    <row r="73" spans="14:14" ht="17.399999999999999" x14ac:dyDescent="0.3">
      <c r="N73" s="91"/>
    </row>
    <row r="74" spans="14:14" ht="18" x14ac:dyDescent="0.35">
      <c r="N74" s="90"/>
    </row>
    <row r="75" spans="14:14" ht="17.399999999999999" x14ac:dyDescent="0.3">
      <c r="N75" s="91"/>
    </row>
  </sheetData>
  <mergeCells count="1">
    <mergeCell ref="H38:N4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165EF-B66A-433A-906D-30E0ACD58F0E}">
  <dimension ref="A1:B15"/>
  <sheetViews>
    <sheetView workbookViewId="0"/>
  </sheetViews>
  <sheetFormatPr defaultRowHeight="14.4" x14ac:dyDescent="0.3"/>
  <sheetData>
    <row r="1" spans="1:2" x14ac:dyDescent="0.3">
      <c r="A1">
        <v>1</v>
      </c>
    </row>
    <row r="2" spans="1:2" x14ac:dyDescent="0.3">
      <c r="A2" t="s">
        <v>72</v>
      </c>
    </row>
    <row r="3" spans="1:2" x14ac:dyDescent="0.3">
      <c r="A3">
        <v>1</v>
      </c>
    </row>
    <row r="4" spans="1:2" x14ac:dyDescent="0.3">
      <c r="A4">
        <v>1</v>
      </c>
    </row>
    <row r="5" spans="1:2" x14ac:dyDescent="0.3">
      <c r="A5">
        <v>26</v>
      </c>
    </row>
    <row r="6" spans="1:2" x14ac:dyDescent="0.3">
      <c r="A6">
        <v>1</v>
      </c>
    </row>
    <row r="8" spans="1:2" x14ac:dyDescent="0.3">
      <c r="A8" s="66"/>
      <c r="B8" s="66"/>
    </row>
    <row r="9" spans="1:2" x14ac:dyDescent="0.3">
      <c r="A9" t="s">
        <v>73</v>
      </c>
    </row>
    <row r="10" spans="1:2" x14ac:dyDescent="0.3">
      <c r="A10" t="s">
        <v>90</v>
      </c>
    </row>
    <row r="15" spans="1:2" x14ac:dyDescent="0.3">
      <c r="B15" s="6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DA2B4-D278-46DB-8983-016F01FDFA86}">
  <dimension ref="B1:N34"/>
  <sheetViews>
    <sheetView zoomScale="60" workbookViewId="0">
      <selection activeCell="D30" sqref="D30"/>
    </sheetView>
  </sheetViews>
  <sheetFormatPr defaultRowHeight="14.4" x14ac:dyDescent="0.3"/>
  <cols>
    <col min="2" max="2" width="69.44140625" customWidth="1"/>
    <col min="3" max="3" width="26.5546875" customWidth="1"/>
    <col min="4" max="4" width="24" customWidth="1"/>
    <col min="5" max="5" width="19.33203125" customWidth="1"/>
    <col min="8" max="8" width="170" bestFit="1" customWidth="1"/>
  </cols>
  <sheetData>
    <row r="1" spans="2:14" ht="18.600000000000001" thickBot="1" x14ac:dyDescent="0.4">
      <c r="B1" s="102" t="s">
        <v>197</v>
      </c>
      <c r="C1" s="96"/>
      <c r="D1" s="96"/>
      <c r="E1" s="96"/>
      <c r="F1" s="96"/>
      <c r="G1" s="96"/>
      <c r="H1" s="96"/>
      <c r="I1" s="96"/>
      <c r="J1" s="96"/>
    </row>
    <row r="2" spans="2:14" ht="18.600000000000001" thickBot="1" x14ac:dyDescent="0.4">
      <c r="B2" s="16" t="s">
        <v>59</v>
      </c>
      <c r="C2" s="17">
        <v>4.32</v>
      </c>
      <c r="D2" s="96"/>
      <c r="E2" s="96"/>
      <c r="F2" s="96"/>
      <c r="G2" s="96"/>
      <c r="H2" s="96"/>
      <c r="I2" s="96"/>
      <c r="J2" s="96"/>
    </row>
    <row r="3" spans="2:14" ht="17.399999999999999" x14ac:dyDescent="0.3">
      <c r="B3" s="54" t="s">
        <v>52</v>
      </c>
      <c r="C3" s="103"/>
      <c r="D3" s="103"/>
      <c r="E3" s="104"/>
      <c r="F3" s="36"/>
      <c r="G3" s="36"/>
      <c r="H3" s="36"/>
      <c r="I3" s="36"/>
      <c r="J3" s="36"/>
      <c r="K3" s="7"/>
      <c r="L3" s="7"/>
      <c r="M3" s="7"/>
    </row>
    <row r="4" spans="2:14" ht="18" thickBot="1" x14ac:dyDescent="0.35">
      <c r="B4" s="105" t="s">
        <v>61</v>
      </c>
      <c r="C4" s="106"/>
      <c r="D4" s="107" t="s">
        <v>54</v>
      </c>
      <c r="E4" s="108"/>
      <c r="F4" s="36"/>
      <c r="G4" s="36"/>
      <c r="H4" s="89" t="s">
        <v>106</v>
      </c>
      <c r="I4" s="36"/>
      <c r="J4" s="36"/>
      <c r="K4" s="7"/>
      <c r="L4" s="7"/>
      <c r="M4" s="7"/>
    </row>
    <row r="5" spans="2:14" ht="21" x14ac:dyDescent="0.45">
      <c r="B5" s="109" t="s">
        <v>33</v>
      </c>
      <c r="C5" s="110" t="s">
        <v>123</v>
      </c>
      <c r="D5" s="111" t="s">
        <v>1</v>
      </c>
      <c r="E5" s="112">
        <v>3.7577760703428283E-2</v>
      </c>
      <c r="F5" s="36"/>
      <c r="G5" s="36"/>
      <c r="H5" s="90" t="s">
        <v>113</v>
      </c>
      <c r="I5" s="36"/>
      <c r="J5" s="36"/>
      <c r="K5" s="7"/>
      <c r="L5" s="7"/>
      <c r="M5" s="7"/>
    </row>
    <row r="6" spans="2:14" ht="21" x14ac:dyDescent="0.45">
      <c r="B6" s="109" t="s">
        <v>34</v>
      </c>
      <c r="C6" s="110" t="s">
        <v>124</v>
      </c>
      <c r="D6" s="111" t="s">
        <v>2</v>
      </c>
      <c r="E6" s="113">
        <v>1.8358825377806687E-2</v>
      </c>
      <c r="F6" s="36"/>
      <c r="G6" s="36"/>
      <c r="H6" s="91" t="s">
        <v>114</v>
      </c>
      <c r="I6" s="36"/>
      <c r="J6" s="36"/>
      <c r="K6" s="7"/>
      <c r="L6" s="7"/>
      <c r="M6" s="7"/>
    </row>
    <row r="7" spans="2:14" ht="21" x14ac:dyDescent="0.45">
      <c r="B7" s="109" t="s">
        <v>35</v>
      </c>
      <c r="C7" s="110" t="s">
        <v>125</v>
      </c>
      <c r="D7" s="111" t="s">
        <v>3</v>
      </c>
      <c r="E7" s="113">
        <v>5.1990835870706568E-2</v>
      </c>
      <c r="F7" s="36"/>
      <c r="G7" s="36"/>
      <c r="H7" s="91" t="s">
        <v>115</v>
      </c>
      <c r="I7" s="36"/>
      <c r="J7" s="36"/>
      <c r="K7" s="7"/>
      <c r="L7" s="7"/>
      <c r="M7" s="7"/>
    </row>
    <row r="8" spans="2:14" ht="21.6" thickBot="1" x14ac:dyDescent="0.5">
      <c r="B8" s="109" t="s">
        <v>36</v>
      </c>
      <c r="C8" s="110" t="s">
        <v>126</v>
      </c>
      <c r="D8" s="111" t="s">
        <v>4</v>
      </c>
      <c r="E8" s="113">
        <v>0.3704189398776549</v>
      </c>
      <c r="F8" s="36"/>
      <c r="G8" s="36"/>
      <c r="H8" s="193" t="s">
        <v>187</v>
      </c>
      <c r="I8" s="36"/>
      <c r="J8" s="36"/>
      <c r="K8" s="7"/>
      <c r="L8" s="7"/>
      <c r="M8" s="7"/>
      <c r="N8" s="7"/>
    </row>
    <row r="9" spans="2:14" ht="21.6" thickBot="1" x14ac:dyDescent="0.5">
      <c r="B9" s="109" t="s">
        <v>37</v>
      </c>
      <c r="C9" s="110" t="s">
        <v>127</v>
      </c>
      <c r="D9" s="111" t="s">
        <v>5</v>
      </c>
      <c r="E9" s="113">
        <v>0.22150040587340597</v>
      </c>
      <c r="F9" s="36"/>
      <c r="G9" s="36"/>
      <c r="H9" s="193" t="s">
        <v>188</v>
      </c>
      <c r="I9" s="36"/>
      <c r="J9" s="36"/>
      <c r="K9" s="7"/>
      <c r="L9" s="7"/>
      <c r="M9" s="7"/>
      <c r="N9" s="7"/>
    </row>
    <row r="10" spans="2:14" ht="21" x14ac:dyDescent="0.45">
      <c r="B10" s="109" t="s">
        <v>38</v>
      </c>
      <c r="C10" s="110" t="s">
        <v>128</v>
      </c>
      <c r="D10" s="111" t="s">
        <v>6</v>
      </c>
      <c r="E10" s="113">
        <v>1.2274078528521682E-2</v>
      </c>
      <c r="F10" s="36"/>
      <c r="G10" s="36"/>
      <c r="I10" s="36"/>
      <c r="J10" s="36"/>
      <c r="K10" s="7"/>
      <c r="L10" s="7"/>
      <c r="M10" s="7"/>
      <c r="N10" s="7"/>
    </row>
    <row r="11" spans="2:14" ht="21" x14ac:dyDescent="0.45">
      <c r="B11" s="109" t="s">
        <v>39</v>
      </c>
      <c r="C11" s="110" t="s">
        <v>129</v>
      </c>
      <c r="D11" s="111" t="s">
        <v>7</v>
      </c>
      <c r="E11" s="113">
        <v>2.6401801184313893E-2</v>
      </c>
      <c r="F11" s="36"/>
      <c r="G11" s="36"/>
      <c r="H11" s="92" t="s">
        <v>103</v>
      </c>
      <c r="I11" s="36"/>
      <c r="J11" s="36"/>
      <c r="K11" s="7"/>
      <c r="L11" s="7"/>
      <c r="M11" s="7"/>
      <c r="N11" s="7"/>
    </row>
    <row r="12" spans="2:14" ht="21" x14ac:dyDescent="0.45">
      <c r="B12" s="109" t="s">
        <v>40</v>
      </c>
      <c r="C12" s="110" t="s">
        <v>130</v>
      </c>
      <c r="D12" s="111" t="s">
        <v>8</v>
      </c>
      <c r="E12" s="113">
        <v>1.0807603015671255E-3</v>
      </c>
      <c r="F12" s="36"/>
      <c r="G12" s="36"/>
      <c r="H12" s="90" t="s">
        <v>107</v>
      </c>
      <c r="I12" s="36"/>
      <c r="J12" s="36"/>
      <c r="K12" s="7"/>
      <c r="L12" s="7"/>
      <c r="M12" s="7"/>
      <c r="N12" s="7"/>
    </row>
    <row r="13" spans="2:14" ht="21" x14ac:dyDescent="0.45">
      <c r="B13" s="109" t="s">
        <v>41</v>
      </c>
      <c r="C13" s="110" t="s">
        <v>131</v>
      </c>
      <c r="D13" s="111" t="s">
        <v>9</v>
      </c>
      <c r="E13" s="113">
        <v>8.5221135775738699E-2</v>
      </c>
      <c r="F13" s="36"/>
      <c r="G13" s="36"/>
      <c r="H13" s="90" t="s">
        <v>116</v>
      </c>
      <c r="I13" s="36"/>
      <c r="J13" s="36"/>
      <c r="K13" s="7"/>
      <c r="L13" s="7"/>
      <c r="M13" s="7"/>
      <c r="N13" s="7"/>
    </row>
    <row r="14" spans="2:14" ht="21" x14ac:dyDescent="0.45">
      <c r="B14" s="109" t="s">
        <v>42</v>
      </c>
      <c r="C14" s="110" t="s">
        <v>132</v>
      </c>
      <c r="D14" s="111" t="s">
        <v>10</v>
      </c>
      <c r="E14" s="113">
        <v>0</v>
      </c>
      <c r="F14" s="36"/>
      <c r="G14" s="36"/>
      <c r="H14" s="149" t="s">
        <v>206</v>
      </c>
      <c r="J14" s="36"/>
      <c r="K14" s="7"/>
      <c r="L14" s="7"/>
      <c r="M14" s="7"/>
      <c r="N14" s="7"/>
    </row>
    <row r="15" spans="2:14" ht="21" x14ac:dyDescent="0.45">
      <c r="B15" s="109" t="s">
        <v>43</v>
      </c>
      <c r="C15" s="110" t="s">
        <v>133</v>
      </c>
      <c r="D15" s="111" t="s">
        <v>11</v>
      </c>
      <c r="E15" s="113">
        <v>0</v>
      </c>
      <c r="F15" s="36"/>
      <c r="G15" s="36"/>
      <c r="H15" s="149" t="s">
        <v>212</v>
      </c>
      <c r="J15" s="36"/>
      <c r="K15" s="7"/>
      <c r="L15" s="7"/>
      <c r="M15" s="7"/>
      <c r="N15" s="7"/>
    </row>
    <row r="16" spans="2:14" ht="21" x14ac:dyDescent="0.45">
      <c r="B16" s="109" t="s">
        <v>44</v>
      </c>
      <c r="C16" s="110" t="s">
        <v>134</v>
      </c>
      <c r="D16" s="111" t="s">
        <v>12</v>
      </c>
      <c r="E16" s="113">
        <v>0.17517545536504517</v>
      </c>
      <c r="F16" s="36"/>
      <c r="G16" s="36"/>
      <c r="H16" s="149" t="s">
        <v>208</v>
      </c>
      <c r="J16" s="36"/>
      <c r="K16" s="7"/>
      <c r="L16" s="7"/>
      <c r="M16" s="7"/>
      <c r="N16" s="7"/>
    </row>
    <row r="17" spans="2:14" ht="18.600000000000001" thickBot="1" x14ac:dyDescent="0.4">
      <c r="B17" s="114"/>
      <c r="C17" s="115"/>
      <c r="D17" s="116"/>
      <c r="E17" s="117"/>
      <c r="F17" s="36"/>
      <c r="G17" s="36"/>
      <c r="H17" s="92" t="s">
        <v>104</v>
      </c>
      <c r="I17" s="118"/>
      <c r="J17" s="118"/>
      <c r="K17" s="61"/>
      <c r="L17" s="61"/>
      <c r="M17" s="61"/>
      <c r="N17" s="61"/>
    </row>
    <row r="18" spans="2:14" ht="17.399999999999999" x14ac:dyDescent="0.3">
      <c r="B18" s="49"/>
      <c r="C18" s="117"/>
      <c r="D18" s="116"/>
      <c r="E18" s="119"/>
      <c r="F18" s="36"/>
      <c r="G18" s="36"/>
      <c r="H18" s="36" t="s">
        <v>117</v>
      </c>
      <c r="I18" s="118"/>
      <c r="J18" s="118"/>
      <c r="K18" s="61"/>
      <c r="L18" s="61"/>
      <c r="M18" s="61"/>
      <c r="N18" s="61"/>
    </row>
    <row r="19" spans="2:14" ht="18.600000000000001" thickBot="1" x14ac:dyDescent="0.35">
      <c r="B19" s="120" t="s">
        <v>69</v>
      </c>
      <c r="C19" s="51" t="s">
        <v>24</v>
      </c>
      <c r="D19" s="49"/>
      <c r="E19" s="121" cm="1">
        <f t="array" ref="E19">MMULT(TRANSPOSE(E5:E16),'Main sheet'!BG21:BG32)</f>
        <v>19.0467107093755</v>
      </c>
      <c r="F19" s="36"/>
      <c r="G19" s="36"/>
      <c r="H19" s="91" t="s">
        <v>118</v>
      </c>
      <c r="I19" s="97"/>
      <c r="J19" s="97"/>
      <c r="K19" s="61"/>
      <c r="L19" s="61"/>
      <c r="M19" s="61"/>
      <c r="N19" s="61"/>
    </row>
    <row r="20" spans="2:14" ht="18" customHeight="1" x14ac:dyDescent="0.3">
      <c r="B20" s="115"/>
      <c r="C20" s="122"/>
      <c r="D20" s="115"/>
      <c r="E20" s="123"/>
      <c r="F20" s="36"/>
      <c r="G20" s="36"/>
      <c r="H20" s="198" t="s">
        <v>209</v>
      </c>
      <c r="I20" s="97"/>
      <c r="J20" s="97"/>
      <c r="K20" s="7"/>
      <c r="L20" s="7"/>
    </row>
    <row r="21" spans="2:14" ht="18.600000000000001" customHeight="1" thickBot="1" x14ac:dyDescent="0.35">
      <c r="B21" s="114"/>
      <c r="C21" s="124"/>
      <c r="D21" s="125"/>
      <c r="E21" s="126"/>
      <c r="F21" s="36"/>
      <c r="G21" s="36"/>
      <c r="H21" s="194" t="s">
        <v>213</v>
      </c>
      <c r="I21" s="97"/>
      <c r="J21" s="97"/>
      <c r="K21" s="7"/>
      <c r="L21" s="7"/>
      <c r="M21" s="7"/>
    </row>
    <row r="22" spans="2:14" ht="18" x14ac:dyDescent="0.35">
      <c r="B22" s="96"/>
      <c r="C22" s="96"/>
      <c r="D22" s="96"/>
      <c r="E22" s="96"/>
      <c r="F22" s="96"/>
      <c r="G22" s="96"/>
      <c r="H22" s="199" t="s">
        <v>211</v>
      </c>
      <c r="I22" s="97"/>
      <c r="J22" s="97"/>
      <c r="K22" s="7"/>
      <c r="L22" s="7"/>
      <c r="M22" s="7"/>
    </row>
    <row r="23" spans="2:14" ht="18" customHeight="1" x14ac:dyDescent="0.35">
      <c r="B23" s="127" t="s">
        <v>70</v>
      </c>
      <c r="C23" s="119">
        <f>(E19-C2)/C24</f>
        <v>1.0423265556745687</v>
      </c>
      <c r="D23" s="128" t="s">
        <v>64</v>
      </c>
      <c r="E23" s="129">
        <v>1.1000000000000001</v>
      </c>
      <c r="F23" s="36"/>
      <c r="G23" s="36"/>
      <c r="H23" s="201" t="s">
        <v>65</v>
      </c>
      <c r="I23" s="97"/>
      <c r="J23" s="97"/>
      <c r="K23" s="7"/>
      <c r="L23" s="7"/>
      <c r="M23" s="7"/>
    </row>
    <row r="24" spans="2:14" ht="18" customHeight="1" x14ac:dyDescent="0.3">
      <c r="B24" s="128" t="s">
        <v>25</v>
      </c>
      <c r="C24" s="119" cm="1">
        <f t="array" ref="C24">SQRT(MMULT(MMULT(TRANSPOSE(E5:E16),'Main sheet'!BG4:BR15),E5:E16))</f>
        <v>14.128691847292259</v>
      </c>
      <c r="D24" s="127" t="s">
        <v>63</v>
      </c>
      <c r="E24" s="129">
        <v>12</v>
      </c>
      <c r="F24" s="36"/>
      <c r="G24" s="36"/>
      <c r="H24" s="202" t="s">
        <v>105</v>
      </c>
      <c r="I24" s="97"/>
      <c r="J24" s="97"/>
      <c r="K24" s="7"/>
      <c r="L24" s="7"/>
      <c r="M24" s="7"/>
    </row>
    <row r="25" spans="2:14" ht="18" customHeight="1" x14ac:dyDescent="0.3">
      <c r="B25" s="128" t="s">
        <v>65</v>
      </c>
      <c r="C25" s="119">
        <f>SUMPRODUCT(E5:E16)</f>
        <v>0.99999999885818902</v>
      </c>
      <c r="D25" s="128" t="s">
        <v>66</v>
      </c>
      <c r="E25" s="130">
        <v>1</v>
      </c>
      <c r="F25" s="36"/>
      <c r="G25" s="36"/>
      <c r="H25" s="36"/>
      <c r="I25" s="97"/>
      <c r="J25" s="97"/>
      <c r="K25" s="7"/>
      <c r="L25" s="7"/>
    </row>
    <row r="26" spans="2:14" ht="18.600000000000001" customHeight="1" thickBot="1" x14ac:dyDescent="0.35">
      <c r="B26" s="131"/>
      <c r="C26" s="132"/>
      <c r="D26" s="133"/>
      <c r="E26" s="134"/>
      <c r="F26" s="36"/>
      <c r="G26" s="36"/>
      <c r="H26" s="36"/>
      <c r="I26" s="97"/>
      <c r="J26" s="97"/>
      <c r="K26" s="7"/>
      <c r="L26" s="7"/>
      <c r="M26" s="7"/>
    </row>
    <row r="27" spans="2:14" ht="18" x14ac:dyDescent="0.35">
      <c r="B27" s="96"/>
      <c r="C27" s="96"/>
      <c r="D27" s="96"/>
      <c r="E27" s="96"/>
      <c r="F27" s="36"/>
      <c r="G27" s="36"/>
      <c r="H27" s="98" t="s">
        <v>198</v>
      </c>
      <c r="I27" s="36"/>
      <c r="J27" s="36"/>
      <c r="K27" s="7"/>
      <c r="L27" s="7"/>
      <c r="M27" s="7"/>
    </row>
    <row r="28" spans="2:14" ht="18" x14ac:dyDescent="0.35">
      <c r="B28" s="96"/>
      <c r="C28" s="96"/>
      <c r="D28" s="96"/>
      <c r="E28" s="96"/>
      <c r="F28" s="36"/>
      <c r="G28" s="36"/>
      <c r="H28" s="99" t="s">
        <v>121</v>
      </c>
      <c r="I28" s="36"/>
      <c r="J28" s="36"/>
      <c r="K28" s="7"/>
      <c r="L28" s="7"/>
      <c r="M28" s="7"/>
    </row>
    <row r="29" spans="2:14" ht="18" x14ac:dyDescent="0.35">
      <c r="B29" s="96"/>
      <c r="C29" s="96"/>
      <c r="D29" s="96"/>
      <c r="E29" s="96"/>
      <c r="F29" s="36"/>
      <c r="G29" s="36"/>
      <c r="H29" s="99" t="s">
        <v>122</v>
      </c>
      <c r="I29" s="96"/>
      <c r="J29" s="96"/>
      <c r="L29" s="7"/>
      <c r="M29" s="7"/>
    </row>
    <row r="30" spans="2:14" ht="18" x14ac:dyDescent="0.35">
      <c r="B30" s="96"/>
      <c r="C30" s="96"/>
      <c r="D30" s="96"/>
      <c r="E30" s="96"/>
      <c r="F30" s="96"/>
      <c r="G30" s="96"/>
      <c r="H30" s="99" t="s">
        <v>199</v>
      </c>
      <c r="I30" s="96"/>
      <c r="J30" s="96"/>
    </row>
    <row r="31" spans="2:14" ht="18" x14ac:dyDescent="0.35">
      <c r="B31" s="96"/>
      <c r="C31" s="96"/>
      <c r="D31" s="96"/>
      <c r="E31" s="96"/>
      <c r="F31" s="96"/>
      <c r="G31" s="96"/>
      <c r="H31" s="99" t="s">
        <v>200</v>
      </c>
      <c r="I31" s="96"/>
      <c r="J31" s="96"/>
    </row>
    <row r="32" spans="2:14" ht="18" x14ac:dyDescent="0.3">
      <c r="H32" s="99" t="s">
        <v>120</v>
      </c>
    </row>
    <row r="33" spans="8:8" ht="18" x14ac:dyDescent="0.3">
      <c r="H33" s="99" t="s">
        <v>201</v>
      </c>
    </row>
    <row r="34" spans="8:8" ht="18" x14ac:dyDescent="0.3">
      <c r="H34" s="97" t="s">
        <v>202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65CEA-0AE7-42A2-8B99-5CFC984D1976}">
  <dimension ref="A1:B18"/>
  <sheetViews>
    <sheetView workbookViewId="0"/>
  </sheetViews>
  <sheetFormatPr defaultRowHeight="14.4" x14ac:dyDescent="0.3"/>
  <sheetData>
    <row r="1" spans="1:2" x14ac:dyDescent="0.3">
      <c r="A1">
        <v>1</v>
      </c>
      <c r="B1">
        <v>1</v>
      </c>
    </row>
    <row r="2" spans="1:2" x14ac:dyDescent="0.3">
      <c r="A2" t="s">
        <v>72</v>
      </c>
      <c r="B2" t="s">
        <v>72</v>
      </c>
    </row>
    <row r="3" spans="1:2" x14ac:dyDescent="0.3">
      <c r="A3">
        <v>1</v>
      </c>
      <c r="B3">
        <v>1</v>
      </c>
    </row>
    <row r="4" spans="1:2" x14ac:dyDescent="0.3">
      <c r="A4">
        <v>0</v>
      </c>
      <c r="B4">
        <v>0</v>
      </c>
    </row>
    <row r="5" spans="1:2" x14ac:dyDescent="0.3">
      <c r="A5">
        <v>20</v>
      </c>
      <c r="B5">
        <v>20</v>
      </c>
    </row>
    <row r="6" spans="1:2" x14ac:dyDescent="0.3">
      <c r="A6">
        <v>1</v>
      </c>
      <c r="B6">
        <v>1</v>
      </c>
    </row>
    <row r="8" spans="1:2" x14ac:dyDescent="0.3">
      <c r="A8" s="66"/>
      <c r="B8" s="66" t="s">
        <v>92</v>
      </c>
    </row>
    <row r="9" spans="1:2" x14ac:dyDescent="0.3">
      <c r="A9" t="s">
        <v>93</v>
      </c>
      <c r="B9" t="s">
        <v>135</v>
      </c>
    </row>
    <row r="10" spans="1:2" x14ac:dyDescent="0.3">
      <c r="A10" t="s">
        <v>109</v>
      </c>
      <c r="B10">
        <v>1</v>
      </c>
    </row>
    <row r="11" spans="1:2" x14ac:dyDescent="0.3">
      <c r="B11">
        <v>0</v>
      </c>
    </row>
    <row r="12" spans="1:2" x14ac:dyDescent="0.3">
      <c r="B12">
        <v>1</v>
      </c>
    </row>
    <row r="13" spans="1:2" x14ac:dyDescent="0.3">
      <c r="B13">
        <v>0.01</v>
      </c>
    </row>
    <row r="15" spans="1:2" x14ac:dyDescent="0.3">
      <c r="B15" s="66" t="s">
        <v>92</v>
      </c>
    </row>
    <row r="16" spans="1:2" x14ac:dyDescent="0.3">
      <c r="B16" t="s">
        <v>73</v>
      </c>
    </row>
    <row r="17" spans="2:2" x14ac:dyDescent="0.3">
      <c r="B17" t="s">
        <v>94</v>
      </c>
    </row>
    <row r="18" spans="2:2" x14ac:dyDescent="0.3">
      <c r="B18" t="s">
        <v>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59F87-1410-4DB6-95E9-BE4E62856599}">
  <dimension ref="A1:AC38"/>
  <sheetViews>
    <sheetView topLeftCell="B1" zoomScale="88" workbookViewId="0">
      <selection activeCell="Q7" sqref="Q7"/>
    </sheetView>
  </sheetViews>
  <sheetFormatPr defaultRowHeight="14.4" x14ac:dyDescent="0.3"/>
  <sheetData>
    <row r="1" spans="1:16" x14ac:dyDescent="0.3">
      <c r="A1" s="1" t="s">
        <v>74</v>
      </c>
      <c r="P1" s="73" t="str">
        <f>CONCATENATE("Sensitivity of ",$P$4," to ","Maximum Expected Return")</f>
        <v>Sensitivity of $E$19 to Maximum Expected Return</v>
      </c>
    </row>
    <row r="3" spans="1:16" x14ac:dyDescent="0.3">
      <c r="A3" t="s">
        <v>91</v>
      </c>
      <c r="P3" t="s">
        <v>88</v>
      </c>
    </row>
    <row r="4" spans="1:16" ht="32.4" x14ac:dyDescent="0.3">
      <c r="B4" s="68" t="s">
        <v>75</v>
      </c>
      <c r="C4" s="68" t="s">
        <v>76</v>
      </c>
      <c r="D4" s="68" t="s">
        <v>77</v>
      </c>
      <c r="E4" s="68" t="s">
        <v>78</v>
      </c>
      <c r="F4" s="68" t="s">
        <v>79</v>
      </c>
      <c r="G4" s="68" t="s">
        <v>80</v>
      </c>
      <c r="H4" s="68" t="s">
        <v>81</v>
      </c>
      <c r="I4" s="68" t="s">
        <v>82</v>
      </c>
      <c r="J4" s="68" t="s">
        <v>83</v>
      </c>
      <c r="K4" s="68" t="s">
        <v>84</v>
      </c>
      <c r="L4" s="68" t="s">
        <v>85</v>
      </c>
      <c r="M4" s="68" t="s">
        <v>86</v>
      </c>
      <c r="N4" s="68" t="s">
        <v>87</v>
      </c>
      <c r="O4" s="73">
        <f>MATCH($P$4,OutputAddresses,0)</f>
        <v>1</v>
      </c>
      <c r="P4" s="72" t="s">
        <v>75</v>
      </c>
    </row>
    <row r="5" spans="1:16" x14ac:dyDescent="0.3">
      <c r="A5" s="67">
        <v>1</v>
      </c>
      <c r="B5" s="74">
        <v>0.91704326199002395</v>
      </c>
      <c r="C5" s="75">
        <v>5.5615246295928955E-2</v>
      </c>
      <c r="D5" s="75">
        <v>7.9053647816181183E-2</v>
      </c>
      <c r="E5" s="75">
        <v>1.424066349864006E-2</v>
      </c>
      <c r="F5" s="75">
        <v>0.28401577472686768</v>
      </c>
      <c r="G5" s="75">
        <v>0.19842572510242462</v>
      </c>
      <c r="H5" s="75">
        <v>1.9625034183263779E-2</v>
      </c>
      <c r="I5" s="75">
        <v>8.6692376062273979E-3</v>
      </c>
      <c r="J5" s="75">
        <v>0</v>
      </c>
      <c r="K5" s="75">
        <v>0.12452757358551025</v>
      </c>
      <c r="L5" s="75">
        <v>0</v>
      </c>
      <c r="M5" s="75">
        <v>0</v>
      </c>
      <c r="N5" s="76">
        <v>0.21582710742950439</v>
      </c>
      <c r="P5">
        <f>INDEX(OutputValues,1,$O$4)</f>
        <v>0.91704326199002395</v>
      </c>
    </row>
    <row r="6" spans="1:16" x14ac:dyDescent="0.3">
      <c r="A6" s="67">
        <v>2</v>
      </c>
      <c r="B6" s="77">
        <v>0.91704326199002395</v>
      </c>
      <c r="C6">
        <v>5.5615246295928955E-2</v>
      </c>
      <c r="D6">
        <v>7.9053647816181183E-2</v>
      </c>
      <c r="E6">
        <v>1.424066349864006E-2</v>
      </c>
      <c r="F6">
        <v>0.28401577472686768</v>
      </c>
      <c r="G6">
        <v>0.19842572510242462</v>
      </c>
      <c r="H6">
        <v>1.9625034183263779E-2</v>
      </c>
      <c r="I6">
        <v>8.6692376062273979E-3</v>
      </c>
      <c r="J6">
        <v>0</v>
      </c>
      <c r="K6">
        <v>0.12452757358551025</v>
      </c>
      <c r="L6">
        <v>0</v>
      </c>
      <c r="M6">
        <v>0</v>
      </c>
      <c r="N6" s="69">
        <v>0.21582710742950439</v>
      </c>
      <c r="P6">
        <f>INDEX(OutputValues,2,$O$4)</f>
        <v>0.91704326199002395</v>
      </c>
    </row>
    <row r="7" spans="1:16" x14ac:dyDescent="0.3">
      <c r="A7" s="67">
        <v>3</v>
      </c>
      <c r="B7" s="77">
        <v>0.91704326199002395</v>
      </c>
      <c r="C7">
        <v>5.5615246295928955E-2</v>
      </c>
      <c r="D7">
        <v>7.9053647816181183E-2</v>
      </c>
      <c r="E7">
        <v>1.424066349864006E-2</v>
      </c>
      <c r="F7">
        <v>0.28401577472686768</v>
      </c>
      <c r="G7">
        <v>0.19842572510242462</v>
      </c>
      <c r="H7">
        <v>1.9625034183263779E-2</v>
      </c>
      <c r="I7">
        <v>8.6692376062273979E-3</v>
      </c>
      <c r="J7">
        <v>0</v>
      </c>
      <c r="K7">
        <v>0.12452757358551025</v>
      </c>
      <c r="L7">
        <v>0</v>
      </c>
      <c r="M7">
        <v>0</v>
      </c>
      <c r="N7" s="69">
        <v>0.21582710742950439</v>
      </c>
      <c r="P7">
        <f>INDEX(OutputValues,3,$O$4)</f>
        <v>0.91704326199002395</v>
      </c>
    </row>
    <row r="8" spans="1:16" x14ac:dyDescent="0.3">
      <c r="A8" s="67">
        <v>4</v>
      </c>
      <c r="B8" s="77">
        <v>0.91704340652395844</v>
      </c>
      <c r="C8">
        <v>5.5506794898632965E-2</v>
      </c>
      <c r="D8">
        <v>7.9128680709898327E-2</v>
      </c>
      <c r="E8">
        <v>1.4227072560841049E-2</v>
      </c>
      <c r="F8">
        <v>0.28405155866205606</v>
      </c>
      <c r="G8">
        <v>0.19841283735564813</v>
      </c>
      <c r="H8">
        <v>1.9631167153561745E-2</v>
      </c>
      <c r="I8">
        <v>8.7471725186735409E-3</v>
      </c>
      <c r="J8">
        <v>0</v>
      </c>
      <c r="K8">
        <v>0.12454990779535342</v>
      </c>
      <c r="L8">
        <v>0</v>
      </c>
      <c r="M8">
        <v>0</v>
      </c>
      <c r="N8" s="69">
        <v>0.2157448083453348</v>
      </c>
      <c r="P8">
        <f>INDEX(OutputValues,4,$O$4)</f>
        <v>0.91704340652395844</v>
      </c>
    </row>
    <row r="9" spans="1:16" x14ac:dyDescent="0.3">
      <c r="A9" s="67">
        <v>5</v>
      </c>
      <c r="B9" s="77">
        <v>0.91704326199002395</v>
      </c>
      <c r="C9">
        <v>5.5615246295928955E-2</v>
      </c>
      <c r="D9">
        <v>7.9053647816181183E-2</v>
      </c>
      <c r="E9">
        <v>1.424066349864006E-2</v>
      </c>
      <c r="F9">
        <v>0.28401577472686768</v>
      </c>
      <c r="G9">
        <v>0.19842572510242462</v>
      </c>
      <c r="H9">
        <v>1.9625034183263779E-2</v>
      </c>
      <c r="I9">
        <v>8.6692376062273979E-3</v>
      </c>
      <c r="J9">
        <v>0</v>
      </c>
      <c r="K9">
        <v>0.12452757358551025</v>
      </c>
      <c r="L9">
        <v>0</v>
      </c>
      <c r="M9">
        <v>0</v>
      </c>
      <c r="N9" s="69">
        <v>0.21582710742950439</v>
      </c>
      <c r="P9">
        <f>INDEX(OutputValues,5,$O$4)</f>
        <v>0.91704326199002395</v>
      </c>
    </row>
    <row r="10" spans="1:16" x14ac:dyDescent="0.3">
      <c r="A10" s="67">
        <v>6</v>
      </c>
      <c r="B10" s="77">
        <v>0.91704326199002395</v>
      </c>
      <c r="C10">
        <v>5.5615246295928955E-2</v>
      </c>
      <c r="D10">
        <v>7.9053647816181183E-2</v>
      </c>
      <c r="E10">
        <v>1.424066349864006E-2</v>
      </c>
      <c r="F10">
        <v>0.28401577472686768</v>
      </c>
      <c r="G10">
        <v>0.19842572510242462</v>
      </c>
      <c r="H10">
        <v>1.9625034183263779E-2</v>
      </c>
      <c r="I10">
        <v>8.6692376062273979E-3</v>
      </c>
      <c r="J10">
        <v>0</v>
      </c>
      <c r="K10">
        <v>0.12452757358551025</v>
      </c>
      <c r="L10">
        <v>0</v>
      </c>
      <c r="M10">
        <v>0</v>
      </c>
      <c r="N10" s="69">
        <v>0.21582710742950439</v>
      </c>
      <c r="P10">
        <f>INDEX(OutputValues,6,$O$4)</f>
        <v>0.91704326199002395</v>
      </c>
    </row>
    <row r="11" spans="1:16" x14ac:dyDescent="0.3">
      <c r="A11" s="67">
        <v>7</v>
      </c>
      <c r="B11" s="77">
        <v>0.91704326199002395</v>
      </c>
      <c r="C11">
        <v>5.5615246295928955E-2</v>
      </c>
      <c r="D11">
        <v>7.9053647816181183E-2</v>
      </c>
      <c r="E11">
        <v>1.424066349864006E-2</v>
      </c>
      <c r="F11">
        <v>0.28401577472686768</v>
      </c>
      <c r="G11">
        <v>0.19842572510242462</v>
      </c>
      <c r="H11">
        <v>1.9625034183263779E-2</v>
      </c>
      <c r="I11">
        <v>8.6692376062273979E-3</v>
      </c>
      <c r="J11">
        <v>0</v>
      </c>
      <c r="K11">
        <v>0.12452757358551025</v>
      </c>
      <c r="L11">
        <v>0</v>
      </c>
      <c r="M11">
        <v>0</v>
      </c>
      <c r="N11" s="69">
        <v>0.21582710742950439</v>
      </c>
      <c r="P11">
        <f>INDEX(OutputValues,7,$O$4)</f>
        <v>0.91704326199002395</v>
      </c>
    </row>
    <row r="12" spans="1:16" x14ac:dyDescent="0.3">
      <c r="A12" s="67">
        <v>8</v>
      </c>
      <c r="B12" s="77">
        <v>0.91704326199002395</v>
      </c>
      <c r="C12">
        <v>5.5615246295928955E-2</v>
      </c>
      <c r="D12">
        <v>7.9053647816181183E-2</v>
      </c>
      <c r="E12">
        <v>1.424066349864006E-2</v>
      </c>
      <c r="F12">
        <v>0.28401577472686768</v>
      </c>
      <c r="G12">
        <v>0.19842572510242462</v>
      </c>
      <c r="H12">
        <v>1.9625034183263779E-2</v>
      </c>
      <c r="I12">
        <v>8.6692376062273979E-3</v>
      </c>
      <c r="J12">
        <v>0</v>
      </c>
      <c r="K12">
        <v>0.12452757358551025</v>
      </c>
      <c r="L12">
        <v>0</v>
      </c>
      <c r="M12">
        <v>0</v>
      </c>
      <c r="N12" s="69">
        <v>0.21582710742950439</v>
      </c>
      <c r="P12">
        <f>INDEX(OutputValues,8,$O$4)</f>
        <v>0.91704326199002395</v>
      </c>
    </row>
    <row r="13" spans="1:16" x14ac:dyDescent="0.3">
      <c r="A13" s="67">
        <v>9</v>
      </c>
      <c r="B13" s="77">
        <v>0.91704326199002395</v>
      </c>
      <c r="C13">
        <v>5.5615246295928955E-2</v>
      </c>
      <c r="D13">
        <v>7.9053647816181183E-2</v>
      </c>
      <c r="E13">
        <v>1.424066349864006E-2</v>
      </c>
      <c r="F13">
        <v>0.28401577472686768</v>
      </c>
      <c r="G13">
        <v>0.19842572510242462</v>
      </c>
      <c r="H13">
        <v>1.9625034183263779E-2</v>
      </c>
      <c r="I13">
        <v>8.6692376062273979E-3</v>
      </c>
      <c r="J13">
        <v>0</v>
      </c>
      <c r="K13">
        <v>0.12452757358551025</v>
      </c>
      <c r="L13">
        <v>0</v>
      </c>
      <c r="M13">
        <v>0</v>
      </c>
      <c r="N13" s="69">
        <v>0.21582710742950439</v>
      </c>
      <c r="P13">
        <f>INDEX(OutputValues,9,$O$4)</f>
        <v>0.91704326199002395</v>
      </c>
    </row>
    <row r="14" spans="1:16" x14ac:dyDescent="0.3">
      <c r="A14" s="67">
        <v>10</v>
      </c>
      <c r="B14" s="77">
        <v>0.91704326199002395</v>
      </c>
      <c r="C14">
        <v>5.5615246295928955E-2</v>
      </c>
      <c r="D14">
        <v>7.9053647816181183E-2</v>
      </c>
      <c r="E14">
        <v>1.424066349864006E-2</v>
      </c>
      <c r="F14">
        <v>0.28401577472686768</v>
      </c>
      <c r="G14">
        <v>0.19842572510242462</v>
      </c>
      <c r="H14">
        <v>1.9625034183263779E-2</v>
      </c>
      <c r="I14">
        <v>8.6692376062273979E-3</v>
      </c>
      <c r="J14">
        <v>0</v>
      </c>
      <c r="K14">
        <v>0.12452757358551025</v>
      </c>
      <c r="L14">
        <v>0</v>
      </c>
      <c r="M14">
        <v>0</v>
      </c>
      <c r="N14" s="69">
        <v>0.21582710742950439</v>
      </c>
      <c r="P14">
        <f>INDEX(OutputValues,10,$O$4)</f>
        <v>0.91704326199002395</v>
      </c>
    </row>
    <row r="15" spans="1:16" x14ac:dyDescent="0.3">
      <c r="A15" s="67">
        <v>11</v>
      </c>
      <c r="B15" s="77">
        <v>0.91704326199002395</v>
      </c>
      <c r="C15">
        <v>5.5615246295928955E-2</v>
      </c>
      <c r="D15">
        <v>7.9053647816181183E-2</v>
      </c>
      <c r="E15">
        <v>1.424066349864006E-2</v>
      </c>
      <c r="F15">
        <v>0.28401577472686768</v>
      </c>
      <c r="G15">
        <v>0.19842572510242462</v>
      </c>
      <c r="H15">
        <v>1.9625034183263779E-2</v>
      </c>
      <c r="I15">
        <v>8.6692376062273979E-3</v>
      </c>
      <c r="J15">
        <v>0</v>
      </c>
      <c r="K15">
        <v>0.12452757358551025</v>
      </c>
      <c r="L15">
        <v>0</v>
      </c>
      <c r="M15">
        <v>0</v>
      </c>
      <c r="N15" s="69">
        <v>0.21582710742950439</v>
      </c>
      <c r="P15">
        <f>INDEX(OutputValues,11,$O$4)</f>
        <v>0.91704326199002395</v>
      </c>
    </row>
    <row r="16" spans="1:16" x14ac:dyDescent="0.3">
      <c r="A16" s="67">
        <v>12</v>
      </c>
      <c r="B16" s="77">
        <v>0.91704326199002395</v>
      </c>
      <c r="C16">
        <v>5.5615246295928955E-2</v>
      </c>
      <c r="D16">
        <v>7.9053647816181183E-2</v>
      </c>
      <c r="E16">
        <v>1.424066349864006E-2</v>
      </c>
      <c r="F16">
        <v>0.28401577472686768</v>
      </c>
      <c r="G16">
        <v>0.19842572510242462</v>
      </c>
      <c r="H16">
        <v>1.9625034183263779E-2</v>
      </c>
      <c r="I16">
        <v>8.6692376062273979E-3</v>
      </c>
      <c r="J16">
        <v>0</v>
      </c>
      <c r="K16">
        <v>0.12452757358551025</v>
      </c>
      <c r="L16">
        <v>0</v>
      </c>
      <c r="M16">
        <v>0</v>
      </c>
      <c r="N16" s="69">
        <v>0.21582710742950439</v>
      </c>
      <c r="P16">
        <f>INDEX(OutputValues,12,$O$4)</f>
        <v>0.91704326199002395</v>
      </c>
    </row>
    <row r="17" spans="1:16" x14ac:dyDescent="0.3">
      <c r="A17" s="67">
        <v>13</v>
      </c>
      <c r="B17" s="77">
        <v>0.91704326199002395</v>
      </c>
      <c r="C17">
        <v>5.5615246295928955E-2</v>
      </c>
      <c r="D17">
        <v>7.9053647816181183E-2</v>
      </c>
      <c r="E17">
        <v>1.424066349864006E-2</v>
      </c>
      <c r="F17">
        <v>0.28401577472686768</v>
      </c>
      <c r="G17">
        <v>0.19842572510242462</v>
      </c>
      <c r="H17">
        <v>1.9625034183263779E-2</v>
      </c>
      <c r="I17">
        <v>8.6692376062273979E-3</v>
      </c>
      <c r="J17">
        <v>0</v>
      </c>
      <c r="K17">
        <v>0.12452757358551025</v>
      </c>
      <c r="L17">
        <v>0</v>
      </c>
      <c r="M17">
        <v>0</v>
      </c>
      <c r="N17" s="69">
        <v>0.21582710742950439</v>
      </c>
      <c r="P17">
        <f>INDEX(OutputValues,13,$O$4)</f>
        <v>0.91704326199002395</v>
      </c>
    </row>
    <row r="18" spans="1:16" x14ac:dyDescent="0.3">
      <c r="A18" s="67">
        <v>14</v>
      </c>
      <c r="B18" s="77">
        <v>0.91704326199002395</v>
      </c>
      <c r="C18">
        <v>5.5615246295928955E-2</v>
      </c>
      <c r="D18">
        <v>7.9053647816181183E-2</v>
      </c>
      <c r="E18">
        <v>1.424066349864006E-2</v>
      </c>
      <c r="F18">
        <v>0.28401577472686768</v>
      </c>
      <c r="G18">
        <v>0.19842572510242462</v>
      </c>
      <c r="H18">
        <v>1.9625034183263779E-2</v>
      </c>
      <c r="I18">
        <v>8.6692376062273979E-3</v>
      </c>
      <c r="J18">
        <v>0</v>
      </c>
      <c r="K18">
        <v>0.12452757358551025</v>
      </c>
      <c r="L18">
        <v>0</v>
      </c>
      <c r="M18">
        <v>0</v>
      </c>
      <c r="N18" s="69">
        <v>0.21582710742950439</v>
      </c>
      <c r="P18">
        <f>INDEX(OutputValues,14,$O$4)</f>
        <v>0.91704326199002395</v>
      </c>
    </row>
    <row r="19" spans="1:16" x14ac:dyDescent="0.3">
      <c r="A19" s="67">
        <v>15</v>
      </c>
      <c r="B19" s="77">
        <v>0.91704326199002395</v>
      </c>
      <c r="C19">
        <v>5.5615246295928955E-2</v>
      </c>
      <c r="D19">
        <v>7.9053647816181183E-2</v>
      </c>
      <c r="E19">
        <v>1.424066349864006E-2</v>
      </c>
      <c r="F19">
        <v>0.28401577472686768</v>
      </c>
      <c r="G19">
        <v>0.19842572510242462</v>
      </c>
      <c r="H19">
        <v>1.9625034183263779E-2</v>
      </c>
      <c r="I19">
        <v>8.6692376062273979E-3</v>
      </c>
      <c r="J19">
        <v>0</v>
      </c>
      <c r="K19">
        <v>0.12452757358551025</v>
      </c>
      <c r="L19">
        <v>0</v>
      </c>
      <c r="M19">
        <v>0</v>
      </c>
      <c r="N19" s="69">
        <v>0.21582710742950439</v>
      </c>
      <c r="P19">
        <f>INDEX(OutputValues,15,$O$4)</f>
        <v>0.91704326199002395</v>
      </c>
    </row>
    <row r="20" spans="1:16" x14ac:dyDescent="0.3">
      <c r="A20" s="67">
        <v>16</v>
      </c>
      <c r="B20" s="77">
        <v>0.91704326199002395</v>
      </c>
      <c r="C20">
        <v>5.5615246295928955E-2</v>
      </c>
      <c r="D20">
        <v>7.9053647816181183E-2</v>
      </c>
      <c r="E20">
        <v>1.424066349864006E-2</v>
      </c>
      <c r="F20">
        <v>0.28401577472686768</v>
      </c>
      <c r="G20">
        <v>0.19842572510242462</v>
      </c>
      <c r="H20">
        <v>1.9625034183263779E-2</v>
      </c>
      <c r="I20">
        <v>8.6692376062273979E-3</v>
      </c>
      <c r="J20">
        <v>0</v>
      </c>
      <c r="K20">
        <v>0.12452757358551025</v>
      </c>
      <c r="L20">
        <v>0</v>
      </c>
      <c r="M20">
        <v>0</v>
      </c>
      <c r="N20" s="69">
        <v>0.21582710742950439</v>
      </c>
      <c r="P20">
        <f>INDEX(OutputValues,16,$O$4)</f>
        <v>0.91704326199002395</v>
      </c>
    </row>
    <row r="21" spans="1:16" x14ac:dyDescent="0.3">
      <c r="A21" s="67">
        <v>17</v>
      </c>
      <c r="B21" s="78" t="s">
        <v>89</v>
      </c>
      <c r="N21" s="69"/>
      <c r="P21" t="str">
        <f>INDEX(OutputValues,17,$O$4)</f>
        <v>Not feasible</v>
      </c>
    </row>
    <row r="22" spans="1:16" x14ac:dyDescent="0.3">
      <c r="A22" s="67">
        <v>18</v>
      </c>
      <c r="B22" s="78" t="s">
        <v>89</v>
      </c>
      <c r="N22" s="69"/>
      <c r="P22" t="str">
        <f>INDEX(OutputValues,18,$O$4)</f>
        <v>Not feasible</v>
      </c>
    </row>
    <row r="23" spans="1:16" x14ac:dyDescent="0.3">
      <c r="A23" s="67">
        <v>19</v>
      </c>
      <c r="B23" s="78" t="s">
        <v>89</v>
      </c>
      <c r="N23" s="69"/>
      <c r="P23" t="str">
        <f>INDEX(OutputValues,19,$O$4)</f>
        <v>Not feasible</v>
      </c>
    </row>
    <row r="24" spans="1:16" x14ac:dyDescent="0.3">
      <c r="A24" s="67">
        <v>20</v>
      </c>
      <c r="B24" s="78" t="s">
        <v>89</v>
      </c>
      <c r="N24" s="69"/>
      <c r="P24" t="str">
        <f>INDEX(OutputValues,20,$O$4)</f>
        <v>Not feasible</v>
      </c>
    </row>
    <row r="25" spans="1:16" x14ac:dyDescent="0.3">
      <c r="A25" s="67">
        <v>21</v>
      </c>
      <c r="B25" s="78" t="s">
        <v>89</v>
      </c>
      <c r="N25" s="69"/>
      <c r="P25" t="str">
        <f>INDEX(OutputValues,21,$O$4)</f>
        <v>Not feasible</v>
      </c>
    </row>
    <row r="26" spans="1:16" x14ac:dyDescent="0.3">
      <c r="A26" s="67">
        <v>22</v>
      </c>
      <c r="B26" s="78" t="s">
        <v>89</v>
      </c>
      <c r="N26" s="69"/>
      <c r="P26" t="str">
        <f>INDEX(OutputValues,22,$O$4)</f>
        <v>Not feasible</v>
      </c>
    </row>
    <row r="27" spans="1:16" x14ac:dyDescent="0.3">
      <c r="A27" s="67">
        <v>23</v>
      </c>
      <c r="B27" s="78" t="s">
        <v>89</v>
      </c>
      <c r="N27" s="69"/>
      <c r="P27" t="str">
        <f>INDEX(OutputValues,23,$O$4)</f>
        <v>Not feasible</v>
      </c>
    </row>
    <row r="28" spans="1:16" x14ac:dyDescent="0.3">
      <c r="A28" s="67">
        <v>24</v>
      </c>
      <c r="B28" s="78" t="s">
        <v>89</v>
      </c>
      <c r="N28" s="69"/>
      <c r="P28" t="str">
        <f>INDEX(OutputValues,24,$O$4)</f>
        <v>Not feasible</v>
      </c>
    </row>
    <row r="29" spans="1:16" x14ac:dyDescent="0.3">
      <c r="A29" s="67">
        <v>25</v>
      </c>
      <c r="B29" s="78" t="s">
        <v>89</v>
      </c>
      <c r="N29" s="69"/>
      <c r="P29" t="str">
        <f>INDEX(OutputValues,25,$O$4)</f>
        <v>Not feasible</v>
      </c>
    </row>
    <row r="30" spans="1:16" x14ac:dyDescent="0.3">
      <c r="A30" s="67">
        <v>26</v>
      </c>
      <c r="B30" s="79" t="s">
        <v>89</v>
      </c>
      <c r="C30" s="70"/>
      <c r="D30" s="70"/>
      <c r="E30" s="70"/>
      <c r="F30" s="70"/>
      <c r="G30" s="70"/>
      <c r="H30" s="70"/>
      <c r="I30" s="70"/>
      <c r="J30" s="70"/>
      <c r="K30" s="70"/>
      <c r="L30" s="70"/>
      <c r="M30" s="70"/>
      <c r="N30" s="71"/>
      <c r="P30" t="str">
        <f>INDEX(OutputValues,26,$O$4)</f>
        <v>Not feasible</v>
      </c>
    </row>
    <row r="36" spans="13:29" x14ac:dyDescent="0.3">
      <c r="M36" s="216" t="s">
        <v>108</v>
      </c>
      <c r="N36" s="216"/>
      <c r="O36" s="216"/>
      <c r="P36" s="216"/>
      <c r="Q36" s="216"/>
      <c r="R36" s="216"/>
      <c r="S36" s="216"/>
      <c r="T36" s="216"/>
      <c r="U36" s="216"/>
      <c r="V36" s="216"/>
      <c r="W36" s="216"/>
      <c r="X36" s="216"/>
      <c r="Y36" s="216"/>
      <c r="Z36" s="216"/>
      <c r="AA36" s="216"/>
      <c r="AB36" s="216"/>
      <c r="AC36" s="216"/>
    </row>
    <row r="37" spans="13:29" x14ac:dyDescent="0.3">
      <c r="M37" s="216" t="s">
        <v>110</v>
      </c>
      <c r="N37" s="216"/>
      <c r="O37" s="216"/>
      <c r="P37" s="216"/>
      <c r="Q37" s="216"/>
      <c r="R37" s="216"/>
      <c r="S37" s="216"/>
      <c r="T37" s="216"/>
      <c r="U37" s="216"/>
      <c r="V37" s="216"/>
      <c r="W37" s="216"/>
      <c r="X37" s="216"/>
      <c r="Y37" s="216"/>
      <c r="Z37" s="216"/>
      <c r="AA37" s="216"/>
      <c r="AB37" s="216"/>
      <c r="AC37" s="216"/>
    </row>
    <row r="38" spans="13:29" x14ac:dyDescent="0.3">
      <c r="M38" s="216" t="s">
        <v>111</v>
      </c>
      <c r="N38" s="216"/>
      <c r="O38" s="216"/>
      <c r="P38" s="216"/>
      <c r="Q38" s="216"/>
      <c r="R38" s="216"/>
      <c r="S38" s="216"/>
      <c r="T38" s="216"/>
      <c r="U38" s="216"/>
      <c r="V38" s="216"/>
      <c r="W38" s="216"/>
      <c r="X38" s="216"/>
      <c r="Y38" s="216"/>
      <c r="Z38" s="216"/>
      <c r="AA38" s="216"/>
      <c r="AB38" s="216"/>
      <c r="AC38" s="216"/>
    </row>
  </sheetData>
  <mergeCells count="3">
    <mergeCell ref="M36:AC36"/>
    <mergeCell ref="M37:AC37"/>
    <mergeCell ref="M38:AC38"/>
  </mergeCells>
  <dataValidations count="1">
    <dataValidation type="list" allowBlank="1" showInputMessage="1" showErrorMessage="1" sqref="P4" xr:uid="{FDF60C39-8996-4529-9033-1DF7D57627A4}">
      <formula1>OutputAddresses</formula1>
    </dataValidation>
  </dataValidation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0BF1E-C7DD-4A35-9AE4-29D845D17829}">
  <dimension ref="A1:AZ366"/>
  <sheetViews>
    <sheetView tabSelected="1" topLeftCell="R19" zoomScale="74" workbookViewId="0">
      <selection activeCell="AI45" sqref="AI45"/>
    </sheetView>
  </sheetViews>
  <sheetFormatPr defaultRowHeight="14.4" x14ac:dyDescent="0.3"/>
  <cols>
    <col min="1" max="1" width="6" bestFit="1" customWidth="1"/>
    <col min="34" max="34" width="22.88671875" customWidth="1"/>
  </cols>
  <sheetData>
    <row r="1" spans="1:52" x14ac:dyDescent="0.3">
      <c r="A1" s="1" t="s">
        <v>96</v>
      </c>
      <c r="AC1" s="73" t="str">
        <f>CONCATENATE("Sensitivity of ",$AC$4," to ","Maximum Risk")</f>
        <v>Sensitivity of $E$6 to Maximum Risk</v>
      </c>
      <c r="AG1" s="73" t="str">
        <f>CONCATENATE("Sensitivity of ",$AG$4," to ","Minimum Expected return")</f>
        <v>Sensitivity of $E$19 to Minimum Expected return</v>
      </c>
    </row>
    <row r="2" spans="1:52" x14ac:dyDescent="0.3">
      <c r="AC2" t="s">
        <v>98</v>
      </c>
      <c r="AG2" t="s">
        <v>101</v>
      </c>
      <c r="AZ2" t="s">
        <v>75</v>
      </c>
    </row>
    <row r="3" spans="1:52" x14ac:dyDescent="0.3">
      <c r="A3" t="s">
        <v>97</v>
      </c>
      <c r="AC3" t="s">
        <v>99</v>
      </c>
      <c r="AD3" t="s">
        <v>100</v>
      </c>
      <c r="AG3" t="s">
        <v>99</v>
      </c>
      <c r="AH3" t="s">
        <v>102</v>
      </c>
      <c r="AZ3" t="s">
        <v>76</v>
      </c>
    </row>
    <row r="4" spans="1:52" ht="32.4" x14ac:dyDescent="0.3">
      <c r="A4" s="80" t="s">
        <v>75</v>
      </c>
      <c r="B4" s="67">
        <v>0</v>
      </c>
      <c r="C4" s="67">
        <v>1</v>
      </c>
      <c r="D4" s="67">
        <v>2</v>
      </c>
      <c r="E4" s="67">
        <v>3</v>
      </c>
      <c r="F4" s="67">
        <v>4</v>
      </c>
      <c r="G4" s="67">
        <v>5</v>
      </c>
      <c r="H4" s="67">
        <v>6</v>
      </c>
      <c r="I4" s="67">
        <v>7</v>
      </c>
      <c r="J4" s="67">
        <v>8</v>
      </c>
      <c r="K4" s="67">
        <v>9</v>
      </c>
      <c r="L4" s="67">
        <v>10</v>
      </c>
      <c r="M4" s="67">
        <v>11</v>
      </c>
      <c r="N4" s="67">
        <v>12</v>
      </c>
      <c r="O4" s="67">
        <v>13</v>
      </c>
      <c r="P4" s="67">
        <v>14</v>
      </c>
      <c r="Q4" s="67">
        <v>15</v>
      </c>
      <c r="R4" s="67">
        <v>16</v>
      </c>
      <c r="S4" s="67">
        <v>17</v>
      </c>
      <c r="T4" s="67">
        <v>18</v>
      </c>
      <c r="U4" s="67">
        <v>19</v>
      </c>
      <c r="V4" s="67">
        <v>20</v>
      </c>
      <c r="W4" s="67">
        <v>21</v>
      </c>
      <c r="X4" s="67">
        <v>22</v>
      </c>
      <c r="Y4" s="67">
        <v>23</v>
      </c>
      <c r="Z4" s="67">
        <v>24</v>
      </c>
      <c r="AA4" s="67">
        <v>25</v>
      </c>
      <c r="AB4" s="73">
        <f>MATCH($AC$4,OutputAddresses,0)</f>
        <v>3</v>
      </c>
      <c r="AC4" s="72" t="s">
        <v>77</v>
      </c>
      <c r="AD4" s="81">
        <v>0</v>
      </c>
      <c r="AE4" s="73">
        <f>MATCH($AD$4,InputValues1,0)</f>
        <v>1</v>
      </c>
      <c r="AF4" s="73">
        <f>MATCH($AG$4,OutputAddresses,0)</f>
        <v>1</v>
      </c>
      <c r="AG4" s="72" t="s">
        <v>75</v>
      </c>
      <c r="AH4" s="81">
        <v>0</v>
      </c>
      <c r="AI4" s="73">
        <f>MATCH($AH$4,InputValues2,0)</f>
        <v>1</v>
      </c>
      <c r="AZ4" t="s">
        <v>77</v>
      </c>
    </row>
    <row r="5" spans="1:52" x14ac:dyDescent="0.3">
      <c r="A5" s="67">
        <v>0</v>
      </c>
      <c r="B5" s="82" t="s">
        <v>89</v>
      </c>
      <c r="C5" s="83" t="s">
        <v>89</v>
      </c>
      <c r="D5" s="83" t="s">
        <v>89</v>
      </c>
      <c r="E5" s="83" t="s">
        <v>89</v>
      </c>
      <c r="F5" s="83" t="s">
        <v>89</v>
      </c>
      <c r="G5" s="83" t="s">
        <v>89</v>
      </c>
      <c r="H5" s="83" t="s">
        <v>89</v>
      </c>
      <c r="I5" s="83" t="s">
        <v>89</v>
      </c>
      <c r="J5" s="83" t="s">
        <v>89</v>
      </c>
      <c r="K5" s="83" t="s">
        <v>89</v>
      </c>
      <c r="L5" s="83" t="s">
        <v>89</v>
      </c>
      <c r="M5" s="83" t="s">
        <v>89</v>
      </c>
      <c r="N5" s="83" t="s">
        <v>89</v>
      </c>
      <c r="O5" s="75">
        <v>0.91704326199002395</v>
      </c>
      <c r="P5" s="75">
        <v>1.0325978560271591</v>
      </c>
      <c r="Q5" s="75">
        <v>1.0935085915337703</v>
      </c>
      <c r="R5" s="75">
        <v>1.1276581846627165</v>
      </c>
      <c r="S5" s="75">
        <v>1.1451931862139599</v>
      </c>
      <c r="T5" s="75">
        <v>1.1508569387793592</v>
      </c>
      <c r="U5" s="75">
        <v>1.1511044895525235</v>
      </c>
      <c r="V5" s="75">
        <v>1.1511044895525235</v>
      </c>
      <c r="W5" s="75">
        <v>1.1511044895525235</v>
      </c>
      <c r="X5" s="75">
        <v>1.1511044895525235</v>
      </c>
      <c r="Y5" s="75">
        <v>1.1511044895525235</v>
      </c>
      <c r="Z5" s="75">
        <v>1.1511044895525235</v>
      </c>
      <c r="AA5" s="76">
        <v>1.1511044895525235</v>
      </c>
      <c r="AB5" s="73" t="str">
        <f>"OutputValues_"&amp;$AB$4</f>
        <v>OutputValues_3</v>
      </c>
      <c r="AC5" t="str">
        <f ca="1">INDEX(INDIRECT($AB$5),$AE$4,1)</f>
        <v>Not feasible</v>
      </c>
      <c r="AF5" s="73" t="str">
        <f>"OutputValues_"&amp;$AF$4</f>
        <v>OutputValues_1</v>
      </c>
      <c r="AG5" t="str">
        <f ca="1">INDEX(INDIRECT($AF$5),1,$AI$4)</f>
        <v>Not feasible</v>
      </c>
      <c r="AZ5" t="s">
        <v>78</v>
      </c>
    </row>
    <row r="6" spans="1:52" x14ac:dyDescent="0.3">
      <c r="A6" s="67">
        <v>1</v>
      </c>
      <c r="B6" s="78" t="s">
        <v>89</v>
      </c>
      <c r="C6" s="86" t="s">
        <v>89</v>
      </c>
      <c r="D6" s="86" t="s">
        <v>89</v>
      </c>
      <c r="E6" s="86" t="s">
        <v>89</v>
      </c>
      <c r="F6" s="86" t="s">
        <v>89</v>
      </c>
      <c r="G6" s="86" t="s">
        <v>89</v>
      </c>
      <c r="H6" s="86" t="s">
        <v>89</v>
      </c>
      <c r="I6" s="86" t="s">
        <v>89</v>
      </c>
      <c r="J6" s="86" t="s">
        <v>89</v>
      </c>
      <c r="K6" s="86" t="s">
        <v>89</v>
      </c>
      <c r="L6" s="86" t="s">
        <v>89</v>
      </c>
      <c r="M6" s="86" t="s">
        <v>89</v>
      </c>
      <c r="N6" s="86" t="s">
        <v>89</v>
      </c>
      <c r="O6">
        <v>0.91704326199002395</v>
      </c>
      <c r="P6">
        <v>1.0325979080782282</v>
      </c>
      <c r="Q6">
        <v>1.0935085915337703</v>
      </c>
      <c r="R6">
        <v>1.1276581846627165</v>
      </c>
      <c r="S6">
        <v>1.1451931862139595</v>
      </c>
      <c r="T6">
        <v>1.1508569387793592</v>
      </c>
      <c r="U6">
        <v>1.1511044895525235</v>
      </c>
      <c r="V6">
        <v>1.1511044895525235</v>
      </c>
      <c r="W6">
        <v>1.1511044895525235</v>
      </c>
      <c r="X6">
        <v>1.1511044895525235</v>
      </c>
      <c r="Y6">
        <v>1.1511044895525235</v>
      </c>
      <c r="Z6">
        <v>1.1511044895525235</v>
      </c>
      <c r="AA6" s="69">
        <v>1.1511044895525235</v>
      </c>
      <c r="AC6" t="str">
        <f ca="1">INDEX(INDIRECT($AB$5),$AE$4,2)</f>
        <v>Not feasible</v>
      </c>
      <c r="AG6" t="str">
        <f ca="1">INDEX(INDIRECT($AF$5),2,$AI$4)</f>
        <v>Not feasible</v>
      </c>
      <c r="AZ6" t="s">
        <v>79</v>
      </c>
    </row>
    <row r="7" spans="1:52" x14ac:dyDescent="0.3">
      <c r="A7" s="67">
        <v>2</v>
      </c>
      <c r="B7" s="78" t="s">
        <v>89</v>
      </c>
      <c r="C7" s="86" t="s">
        <v>89</v>
      </c>
      <c r="D7" s="86" t="s">
        <v>89</v>
      </c>
      <c r="E7" s="86" t="s">
        <v>89</v>
      </c>
      <c r="F7" s="86" t="s">
        <v>89</v>
      </c>
      <c r="G7" s="86" t="s">
        <v>89</v>
      </c>
      <c r="H7" s="86" t="s">
        <v>89</v>
      </c>
      <c r="I7" s="86" t="s">
        <v>89</v>
      </c>
      <c r="J7" s="86" t="s">
        <v>89</v>
      </c>
      <c r="K7" s="86" t="s">
        <v>89</v>
      </c>
      <c r="L7" s="86" t="s">
        <v>89</v>
      </c>
      <c r="M7" s="86" t="s">
        <v>89</v>
      </c>
      <c r="N7" s="86" t="s">
        <v>89</v>
      </c>
      <c r="O7">
        <v>0.91704326199002395</v>
      </c>
      <c r="P7">
        <v>1.0325978560271591</v>
      </c>
      <c r="Q7">
        <v>1.0935085915337703</v>
      </c>
      <c r="R7">
        <v>1.1276581846627165</v>
      </c>
      <c r="S7">
        <v>1.1451931862139595</v>
      </c>
      <c r="T7">
        <v>1.1508569387793592</v>
      </c>
      <c r="U7">
        <v>1.1511044895525235</v>
      </c>
      <c r="V7">
        <v>1.1511044895525235</v>
      </c>
      <c r="W7">
        <v>1.1511044895525235</v>
      </c>
      <c r="X7">
        <v>1.1511044895525235</v>
      </c>
      <c r="Y7">
        <v>1.1511044895525235</v>
      </c>
      <c r="Z7">
        <v>1.1511044895525235</v>
      </c>
      <c r="AA7" s="69">
        <v>1.1511044895525235</v>
      </c>
      <c r="AC7" t="str">
        <f ca="1">INDEX(INDIRECT($AB$5),$AE$4,3)</f>
        <v>Not feasible</v>
      </c>
      <c r="AG7" t="str">
        <f ca="1">INDEX(INDIRECT($AF$5),3,$AI$4)</f>
        <v>Not feasible</v>
      </c>
      <c r="AZ7" t="s">
        <v>80</v>
      </c>
    </row>
    <row r="8" spans="1:52" x14ac:dyDescent="0.3">
      <c r="A8" s="67">
        <v>3</v>
      </c>
      <c r="B8" s="78" t="s">
        <v>89</v>
      </c>
      <c r="C8" s="86" t="s">
        <v>89</v>
      </c>
      <c r="D8" s="86" t="s">
        <v>89</v>
      </c>
      <c r="E8" s="86" t="s">
        <v>89</v>
      </c>
      <c r="F8" s="86" t="s">
        <v>89</v>
      </c>
      <c r="G8" s="86" t="s">
        <v>89</v>
      </c>
      <c r="H8" s="86" t="s">
        <v>89</v>
      </c>
      <c r="I8" s="86" t="s">
        <v>89</v>
      </c>
      <c r="J8" s="86" t="s">
        <v>89</v>
      </c>
      <c r="K8" s="86" t="s">
        <v>89</v>
      </c>
      <c r="L8" s="86" t="s">
        <v>89</v>
      </c>
      <c r="M8" s="86" t="s">
        <v>89</v>
      </c>
      <c r="N8" s="86" t="s">
        <v>89</v>
      </c>
      <c r="O8">
        <v>0.91704326199002395</v>
      </c>
      <c r="P8">
        <v>1.0325978560271591</v>
      </c>
      <c r="Q8">
        <v>1.0935085915337703</v>
      </c>
      <c r="R8">
        <v>1.1276581846627165</v>
      </c>
      <c r="S8">
        <v>1.1451931862139595</v>
      </c>
      <c r="T8">
        <v>1.1508569387793592</v>
      </c>
      <c r="U8">
        <v>1.1511044895525235</v>
      </c>
      <c r="V8">
        <v>1.1511044895525235</v>
      </c>
      <c r="W8">
        <v>1.1511044895525235</v>
      </c>
      <c r="X8">
        <v>1.1511044895525235</v>
      </c>
      <c r="Y8">
        <v>1.1511044895525235</v>
      </c>
      <c r="Z8">
        <v>1.1511044895525235</v>
      </c>
      <c r="AA8" s="69">
        <v>1.1511044895525235</v>
      </c>
      <c r="AC8" t="str">
        <f ca="1">INDEX(INDIRECT($AB$5),$AE$4,4)</f>
        <v>Not feasible</v>
      </c>
      <c r="AG8" t="str">
        <f ca="1">INDEX(INDIRECT($AF$5),4,$AI$4)</f>
        <v>Not feasible</v>
      </c>
      <c r="AZ8" t="s">
        <v>81</v>
      </c>
    </row>
    <row r="9" spans="1:52" x14ac:dyDescent="0.3">
      <c r="A9" s="67">
        <v>4</v>
      </c>
      <c r="B9" s="78" t="s">
        <v>89</v>
      </c>
      <c r="C9" s="86" t="s">
        <v>89</v>
      </c>
      <c r="D9" s="86" t="s">
        <v>89</v>
      </c>
      <c r="E9" s="86" t="s">
        <v>89</v>
      </c>
      <c r="F9" s="86" t="s">
        <v>89</v>
      </c>
      <c r="G9" s="86" t="s">
        <v>89</v>
      </c>
      <c r="H9" s="86" t="s">
        <v>89</v>
      </c>
      <c r="I9" s="86" t="s">
        <v>89</v>
      </c>
      <c r="J9" s="86" t="s">
        <v>89</v>
      </c>
      <c r="K9" s="86" t="s">
        <v>89</v>
      </c>
      <c r="L9" s="86" t="s">
        <v>89</v>
      </c>
      <c r="M9" s="86" t="s">
        <v>89</v>
      </c>
      <c r="N9" s="86" t="s">
        <v>89</v>
      </c>
      <c r="O9">
        <v>0.91704326199002395</v>
      </c>
      <c r="P9">
        <v>1.0325978560271591</v>
      </c>
      <c r="Q9">
        <v>1.0935085915337703</v>
      </c>
      <c r="R9">
        <v>1.1276581846627165</v>
      </c>
      <c r="S9">
        <v>1.1451931862139595</v>
      </c>
      <c r="T9">
        <v>1.1508569387793592</v>
      </c>
      <c r="U9">
        <v>1.1511044895525235</v>
      </c>
      <c r="V9">
        <v>1.1511044895525235</v>
      </c>
      <c r="W9">
        <v>1.1511044895525235</v>
      </c>
      <c r="X9">
        <v>1.1511044895525235</v>
      </c>
      <c r="Y9">
        <v>1.1511044895525235</v>
      </c>
      <c r="Z9">
        <v>1.1511044895525235</v>
      </c>
      <c r="AA9" s="69">
        <v>1.1511044895525235</v>
      </c>
      <c r="AC9" t="str">
        <f ca="1">INDEX(INDIRECT($AB$5),$AE$4,5)</f>
        <v>Not feasible</v>
      </c>
      <c r="AG9" t="str">
        <f ca="1">INDEX(INDIRECT($AF$5),5,$AI$4)</f>
        <v>Not feasible</v>
      </c>
      <c r="AZ9" t="s">
        <v>82</v>
      </c>
    </row>
    <row r="10" spans="1:52" x14ac:dyDescent="0.3">
      <c r="A10" s="67">
        <v>5</v>
      </c>
      <c r="B10" s="78" t="s">
        <v>89</v>
      </c>
      <c r="C10" s="86" t="s">
        <v>89</v>
      </c>
      <c r="D10" s="86" t="s">
        <v>89</v>
      </c>
      <c r="E10" s="86" t="s">
        <v>89</v>
      </c>
      <c r="F10" s="86" t="s">
        <v>89</v>
      </c>
      <c r="G10" s="86" t="s">
        <v>89</v>
      </c>
      <c r="H10" s="86" t="s">
        <v>89</v>
      </c>
      <c r="I10" s="86" t="s">
        <v>89</v>
      </c>
      <c r="J10" s="86" t="s">
        <v>89</v>
      </c>
      <c r="K10" s="86" t="s">
        <v>89</v>
      </c>
      <c r="L10" s="86" t="s">
        <v>89</v>
      </c>
      <c r="M10" s="86" t="s">
        <v>89</v>
      </c>
      <c r="N10" s="86" t="s">
        <v>89</v>
      </c>
      <c r="O10">
        <v>0.91704326199002395</v>
      </c>
      <c r="P10">
        <v>1.0325978560271591</v>
      </c>
      <c r="Q10">
        <v>1.0935085915337703</v>
      </c>
      <c r="R10">
        <v>1.1276581846627165</v>
      </c>
      <c r="S10">
        <v>1.1451931862139595</v>
      </c>
      <c r="T10">
        <v>1.1508569387793592</v>
      </c>
      <c r="U10">
        <v>1.1511044895525235</v>
      </c>
      <c r="V10">
        <v>1.1511044895525235</v>
      </c>
      <c r="W10">
        <v>1.1511044895525235</v>
      </c>
      <c r="X10">
        <v>1.1511044895525235</v>
      </c>
      <c r="Y10">
        <v>1.1511044895525235</v>
      </c>
      <c r="Z10">
        <v>1.1511044895525235</v>
      </c>
      <c r="AA10" s="69">
        <v>1.1511044895525235</v>
      </c>
      <c r="AC10" t="str">
        <f ca="1">INDEX(INDIRECT($AB$5),$AE$4,6)</f>
        <v>Not feasible</v>
      </c>
      <c r="AG10" t="str">
        <f ca="1">INDEX(INDIRECT($AF$5),6,$AI$4)</f>
        <v>Not feasible</v>
      </c>
      <c r="AZ10" t="s">
        <v>83</v>
      </c>
    </row>
    <row r="11" spans="1:52" x14ac:dyDescent="0.3">
      <c r="A11" s="67">
        <v>6</v>
      </c>
      <c r="B11" s="78" t="s">
        <v>89</v>
      </c>
      <c r="C11" s="86" t="s">
        <v>89</v>
      </c>
      <c r="D11" s="86" t="s">
        <v>89</v>
      </c>
      <c r="E11" s="86" t="s">
        <v>89</v>
      </c>
      <c r="F11" s="86" t="s">
        <v>89</v>
      </c>
      <c r="G11" s="86" t="s">
        <v>89</v>
      </c>
      <c r="H11" s="86" t="s">
        <v>89</v>
      </c>
      <c r="I11" s="86" t="s">
        <v>89</v>
      </c>
      <c r="J11" s="86" t="s">
        <v>89</v>
      </c>
      <c r="K11" s="86" t="s">
        <v>89</v>
      </c>
      <c r="L11" s="86" t="s">
        <v>89</v>
      </c>
      <c r="M11" s="86" t="s">
        <v>89</v>
      </c>
      <c r="N11" s="86" t="s">
        <v>89</v>
      </c>
      <c r="O11">
        <v>0.91704326199002395</v>
      </c>
      <c r="P11">
        <v>1.0325978560271591</v>
      </c>
      <c r="Q11">
        <v>1.0935085915337703</v>
      </c>
      <c r="R11">
        <v>1.1276581846627165</v>
      </c>
      <c r="S11">
        <v>1.1451931862139595</v>
      </c>
      <c r="T11">
        <v>1.1508569387793592</v>
      </c>
      <c r="U11">
        <v>1.1511044895525235</v>
      </c>
      <c r="V11">
        <v>1.1511044895525235</v>
      </c>
      <c r="W11">
        <v>1.1511044895525235</v>
      </c>
      <c r="X11">
        <v>1.1511044895525235</v>
      </c>
      <c r="Y11">
        <v>1.1511044895525235</v>
      </c>
      <c r="Z11">
        <v>1.1511044895525235</v>
      </c>
      <c r="AA11" s="69">
        <v>1.1511044895525235</v>
      </c>
      <c r="AC11" t="str">
        <f ca="1">INDEX(INDIRECT($AB$5),$AE$4,7)</f>
        <v>Not feasible</v>
      </c>
      <c r="AG11" t="str">
        <f ca="1">INDEX(INDIRECT($AF$5),7,$AI$4)</f>
        <v>Not feasible</v>
      </c>
      <c r="AZ11" t="s">
        <v>84</v>
      </c>
    </row>
    <row r="12" spans="1:52" x14ac:dyDescent="0.3">
      <c r="A12" s="67">
        <v>7</v>
      </c>
      <c r="B12" s="78" t="s">
        <v>89</v>
      </c>
      <c r="C12" s="86" t="s">
        <v>89</v>
      </c>
      <c r="D12" s="86" t="s">
        <v>89</v>
      </c>
      <c r="E12" s="86" t="s">
        <v>89</v>
      </c>
      <c r="F12" s="86" t="s">
        <v>89</v>
      </c>
      <c r="G12" s="86" t="s">
        <v>89</v>
      </c>
      <c r="H12" s="86" t="s">
        <v>89</v>
      </c>
      <c r="I12" s="86" t="s">
        <v>89</v>
      </c>
      <c r="J12" s="86" t="s">
        <v>89</v>
      </c>
      <c r="K12" s="86" t="s">
        <v>89</v>
      </c>
      <c r="L12" s="86" t="s">
        <v>89</v>
      </c>
      <c r="M12" s="86" t="s">
        <v>89</v>
      </c>
      <c r="N12" s="86" t="s">
        <v>89</v>
      </c>
      <c r="O12">
        <v>0.91704326199002395</v>
      </c>
      <c r="P12">
        <v>1.0325978560271591</v>
      </c>
      <c r="Q12">
        <v>1.0935085915337703</v>
      </c>
      <c r="R12">
        <v>1.1276581846627165</v>
      </c>
      <c r="S12">
        <v>1.1451931862139595</v>
      </c>
      <c r="T12">
        <v>1.1508569387793592</v>
      </c>
      <c r="U12">
        <v>1.1511044895525235</v>
      </c>
      <c r="V12">
        <v>1.1511044895525235</v>
      </c>
      <c r="W12">
        <v>1.1511044874263188</v>
      </c>
      <c r="X12">
        <v>1.1511044895525235</v>
      </c>
      <c r="Y12">
        <v>1.1511044895525235</v>
      </c>
      <c r="Z12">
        <v>1.1511044895525235</v>
      </c>
      <c r="AA12" s="69">
        <v>1.1511044895525235</v>
      </c>
      <c r="AC12" t="str">
        <f ca="1">INDEX(INDIRECT($AB$5),$AE$4,8)</f>
        <v>Not feasible</v>
      </c>
      <c r="AG12" t="str">
        <f ca="1">INDEX(INDIRECT($AF$5),8,$AI$4)</f>
        <v>Not feasible</v>
      </c>
      <c r="AZ12" t="s">
        <v>85</v>
      </c>
    </row>
    <row r="13" spans="1:52" x14ac:dyDescent="0.3">
      <c r="A13" s="67">
        <v>8</v>
      </c>
      <c r="B13" s="78" t="s">
        <v>89</v>
      </c>
      <c r="C13" s="86" t="s">
        <v>89</v>
      </c>
      <c r="D13" s="86" t="s">
        <v>89</v>
      </c>
      <c r="E13" s="86" t="s">
        <v>89</v>
      </c>
      <c r="F13" s="86" t="s">
        <v>89</v>
      </c>
      <c r="G13" s="86" t="s">
        <v>89</v>
      </c>
      <c r="H13" s="86" t="s">
        <v>89</v>
      </c>
      <c r="I13" s="86" t="s">
        <v>89</v>
      </c>
      <c r="J13" s="86" t="s">
        <v>89</v>
      </c>
      <c r="K13" s="86" t="s">
        <v>89</v>
      </c>
      <c r="L13" s="86" t="s">
        <v>89</v>
      </c>
      <c r="M13" s="86" t="s">
        <v>89</v>
      </c>
      <c r="N13" s="86" t="s">
        <v>89</v>
      </c>
      <c r="O13">
        <v>0.91704326199002395</v>
      </c>
      <c r="P13">
        <v>1.0325978560271591</v>
      </c>
      <c r="Q13">
        <v>1.0935085915337703</v>
      </c>
      <c r="R13">
        <v>1.1276581846627165</v>
      </c>
      <c r="S13">
        <v>1.1451931862139595</v>
      </c>
      <c r="T13">
        <v>1.1508569387793592</v>
      </c>
      <c r="U13">
        <v>1.1511044895525235</v>
      </c>
      <c r="V13">
        <v>1.1511044895525235</v>
      </c>
      <c r="W13">
        <v>1.1511044895525235</v>
      </c>
      <c r="X13">
        <v>1.1511044895525235</v>
      </c>
      <c r="Y13">
        <v>1.1511044895525235</v>
      </c>
      <c r="Z13">
        <v>1.1511044895525235</v>
      </c>
      <c r="AA13" s="69">
        <v>1.1511044895525235</v>
      </c>
      <c r="AC13" t="str">
        <f ca="1">INDEX(INDIRECT($AB$5),$AE$4,9)</f>
        <v>Not feasible</v>
      </c>
      <c r="AG13" t="str">
        <f ca="1">INDEX(INDIRECT($AF$5),9,$AI$4)</f>
        <v>Not feasible</v>
      </c>
      <c r="AZ13" t="s">
        <v>86</v>
      </c>
    </row>
    <row r="14" spans="1:52" x14ac:dyDescent="0.3">
      <c r="A14" s="67">
        <v>9</v>
      </c>
      <c r="B14" s="78" t="s">
        <v>89</v>
      </c>
      <c r="C14" s="86" t="s">
        <v>89</v>
      </c>
      <c r="D14" s="86" t="s">
        <v>89</v>
      </c>
      <c r="E14" s="86" t="s">
        <v>89</v>
      </c>
      <c r="F14" s="86" t="s">
        <v>89</v>
      </c>
      <c r="G14" s="86" t="s">
        <v>89</v>
      </c>
      <c r="H14" s="86" t="s">
        <v>89</v>
      </c>
      <c r="I14" s="86" t="s">
        <v>89</v>
      </c>
      <c r="J14" s="86" t="s">
        <v>89</v>
      </c>
      <c r="K14" s="86" t="s">
        <v>89</v>
      </c>
      <c r="L14" s="86" t="s">
        <v>89</v>
      </c>
      <c r="M14" s="86" t="s">
        <v>89</v>
      </c>
      <c r="N14" s="86" t="s">
        <v>89</v>
      </c>
      <c r="O14">
        <v>0.91704326199002395</v>
      </c>
      <c r="P14">
        <v>1.0325978560271591</v>
      </c>
      <c r="Q14">
        <v>1.0935085915337703</v>
      </c>
      <c r="R14">
        <v>1.1276581846627165</v>
      </c>
      <c r="S14">
        <v>1.1451931862139595</v>
      </c>
      <c r="T14">
        <v>1.1508569387793592</v>
      </c>
      <c r="U14">
        <v>1.1511044895525235</v>
      </c>
      <c r="V14">
        <v>1.1511044895525235</v>
      </c>
      <c r="W14">
        <v>1.1511044895525235</v>
      </c>
      <c r="X14">
        <v>1.1511044895525235</v>
      </c>
      <c r="Y14">
        <v>1.1511044895525235</v>
      </c>
      <c r="Z14">
        <v>1.1511044895525235</v>
      </c>
      <c r="AA14" s="69">
        <v>1.1511044895525235</v>
      </c>
      <c r="AC14" t="str">
        <f ca="1">INDEX(INDIRECT($AB$5),$AE$4,10)</f>
        <v>Not feasible</v>
      </c>
      <c r="AG14" t="str">
        <f ca="1">INDEX(INDIRECT($AF$5),10,$AI$4)</f>
        <v>Not feasible</v>
      </c>
      <c r="AZ14" t="s">
        <v>87</v>
      </c>
    </row>
    <row r="15" spans="1:52" x14ac:dyDescent="0.3">
      <c r="A15" s="67">
        <v>10</v>
      </c>
      <c r="B15" s="78" t="s">
        <v>89</v>
      </c>
      <c r="C15" s="86" t="s">
        <v>89</v>
      </c>
      <c r="D15" s="86" t="s">
        <v>89</v>
      </c>
      <c r="E15" s="86" t="s">
        <v>89</v>
      </c>
      <c r="F15" s="86" t="s">
        <v>89</v>
      </c>
      <c r="G15" s="86" t="s">
        <v>89</v>
      </c>
      <c r="H15" s="86" t="s">
        <v>89</v>
      </c>
      <c r="I15" s="86" t="s">
        <v>89</v>
      </c>
      <c r="J15" s="86" t="s">
        <v>89</v>
      </c>
      <c r="K15" s="86" t="s">
        <v>89</v>
      </c>
      <c r="L15" s="86" t="s">
        <v>89</v>
      </c>
      <c r="M15" s="86" t="s">
        <v>89</v>
      </c>
      <c r="N15" s="86" t="s">
        <v>89</v>
      </c>
      <c r="O15">
        <v>0.91704326199002395</v>
      </c>
      <c r="P15">
        <v>1.0325978560271591</v>
      </c>
      <c r="Q15">
        <v>1.0935085915337703</v>
      </c>
      <c r="R15">
        <v>1.1276581846627165</v>
      </c>
      <c r="S15">
        <v>1.1451931862139595</v>
      </c>
      <c r="T15">
        <v>1.1508569387793592</v>
      </c>
      <c r="U15">
        <v>1.1511044895525235</v>
      </c>
      <c r="V15">
        <v>1.1511044895525235</v>
      </c>
      <c r="W15">
        <v>1.1511044895525235</v>
      </c>
      <c r="X15">
        <v>1.1511044895525235</v>
      </c>
      <c r="Y15">
        <v>1.1511044895525235</v>
      </c>
      <c r="Z15">
        <v>1.1511044895525235</v>
      </c>
      <c r="AA15" s="69">
        <v>1.1511044895525235</v>
      </c>
      <c r="AC15" t="str">
        <f ca="1">INDEX(INDIRECT($AB$5),$AE$4,11)</f>
        <v>Not feasible</v>
      </c>
      <c r="AG15" t="str">
        <f ca="1">INDEX(INDIRECT($AF$5),11,$AI$4)</f>
        <v>Not feasible</v>
      </c>
    </row>
    <row r="16" spans="1:52" x14ac:dyDescent="0.3">
      <c r="A16" s="67">
        <v>11</v>
      </c>
      <c r="B16" s="78" t="s">
        <v>89</v>
      </c>
      <c r="C16" s="86" t="s">
        <v>89</v>
      </c>
      <c r="D16" s="86" t="s">
        <v>89</v>
      </c>
      <c r="E16" s="86" t="s">
        <v>89</v>
      </c>
      <c r="F16" s="86" t="s">
        <v>89</v>
      </c>
      <c r="G16" s="86" t="s">
        <v>89</v>
      </c>
      <c r="H16" s="86" t="s">
        <v>89</v>
      </c>
      <c r="I16" s="86" t="s">
        <v>89</v>
      </c>
      <c r="J16" s="86" t="s">
        <v>89</v>
      </c>
      <c r="K16" s="86" t="s">
        <v>89</v>
      </c>
      <c r="L16" s="86" t="s">
        <v>89</v>
      </c>
      <c r="M16" s="86" t="s">
        <v>89</v>
      </c>
      <c r="N16" s="86" t="s">
        <v>89</v>
      </c>
      <c r="O16">
        <v>0.91704326199002395</v>
      </c>
      <c r="P16">
        <v>1.0325978560271591</v>
      </c>
      <c r="Q16">
        <v>1.0935085915337703</v>
      </c>
      <c r="R16">
        <v>1.1276581846627165</v>
      </c>
      <c r="S16">
        <v>1.1451931862139595</v>
      </c>
      <c r="T16">
        <v>1.1508569387793592</v>
      </c>
      <c r="U16">
        <v>1.1511044895525235</v>
      </c>
      <c r="V16">
        <v>1.1511044895525235</v>
      </c>
      <c r="W16">
        <v>1.1511044895525235</v>
      </c>
      <c r="X16">
        <v>1.1511044895525235</v>
      </c>
      <c r="Y16">
        <v>1.1511044895525235</v>
      </c>
      <c r="Z16">
        <v>1.1511044895525235</v>
      </c>
      <c r="AA16" s="69">
        <v>1.1511044895525235</v>
      </c>
      <c r="AC16" t="str">
        <f ca="1">INDEX(INDIRECT($AB$5),$AE$4,12)</f>
        <v>Not feasible</v>
      </c>
      <c r="AG16" t="str">
        <f ca="1">INDEX(INDIRECT($AF$5),12,$AI$4)</f>
        <v>Not feasible</v>
      </c>
    </row>
    <row r="17" spans="1:33" x14ac:dyDescent="0.3">
      <c r="A17" s="67">
        <v>12</v>
      </c>
      <c r="B17" s="78" t="s">
        <v>89</v>
      </c>
      <c r="C17" s="86" t="s">
        <v>89</v>
      </c>
      <c r="D17" s="86" t="s">
        <v>89</v>
      </c>
      <c r="E17" s="86" t="s">
        <v>89</v>
      </c>
      <c r="F17" s="86" t="s">
        <v>89</v>
      </c>
      <c r="G17" s="86" t="s">
        <v>89</v>
      </c>
      <c r="H17" s="86" t="s">
        <v>89</v>
      </c>
      <c r="I17" s="86" t="s">
        <v>89</v>
      </c>
      <c r="J17" s="86" t="s">
        <v>89</v>
      </c>
      <c r="K17" s="86" t="s">
        <v>89</v>
      </c>
      <c r="L17" s="86" t="s">
        <v>89</v>
      </c>
      <c r="M17" s="86" t="s">
        <v>89</v>
      </c>
      <c r="N17" s="86" t="s">
        <v>89</v>
      </c>
      <c r="O17">
        <v>0.91704326199002395</v>
      </c>
      <c r="P17">
        <v>1.0325978560271591</v>
      </c>
      <c r="Q17">
        <v>1.0935085915337703</v>
      </c>
      <c r="R17">
        <v>1.1276581846627165</v>
      </c>
      <c r="S17">
        <v>1.1451931862139595</v>
      </c>
      <c r="T17">
        <v>1.1508569387793592</v>
      </c>
      <c r="U17">
        <v>1.1511044895525235</v>
      </c>
      <c r="V17">
        <v>1.1511044895525235</v>
      </c>
      <c r="W17">
        <v>1.1511044895525235</v>
      </c>
      <c r="X17">
        <v>1.1511044895525235</v>
      </c>
      <c r="Y17">
        <v>1.1511044895525235</v>
      </c>
      <c r="Z17">
        <v>1.1511044895525235</v>
      </c>
      <c r="AA17" s="69">
        <v>1.1511044895525235</v>
      </c>
      <c r="AC17" t="str">
        <f ca="1">INDEX(INDIRECT($AB$5),$AE$4,13)</f>
        <v>Not feasible</v>
      </c>
      <c r="AG17" t="str">
        <f ca="1">INDEX(INDIRECT($AF$5),13,$AI$4)</f>
        <v>Not feasible</v>
      </c>
    </row>
    <row r="18" spans="1:33" x14ac:dyDescent="0.3">
      <c r="A18" s="67">
        <v>13</v>
      </c>
      <c r="B18" s="78" t="s">
        <v>89</v>
      </c>
      <c r="C18" s="86" t="s">
        <v>89</v>
      </c>
      <c r="D18" s="86" t="s">
        <v>89</v>
      </c>
      <c r="E18" s="86" t="s">
        <v>89</v>
      </c>
      <c r="F18" s="86" t="s">
        <v>89</v>
      </c>
      <c r="G18" s="86" t="s">
        <v>89</v>
      </c>
      <c r="H18" s="86" t="s">
        <v>89</v>
      </c>
      <c r="I18" s="86" t="s">
        <v>89</v>
      </c>
      <c r="J18" s="86" t="s">
        <v>89</v>
      </c>
      <c r="K18" s="86" t="s">
        <v>89</v>
      </c>
      <c r="L18" s="86" t="s">
        <v>89</v>
      </c>
      <c r="M18" s="86" t="s">
        <v>89</v>
      </c>
      <c r="N18" s="86" t="s">
        <v>89</v>
      </c>
      <c r="O18">
        <v>0.91704326199002395</v>
      </c>
      <c r="P18">
        <v>1.0325978560271591</v>
      </c>
      <c r="Q18">
        <v>1.0935085915337703</v>
      </c>
      <c r="R18">
        <v>1.1276581846627165</v>
      </c>
      <c r="S18">
        <v>1.1451931862139595</v>
      </c>
      <c r="T18">
        <v>1.1508569387793592</v>
      </c>
      <c r="U18">
        <v>1.1511044895525235</v>
      </c>
      <c r="V18">
        <v>1.1511044895525235</v>
      </c>
      <c r="W18">
        <v>1.1511044895525235</v>
      </c>
      <c r="X18">
        <v>1.1511044895525235</v>
      </c>
      <c r="Y18">
        <v>1.1511044895525235</v>
      </c>
      <c r="Z18">
        <v>1.1511044895525235</v>
      </c>
      <c r="AA18" s="69">
        <v>1.1511044895525235</v>
      </c>
      <c r="AC18">
        <f ca="1">INDEX(INDIRECT($AB$5),$AE$4,14)</f>
        <v>7.9053647816181183E-2</v>
      </c>
      <c r="AG18" t="str">
        <f ca="1">INDEX(INDIRECT($AF$5),14,$AI$4)</f>
        <v>Not feasible</v>
      </c>
    </row>
    <row r="19" spans="1:33" x14ac:dyDescent="0.3">
      <c r="A19" s="67">
        <v>14</v>
      </c>
      <c r="B19" s="78" t="s">
        <v>89</v>
      </c>
      <c r="C19" s="86" t="s">
        <v>89</v>
      </c>
      <c r="D19" s="86" t="s">
        <v>89</v>
      </c>
      <c r="E19" s="86" t="s">
        <v>89</v>
      </c>
      <c r="F19" s="86" t="s">
        <v>89</v>
      </c>
      <c r="G19" s="86" t="s">
        <v>89</v>
      </c>
      <c r="H19" s="86" t="s">
        <v>89</v>
      </c>
      <c r="I19" s="86" t="s">
        <v>89</v>
      </c>
      <c r="J19" s="86" t="s">
        <v>89</v>
      </c>
      <c r="K19" s="86" t="s">
        <v>89</v>
      </c>
      <c r="L19" s="86" t="s">
        <v>89</v>
      </c>
      <c r="M19" s="86" t="s">
        <v>89</v>
      </c>
      <c r="N19" s="86" t="s">
        <v>89</v>
      </c>
      <c r="O19">
        <v>0.91704326199002395</v>
      </c>
      <c r="P19">
        <v>1.0325978560271591</v>
      </c>
      <c r="Q19">
        <v>1.0935085915337703</v>
      </c>
      <c r="R19">
        <v>1.1276581846627165</v>
      </c>
      <c r="S19">
        <v>1.1451931862139595</v>
      </c>
      <c r="T19">
        <v>1.1508569387793592</v>
      </c>
      <c r="U19">
        <v>1.1511044895525235</v>
      </c>
      <c r="V19">
        <v>1.1511044895525235</v>
      </c>
      <c r="W19">
        <v>1.1511044895525235</v>
      </c>
      <c r="X19">
        <v>1.1511044895525235</v>
      </c>
      <c r="Y19">
        <v>1.1511044895525235</v>
      </c>
      <c r="Z19">
        <v>1.1511044895525235</v>
      </c>
      <c r="AA19" s="69">
        <v>1.1511044895525235</v>
      </c>
      <c r="AC19">
        <f ca="1">INDEX(INDIRECT($AB$5),$AE$4,15)</f>
        <v>2.5218005296071721E-2</v>
      </c>
      <c r="AG19" t="str">
        <f ca="1">INDEX(INDIRECT($AF$5),15,$AI$4)</f>
        <v>Not feasible</v>
      </c>
    </row>
    <row r="20" spans="1:33" x14ac:dyDescent="0.3">
      <c r="A20" s="67">
        <v>15</v>
      </c>
      <c r="B20" s="78" t="s">
        <v>89</v>
      </c>
      <c r="C20" s="86" t="s">
        <v>89</v>
      </c>
      <c r="D20" s="86" t="s">
        <v>89</v>
      </c>
      <c r="E20" s="86" t="s">
        <v>89</v>
      </c>
      <c r="F20" s="86" t="s">
        <v>89</v>
      </c>
      <c r="G20" s="86" t="s">
        <v>89</v>
      </c>
      <c r="H20" s="86" t="s">
        <v>89</v>
      </c>
      <c r="I20" s="86" t="s">
        <v>89</v>
      </c>
      <c r="J20" s="86" t="s">
        <v>89</v>
      </c>
      <c r="K20" s="86" t="s">
        <v>89</v>
      </c>
      <c r="L20" s="86" t="s">
        <v>89</v>
      </c>
      <c r="M20" s="86" t="s">
        <v>89</v>
      </c>
      <c r="N20" s="86" t="s">
        <v>89</v>
      </c>
      <c r="O20">
        <v>0.91704326199002395</v>
      </c>
      <c r="P20">
        <v>1.0325978560271591</v>
      </c>
      <c r="Q20">
        <v>1.0935085915337703</v>
      </c>
      <c r="R20">
        <v>1.1276581846627165</v>
      </c>
      <c r="S20">
        <v>1.1451931862139595</v>
      </c>
      <c r="T20">
        <v>1.1508569387793592</v>
      </c>
      <c r="U20">
        <v>1.1511044895525235</v>
      </c>
      <c r="V20">
        <v>1.1511044895525235</v>
      </c>
      <c r="W20">
        <v>1.1511044895525235</v>
      </c>
      <c r="X20">
        <v>1.1511044895525235</v>
      </c>
      <c r="Y20">
        <v>1.1511044895525235</v>
      </c>
      <c r="Z20">
        <v>1.1511044895525235</v>
      </c>
      <c r="AA20" s="69">
        <v>1.1511044895525235</v>
      </c>
      <c r="AC20">
        <f ca="1">INDEX(INDIRECT($AB$5),$AE$4,16)</f>
        <v>0</v>
      </c>
      <c r="AG20" t="str">
        <f ca="1">INDEX(INDIRECT($AF$5),16,$AI$4)</f>
        <v>Not feasible</v>
      </c>
    </row>
    <row r="21" spans="1:33" x14ac:dyDescent="0.3">
      <c r="A21" s="67">
        <v>16</v>
      </c>
      <c r="B21" s="78" t="s">
        <v>89</v>
      </c>
      <c r="C21" s="86" t="s">
        <v>89</v>
      </c>
      <c r="D21" s="86" t="s">
        <v>89</v>
      </c>
      <c r="E21" s="86" t="s">
        <v>89</v>
      </c>
      <c r="F21" s="86" t="s">
        <v>89</v>
      </c>
      <c r="G21" s="86" t="s">
        <v>89</v>
      </c>
      <c r="H21" s="86" t="s">
        <v>89</v>
      </c>
      <c r="I21" s="86" t="s">
        <v>89</v>
      </c>
      <c r="J21" s="86" t="s">
        <v>89</v>
      </c>
      <c r="K21" s="86" t="s">
        <v>89</v>
      </c>
      <c r="L21" s="86" t="s">
        <v>89</v>
      </c>
      <c r="M21" s="86" t="s">
        <v>89</v>
      </c>
      <c r="N21" s="86" t="s">
        <v>89</v>
      </c>
      <c r="O21" s="88">
        <v>0.91704326199002395</v>
      </c>
      <c r="P21">
        <v>1.0325978560271591</v>
      </c>
      <c r="Q21">
        <v>1.0935085915337703</v>
      </c>
      <c r="R21">
        <v>1.1276581846627165</v>
      </c>
      <c r="S21">
        <v>1.1451931862139595</v>
      </c>
      <c r="T21">
        <v>1.1508569387793592</v>
      </c>
      <c r="U21">
        <v>1.1511044895525235</v>
      </c>
      <c r="V21">
        <v>1.1511044895525235</v>
      </c>
      <c r="W21">
        <v>1.1511044895525235</v>
      </c>
      <c r="X21">
        <v>1.1511044895525235</v>
      </c>
      <c r="Y21">
        <v>1.1511044895525235</v>
      </c>
      <c r="Z21">
        <v>1.1511044895525235</v>
      </c>
      <c r="AA21" s="69">
        <v>1.1511044895525235</v>
      </c>
      <c r="AC21">
        <f ca="1">INDEX(INDIRECT($AB$5),$AE$4,17)</f>
        <v>0</v>
      </c>
      <c r="AG21" t="str">
        <f ca="1">INDEX(INDIRECT($AF$5),17,$AI$4)</f>
        <v>Not feasible</v>
      </c>
    </row>
    <row r="22" spans="1:33" x14ac:dyDescent="0.3">
      <c r="A22" s="67">
        <v>17</v>
      </c>
      <c r="B22" s="78" t="s">
        <v>89</v>
      </c>
      <c r="C22" s="86" t="s">
        <v>89</v>
      </c>
      <c r="D22" s="86" t="s">
        <v>89</v>
      </c>
      <c r="E22" s="86" t="s">
        <v>89</v>
      </c>
      <c r="F22" s="86" t="s">
        <v>89</v>
      </c>
      <c r="G22" s="86" t="s">
        <v>89</v>
      </c>
      <c r="H22" s="86" t="s">
        <v>89</v>
      </c>
      <c r="I22" s="86" t="s">
        <v>89</v>
      </c>
      <c r="J22" s="86" t="s">
        <v>89</v>
      </c>
      <c r="K22" s="86" t="s">
        <v>89</v>
      </c>
      <c r="L22" s="86" t="s">
        <v>89</v>
      </c>
      <c r="M22" s="86" t="s">
        <v>89</v>
      </c>
      <c r="N22" s="86" t="s">
        <v>89</v>
      </c>
      <c r="O22" s="86" t="s">
        <v>89</v>
      </c>
      <c r="P22">
        <v>1.0325978725132974</v>
      </c>
      <c r="Q22">
        <v>1.0935085793022128</v>
      </c>
      <c r="R22">
        <v>1.1276581846631719</v>
      </c>
      <c r="S22">
        <v>1.1451931868317868</v>
      </c>
      <c r="T22">
        <v>1.1508569387662666</v>
      </c>
      <c r="U22">
        <v>1.1511044871961142</v>
      </c>
      <c r="V22">
        <v>1.1511044871961142</v>
      </c>
      <c r="W22">
        <v>1.1511044871961142</v>
      </c>
      <c r="X22">
        <v>1.1511044871961142</v>
      </c>
      <c r="Y22">
        <v>1.1511044871961142</v>
      </c>
      <c r="Z22">
        <v>1.1511044871961142</v>
      </c>
      <c r="AA22" s="69">
        <v>1.1511044871961142</v>
      </c>
      <c r="AC22">
        <f ca="1">INDEX(INDIRECT($AB$5),$AE$4,18)</f>
        <v>0</v>
      </c>
      <c r="AG22" t="str">
        <f ca="1">INDEX(INDIRECT($AF$5),18,$AI$4)</f>
        <v>Not feasible</v>
      </c>
    </row>
    <row r="23" spans="1:33" x14ac:dyDescent="0.3">
      <c r="A23" s="67">
        <v>18</v>
      </c>
      <c r="B23" s="78" t="s">
        <v>89</v>
      </c>
      <c r="C23" s="86" t="s">
        <v>89</v>
      </c>
      <c r="D23" s="86" t="s">
        <v>89</v>
      </c>
      <c r="E23" s="86" t="s">
        <v>89</v>
      </c>
      <c r="F23" s="86" t="s">
        <v>89</v>
      </c>
      <c r="G23" s="86" t="s">
        <v>89</v>
      </c>
      <c r="H23" s="86" t="s">
        <v>89</v>
      </c>
      <c r="I23" s="86" t="s">
        <v>89</v>
      </c>
      <c r="J23" s="86" t="s">
        <v>89</v>
      </c>
      <c r="K23" s="86" t="s">
        <v>89</v>
      </c>
      <c r="L23" s="86" t="s">
        <v>89</v>
      </c>
      <c r="M23" s="86" t="s">
        <v>89</v>
      </c>
      <c r="N23" s="86" t="s">
        <v>89</v>
      </c>
      <c r="O23" s="86" t="s">
        <v>89</v>
      </c>
      <c r="P23">
        <v>1.0325978725132974</v>
      </c>
      <c r="Q23">
        <v>1.0935085793022128</v>
      </c>
      <c r="R23">
        <v>1.1276581846631719</v>
      </c>
      <c r="S23">
        <v>1.1451931868317868</v>
      </c>
      <c r="T23">
        <v>1.1508569387662666</v>
      </c>
      <c r="U23">
        <v>1.1511044871961142</v>
      </c>
      <c r="V23">
        <v>1.1511044871961142</v>
      </c>
      <c r="W23">
        <v>1.1511044871961142</v>
      </c>
      <c r="X23">
        <v>1.1511044871961142</v>
      </c>
      <c r="Y23">
        <v>1.1511044871961142</v>
      </c>
      <c r="Z23">
        <v>1.1511044871961142</v>
      </c>
      <c r="AA23" s="69">
        <v>1.1511044871961142</v>
      </c>
      <c r="AC23">
        <f ca="1">INDEX(INDIRECT($AB$5),$AE$4,19)</f>
        <v>0</v>
      </c>
      <c r="AG23" t="str">
        <f ca="1">INDEX(INDIRECT($AF$5),19,$AI$4)</f>
        <v>Not feasible</v>
      </c>
    </row>
    <row r="24" spans="1:33" x14ac:dyDescent="0.3">
      <c r="A24" s="67">
        <v>19</v>
      </c>
      <c r="B24" s="78" t="s">
        <v>89</v>
      </c>
      <c r="C24" s="86" t="s">
        <v>89</v>
      </c>
      <c r="D24" s="86" t="s">
        <v>89</v>
      </c>
      <c r="E24" s="86" t="s">
        <v>89</v>
      </c>
      <c r="F24" s="86" t="s">
        <v>89</v>
      </c>
      <c r="G24" s="86" t="s">
        <v>89</v>
      </c>
      <c r="H24" s="86" t="s">
        <v>89</v>
      </c>
      <c r="I24" s="86" t="s">
        <v>89</v>
      </c>
      <c r="J24" s="86" t="s">
        <v>89</v>
      </c>
      <c r="K24" s="86" t="s">
        <v>89</v>
      </c>
      <c r="L24" s="86" t="s">
        <v>89</v>
      </c>
      <c r="M24" s="86" t="s">
        <v>89</v>
      </c>
      <c r="N24" s="86" t="s">
        <v>89</v>
      </c>
      <c r="O24" s="86" t="s">
        <v>89</v>
      </c>
      <c r="P24" s="86" t="s">
        <v>89</v>
      </c>
      <c r="Q24">
        <v>1.0935085771638047</v>
      </c>
      <c r="R24" s="86" t="s">
        <v>89</v>
      </c>
      <c r="S24" s="86" t="s">
        <v>89</v>
      </c>
      <c r="T24" s="86" t="s">
        <v>89</v>
      </c>
      <c r="U24" s="86" t="s">
        <v>89</v>
      </c>
      <c r="V24" s="86" t="s">
        <v>89</v>
      </c>
      <c r="W24" s="86" t="s">
        <v>89</v>
      </c>
      <c r="X24" s="86" t="s">
        <v>89</v>
      </c>
      <c r="Y24" s="86" t="s">
        <v>89</v>
      </c>
      <c r="Z24" s="86" t="s">
        <v>89</v>
      </c>
      <c r="AA24" s="85" t="s">
        <v>89</v>
      </c>
      <c r="AC24">
        <f ca="1">INDEX(INDIRECT($AB$5),$AE$4,20)</f>
        <v>0</v>
      </c>
      <c r="AG24" t="str">
        <f ca="1">INDEX(INDIRECT($AF$5),20,$AI$4)</f>
        <v>Not feasible</v>
      </c>
    </row>
    <row r="25" spans="1:33" x14ac:dyDescent="0.3">
      <c r="A25" s="67">
        <v>20</v>
      </c>
      <c r="B25" s="78" t="s">
        <v>89</v>
      </c>
      <c r="C25" s="86" t="s">
        <v>89</v>
      </c>
      <c r="D25" s="86" t="s">
        <v>89</v>
      </c>
      <c r="E25" s="86" t="s">
        <v>89</v>
      </c>
      <c r="F25" s="86" t="s">
        <v>89</v>
      </c>
      <c r="G25" s="86" t="s">
        <v>89</v>
      </c>
      <c r="H25" s="86" t="s">
        <v>89</v>
      </c>
      <c r="I25" s="86" t="s">
        <v>89</v>
      </c>
      <c r="J25" s="86" t="s">
        <v>89</v>
      </c>
      <c r="K25" s="86" t="s">
        <v>89</v>
      </c>
      <c r="L25" s="86" t="s">
        <v>89</v>
      </c>
      <c r="M25" s="86" t="s">
        <v>89</v>
      </c>
      <c r="N25" s="86" t="s">
        <v>89</v>
      </c>
      <c r="O25" s="86" t="s">
        <v>89</v>
      </c>
      <c r="P25" s="86" t="s">
        <v>89</v>
      </c>
      <c r="Q25">
        <v>1.0935085701297034</v>
      </c>
      <c r="R25" s="86" t="s">
        <v>89</v>
      </c>
      <c r="S25">
        <v>1.145193472687801</v>
      </c>
      <c r="T25">
        <v>1.1508572660684833</v>
      </c>
      <c r="U25">
        <v>1.1511048263647516</v>
      </c>
      <c r="V25">
        <v>1.1511048263647516</v>
      </c>
      <c r="W25">
        <v>1.1511048263647516</v>
      </c>
      <c r="X25">
        <v>1.1511048263647516</v>
      </c>
      <c r="Y25">
        <v>1.1511048263647516</v>
      </c>
      <c r="Z25">
        <v>1.1511048263647516</v>
      </c>
      <c r="AA25" s="69">
        <v>1.1511048263647516</v>
      </c>
      <c r="AC25">
        <f ca="1">INDEX(INDIRECT($AB$5),$AE$4,21)</f>
        <v>0</v>
      </c>
      <c r="AG25" t="str">
        <f ca="1">INDEX(INDIRECT($AF$5),21,$AI$4)</f>
        <v>Not feasible</v>
      </c>
    </row>
    <row r="26" spans="1:33" x14ac:dyDescent="0.3">
      <c r="A26" s="67">
        <v>21</v>
      </c>
      <c r="B26" s="78" t="s">
        <v>89</v>
      </c>
      <c r="C26" s="86" t="s">
        <v>89</v>
      </c>
      <c r="D26" s="86" t="s">
        <v>89</v>
      </c>
      <c r="E26" s="86" t="s">
        <v>89</v>
      </c>
      <c r="F26" s="86" t="s">
        <v>89</v>
      </c>
      <c r="G26" s="86" t="s">
        <v>89</v>
      </c>
      <c r="H26" s="86" t="s">
        <v>89</v>
      </c>
      <c r="I26" s="86" t="s">
        <v>89</v>
      </c>
      <c r="J26" s="86" t="s">
        <v>89</v>
      </c>
      <c r="K26" s="86" t="s">
        <v>89</v>
      </c>
      <c r="L26" s="86" t="s">
        <v>89</v>
      </c>
      <c r="M26" s="86" t="s">
        <v>89</v>
      </c>
      <c r="N26" s="86" t="s">
        <v>89</v>
      </c>
      <c r="O26" s="86" t="s">
        <v>89</v>
      </c>
      <c r="P26" s="86" t="s">
        <v>89</v>
      </c>
      <c r="Q26" s="86" t="s">
        <v>89</v>
      </c>
      <c r="R26">
        <v>1.12765818463995</v>
      </c>
      <c r="S26">
        <v>1.1451934705937921</v>
      </c>
      <c r="T26">
        <v>1.1508572661097833</v>
      </c>
      <c r="U26">
        <v>1.1511048262081423</v>
      </c>
      <c r="V26">
        <v>1.1511048262081423</v>
      </c>
      <c r="W26">
        <v>1.1511048262081423</v>
      </c>
      <c r="X26">
        <v>1.1511048262081423</v>
      </c>
      <c r="Y26">
        <v>1.1511048262081423</v>
      </c>
      <c r="Z26">
        <v>1.1511048262081423</v>
      </c>
      <c r="AA26" s="69">
        <v>1.1511048262081423</v>
      </c>
      <c r="AC26">
        <f ca="1">INDEX(INDIRECT($AB$5),$AE$4,22)</f>
        <v>0</v>
      </c>
      <c r="AG26" t="str">
        <f ca="1">INDEX(INDIRECT($AF$5),22,$AI$4)</f>
        <v>Not feasible</v>
      </c>
    </row>
    <row r="27" spans="1:33" x14ac:dyDescent="0.3">
      <c r="A27" s="67">
        <v>22</v>
      </c>
      <c r="B27" s="78" t="s">
        <v>89</v>
      </c>
      <c r="C27" s="86" t="s">
        <v>89</v>
      </c>
      <c r="D27" s="86" t="s">
        <v>89</v>
      </c>
      <c r="E27" s="86" t="s">
        <v>89</v>
      </c>
      <c r="F27" s="86" t="s">
        <v>89</v>
      </c>
      <c r="G27" s="86" t="s">
        <v>89</v>
      </c>
      <c r="H27" s="86" t="s">
        <v>89</v>
      </c>
      <c r="I27" s="86" t="s">
        <v>89</v>
      </c>
      <c r="J27" s="86" t="s">
        <v>89</v>
      </c>
      <c r="K27" s="86" t="s">
        <v>89</v>
      </c>
      <c r="L27" s="86" t="s">
        <v>89</v>
      </c>
      <c r="M27" s="86" t="s">
        <v>89</v>
      </c>
      <c r="N27" s="86" t="s">
        <v>89</v>
      </c>
      <c r="O27" s="86" t="s">
        <v>89</v>
      </c>
      <c r="P27" s="86" t="s">
        <v>89</v>
      </c>
      <c r="Q27" s="86" t="s">
        <v>89</v>
      </c>
      <c r="R27">
        <v>1.1276581846399745</v>
      </c>
      <c r="S27">
        <v>1.1451934705937921</v>
      </c>
      <c r="T27">
        <v>1.1508572661097833</v>
      </c>
      <c r="U27">
        <v>1.1511048262081423</v>
      </c>
      <c r="V27">
        <v>1.1511048262081423</v>
      </c>
      <c r="W27">
        <v>1.1511048262081423</v>
      </c>
      <c r="X27">
        <v>1.1511048262081423</v>
      </c>
      <c r="Y27">
        <v>1.1511048262081423</v>
      </c>
      <c r="Z27">
        <v>1.1511048262081423</v>
      </c>
      <c r="AA27" s="69">
        <v>1.1511048262081423</v>
      </c>
      <c r="AC27">
        <f ca="1">INDEX(INDIRECT($AB$5),$AE$4,23)</f>
        <v>0</v>
      </c>
      <c r="AG27" t="str">
        <f ca="1">INDEX(INDIRECT($AF$5),23,$AI$4)</f>
        <v>Not feasible</v>
      </c>
    </row>
    <row r="28" spans="1:33" x14ac:dyDescent="0.3">
      <c r="A28" s="67">
        <v>23</v>
      </c>
      <c r="B28" s="78" t="s">
        <v>89</v>
      </c>
      <c r="C28" s="86" t="s">
        <v>89</v>
      </c>
      <c r="D28" s="86" t="s">
        <v>89</v>
      </c>
      <c r="E28" s="86" t="s">
        <v>89</v>
      </c>
      <c r="F28" s="86" t="s">
        <v>89</v>
      </c>
      <c r="G28" s="86" t="s">
        <v>89</v>
      </c>
      <c r="H28" s="86" t="s">
        <v>89</v>
      </c>
      <c r="I28" s="86" t="s">
        <v>89</v>
      </c>
      <c r="J28" s="86" t="s">
        <v>89</v>
      </c>
      <c r="K28" s="86" t="s">
        <v>89</v>
      </c>
      <c r="L28" s="86" t="s">
        <v>89</v>
      </c>
      <c r="M28" s="86" t="s">
        <v>89</v>
      </c>
      <c r="N28" s="86" t="s">
        <v>89</v>
      </c>
      <c r="O28" s="86" t="s">
        <v>89</v>
      </c>
      <c r="P28" s="86" t="s">
        <v>89</v>
      </c>
      <c r="Q28" s="86" t="s">
        <v>89</v>
      </c>
      <c r="R28" s="86" t="s">
        <v>89</v>
      </c>
      <c r="S28">
        <v>1.1451932067613859</v>
      </c>
      <c r="T28">
        <v>1.1508569386771501</v>
      </c>
      <c r="U28">
        <v>1.1511044862117581</v>
      </c>
      <c r="V28">
        <v>1.1511044857677837</v>
      </c>
      <c r="W28">
        <v>1.1511044857677837</v>
      </c>
      <c r="X28">
        <v>1.1511044857677837</v>
      </c>
      <c r="Y28">
        <v>1.1511044857677837</v>
      </c>
      <c r="Z28">
        <v>1.1511044857677837</v>
      </c>
      <c r="AA28" s="69">
        <v>1.1511044857677837</v>
      </c>
      <c r="AC28">
        <f ca="1">INDEX(INDIRECT($AB$5),$AE$4,24)</f>
        <v>0</v>
      </c>
      <c r="AG28" t="str">
        <f ca="1">INDEX(INDIRECT($AF$5),24,$AI$4)</f>
        <v>Not feasible</v>
      </c>
    </row>
    <row r="29" spans="1:33" x14ac:dyDescent="0.3">
      <c r="A29" s="67">
        <v>24</v>
      </c>
      <c r="B29" s="78" t="s">
        <v>89</v>
      </c>
      <c r="C29" s="86" t="s">
        <v>89</v>
      </c>
      <c r="D29" s="86" t="s">
        <v>89</v>
      </c>
      <c r="E29" s="86" t="s">
        <v>89</v>
      </c>
      <c r="F29" s="86" t="s">
        <v>89</v>
      </c>
      <c r="G29" s="86" t="s">
        <v>89</v>
      </c>
      <c r="H29" s="86" t="s">
        <v>89</v>
      </c>
      <c r="I29" s="86" t="s">
        <v>89</v>
      </c>
      <c r="J29" s="86" t="s">
        <v>89</v>
      </c>
      <c r="K29" s="86" t="s">
        <v>89</v>
      </c>
      <c r="L29" s="86" t="s">
        <v>89</v>
      </c>
      <c r="M29" s="86" t="s">
        <v>89</v>
      </c>
      <c r="N29" s="86" t="s">
        <v>89</v>
      </c>
      <c r="O29" s="86" t="s">
        <v>89</v>
      </c>
      <c r="P29" s="86" t="s">
        <v>89</v>
      </c>
      <c r="Q29" s="86" t="s">
        <v>89</v>
      </c>
      <c r="R29" s="86" t="s">
        <v>89</v>
      </c>
      <c r="S29" s="86" t="s">
        <v>89</v>
      </c>
      <c r="T29">
        <v>1.1508569386867169</v>
      </c>
      <c r="U29">
        <v>1.1511044874339049</v>
      </c>
      <c r="V29">
        <v>1.1511044874339049</v>
      </c>
      <c r="W29">
        <v>1.1511044874339049</v>
      </c>
      <c r="X29">
        <v>1.1511044874339049</v>
      </c>
      <c r="Y29">
        <v>1.1511044874339049</v>
      </c>
      <c r="Z29">
        <v>1.1511044874339049</v>
      </c>
      <c r="AA29" s="69">
        <v>1.1511044874339049</v>
      </c>
      <c r="AC29">
        <f ca="1">INDEX(INDIRECT($AB$5),$AE$4,25)</f>
        <v>0</v>
      </c>
      <c r="AG29" t="str">
        <f ca="1">INDEX(INDIRECT($AF$5),25,$AI$4)</f>
        <v>Not feasible</v>
      </c>
    </row>
    <row r="30" spans="1:33" x14ac:dyDescent="0.3">
      <c r="A30" s="67">
        <v>25</v>
      </c>
      <c r="B30" s="79" t="s">
        <v>89</v>
      </c>
      <c r="C30" s="84" t="s">
        <v>89</v>
      </c>
      <c r="D30" s="84" t="s">
        <v>89</v>
      </c>
      <c r="E30" s="84" t="s">
        <v>89</v>
      </c>
      <c r="F30" s="84" t="s">
        <v>89</v>
      </c>
      <c r="G30" s="84" t="s">
        <v>89</v>
      </c>
      <c r="H30" s="84" t="s">
        <v>89</v>
      </c>
      <c r="I30" s="84" t="s">
        <v>89</v>
      </c>
      <c r="J30" s="84" t="s">
        <v>89</v>
      </c>
      <c r="K30" s="84" t="s">
        <v>89</v>
      </c>
      <c r="L30" s="84" t="s">
        <v>89</v>
      </c>
      <c r="M30" s="84" t="s">
        <v>89</v>
      </c>
      <c r="N30" s="84" t="s">
        <v>89</v>
      </c>
      <c r="O30" s="84" t="s">
        <v>89</v>
      </c>
      <c r="P30" s="84" t="s">
        <v>89</v>
      </c>
      <c r="Q30" s="84" t="s">
        <v>89</v>
      </c>
      <c r="R30" s="84" t="s">
        <v>89</v>
      </c>
      <c r="S30" s="84" t="s">
        <v>89</v>
      </c>
      <c r="T30" s="70">
        <v>1.1508569386731204</v>
      </c>
      <c r="U30" s="70">
        <v>1.1511044874345506</v>
      </c>
      <c r="V30" s="70">
        <v>1.1511044874110221</v>
      </c>
      <c r="W30" s="70">
        <v>1.1511044874110221</v>
      </c>
      <c r="X30" s="70">
        <v>1.1511044874110221</v>
      </c>
      <c r="Y30" s="70">
        <v>1.1511044874110221</v>
      </c>
      <c r="Z30" s="70">
        <v>1.1511044874110221</v>
      </c>
      <c r="AA30" s="71">
        <v>1.1511044874110221</v>
      </c>
      <c r="AC30">
        <f ca="1">INDEX(INDIRECT($AB$5),$AE$4,26)</f>
        <v>0</v>
      </c>
      <c r="AG30" t="str">
        <f ca="1">INDEX(INDIRECT($AF$5),26,$AI$4)</f>
        <v>Not feasible</v>
      </c>
    </row>
    <row r="32" spans="1:33" x14ac:dyDescent="0.3">
      <c r="A32" s="80" t="s">
        <v>76</v>
      </c>
      <c r="B32" s="67">
        <v>0</v>
      </c>
      <c r="C32" s="67">
        <v>1</v>
      </c>
      <c r="D32" s="67">
        <v>2</v>
      </c>
      <c r="E32" s="67">
        <v>3</v>
      </c>
      <c r="F32" s="67">
        <v>4</v>
      </c>
      <c r="G32" s="67">
        <v>5</v>
      </c>
      <c r="H32" s="67">
        <v>6</v>
      </c>
      <c r="I32" s="67">
        <v>7</v>
      </c>
      <c r="J32" s="67">
        <v>8</v>
      </c>
      <c r="K32" s="67">
        <v>9</v>
      </c>
      <c r="L32" s="67">
        <v>10</v>
      </c>
      <c r="M32" s="67">
        <v>11</v>
      </c>
      <c r="N32" s="67">
        <v>12</v>
      </c>
      <c r="O32" s="67">
        <v>13</v>
      </c>
      <c r="P32" s="67">
        <v>14</v>
      </c>
      <c r="Q32" s="67">
        <v>15</v>
      </c>
      <c r="R32" s="67">
        <v>16</v>
      </c>
      <c r="S32" s="67">
        <v>17</v>
      </c>
      <c r="T32" s="67">
        <v>18</v>
      </c>
      <c r="U32" s="67">
        <v>19</v>
      </c>
      <c r="V32" s="67">
        <v>20</v>
      </c>
      <c r="W32" s="67">
        <v>21</v>
      </c>
      <c r="X32" s="67">
        <v>22</v>
      </c>
      <c r="Y32" s="67">
        <v>23</v>
      </c>
      <c r="Z32" s="67">
        <v>24</v>
      </c>
      <c r="AA32" s="67">
        <v>25</v>
      </c>
    </row>
    <row r="33" spans="1:47" x14ac:dyDescent="0.3">
      <c r="A33" s="67">
        <v>0</v>
      </c>
      <c r="B33" s="82" t="s">
        <v>89</v>
      </c>
      <c r="C33" s="83" t="s">
        <v>89</v>
      </c>
      <c r="D33" s="83" t="s">
        <v>89</v>
      </c>
      <c r="E33" s="83" t="s">
        <v>89</v>
      </c>
      <c r="F33" s="83" t="s">
        <v>89</v>
      </c>
      <c r="G33" s="83" t="s">
        <v>89</v>
      </c>
      <c r="H33" s="83" t="s">
        <v>89</v>
      </c>
      <c r="I33" s="83" t="s">
        <v>89</v>
      </c>
      <c r="J33" s="83" t="s">
        <v>89</v>
      </c>
      <c r="K33" s="83" t="s">
        <v>89</v>
      </c>
      <c r="L33" s="83" t="s">
        <v>89</v>
      </c>
      <c r="M33" s="83" t="s">
        <v>89</v>
      </c>
      <c r="N33" s="83" t="s">
        <v>89</v>
      </c>
      <c r="O33" s="75">
        <v>5.5615246295928955E-2</v>
      </c>
      <c r="P33" s="75">
        <v>3.8600775731574589E-2</v>
      </c>
      <c r="Q33" s="75">
        <v>1.3665026512704773E-2</v>
      </c>
      <c r="R33" s="75">
        <v>0</v>
      </c>
      <c r="S33" s="75">
        <v>0</v>
      </c>
      <c r="T33" s="75">
        <v>0</v>
      </c>
      <c r="U33" s="75">
        <v>0</v>
      </c>
      <c r="V33" s="75">
        <v>0</v>
      </c>
      <c r="W33" s="75">
        <v>0</v>
      </c>
      <c r="X33" s="75">
        <v>0</v>
      </c>
      <c r="Y33" s="75">
        <v>0</v>
      </c>
      <c r="Z33" s="75">
        <v>0</v>
      </c>
      <c r="AA33" s="76">
        <v>0</v>
      </c>
    </row>
    <row r="34" spans="1:47" x14ac:dyDescent="0.3">
      <c r="A34" s="67">
        <v>1</v>
      </c>
      <c r="B34" s="78" t="s">
        <v>89</v>
      </c>
      <c r="C34" s="86" t="s">
        <v>89</v>
      </c>
      <c r="D34" s="86" t="s">
        <v>89</v>
      </c>
      <c r="E34" s="86" t="s">
        <v>89</v>
      </c>
      <c r="F34" s="86" t="s">
        <v>89</v>
      </c>
      <c r="G34" s="86" t="s">
        <v>89</v>
      </c>
      <c r="H34" s="86" t="s">
        <v>89</v>
      </c>
      <c r="I34" s="86" t="s">
        <v>89</v>
      </c>
      <c r="J34" s="86" t="s">
        <v>89</v>
      </c>
      <c r="K34" s="86" t="s">
        <v>89</v>
      </c>
      <c r="L34" s="86" t="s">
        <v>89</v>
      </c>
      <c r="M34" s="86" t="s">
        <v>89</v>
      </c>
      <c r="N34" s="86" t="s">
        <v>89</v>
      </c>
      <c r="O34">
        <v>5.5615246295928955E-2</v>
      </c>
      <c r="P34">
        <v>3.8666825191765966E-2</v>
      </c>
      <c r="Q34">
        <v>1.3665026512704773E-2</v>
      </c>
      <c r="R34">
        <v>0</v>
      </c>
      <c r="S34">
        <v>0</v>
      </c>
      <c r="T34">
        <v>0</v>
      </c>
      <c r="U34">
        <v>0</v>
      </c>
      <c r="V34">
        <v>0</v>
      </c>
      <c r="W34">
        <v>0</v>
      </c>
      <c r="X34">
        <v>0</v>
      </c>
      <c r="Y34">
        <v>0</v>
      </c>
      <c r="Z34">
        <v>0</v>
      </c>
      <c r="AA34" s="69">
        <v>0</v>
      </c>
    </row>
    <row r="35" spans="1:47" x14ac:dyDescent="0.3">
      <c r="A35" s="67">
        <v>2</v>
      </c>
      <c r="B35" s="78" t="s">
        <v>89</v>
      </c>
      <c r="C35" s="86" t="s">
        <v>89</v>
      </c>
      <c r="D35" s="86" t="s">
        <v>89</v>
      </c>
      <c r="E35" s="86" t="s">
        <v>89</v>
      </c>
      <c r="F35" s="86" t="s">
        <v>89</v>
      </c>
      <c r="G35" s="86" t="s">
        <v>89</v>
      </c>
      <c r="H35" s="86" t="s">
        <v>89</v>
      </c>
      <c r="I35" s="86" t="s">
        <v>89</v>
      </c>
      <c r="J35" s="86" t="s">
        <v>89</v>
      </c>
      <c r="K35" s="86" t="s">
        <v>89</v>
      </c>
      <c r="L35" s="86" t="s">
        <v>89</v>
      </c>
      <c r="M35" s="86" t="s">
        <v>89</v>
      </c>
      <c r="N35" s="86" t="s">
        <v>89</v>
      </c>
      <c r="O35">
        <v>5.5615246295928955E-2</v>
      </c>
      <c r="P35">
        <v>3.8600775731574589E-2</v>
      </c>
      <c r="Q35">
        <v>1.3665026512704773E-2</v>
      </c>
      <c r="R35">
        <v>0</v>
      </c>
      <c r="S35">
        <v>0</v>
      </c>
      <c r="T35">
        <v>0</v>
      </c>
      <c r="U35">
        <v>0</v>
      </c>
      <c r="V35">
        <v>0</v>
      </c>
      <c r="W35">
        <v>0</v>
      </c>
      <c r="X35">
        <v>0</v>
      </c>
      <c r="Y35">
        <v>0</v>
      </c>
      <c r="Z35">
        <v>0</v>
      </c>
      <c r="AA35" s="69">
        <v>0</v>
      </c>
    </row>
    <row r="36" spans="1:47" x14ac:dyDescent="0.3">
      <c r="A36" s="67">
        <v>3</v>
      </c>
      <c r="B36" s="78" t="s">
        <v>89</v>
      </c>
      <c r="C36" s="86" t="s">
        <v>89</v>
      </c>
      <c r="D36" s="86" t="s">
        <v>89</v>
      </c>
      <c r="E36" s="86" t="s">
        <v>89</v>
      </c>
      <c r="F36" s="86" t="s">
        <v>89</v>
      </c>
      <c r="G36" s="86" t="s">
        <v>89</v>
      </c>
      <c r="H36" s="86" t="s">
        <v>89</v>
      </c>
      <c r="I36" s="86" t="s">
        <v>89</v>
      </c>
      <c r="J36" s="86" t="s">
        <v>89</v>
      </c>
      <c r="K36" s="86" t="s">
        <v>89</v>
      </c>
      <c r="L36" s="86" t="s">
        <v>89</v>
      </c>
      <c r="M36" s="86" t="s">
        <v>89</v>
      </c>
      <c r="N36" s="86" t="s">
        <v>89</v>
      </c>
      <c r="O36">
        <v>5.5615246295928955E-2</v>
      </c>
      <c r="P36">
        <v>3.8600775731574589E-2</v>
      </c>
      <c r="Q36">
        <v>1.3665026512704773E-2</v>
      </c>
      <c r="R36">
        <v>0</v>
      </c>
      <c r="S36">
        <v>0</v>
      </c>
      <c r="T36">
        <v>0</v>
      </c>
      <c r="U36">
        <v>0</v>
      </c>
      <c r="V36">
        <v>0</v>
      </c>
      <c r="W36">
        <v>0</v>
      </c>
      <c r="X36">
        <v>0</v>
      </c>
      <c r="Y36">
        <v>0</v>
      </c>
      <c r="Z36">
        <v>0</v>
      </c>
      <c r="AA36" s="69">
        <v>0</v>
      </c>
      <c r="AH36" s="93" t="s">
        <v>119</v>
      </c>
      <c r="AI36" s="217" t="s">
        <v>112</v>
      </c>
      <c r="AJ36" s="217"/>
      <c r="AK36" s="217"/>
      <c r="AL36" s="217"/>
      <c r="AM36" s="217"/>
      <c r="AN36" s="217"/>
      <c r="AO36" s="217"/>
      <c r="AP36" s="217"/>
      <c r="AQ36" s="217"/>
      <c r="AR36" s="217"/>
      <c r="AS36" s="217"/>
      <c r="AT36" s="217"/>
      <c r="AU36" s="217"/>
    </row>
    <row r="37" spans="1:47" x14ac:dyDescent="0.3">
      <c r="A37" s="67">
        <v>4</v>
      </c>
      <c r="B37" s="78" t="s">
        <v>89</v>
      </c>
      <c r="C37" s="86" t="s">
        <v>89</v>
      </c>
      <c r="D37" s="86" t="s">
        <v>89</v>
      </c>
      <c r="E37" s="86" t="s">
        <v>89</v>
      </c>
      <c r="F37" s="86" t="s">
        <v>89</v>
      </c>
      <c r="G37" s="86" t="s">
        <v>89</v>
      </c>
      <c r="H37" s="86" t="s">
        <v>89</v>
      </c>
      <c r="I37" s="86" t="s">
        <v>89</v>
      </c>
      <c r="J37" s="86" t="s">
        <v>89</v>
      </c>
      <c r="K37" s="86" t="s">
        <v>89</v>
      </c>
      <c r="L37" s="86" t="s">
        <v>89</v>
      </c>
      <c r="M37" s="86" t="s">
        <v>89</v>
      </c>
      <c r="N37" s="86" t="s">
        <v>89</v>
      </c>
      <c r="O37">
        <v>5.5615246295928955E-2</v>
      </c>
      <c r="P37">
        <v>3.8600775731574589E-2</v>
      </c>
      <c r="Q37">
        <v>1.3665026512704773E-2</v>
      </c>
      <c r="R37">
        <v>0</v>
      </c>
      <c r="S37">
        <v>0</v>
      </c>
      <c r="T37">
        <v>0</v>
      </c>
      <c r="U37">
        <v>0</v>
      </c>
      <c r="V37">
        <v>0</v>
      </c>
      <c r="W37">
        <v>0</v>
      </c>
      <c r="X37">
        <v>0</v>
      </c>
      <c r="Y37">
        <v>0</v>
      </c>
      <c r="Z37">
        <v>0</v>
      </c>
      <c r="AA37" s="69">
        <v>0</v>
      </c>
      <c r="AH37" s="93"/>
      <c r="AI37" s="217" t="s">
        <v>203</v>
      </c>
      <c r="AJ37" s="217"/>
      <c r="AK37" s="217"/>
      <c r="AL37" s="217"/>
      <c r="AM37" s="217"/>
      <c r="AN37" s="217"/>
      <c r="AO37" s="217"/>
      <c r="AP37" s="217"/>
      <c r="AQ37" s="217"/>
      <c r="AR37" s="217"/>
      <c r="AS37" s="217"/>
      <c r="AT37" s="217"/>
      <c r="AU37" s="217"/>
    </row>
    <row r="38" spans="1:47" x14ac:dyDescent="0.3">
      <c r="A38" s="67">
        <v>5</v>
      </c>
      <c r="B38" s="78" t="s">
        <v>89</v>
      </c>
      <c r="C38" s="86" t="s">
        <v>89</v>
      </c>
      <c r="D38" s="86" t="s">
        <v>89</v>
      </c>
      <c r="E38" s="86" t="s">
        <v>89</v>
      </c>
      <c r="F38" s="86" t="s">
        <v>89</v>
      </c>
      <c r="G38" s="86" t="s">
        <v>89</v>
      </c>
      <c r="H38" s="86" t="s">
        <v>89</v>
      </c>
      <c r="I38" s="86" t="s">
        <v>89</v>
      </c>
      <c r="J38" s="86" t="s">
        <v>89</v>
      </c>
      <c r="K38" s="86" t="s">
        <v>89</v>
      </c>
      <c r="L38" s="86" t="s">
        <v>89</v>
      </c>
      <c r="M38" s="86" t="s">
        <v>89</v>
      </c>
      <c r="N38" s="86" t="s">
        <v>89</v>
      </c>
      <c r="O38">
        <v>5.5615246295928955E-2</v>
      </c>
      <c r="P38">
        <v>3.8600775731574589E-2</v>
      </c>
      <c r="Q38">
        <v>1.3665026512704773E-2</v>
      </c>
      <c r="R38">
        <v>0</v>
      </c>
      <c r="S38">
        <v>0</v>
      </c>
      <c r="T38">
        <v>0</v>
      </c>
      <c r="U38">
        <v>0</v>
      </c>
      <c r="V38">
        <v>0</v>
      </c>
      <c r="W38">
        <v>0</v>
      </c>
      <c r="X38">
        <v>0</v>
      </c>
      <c r="Y38">
        <v>0</v>
      </c>
      <c r="Z38">
        <v>0</v>
      </c>
      <c r="AA38" s="69">
        <v>0</v>
      </c>
      <c r="AH38" s="93"/>
      <c r="AI38" s="217" t="s">
        <v>204</v>
      </c>
      <c r="AJ38" s="217"/>
      <c r="AK38" s="217"/>
      <c r="AL38" s="217"/>
      <c r="AM38" s="217"/>
      <c r="AN38" s="217"/>
      <c r="AO38" s="217"/>
      <c r="AP38" s="217"/>
      <c r="AQ38" s="217"/>
      <c r="AR38" s="217"/>
      <c r="AS38" s="217"/>
      <c r="AT38" s="217"/>
      <c r="AU38" s="217"/>
    </row>
    <row r="39" spans="1:47" x14ac:dyDescent="0.3">
      <c r="A39" s="67">
        <v>6</v>
      </c>
      <c r="B39" s="78" t="s">
        <v>89</v>
      </c>
      <c r="C39" s="86" t="s">
        <v>89</v>
      </c>
      <c r="D39" s="86" t="s">
        <v>89</v>
      </c>
      <c r="E39" s="86" t="s">
        <v>89</v>
      </c>
      <c r="F39" s="86" t="s">
        <v>89</v>
      </c>
      <c r="G39" s="86" t="s">
        <v>89</v>
      </c>
      <c r="H39" s="86" t="s">
        <v>89</v>
      </c>
      <c r="I39" s="86" t="s">
        <v>89</v>
      </c>
      <c r="J39" s="86" t="s">
        <v>89</v>
      </c>
      <c r="K39" s="86" t="s">
        <v>89</v>
      </c>
      <c r="L39" s="86" t="s">
        <v>89</v>
      </c>
      <c r="M39" s="86" t="s">
        <v>89</v>
      </c>
      <c r="N39" s="86" t="s">
        <v>89</v>
      </c>
      <c r="O39">
        <v>5.5615246295928955E-2</v>
      </c>
      <c r="P39">
        <v>3.8600775731574589E-2</v>
      </c>
      <c r="Q39">
        <v>1.3665026512704773E-2</v>
      </c>
      <c r="R39">
        <v>0</v>
      </c>
      <c r="S39">
        <v>0</v>
      </c>
      <c r="T39">
        <v>0</v>
      </c>
      <c r="U39">
        <v>0</v>
      </c>
      <c r="V39">
        <v>0</v>
      </c>
      <c r="W39">
        <v>0</v>
      </c>
      <c r="X39">
        <v>0</v>
      </c>
      <c r="Y39">
        <v>0</v>
      </c>
      <c r="Z39">
        <v>0</v>
      </c>
      <c r="AA39" s="69">
        <v>0</v>
      </c>
      <c r="AH39" s="93"/>
      <c r="AI39" s="95"/>
      <c r="AJ39" s="95"/>
      <c r="AK39" s="95"/>
      <c r="AL39" s="95"/>
      <c r="AM39" s="95"/>
      <c r="AN39" s="95"/>
      <c r="AO39" s="95"/>
      <c r="AP39" s="95"/>
      <c r="AQ39" s="95"/>
      <c r="AR39" s="95"/>
      <c r="AS39" s="95"/>
      <c r="AT39" s="95"/>
      <c r="AU39" s="95"/>
    </row>
    <row r="40" spans="1:47" x14ac:dyDescent="0.3">
      <c r="A40" s="67">
        <v>7</v>
      </c>
      <c r="B40" s="78" t="s">
        <v>89</v>
      </c>
      <c r="C40" s="86" t="s">
        <v>89</v>
      </c>
      <c r="D40" s="86" t="s">
        <v>89</v>
      </c>
      <c r="E40" s="86" t="s">
        <v>89</v>
      </c>
      <c r="F40" s="86" t="s">
        <v>89</v>
      </c>
      <c r="G40" s="86" t="s">
        <v>89</v>
      </c>
      <c r="H40" s="86" t="s">
        <v>89</v>
      </c>
      <c r="I40" s="86" t="s">
        <v>89</v>
      </c>
      <c r="J40" s="86" t="s">
        <v>89</v>
      </c>
      <c r="K40" s="86" t="s">
        <v>89</v>
      </c>
      <c r="L40" s="86" t="s">
        <v>89</v>
      </c>
      <c r="M40" s="86" t="s">
        <v>89</v>
      </c>
      <c r="N40" s="86" t="s">
        <v>89</v>
      </c>
      <c r="O40">
        <v>5.5615246295928955E-2</v>
      </c>
      <c r="P40">
        <v>3.8600775731574589E-2</v>
      </c>
      <c r="Q40">
        <v>1.3665026512704773E-2</v>
      </c>
      <c r="R40">
        <v>0</v>
      </c>
      <c r="S40">
        <v>0</v>
      </c>
      <c r="T40">
        <v>0</v>
      </c>
      <c r="U40">
        <v>0</v>
      </c>
      <c r="V40">
        <v>0</v>
      </c>
      <c r="W40">
        <v>0</v>
      </c>
      <c r="X40">
        <v>0</v>
      </c>
      <c r="Y40">
        <v>0</v>
      </c>
      <c r="Z40">
        <v>0</v>
      </c>
      <c r="AA40" s="69">
        <v>0</v>
      </c>
      <c r="AH40" s="93"/>
      <c r="AI40" s="94" t="s">
        <v>214</v>
      </c>
      <c r="AJ40" s="94"/>
      <c r="AK40" s="94"/>
      <c r="AL40" s="94"/>
      <c r="AM40" s="94"/>
      <c r="AN40" s="94"/>
      <c r="AO40" s="94"/>
      <c r="AP40" s="94"/>
      <c r="AQ40" s="94"/>
      <c r="AR40" s="94"/>
      <c r="AS40" s="94"/>
      <c r="AT40" s="94"/>
      <c r="AU40" s="94"/>
    </row>
    <row r="41" spans="1:47" x14ac:dyDescent="0.3">
      <c r="A41" s="67">
        <v>8</v>
      </c>
      <c r="B41" s="78" t="s">
        <v>89</v>
      </c>
      <c r="C41" s="86" t="s">
        <v>89</v>
      </c>
      <c r="D41" s="86" t="s">
        <v>89</v>
      </c>
      <c r="E41" s="86" t="s">
        <v>89</v>
      </c>
      <c r="F41" s="86" t="s">
        <v>89</v>
      </c>
      <c r="G41" s="86" t="s">
        <v>89</v>
      </c>
      <c r="H41" s="86" t="s">
        <v>89</v>
      </c>
      <c r="I41" s="86" t="s">
        <v>89</v>
      </c>
      <c r="J41" s="86" t="s">
        <v>89</v>
      </c>
      <c r="K41" s="86" t="s">
        <v>89</v>
      </c>
      <c r="L41" s="86" t="s">
        <v>89</v>
      </c>
      <c r="M41" s="86" t="s">
        <v>89</v>
      </c>
      <c r="N41" s="86" t="s">
        <v>89</v>
      </c>
      <c r="O41">
        <v>5.5615246295928955E-2</v>
      </c>
      <c r="P41">
        <v>3.8600775731574589E-2</v>
      </c>
      <c r="Q41">
        <v>1.3665026512704773E-2</v>
      </c>
      <c r="R41">
        <v>0</v>
      </c>
      <c r="S41">
        <v>0</v>
      </c>
      <c r="T41">
        <v>0</v>
      </c>
      <c r="U41">
        <v>0</v>
      </c>
      <c r="V41">
        <v>0</v>
      </c>
      <c r="W41">
        <v>0</v>
      </c>
      <c r="X41">
        <v>0</v>
      </c>
      <c r="Y41">
        <v>0</v>
      </c>
      <c r="Z41">
        <v>0</v>
      </c>
      <c r="AA41" s="69">
        <v>0</v>
      </c>
      <c r="AH41" s="93"/>
      <c r="AI41" s="94"/>
      <c r="AJ41" s="94"/>
      <c r="AK41" s="94"/>
      <c r="AL41" s="94"/>
      <c r="AM41" s="94"/>
      <c r="AN41" s="94"/>
      <c r="AO41" s="94"/>
      <c r="AP41" s="94"/>
      <c r="AQ41" s="94"/>
      <c r="AR41" s="94"/>
      <c r="AS41" s="94"/>
      <c r="AT41" s="94"/>
      <c r="AU41" s="94"/>
    </row>
    <row r="42" spans="1:47" x14ac:dyDescent="0.3">
      <c r="A42" s="67">
        <v>9</v>
      </c>
      <c r="B42" s="78" t="s">
        <v>89</v>
      </c>
      <c r="C42" s="86" t="s">
        <v>89</v>
      </c>
      <c r="D42" s="86" t="s">
        <v>89</v>
      </c>
      <c r="E42" s="86" t="s">
        <v>89</v>
      </c>
      <c r="F42" s="86" t="s">
        <v>89</v>
      </c>
      <c r="G42" s="86" t="s">
        <v>89</v>
      </c>
      <c r="H42" s="86" t="s">
        <v>89</v>
      </c>
      <c r="I42" s="86" t="s">
        <v>89</v>
      </c>
      <c r="J42" s="86" t="s">
        <v>89</v>
      </c>
      <c r="K42" s="86" t="s">
        <v>89</v>
      </c>
      <c r="L42" s="86" t="s">
        <v>89</v>
      </c>
      <c r="M42" s="86" t="s">
        <v>89</v>
      </c>
      <c r="N42" s="86" t="s">
        <v>89</v>
      </c>
      <c r="O42">
        <v>5.5615246295928955E-2</v>
      </c>
      <c r="P42">
        <v>3.8600775731574589E-2</v>
      </c>
      <c r="Q42">
        <v>1.3665026512704773E-2</v>
      </c>
      <c r="R42">
        <v>0</v>
      </c>
      <c r="S42">
        <v>0</v>
      </c>
      <c r="T42">
        <v>0</v>
      </c>
      <c r="U42">
        <v>0</v>
      </c>
      <c r="V42">
        <v>0</v>
      </c>
      <c r="W42">
        <v>0</v>
      </c>
      <c r="X42">
        <v>0</v>
      </c>
      <c r="Y42">
        <v>0</v>
      </c>
      <c r="Z42">
        <v>0</v>
      </c>
      <c r="AA42" s="69">
        <v>0</v>
      </c>
      <c r="AH42" s="93"/>
      <c r="AI42" s="95" t="s">
        <v>215</v>
      </c>
      <c r="AJ42" s="95"/>
      <c r="AK42" s="95"/>
      <c r="AL42" s="95"/>
      <c r="AM42" s="95"/>
      <c r="AN42" s="95"/>
      <c r="AO42" s="95"/>
      <c r="AP42" s="95"/>
      <c r="AQ42" s="95"/>
      <c r="AR42" s="95"/>
      <c r="AS42" s="95"/>
      <c r="AT42" s="95"/>
      <c r="AU42" s="95"/>
    </row>
    <row r="43" spans="1:47" x14ac:dyDescent="0.3">
      <c r="A43" s="67">
        <v>10</v>
      </c>
      <c r="B43" s="78" t="s">
        <v>89</v>
      </c>
      <c r="C43" s="86" t="s">
        <v>89</v>
      </c>
      <c r="D43" s="86" t="s">
        <v>89</v>
      </c>
      <c r="E43" s="86" t="s">
        <v>89</v>
      </c>
      <c r="F43" s="86" t="s">
        <v>89</v>
      </c>
      <c r="G43" s="86" t="s">
        <v>89</v>
      </c>
      <c r="H43" s="86" t="s">
        <v>89</v>
      </c>
      <c r="I43" s="86" t="s">
        <v>89</v>
      </c>
      <c r="J43" s="86" t="s">
        <v>89</v>
      </c>
      <c r="K43" s="86" t="s">
        <v>89</v>
      </c>
      <c r="L43" s="86" t="s">
        <v>89</v>
      </c>
      <c r="M43" s="86" t="s">
        <v>89</v>
      </c>
      <c r="N43" s="86" t="s">
        <v>89</v>
      </c>
      <c r="O43">
        <v>5.5615246295928955E-2</v>
      </c>
      <c r="P43">
        <v>3.8600775731574589E-2</v>
      </c>
      <c r="Q43">
        <v>1.3665026512704773E-2</v>
      </c>
      <c r="R43">
        <v>0</v>
      </c>
      <c r="S43">
        <v>0</v>
      </c>
      <c r="T43">
        <v>0</v>
      </c>
      <c r="U43">
        <v>0</v>
      </c>
      <c r="V43">
        <v>0</v>
      </c>
      <c r="W43">
        <v>0</v>
      </c>
      <c r="X43">
        <v>0</v>
      </c>
      <c r="Y43">
        <v>0</v>
      </c>
      <c r="Z43">
        <v>0</v>
      </c>
      <c r="AA43" s="69">
        <v>0</v>
      </c>
      <c r="AH43" s="93"/>
      <c r="AI43" s="94" t="s">
        <v>216</v>
      </c>
      <c r="AJ43" s="94"/>
      <c r="AK43" s="94"/>
      <c r="AL43" s="94"/>
      <c r="AM43" s="94"/>
      <c r="AN43" s="94"/>
      <c r="AO43" s="94"/>
      <c r="AP43" s="94"/>
      <c r="AQ43" s="94"/>
      <c r="AR43" s="94"/>
      <c r="AS43" s="94"/>
      <c r="AT43" s="94"/>
      <c r="AU43" s="94"/>
    </row>
    <row r="44" spans="1:47" x14ac:dyDescent="0.3">
      <c r="A44" s="67">
        <v>11</v>
      </c>
      <c r="B44" s="78" t="s">
        <v>89</v>
      </c>
      <c r="C44" s="86" t="s">
        <v>89</v>
      </c>
      <c r="D44" s="86" t="s">
        <v>89</v>
      </c>
      <c r="E44" s="86" t="s">
        <v>89</v>
      </c>
      <c r="F44" s="86" t="s">
        <v>89</v>
      </c>
      <c r="G44" s="86" t="s">
        <v>89</v>
      </c>
      <c r="H44" s="86" t="s">
        <v>89</v>
      </c>
      <c r="I44" s="86" t="s">
        <v>89</v>
      </c>
      <c r="J44" s="86" t="s">
        <v>89</v>
      </c>
      <c r="K44" s="86" t="s">
        <v>89</v>
      </c>
      <c r="L44" s="86" t="s">
        <v>89</v>
      </c>
      <c r="M44" s="86" t="s">
        <v>89</v>
      </c>
      <c r="N44" s="86" t="s">
        <v>89</v>
      </c>
      <c r="O44">
        <v>5.5615246295928955E-2</v>
      </c>
      <c r="P44">
        <v>3.8600775731574589E-2</v>
      </c>
      <c r="Q44">
        <v>1.3665026512704773E-2</v>
      </c>
      <c r="R44">
        <v>0</v>
      </c>
      <c r="S44">
        <v>0</v>
      </c>
      <c r="T44">
        <v>0</v>
      </c>
      <c r="U44">
        <v>0</v>
      </c>
      <c r="V44">
        <v>0</v>
      </c>
      <c r="W44">
        <v>0</v>
      </c>
      <c r="X44">
        <v>0</v>
      </c>
      <c r="Y44">
        <v>0</v>
      </c>
      <c r="Z44">
        <v>0</v>
      </c>
      <c r="AA44" s="69">
        <v>0</v>
      </c>
      <c r="AH44" s="93"/>
      <c r="AI44" s="94"/>
      <c r="AJ44" s="94"/>
      <c r="AK44" s="94"/>
      <c r="AL44" s="94"/>
      <c r="AM44" s="94"/>
      <c r="AN44" s="94"/>
      <c r="AO44" s="94"/>
      <c r="AP44" s="94"/>
      <c r="AQ44" s="94"/>
      <c r="AR44" s="94"/>
      <c r="AS44" s="94"/>
      <c r="AT44" s="94"/>
      <c r="AU44" s="94"/>
    </row>
    <row r="45" spans="1:47" x14ac:dyDescent="0.3">
      <c r="A45" s="67">
        <v>12</v>
      </c>
      <c r="B45" s="78" t="s">
        <v>89</v>
      </c>
      <c r="C45" s="86" t="s">
        <v>89</v>
      </c>
      <c r="D45" s="86" t="s">
        <v>89</v>
      </c>
      <c r="E45" s="86" t="s">
        <v>89</v>
      </c>
      <c r="F45" s="86" t="s">
        <v>89</v>
      </c>
      <c r="G45" s="86" t="s">
        <v>89</v>
      </c>
      <c r="H45" s="86" t="s">
        <v>89</v>
      </c>
      <c r="I45" s="86" t="s">
        <v>89</v>
      </c>
      <c r="J45" s="86" t="s">
        <v>89</v>
      </c>
      <c r="K45" s="86" t="s">
        <v>89</v>
      </c>
      <c r="L45" s="86" t="s">
        <v>89</v>
      </c>
      <c r="M45" s="86" t="s">
        <v>89</v>
      </c>
      <c r="N45" s="86" t="s">
        <v>89</v>
      </c>
      <c r="O45">
        <v>5.5615246295928955E-2</v>
      </c>
      <c r="P45">
        <v>3.8600775731574589E-2</v>
      </c>
      <c r="Q45">
        <v>1.3665026512704773E-2</v>
      </c>
      <c r="R45">
        <v>0</v>
      </c>
      <c r="S45">
        <v>0</v>
      </c>
      <c r="T45">
        <v>0</v>
      </c>
      <c r="U45">
        <v>0</v>
      </c>
      <c r="V45">
        <v>0</v>
      </c>
      <c r="W45">
        <v>0</v>
      </c>
      <c r="X45">
        <v>0</v>
      </c>
      <c r="Y45">
        <v>0</v>
      </c>
      <c r="Z45">
        <v>0</v>
      </c>
      <c r="AA45" s="69">
        <v>0</v>
      </c>
    </row>
    <row r="46" spans="1:47" x14ac:dyDescent="0.3">
      <c r="A46" s="67">
        <v>13</v>
      </c>
      <c r="B46" s="78" t="s">
        <v>89</v>
      </c>
      <c r="C46" s="86" t="s">
        <v>89</v>
      </c>
      <c r="D46" s="86" t="s">
        <v>89</v>
      </c>
      <c r="E46" s="86" t="s">
        <v>89</v>
      </c>
      <c r="F46" s="86" t="s">
        <v>89</v>
      </c>
      <c r="G46" s="86" t="s">
        <v>89</v>
      </c>
      <c r="H46" s="86" t="s">
        <v>89</v>
      </c>
      <c r="I46" s="86" t="s">
        <v>89</v>
      </c>
      <c r="J46" s="86" t="s">
        <v>89</v>
      </c>
      <c r="K46" s="86" t="s">
        <v>89</v>
      </c>
      <c r="L46" s="86" t="s">
        <v>89</v>
      </c>
      <c r="M46" s="86" t="s">
        <v>89</v>
      </c>
      <c r="N46" s="86" t="s">
        <v>89</v>
      </c>
      <c r="O46">
        <v>5.5615246295928955E-2</v>
      </c>
      <c r="P46">
        <v>3.8600775731574589E-2</v>
      </c>
      <c r="Q46">
        <v>1.3665026512704773E-2</v>
      </c>
      <c r="R46">
        <v>0</v>
      </c>
      <c r="S46">
        <v>0</v>
      </c>
      <c r="T46">
        <v>0</v>
      </c>
      <c r="U46">
        <v>0</v>
      </c>
      <c r="V46">
        <v>0</v>
      </c>
      <c r="W46">
        <v>0</v>
      </c>
      <c r="X46">
        <v>0</v>
      </c>
      <c r="Y46">
        <v>0</v>
      </c>
      <c r="Z46">
        <v>0</v>
      </c>
      <c r="AA46" s="69">
        <v>0</v>
      </c>
    </row>
    <row r="47" spans="1:47" x14ac:dyDescent="0.3">
      <c r="A47" s="67">
        <v>14</v>
      </c>
      <c r="B47" s="78" t="s">
        <v>89</v>
      </c>
      <c r="C47" s="86" t="s">
        <v>89</v>
      </c>
      <c r="D47" s="86" t="s">
        <v>89</v>
      </c>
      <c r="E47" s="86" t="s">
        <v>89</v>
      </c>
      <c r="F47" s="86" t="s">
        <v>89</v>
      </c>
      <c r="G47" s="86" t="s">
        <v>89</v>
      </c>
      <c r="H47" s="86" t="s">
        <v>89</v>
      </c>
      <c r="I47" s="86" t="s">
        <v>89</v>
      </c>
      <c r="J47" s="86" t="s">
        <v>89</v>
      </c>
      <c r="K47" s="86" t="s">
        <v>89</v>
      </c>
      <c r="L47" s="86" t="s">
        <v>89</v>
      </c>
      <c r="M47" s="86" t="s">
        <v>89</v>
      </c>
      <c r="N47" s="86" t="s">
        <v>89</v>
      </c>
      <c r="O47">
        <v>5.5615246295928955E-2</v>
      </c>
      <c r="P47">
        <v>3.8600775731574589E-2</v>
      </c>
      <c r="Q47">
        <v>1.3665026512704773E-2</v>
      </c>
      <c r="R47">
        <v>0</v>
      </c>
      <c r="S47">
        <v>0</v>
      </c>
      <c r="T47">
        <v>0</v>
      </c>
      <c r="U47">
        <v>0</v>
      </c>
      <c r="V47">
        <v>0</v>
      </c>
      <c r="W47">
        <v>0</v>
      </c>
      <c r="X47">
        <v>0</v>
      </c>
      <c r="Y47">
        <v>0</v>
      </c>
      <c r="Z47">
        <v>0</v>
      </c>
      <c r="AA47" s="69">
        <v>0</v>
      </c>
    </row>
    <row r="48" spans="1:47" x14ac:dyDescent="0.3">
      <c r="A48" s="67">
        <v>15</v>
      </c>
      <c r="B48" s="78" t="s">
        <v>89</v>
      </c>
      <c r="C48" s="86" t="s">
        <v>89</v>
      </c>
      <c r="D48" s="86" t="s">
        <v>89</v>
      </c>
      <c r="E48" s="86" t="s">
        <v>89</v>
      </c>
      <c r="F48" s="86" t="s">
        <v>89</v>
      </c>
      <c r="G48" s="86" t="s">
        <v>89</v>
      </c>
      <c r="H48" s="86" t="s">
        <v>89</v>
      </c>
      <c r="I48" s="86" t="s">
        <v>89</v>
      </c>
      <c r="J48" s="86" t="s">
        <v>89</v>
      </c>
      <c r="K48" s="86" t="s">
        <v>89</v>
      </c>
      <c r="L48" s="86" t="s">
        <v>89</v>
      </c>
      <c r="M48" s="86" t="s">
        <v>89</v>
      </c>
      <c r="N48" s="86" t="s">
        <v>89</v>
      </c>
      <c r="O48">
        <v>5.5615246295928955E-2</v>
      </c>
      <c r="P48">
        <v>3.8600775731574589E-2</v>
      </c>
      <c r="Q48">
        <v>1.3665026512704773E-2</v>
      </c>
      <c r="R48">
        <v>0</v>
      </c>
      <c r="S48">
        <v>0</v>
      </c>
      <c r="T48">
        <v>0</v>
      </c>
      <c r="U48">
        <v>0</v>
      </c>
      <c r="V48">
        <v>0</v>
      </c>
      <c r="W48">
        <v>0</v>
      </c>
      <c r="X48">
        <v>0</v>
      </c>
      <c r="Y48">
        <v>0</v>
      </c>
      <c r="Z48">
        <v>0</v>
      </c>
      <c r="AA48" s="69">
        <v>0</v>
      </c>
    </row>
    <row r="49" spans="1:36" x14ac:dyDescent="0.3">
      <c r="A49" s="67">
        <v>16</v>
      </c>
      <c r="B49" s="78" t="s">
        <v>89</v>
      </c>
      <c r="C49" s="86" t="s">
        <v>89</v>
      </c>
      <c r="D49" s="86" t="s">
        <v>89</v>
      </c>
      <c r="E49" s="86" t="s">
        <v>89</v>
      </c>
      <c r="F49" s="86" t="s">
        <v>89</v>
      </c>
      <c r="G49" s="86" t="s">
        <v>89</v>
      </c>
      <c r="H49" s="86" t="s">
        <v>89</v>
      </c>
      <c r="I49" s="86" t="s">
        <v>89</v>
      </c>
      <c r="J49" s="86" t="s">
        <v>89</v>
      </c>
      <c r="K49" s="86" t="s">
        <v>89</v>
      </c>
      <c r="L49" s="86" t="s">
        <v>89</v>
      </c>
      <c r="M49" s="86" t="s">
        <v>89</v>
      </c>
      <c r="N49" s="86" t="s">
        <v>89</v>
      </c>
      <c r="O49">
        <v>5.5615246295928997E-2</v>
      </c>
      <c r="P49">
        <v>3.8600775731574589E-2</v>
      </c>
      <c r="Q49">
        <v>1.3665026512704773E-2</v>
      </c>
      <c r="R49">
        <v>0</v>
      </c>
      <c r="S49">
        <v>0</v>
      </c>
      <c r="T49">
        <v>0</v>
      </c>
      <c r="U49">
        <v>0</v>
      </c>
      <c r="V49">
        <v>0</v>
      </c>
      <c r="W49">
        <v>0</v>
      </c>
      <c r="X49">
        <v>0</v>
      </c>
      <c r="Y49">
        <v>0</v>
      </c>
      <c r="Z49">
        <v>0</v>
      </c>
      <c r="AA49" s="69">
        <v>0</v>
      </c>
    </row>
    <row r="50" spans="1:36" x14ac:dyDescent="0.3">
      <c r="A50" s="67">
        <v>17</v>
      </c>
      <c r="B50" s="78" t="s">
        <v>89</v>
      </c>
      <c r="C50" s="86" t="s">
        <v>89</v>
      </c>
      <c r="D50" s="86" t="s">
        <v>89</v>
      </c>
      <c r="E50" s="86" t="s">
        <v>89</v>
      </c>
      <c r="F50" s="86" t="s">
        <v>89</v>
      </c>
      <c r="G50" s="86" t="s">
        <v>89</v>
      </c>
      <c r="H50" s="86" t="s">
        <v>89</v>
      </c>
      <c r="I50" s="86" t="s">
        <v>89</v>
      </c>
      <c r="J50" s="86" t="s">
        <v>89</v>
      </c>
      <c r="K50" s="86" t="s">
        <v>89</v>
      </c>
      <c r="L50" s="86" t="s">
        <v>89</v>
      </c>
      <c r="M50" s="86" t="s">
        <v>89</v>
      </c>
      <c r="N50" s="86" t="s">
        <v>89</v>
      </c>
      <c r="O50" s="86" t="s">
        <v>89</v>
      </c>
      <c r="P50">
        <v>3.8605204175299175E-2</v>
      </c>
      <c r="Q50">
        <v>1.3663555181860696E-2</v>
      </c>
      <c r="R50">
        <v>0</v>
      </c>
      <c r="S50">
        <v>0</v>
      </c>
      <c r="T50">
        <v>0</v>
      </c>
      <c r="U50">
        <v>0</v>
      </c>
      <c r="V50">
        <v>0</v>
      </c>
      <c r="W50">
        <v>0</v>
      </c>
      <c r="X50">
        <v>0</v>
      </c>
      <c r="Y50">
        <v>0</v>
      </c>
      <c r="Z50">
        <v>0</v>
      </c>
      <c r="AA50" s="69">
        <v>0</v>
      </c>
    </row>
    <row r="51" spans="1:36" x14ac:dyDescent="0.3">
      <c r="A51" s="67">
        <v>18</v>
      </c>
      <c r="B51" s="78" t="s">
        <v>89</v>
      </c>
      <c r="C51" s="86" t="s">
        <v>89</v>
      </c>
      <c r="D51" s="86" t="s">
        <v>89</v>
      </c>
      <c r="E51" s="86" t="s">
        <v>89</v>
      </c>
      <c r="F51" s="86" t="s">
        <v>89</v>
      </c>
      <c r="G51" s="86" t="s">
        <v>89</v>
      </c>
      <c r="H51" s="86" t="s">
        <v>89</v>
      </c>
      <c r="I51" s="86" t="s">
        <v>89</v>
      </c>
      <c r="J51" s="86" t="s">
        <v>89</v>
      </c>
      <c r="K51" s="86" t="s">
        <v>89</v>
      </c>
      <c r="L51" s="86" t="s">
        <v>89</v>
      </c>
      <c r="M51" s="86" t="s">
        <v>89</v>
      </c>
      <c r="N51" s="86" t="s">
        <v>89</v>
      </c>
      <c r="O51" s="86" t="s">
        <v>89</v>
      </c>
      <c r="P51">
        <v>3.8605204175299175E-2</v>
      </c>
      <c r="Q51">
        <v>1.3663555181860696E-2</v>
      </c>
      <c r="R51">
        <v>0</v>
      </c>
      <c r="S51">
        <v>0</v>
      </c>
      <c r="T51">
        <v>0</v>
      </c>
      <c r="U51">
        <v>0</v>
      </c>
      <c r="V51">
        <v>0</v>
      </c>
      <c r="W51">
        <v>0</v>
      </c>
      <c r="X51">
        <v>0</v>
      </c>
      <c r="Y51">
        <v>0</v>
      </c>
      <c r="Z51">
        <v>0</v>
      </c>
      <c r="AA51" s="69">
        <v>0</v>
      </c>
    </row>
    <row r="52" spans="1:36" x14ac:dyDescent="0.3">
      <c r="A52" s="67">
        <v>19</v>
      </c>
      <c r="B52" s="78" t="s">
        <v>89</v>
      </c>
      <c r="C52" s="86" t="s">
        <v>89</v>
      </c>
      <c r="D52" s="86" t="s">
        <v>89</v>
      </c>
      <c r="E52" s="86" t="s">
        <v>89</v>
      </c>
      <c r="F52" s="86" t="s">
        <v>89</v>
      </c>
      <c r="G52" s="86" t="s">
        <v>89</v>
      </c>
      <c r="H52" s="86" t="s">
        <v>89</v>
      </c>
      <c r="I52" s="86" t="s">
        <v>89</v>
      </c>
      <c r="J52" s="86" t="s">
        <v>89</v>
      </c>
      <c r="K52" s="86" t="s">
        <v>89</v>
      </c>
      <c r="L52" s="86" t="s">
        <v>89</v>
      </c>
      <c r="M52" s="86" t="s">
        <v>89</v>
      </c>
      <c r="N52" s="86" t="s">
        <v>89</v>
      </c>
      <c r="O52" s="86" t="s">
        <v>89</v>
      </c>
      <c r="P52" s="86" t="s">
        <v>89</v>
      </c>
      <c r="Q52">
        <v>1.3637753597030771E-2</v>
      </c>
      <c r="R52" s="86" t="s">
        <v>89</v>
      </c>
      <c r="S52" s="86" t="s">
        <v>89</v>
      </c>
      <c r="T52" s="86" t="s">
        <v>89</v>
      </c>
      <c r="U52" s="86" t="s">
        <v>89</v>
      </c>
      <c r="V52" s="86" t="s">
        <v>89</v>
      </c>
      <c r="W52" s="86" t="s">
        <v>89</v>
      </c>
      <c r="X52" s="86" t="s">
        <v>89</v>
      </c>
      <c r="Y52" s="86" t="s">
        <v>89</v>
      </c>
      <c r="Z52" s="86" t="s">
        <v>89</v>
      </c>
      <c r="AA52" s="85" t="s">
        <v>89</v>
      </c>
    </row>
    <row r="53" spans="1:36" x14ac:dyDescent="0.3">
      <c r="A53" s="67">
        <v>20</v>
      </c>
      <c r="B53" s="78" t="s">
        <v>89</v>
      </c>
      <c r="C53" s="86" t="s">
        <v>89</v>
      </c>
      <c r="D53" s="86" t="s">
        <v>89</v>
      </c>
      <c r="E53" s="86" t="s">
        <v>89</v>
      </c>
      <c r="F53" s="86" t="s">
        <v>89</v>
      </c>
      <c r="G53" s="86" t="s">
        <v>89</v>
      </c>
      <c r="H53" s="86" t="s">
        <v>89</v>
      </c>
      <c r="I53" s="86" t="s">
        <v>89</v>
      </c>
      <c r="J53" s="86" t="s">
        <v>89</v>
      </c>
      <c r="K53" s="86" t="s">
        <v>89</v>
      </c>
      <c r="L53" s="86" t="s">
        <v>89</v>
      </c>
      <c r="M53" s="86" t="s">
        <v>89</v>
      </c>
      <c r="N53" s="86" t="s">
        <v>89</v>
      </c>
      <c r="O53" s="86" t="s">
        <v>89</v>
      </c>
      <c r="P53" s="86" t="s">
        <v>89</v>
      </c>
      <c r="Q53">
        <v>1.3566897918031435E-2</v>
      </c>
      <c r="R53" s="86" t="s">
        <v>89</v>
      </c>
      <c r="S53">
        <v>0</v>
      </c>
      <c r="T53">
        <v>0</v>
      </c>
      <c r="U53">
        <v>0</v>
      </c>
      <c r="V53">
        <v>0</v>
      </c>
      <c r="W53">
        <v>0</v>
      </c>
      <c r="X53">
        <v>0</v>
      </c>
      <c r="Y53">
        <v>0</v>
      </c>
      <c r="Z53">
        <v>0</v>
      </c>
      <c r="AA53" s="69">
        <v>0</v>
      </c>
    </row>
    <row r="54" spans="1:36" ht="15.6" x14ac:dyDescent="0.3">
      <c r="A54" s="67">
        <v>21</v>
      </c>
      <c r="B54" s="78" t="s">
        <v>89</v>
      </c>
      <c r="C54" s="86" t="s">
        <v>89</v>
      </c>
      <c r="D54" s="86" t="s">
        <v>89</v>
      </c>
      <c r="E54" s="86" t="s">
        <v>89</v>
      </c>
      <c r="F54" s="86" t="s">
        <v>89</v>
      </c>
      <c r="G54" s="86" t="s">
        <v>89</v>
      </c>
      <c r="H54" s="86" t="s">
        <v>89</v>
      </c>
      <c r="I54" s="86" t="s">
        <v>89</v>
      </c>
      <c r="J54" s="86" t="s">
        <v>89</v>
      </c>
      <c r="K54" s="86" t="s">
        <v>89</v>
      </c>
      <c r="L54" s="86" t="s">
        <v>89</v>
      </c>
      <c r="M54" s="86" t="s">
        <v>89</v>
      </c>
      <c r="N54" s="86" t="s">
        <v>89</v>
      </c>
      <c r="O54" s="86" t="s">
        <v>89</v>
      </c>
      <c r="P54" s="86" t="s">
        <v>89</v>
      </c>
      <c r="Q54" s="86" t="s">
        <v>89</v>
      </c>
      <c r="R54">
        <v>0</v>
      </c>
      <c r="S54">
        <v>0</v>
      </c>
      <c r="T54">
        <v>0</v>
      </c>
      <c r="U54">
        <v>0</v>
      </c>
      <c r="V54">
        <v>0</v>
      </c>
      <c r="W54">
        <v>0</v>
      </c>
      <c r="X54">
        <v>0</v>
      </c>
      <c r="Y54">
        <v>0</v>
      </c>
      <c r="Z54">
        <v>0</v>
      </c>
      <c r="AA54" s="69">
        <v>0</v>
      </c>
      <c r="AJ54" s="156"/>
    </row>
    <row r="55" spans="1:36" x14ac:dyDescent="0.3">
      <c r="A55" s="67">
        <v>22</v>
      </c>
      <c r="B55" s="78" t="s">
        <v>89</v>
      </c>
      <c r="C55" s="86" t="s">
        <v>89</v>
      </c>
      <c r="D55" s="86" t="s">
        <v>89</v>
      </c>
      <c r="E55" s="86" t="s">
        <v>89</v>
      </c>
      <c r="F55" s="86" t="s">
        <v>89</v>
      </c>
      <c r="G55" s="86" t="s">
        <v>89</v>
      </c>
      <c r="H55" s="86" t="s">
        <v>89</v>
      </c>
      <c r="I55" s="86" t="s">
        <v>89</v>
      </c>
      <c r="J55" s="86" t="s">
        <v>89</v>
      </c>
      <c r="K55" s="86" t="s">
        <v>89</v>
      </c>
      <c r="L55" s="86" t="s">
        <v>89</v>
      </c>
      <c r="M55" s="86" t="s">
        <v>89</v>
      </c>
      <c r="N55" s="86" t="s">
        <v>89</v>
      </c>
      <c r="O55" s="86" t="s">
        <v>89</v>
      </c>
      <c r="P55" s="86" t="s">
        <v>89</v>
      </c>
      <c r="Q55" s="86" t="s">
        <v>89</v>
      </c>
      <c r="R55">
        <v>0</v>
      </c>
      <c r="S55">
        <v>0</v>
      </c>
      <c r="T55">
        <v>0</v>
      </c>
      <c r="U55">
        <v>0</v>
      </c>
      <c r="V55">
        <v>0</v>
      </c>
      <c r="W55">
        <v>0</v>
      </c>
      <c r="X55">
        <v>0</v>
      </c>
      <c r="Y55">
        <v>0</v>
      </c>
      <c r="Z55">
        <v>0</v>
      </c>
      <c r="AA55" s="69">
        <v>0</v>
      </c>
    </row>
    <row r="56" spans="1:36" x14ac:dyDescent="0.3">
      <c r="A56" s="67">
        <v>23</v>
      </c>
      <c r="B56" s="78" t="s">
        <v>89</v>
      </c>
      <c r="C56" s="86" t="s">
        <v>89</v>
      </c>
      <c r="D56" s="86" t="s">
        <v>89</v>
      </c>
      <c r="E56" s="86" t="s">
        <v>89</v>
      </c>
      <c r="F56" s="86" t="s">
        <v>89</v>
      </c>
      <c r="G56" s="86" t="s">
        <v>89</v>
      </c>
      <c r="H56" s="86" t="s">
        <v>89</v>
      </c>
      <c r="I56" s="86" t="s">
        <v>89</v>
      </c>
      <c r="J56" s="86" t="s">
        <v>89</v>
      </c>
      <c r="K56" s="86" t="s">
        <v>89</v>
      </c>
      <c r="L56" s="86" t="s">
        <v>89</v>
      </c>
      <c r="M56" s="86" t="s">
        <v>89</v>
      </c>
      <c r="N56" s="86" t="s">
        <v>89</v>
      </c>
      <c r="O56" s="86" t="s">
        <v>89</v>
      </c>
      <c r="P56" s="86" t="s">
        <v>89</v>
      </c>
      <c r="Q56" s="86" t="s">
        <v>89</v>
      </c>
      <c r="R56" s="86" t="s">
        <v>89</v>
      </c>
      <c r="S56">
        <v>0</v>
      </c>
      <c r="T56">
        <v>0</v>
      </c>
      <c r="U56">
        <v>0</v>
      </c>
      <c r="V56">
        <v>0</v>
      </c>
      <c r="W56">
        <v>0</v>
      </c>
      <c r="X56">
        <v>0</v>
      </c>
      <c r="Y56">
        <v>0</v>
      </c>
      <c r="Z56">
        <v>0</v>
      </c>
      <c r="AA56" s="69">
        <v>0</v>
      </c>
    </row>
    <row r="57" spans="1:36" x14ac:dyDescent="0.3">
      <c r="A57" s="67">
        <v>24</v>
      </c>
      <c r="B57" s="78" t="s">
        <v>89</v>
      </c>
      <c r="C57" s="86" t="s">
        <v>89</v>
      </c>
      <c r="D57" s="86" t="s">
        <v>89</v>
      </c>
      <c r="E57" s="86" t="s">
        <v>89</v>
      </c>
      <c r="F57" s="86" t="s">
        <v>89</v>
      </c>
      <c r="G57" s="86" t="s">
        <v>89</v>
      </c>
      <c r="H57" s="86" t="s">
        <v>89</v>
      </c>
      <c r="I57" s="86" t="s">
        <v>89</v>
      </c>
      <c r="J57" s="86" t="s">
        <v>89</v>
      </c>
      <c r="K57" s="86" t="s">
        <v>89</v>
      </c>
      <c r="L57" s="86" t="s">
        <v>89</v>
      </c>
      <c r="M57" s="86" t="s">
        <v>89</v>
      </c>
      <c r="N57" s="86" t="s">
        <v>89</v>
      </c>
      <c r="O57" s="86" t="s">
        <v>89</v>
      </c>
      <c r="P57" s="86" t="s">
        <v>89</v>
      </c>
      <c r="Q57" s="86" t="s">
        <v>89</v>
      </c>
      <c r="R57" s="86" t="s">
        <v>89</v>
      </c>
      <c r="S57" s="86" t="s">
        <v>89</v>
      </c>
      <c r="T57">
        <v>0</v>
      </c>
      <c r="U57">
        <v>0</v>
      </c>
      <c r="V57">
        <v>0</v>
      </c>
      <c r="W57">
        <v>0</v>
      </c>
      <c r="X57">
        <v>0</v>
      </c>
      <c r="Y57">
        <v>0</v>
      </c>
      <c r="Z57">
        <v>0</v>
      </c>
      <c r="AA57" s="69">
        <v>0</v>
      </c>
    </row>
    <row r="58" spans="1:36" x14ac:dyDescent="0.3">
      <c r="A58" s="67">
        <v>25</v>
      </c>
      <c r="B58" s="79" t="s">
        <v>89</v>
      </c>
      <c r="C58" s="84" t="s">
        <v>89</v>
      </c>
      <c r="D58" s="84" t="s">
        <v>89</v>
      </c>
      <c r="E58" s="84" t="s">
        <v>89</v>
      </c>
      <c r="F58" s="84" t="s">
        <v>89</v>
      </c>
      <c r="G58" s="84" t="s">
        <v>89</v>
      </c>
      <c r="H58" s="84" t="s">
        <v>89</v>
      </c>
      <c r="I58" s="84" t="s">
        <v>89</v>
      </c>
      <c r="J58" s="84" t="s">
        <v>89</v>
      </c>
      <c r="K58" s="84" t="s">
        <v>89</v>
      </c>
      <c r="L58" s="84" t="s">
        <v>89</v>
      </c>
      <c r="M58" s="84" t="s">
        <v>89</v>
      </c>
      <c r="N58" s="84" t="s">
        <v>89</v>
      </c>
      <c r="O58" s="84" t="s">
        <v>89</v>
      </c>
      <c r="P58" s="84" t="s">
        <v>89</v>
      </c>
      <c r="Q58" s="84" t="s">
        <v>89</v>
      </c>
      <c r="R58" s="84" t="s">
        <v>89</v>
      </c>
      <c r="S58" s="84" t="s">
        <v>89</v>
      </c>
      <c r="T58" s="70">
        <v>0</v>
      </c>
      <c r="U58" s="70">
        <v>0</v>
      </c>
      <c r="V58" s="70">
        <v>0</v>
      </c>
      <c r="W58" s="70">
        <v>0</v>
      </c>
      <c r="X58" s="70">
        <v>0</v>
      </c>
      <c r="Y58" s="70">
        <v>0</v>
      </c>
      <c r="Z58" s="70">
        <v>0</v>
      </c>
      <c r="AA58" s="71">
        <v>0</v>
      </c>
    </row>
    <row r="60" spans="1:36" x14ac:dyDescent="0.3">
      <c r="A60" s="80" t="s">
        <v>77</v>
      </c>
      <c r="B60" s="67">
        <v>0</v>
      </c>
      <c r="C60" s="67">
        <v>1</v>
      </c>
      <c r="D60" s="67">
        <v>2</v>
      </c>
      <c r="E60" s="67">
        <v>3</v>
      </c>
      <c r="F60" s="67">
        <v>4</v>
      </c>
      <c r="G60" s="67">
        <v>5</v>
      </c>
      <c r="H60" s="67">
        <v>6</v>
      </c>
      <c r="I60" s="67">
        <v>7</v>
      </c>
      <c r="J60" s="67">
        <v>8</v>
      </c>
      <c r="K60" s="67">
        <v>9</v>
      </c>
      <c r="L60" s="67">
        <v>10</v>
      </c>
      <c r="M60" s="67">
        <v>11</v>
      </c>
      <c r="N60" s="67">
        <v>12</v>
      </c>
      <c r="O60" s="67">
        <v>13</v>
      </c>
      <c r="P60" s="67">
        <v>14</v>
      </c>
      <c r="Q60" s="67">
        <v>15</v>
      </c>
      <c r="R60" s="67">
        <v>16</v>
      </c>
      <c r="S60" s="67">
        <v>17</v>
      </c>
      <c r="T60" s="67">
        <v>18</v>
      </c>
      <c r="U60" s="67">
        <v>19</v>
      </c>
      <c r="V60" s="67">
        <v>20</v>
      </c>
      <c r="W60" s="67">
        <v>21</v>
      </c>
      <c r="X60" s="67">
        <v>22</v>
      </c>
      <c r="Y60" s="67">
        <v>23</v>
      </c>
      <c r="Z60" s="67">
        <v>24</v>
      </c>
      <c r="AA60" s="67">
        <v>25</v>
      </c>
    </row>
    <row r="61" spans="1:36" x14ac:dyDescent="0.3">
      <c r="A61" s="67">
        <v>0</v>
      </c>
      <c r="B61" s="82" t="s">
        <v>89</v>
      </c>
      <c r="C61" s="83" t="s">
        <v>89</v>
      </c>
      <c r="D61" s="83" t="s">
        <v>89</v>
      </c>
      <c r="E61" s="83" t="s">
        <v>89</v>
      </c>
      <c r="F61" s="83" t="s">
        <v>89</v>
      </c>
      <c r="G61" s="83" t="s">
        <v>89</v>
      </c>
      <c r="H61" s="83" t="s">
        <v>89</v>
      </c>
      <c r="I61" s="83" t="s">
        <v>89</v>
      </c>
      <c r="J61" s="83" t="s">
        <v>89</v>
      </c>
      <c r="K61" s="83" t="s">
        <v>89</v>
      </c>
      <c r="L61" s="83" t="s">
        <v>89</v>
      </c>
      <c r="M61" s="83" t="s">
        <v>89</v>
      </c>
      <c r="N61" s="83" t="s">
        <v>89</v>
      </c>
      <c r="O61" s="75">
        <v>7.9053647816181183E-2</v>
      </c>
      <c r="P61" s="75">
        <v>2.5218005296071721E-2</v>
      </c>
      <c r="Q61" s="75">
        <v>0</v>
      </c>
      <c r="R61" s="75">
        <v>0</v>
      </c>
      <c r="S61" s="75">
        <v>0</v>
      </c>
      <c r="T61" s="75">
        <v>0</v>
      </c>
      <c r="U61" s="75">
        <v>0</v>
      </c>
      <c r="V61" s="75">
        <v>0</v>
      </c>
      <c r="W61" s="75">
        <v>0</v>
      </c>
      <c r="X61" s="75">
        <v>0</v>
      </c>
      <c r="Y61" s="75">
        <v>0</v>
      </c>
      <c r="Z61" s="75">
        <v>0</v>
      </c>
      <c r="AA61" s="76">
        <v>0</v>
      </c>
    </row>
    <row r="62" spans="1:36" x14ac:dyDescent="0.3">
      <c r="A62" s="67">
        <v>1</v>
      </c>
      <c r="B62" s="78" t="s">
        <v>89</v>
      </c>
      <c r="C62" s="86" t="s">
        <v>89</v>
      </c>
      <c r="D62" s="86" t="s">
        <v>89</v>
      </c>
      <c r="E62" s="86" t="s">
        <v>89</v>
      </c>
      <c r="F62" s="86" t="s">
        <v>89</v>
      </c>
      <c r="G62" s="86" t="s">
        <v>89</v>
      </c>
      <c r="H62" s="86" t="s">
        <v>89</v>
      </c>
      <c r="I62" s="86" t="s">
        <v>89</v>
      </c>
      <c r="J62" s="86" t="s">
        <v>89</v>
      </c>
      <c r="K62" s="86" t="s">
        <v>89</v>
      </c>
      <c r="L62" s="86" t="s">
        <v>89</v>
      </c>
      <c r="M62" s="86" t="s">
        <v>89</v>
      </c>
      <c r="N62" s="86" t="s">
        <v>89</v>
      </c>
      <c r="O62">
        <v>7.9053647816181197E-2</v>
      </c>
      <c r="P62">
        <v>2.5177422973136684E-2</v>
      </c>
      <c r="Q62">
        <v>0</v>
      </c>
      <c r="R62">
        <v>0</v>
      </c>
      <c r="S62">
        <v>0</v>
      </c>
      <c r="T62">
        <v>0</v>
      </c>
      <c r="U62">
        <v>0</v>
      </c>
      <c r="V62">
        <v>0</v>
      </c>
      <c r="W62">
        <v>0</v>
      </c>
      <c r="X62">
        <v>0</v>
      </c>
      <c r="Y62">
        <v>0</v>
      </c>
      <c r="Z62">
        <v>0</v>
      </c>
      <c r="AA62" s="69">
        <v>0</v>
      </c>
    </row>
    <row r="63" spans="1:36" x14ac:dyDescent="0.3">
      <c r="A63" s="67">
        <v>2</v>
      </c>
      <c r="B63" s="78" t="s">
        <v>89</v>
      </c>
      <c r="C63" s="86" t="s">
        <v>89</v>
      </c>
      <c r="D63" s="86" t="s">
        <v>89</v>
      </c>
      <c r="E63" s="86" t="s">
        <v>89</v>
      </c>
      <c r="F63" s="86" t="s">
        <v>89</v>
      </c>
      <c r="G63" s="86" t="s">
        <v>89</v>
      </c>
      <c r="H63" s="86" t="s">
        <v>89</v>
      </c>
      <c r="I63" s="86" t="s">
        <v>89</v>
      </c>
      <c r="J63" s="86" t="s">
        <v>89</v>
      </c>
      <c r="K63" s="86" t="s">
        <v>89</v>
      </c>
      <c r="L63" s="86" t="s">
        <v>89</v>
      </c>
      <c r="M63" s="86" t="s">
        <v>89</v>
      </c>
      <c r="N63" s="86" t="s">
        <v>89</v>
      </c>
      <c r="O63">
        <v>7.9053647816181183E-2</v>
      </c>
      <c r="P63">
        <v>2.5218005296071721E-2</v>
      </c>
      <c r="Q63">
        <v>0</v>
      </c>
      <c r="R63">
        <v>0</v>
      </c>
      <c r="S63">
        <v>0</v>
      </c>
      <c r="T63">
        <v>0</v>
      </c>
      <c r="U63">
        <v>0</v>
      </c>
      <c r="V63">
        <v>0</v>
      </c>
      <c r="W63">
        <v>0</v>
      </c>
      <c r="X63">
        <v>0</v>
      </c>
      <c r="Y63">
        <v>0</v>
      </c>
      <c r="Z63">
        <v>0</v>
      </c>
      <c r="AA63" s="69">
        <v>0</v>
      </c>
    </row>
    <row r="64" spans="1:36" x14ac:dyDescent="0.3">
      <c r="A64" s="67">
        <v>3</v>
      </c>
      <c r="B64" s="78" t="s">
        <v>89</v>
      </c>
      <c r="C64" s="86" t="s">
        <v>89</v>
      </c>
      <c r="D64" s="86" t="s">
        <v>89</v>
      </c>
      <c r="E64" s="86" t="s">
        <v>89</v>
      </c>
      <c r="F64" s="86" t="s">
        <v>89</v>
      </c>
      <c r="G64" s="86" t="s">
        <v>89</v>
      </c>
      <c r="H64" s="86" t="s">
        <v>89</v>
      </c>
      <c r="I64" s="86" t="s">
        <v>89</v>
      </c>
      <c r="J64" s="86" t="s">
        <v>89</v>
      </c>
      <c r="K64" s="86" t="s">
        <v>89</v>
      </c>
      <c r="L64" s="86" t="s">
        <v>89</v>
      </c>
      <c r="M64" s="86" t="s">
        <v>89</v>
      </c>
      <c r="N64" s="86" t="s">
        <v>89</v>
      </c>
      <c r="O64">
        <v>7.9053647816181183E-2</v>
      </c>
      <c r="P64">
        <v>2.5218005296071721E-2</v>
      </c>
      <c r="Q64">
        <v>0</v>
      </c>
      <c r="R64">
        <v>0</v>
      </c>
      <c r="S64">
        <v>0</v>
      </c>
      <c r="T64">
        <v>0</v>
      </c>
      <c r="U64">
        <v>0</v>
      </c>
      <c r="V64">
        <v>0</v>
      </c>
      <c r="W64">
        <v>0</v>
      </c>
      <c r="X64">
        <v>0</v>
      </c>
      <c r="Y64">
        <v>0</v>
      </c>
      <c r="Z64">
        <v>0</v>
      </c>
      <c r="AA64" s="69">
        <v>0</v>
      </c>
    </row>
    <row r="65" spans="1:27" x14ac:dyDescent="0.3">
      <c r="A65" s="67">
        <v>4</v>
      </c>
      <c r="B65" s="78" t="s">
        <v>89</v>
      </c>
      <c r="C65" s="86" t="s">
        <v>89</v>
      </c>
      <c r="D65" s="86" t="s">
        <v>89</v>
      </c>
      <c r="E65" s="86" t="s">
        <v>89</v>
      </c>
      <c r="F65" s="86" t="s">
        <v>89</v>
      </c>
      <c r="G65" s="86" t="s">
        <v>89</v>
      </c>
      <c r="H65" s="86" t="s">
        <v>89</v>
      </c>
      <c r="I65" s="86" t="s">
        <v>89</v>
      </c>
      <c r="J65" s="86" t="s">
        <v>89</v>
      </c>
      <c r="K65" s="86" t="s">
        <v>89</v>
      </c>
      <c r="L65" s="86" t="s">
        <v>89</v>
      </c>
      <c r="M65" s="86" t="s">
        <v>89</v>
      </c>
      <c r="N65" s="86" t="s">
        <v>89</v>
      </c>
      <c r="O65">
        <v>7.9053647816181183E-2</v>
      </c>
      <c r="P65">
        <v>2.5218005296071721E-2</v>
      </c>
      <c r="Q65">
        <v>0</v>
      </c>
      <c r="R65">
        <v>0</v>
      </c>
      <c r="S65">
        <v>0</v>
      </c>
      <c r="T65">
        <v>0</v>
      </c>
      <c r="U65">
        <v>0</v>
      </c>
      <c r="V65">
        <v>0</v>
      </c>
      <c r="W65">
        <v>0</v>
      </c>
      <c r="X65">
        <v>0</v>
      </c>
      <c r="Y65">
        <v>0</v>
      </c>
      <c r="Z65">
        <v>0</v>
      </c>
      <c r="AA65" s="69">
        <v>0</v>
      </c>
    </row>
    <row r="66" spans="1:27" x14ac:dyDescent="0.3">
      <c r="A66" s="67">
        <v>5</v>
      </c>
      <c r="B66" s="78" t="s">
        <v>89</v>
      </c>
      <c r="C66" s="86" t="s">
        <v>89</v>
      </c>
      <c r="D66" s="86" t="s">
        <v>89</v>
      </c>
      <c r="E66" s="86" t="s">
        <v>89</v>
      </c>
      <c r="F66" s="86" t="s">
        <v>89</v>
      </c>
      <c r="G66" s="86" t="s">
        <v>89</v>
      </c>
      <c r="H66" s="86" t="s">
        <v>89</v>
      </c>
      <c r="I66" s="86" t="s">
        <v>89</v>
      </c>
      <c r="J66" s="86" t="s">
        <v>89</v>
      </c>
      <c r="K66" s="86" t="s">
        <v>89</v>
      </c>
      <c r="L66" s="86" t="s">
        <v>89</v>
      </c>
      <c r="M66" s="86" t="s">
        <v>89</v>
      </c>
      <c r="N66" s="86" t="s">
        <v>89</v>
      </c>
      <c r="O66">
        <v>7.9053647816181183E-2</v>
      </c>
      <c r="P66">
        <v>2.5218005296071721E-2</v>
      </c>
      <c r="Q66">
        <v>0</v>
      </c>
      <c r="R66">
        <v>0</v>
      </c>
      <c r="S66">
        <v>0</v>
      </c>
      <c r="T66">
        <v>0</v>
      </c>
      <c r="U66">
        <v>0</v>
      </c>
      <c r="V66">
        <v>0</v>
      </c>
      <c r="W66">
        <v>0</v>
      </c>
      <c r="X66">
        <v>0</v>
      </c>
      <c r="Y66">
        <v>0</v>
      </c>
      <c r="Z66">
        <v>0</v>
      </c>
      <c r="AA66" s="69">
        <v>0</v>
      </c>
    </row>
    <row r="67" spans="1:27" x14ac:dyDescent="0.3">
      <c r="A67" s="67">
        <v>6</v>
      </c>
      <c r="B67" s="78" t="s">
        <v>89</v>
      </c>
      <c r="C67" s="86" t="s">
        <v>89</v>
      </c>
      <c r="D67" s="86" t="s">
        <v>89</v>
      </c>
      <c r="E67" s="86" t="s">
        <v>89</v>
      </c>
      <c r="F67" s="86" t="s">
        <v>89</v>
      </c>
      <c r="G67" s="86" t="s">
        <v>89</v>
      </c>
      <c r="H67" s="86" t="s">
        <v>89</v>
      </c>
      <c r="I67" s="86" t="s">
        <v>89</v>
      </c>
      <c r="J67" s="86" t="s">
        <v>89</v>
      </c>
      <c r="K67" s="86" t="s">
        <v>89</v>
      </c>
      <c r="L67" s="86" t="s">
        <v>89</v>
      </c>
      <c r="M67" s="86" t="s">
        <v>89</v>
      </c>
      <c r="N67" s="86" t="s">
        <v>89</v>
      </c>
      <c r="O67">
        <v>7.9053647816181183E-2</v>
      </c>
      <c r="P67">
        <v>2.5218005296071721E-2</v>
      </c>
      <c r="Q67">
        <v>0</v>
      </c>
      <c r="R67">
        <v>0</v>
      </c>
      <c r="S67">
        <v>0</v>
      </c>
      <c r="T67">
        <v>0</v>
      </c>
      <c r="U67">
        <v>0</v>
      </c>
      <c r="V67">
        <v>0</v>
      </c>
      <c r="W67">
        <v>0</v>
      </c>
      <c r="X67">
        <v>0</v>
      </c>
      <c r="Y67">
        <v>0</v>
      </c>
      <c r="Z67">
        <v>0</v>
      </c>
      <c r="AA67" s="69">
        <v>0</v>
      </c>
    </row>
    <row r="68" spans="1:27" x14ac:dyDescent="0.3">
      <c r="A68" s="67">
        <v>7</v>
      </c>
      <c r="B68" s="78" t="s">
        <v>89</v>
      </c>
      <c r="C68" s="86" t="s">
        <v>89</v>
      </c>
      <c r="D68" s="86" t="s">
        <v>89</v>
      </c>
      <c r="E68" s="86" t="s">
        <v>89</v>
      </c>
      <c r="F68" s="86" t="s">
        <v>89</v>
      </c>
      <c r="G68" s="86" t="s">
        <v>89</v>
      </c>
      <c r="H68" s="86" t="s">
        <v>89</v>
      </c>
      <c r="I68" s="86" t="s">
        <v>89</v>
      </c>
      <c r="J68" s="86" t="s">
        <v>89</v>
      </c>
      <c r="K68" s="86" t="s">
        <v>89</v>
      </c>
      <c r="L68" s="86" t="s">
        <v>89</v>
      </c>
      <c r="M68" s="86" t="s">
        <v>89</v>
      </c>
      <c r="N68" s="86" t="s">
        <v>89</v>
      </c>
      <c r="O68">
        <v>7.9053647816181183E-2</v>
      </c>
      <c r="P68">
        <v>2.5218005296071721E-2</v>
      </c>
      <c r="Q68">
        <v>0</v>
      </c>
      <c r="R68">
        <v>0</v>
      </c>
      <c r="S68">
        <v>0</v>
      </c>
      <c r="T68">
        <v>0</v>
      </c>
      <c r="U68">
        <v>0</v>
      </c>
      <c r="V68">
        <v>0</v>
      </c>
      <c r="W68">
        <v>0</v>
      </c>
      <c r="X68">
        <v>0</v>
      </c>
      <c r="Y68">
        <v>0</v>
      </c>
      <c r="Z68">
        <v>0</v>
      </c>
      <c r="AA68" s="69">
        <v>0</v>
      </c>
    </row>
    <row r="69" spans="1:27" x14ac:dyDescent="0.3">
      <c r="A69" s="67">
        <v>8</v>
      </c>
      <c r="B69" s="78" t="s">
        <v>89</v>
      </c>
      <c r="C69" s="86" t="s">
        <v>89</v>
      </c>
      <c r="D69" s="86" t="s">
        <v>89</v>
      </c>
      <c r="E69" s="86" t="s">
        <v>89</v>
      </c>
      <c r="F69" s="86" t="s">
        <v>89</v>
      </c>
      <c r="G69" s="86" t="s">
        <v>89</v>
      </c>
      <c r="H69" s="86" t="s">
        <v>89</v>
      </c>
      <c r="I69" s="86" t="s">
        <v>89</v>
      </c>
      <c r="J69" s="86" t="s">
        <v>89</v>
      </c>
      <c r="K69" s="86" t="s">
        <v>89</v>
      </c>
      <c r="L69" s="86" t="s">
        <v>89</v>
      </c>
      <c r="M69" s="86" t="s">
        <v>89</v>
      </c>
      <c r="N69" s="86" t="s">
        <v>89</v>
      </c>
      <c r="O69">
        <v>7.9053647816181183E-2</v>
      </c>
      <c r="P69">
        <v>2.5218005296071721E-2</v>
      </c>
      <c r="Q69">
        <v>0</v>
      </c>
      <c r="R69">
        <v>0</v>
      </c>
      <c r="S69">
        <v>0</v>
      </c>
      <c r="T69">
        <v>0</v>
      </c>
      <c r="U69">
        <v>0</v>
      </c>
      <c r="V69">
        <v>0</v>
      </c>
      <c r="W69">
        <v>0</v>
      </c>
      <c r="X69">
        <v>0</v>
      </c>
      <c r="Y69">
        <v>0</v>
      </c>
      <c r="Z69">
        <v>0</v>
      </c>
      <c r="AA69" s="69">
        <v>0</v>
      </c>
    </row>
    <row r="70" spans="1:27" x14ac:dyDescent="0.3">
      <c r="A70" s="67">
        <v>9</v>
      </c>
      <c r="B70" s="78" t="s">
        <v>89</v>
      </c>
      <c r="C70" s="86" t="s">
        <v>89</v>
      </c>
      <c r="D70" s="86" t="s">
        <v>89</v>
      </c>
      <c r="E70" s="86" t="s">
        <v>89</v>
      </c>
      <c r="F70" s="86" t="s">
        <v>89</v>
      </c>
      <c r="G70" s="86" t="s">
        <v>89</v>
      </c>
      <c r="H70" s="86" t="s">
        <v>89</v>
      </c>
      <c r="I70" s="86" t="s">
        <v>89</v>
      </c>
      <c r="J70" s="86" t="s">
        <v>89</v>
      </c>
      <c r="K70" s="86" t="s">
        <v>89</v>
      </c>
      <c r="L70" s="86" t="s">
        <v>89</v>
      </c>
      <c r="M70" s="86" t="s">
        <v>89</v>
      </c>
      <c r="N70" s="86" t="s">
        <v>89</v>
      </c>
      <c r="O70">
        <v>7.9053647816181183E-2</v>
      </c>
      <c r="P70">
        <v>2.5218005296071721E-2</v>
      </c>
      <c r="Q70">
        <v>0</v>
      </c>
      <c r="R70">
        <v>0</v>
      </c>
      <c r="S70">
        <v>0</v>
      </c>
      <c r="T70">
        <v>0</v>
      </c>
      <c r="U70">
        <v>0</v>
      </c>
      <c r="V70">
        <v>0</v>
      </c>
      <c r="W70">
        <v>0</v>
      </c>
      <c r="X70">
        <v>0</v>
      </c>
      <c r="Y70">
        <v>0</v>
      </c>
      <c r="Z70">
        <v>0</v>
      </c>
      <c r="AA70" s="69">
        <v>0</v>
      </c>
    </row>
    <row r="71" spans="1:27" x14ac:dyDescent="0.3">
      <c r="A71" s="67">
        <v>10</v>
      </c>
      <c r="B71" s="78" t="s">
        <v>89</v>
      </c>
      <c r="C71" s="86" t="s">
        <v>89</v>
      </c>
      <c r="D71" s="86" t="s">
        <v>89</v>
      </c>
      <c r="E71" s="86" t="s">
        <v>89</v>
      </c>
      <c r="F71" s="86" t="s">
        <v>89</v>
      </c>
      <c r="G71" s="86" t="s">
        <v>89</v>
      </c>
      <c r="H71" s="86" t="s">
        <v>89</v>
      </c>
      <c r="I71" s="86" t="s">
        <v>89</v>
      </c>
      <c r="J71" s="86" t="s">
        <v>89</v>
      </c>
      <c r="K71" s="86" t="s">
        <v>89</v>
      </c>
      <c r="L71" s="86" t="s">
        <v>89</v>
      </c>
      <c r="M71" s="86" t="s">
        <v>89</v>
      </c>
      <c r="N71" s="86" t="s">
        <v>89</v>
      </c>
      <c r="O71">
        <v>7.9053647816181183E-2</v>
      </c>
      <c r="P71">
        <v>2.5218005296071721E-2</v>
      </c>
      <c r="Q71">
        <v>0</v>
      </c>
      <c r="R71">
        <v>0</v>
      </c>
      <c r="S71">
        <v>0</v>
      </c>
      <c r="T71">
        <v>0</v>
      </c>
      <c r="U71">
        <v>0</v>
      </c>
      <c r="V71">
        <v>0</v>
      </c>
      <c r="W71">
        <v>0</v>
      </c>
      <c r="X71">
        <v>0</v>
      </c>
      <c r="Y71">
        <v>0</v>
      </c>
      <c r="Z71">
        <v>0</v>
      </c>
      <c r="AA71" s="69">
        <v>0</v>
      </c>
    </row>
    <row r="72" spans="1:27" x14ac:dyDescent="0.3">
      <c r="A72" s="67">
        <v>11</v>
      </c>
      <c r="B72" s="78" t="s">
        <v>89</v>
      </c>
      <c r="C72" s="86" t="s">
        <v>89</v>
      </c>
      <c r="D72" s="86" t="s">
        <v>89</v>
      </c>
      <c r="E72" s="86" t="s">
        <v>89</v>
      </c>
      <c r="F72" s="86" t="s">
        <v>89</v>
      </c>
      <c r="G72" s="86" t="s">
        <v>89</v>
      </c>
      <c r="H72" s="86" t="s">
        <v>89</v>
      </c>
      <c r="I72" s="86" t="s">
        <v>89</v>
      </c>
      <c r="J72" s="86" t="s">
        <v>89</v>
      </c>
      <c r="K72" s="86" t="s">
        <v>89</v>
      </c>
      <c r="L72" s="86" t="s">
        <v>89</v>
      </c>
      <c r="M72" s="86" t="s">
        <v>89</v>
      </c>
      <c r="N72" s="86" t="s">
        <v>89</v>
      </c>
      <c r="O72">
        <v>7.9053647816181183E-2</v>
      </c>
      <c r="P72">
        <v>2.5218005296071721E-2</v>
      </c>
      <c r="Q72">
        <v>0</v>
      </c>
      <c r="R72">
        <v>0</v>
      </c>
      <c r="S72">
        <v>0</v>
      </c>
      <c r="T72">
        <v>0</v>
      </c>
      <c r="U72">
        <v>0</v>
      </c>
      <c r="V72">
        <v>0</v>
      </c>
      <c r="W72">
        <v>0</v>
      </c>
      <c r="X72">
        <v>0</v>
      </c>
      <c r="Y72">
        <v>0</v>
      </c>
      <c r="Z72">
        <v>0</v>
      </c>
      <c r="AA72" s="69">
        <v>0</v>
      </c>
    </row>
    <row r="73" spans="1:27" x14ac:dyDescent="0.3">
      <c r="A73" s="67">
        <v>12</v>
      </c>
      <c r="B73" s="78" t="s">
        <v>89</v>
      </c>
      <c r="C73" s="86" t="s">
        <v>89</v>
      </c>
      <c r="D73" s="86" t="s">
        <v>89</v>
      </c>
      <c r="E73" s="86" t="s">
        <v>89</v>
      </c>
      <c r="F73" s="86" t="s">
        <v>89</v>
      </c>
      <c r="G73" s="86" t="s">
        <v>89</v>
      </c>
      <c r="H73" s="86" t="s">
        <v>89</v>
      </c>
      <c r="I73" s="86" t="s">
        <v>89</v>
      </c>
      <c r="J73" s="86" t="s">
        <v>89</v>
      </c>
      <c r="K73" s="86" t="s">
        <v>89</v>
      </c>
      <c r="L73" s="86" t="s">
        <v>89</v>
      </c>
      <c r="M73" s="86" t="s">
        <v>89</v>
      </c>
      <c r="N73" s="86" t="s">
        <v>89</v>
      </c>
      <c r="O73">
        <v>7.9053647816181183E-2</v>
      </c>
      <c r="P73">
        <v>2.5218005296071721E-2</v>
      </c>
      <c r="Q73">
        <v>0</v>
      </c>
      <c r="R73">
        <v>0</v>
      </c>
      <c r="S73">
        <v>0</v>
      </c>
      <c r="T73">
        <v>0</v>
      </c>
      <c r="U73">
        <v>0</v>
      </c>
      <c r="V73">
        <v>0</v>
      </c>
      <c r="W73">
        <v>0</v>
      </c>
      <c r="X73">
        <v>0</v>
      </c>
      <c r="Y73">
        <v>0</v>
      </c>
      <c r="Z73">
        <v>0</v>
      </c>
      <c r="AA73" s="69">
        <v>0</v>
      </c>
    </row>
    <row r="74" spans="1:27" x14ac:dyDescent="0.3">
      <c r="A74" s="67">
        <v>13</v>
      </c>
      <c r="B74" s="78" t="s">
        <v>89</v>
      </c>
      <c r="C74" s="86" t="s">
        <v>89</v>
      </c>
      <c r="D74" s="86" t="s">
        <v>89</v>
      </c>
      <c r="E74" s="86" t="s">
        <v>89</v>
      </c>
      <c r="F74" s="86" t="s">
        <v>89</v>
      </c>
      <c r="G74" s="86" t="s">
        <v>89</v>
      </c>
      <c r="H74" s="86" t="s">
        <v>89</v>
      </c>
      <c r="I74" s="86" t="s">
        <v>89</v>
      </c>
      <c r="J74" s="86" t="s">
        <v>89</v>
      </c>
      <c r="K74" s="86" t="s">
        <v>89</v>
      </c>
      <c r="L74" s="86" t="s">
        <v>89</v>
      </c>
      <c r="M74" s="86" t="s">
        <v>89</v>
      </c>
      <c r="N74" s="86" t="s">
        <v>89</v>
      </c>
      <c r="O74">
        <v>7.9053647816181183E-2</v>
      </c>
      <c r="P74">
        <v>2.5218005296071721E-2</v>
      </c>
      <c r="Q74">
        <v>0</v>
      </c>
      <c r="R74">
        <v>0</v>
      </c>
      <c r="S74">
        <v>0</v>
      </c>
      <c r="T74">
        <v>0</v>
      </c>
      <c r="U74">
        <v>0</v>
      </c>
      <c r="V74">
        <v>0</v>
      </c>
      <c r="W74">
        <v>0</v>
      </c>
      <c r="X74">
        <v>0</v>
      </c>
      <c r="Y74">
        <v>0</v>
      </c>
      <c r="Z74">
        <v>0</v>
      </c>
      <c r="AA74" s="69">
        <v>0</v>
      </c>
    </row>
    <row r="75" spans="1:27" x14ac:dyDescent="0.3">
      <c r="A75" s="67">
        <v>14</v>
      </c>
      <c r="B75" s="78" t="s">
        <v>89</v>
      </c>
      <c r="C75" s="86" t="s">
        <v>89</v>
      </c>
      <c r="D75" s="86" t="s">
        <v>89</v>
      </c>
      <c r="E75" s="86" t="s">
        <v>89</v>
      </c>
      <c r="F75" s="86" t="s">
        <v>89</v>
      </c>
      <c r="G75" s="86" t="s">
        <v>89</v>
      </c>
      <c r="H75" s="86" t="s">
        <v>89</v>
      </c>
      <c r="I75" s="86" t="s">
        <v>89</v>
      </c>
      <c r="J75" s="86" t="s">
        <v>89</v>
      </c>
      <c r="K75" s="86" t="s">
        <v>89</v>
      </c>
      <c r="L75" s="86" t="s">
        <v>89</v>
      </c>
      <c r="M75" s="86" t="s">
        <v>89</v>
      </c>
      <c r="N75" s="86" t="s">
        <v>89</v>
      </c>
      <c r="O75">
        <v>7.9053647816181183E-2</v>
      </c>
      <c r="P75">
        <v>2.5218005296071721E-2</v>
      </c>
      <c r="Q75">
        <v>0</v>
      </c>
      <c r="R75">
        <v>0</v>
      </c>
      <c r="S75">
        <v>0</v>
      </c>
      <c r="T75">
        <v>0</v>
      </c>
      <c r="U75">
        <v>0</v>
      </c>
      <c r="V75">
        <v>0</v>
      </c>
      <c r="W75">
        <v>0</v>
      </c>
      <c r="X75">
        <v>0</v>
      </c>
      <c r="Y75">
        <v>0</v>
      </c>
      <c r="Z75">
        <v>0</v>
      </c>
      <c r="AA75" s="69">
        <v>0</v>
      </c>
    </row>
    <row r="76" spans="1:27" x14ac:dyDescent="0.3">
      <c r="A76" s="67">
        <v>15</v>
      </c>
      <c r="B76" s="78" t="s">
        <v>89</v>
      </c>
      <c r="C76" s="86" t="s">
        <v>89</v>
      </c>
      <c r="D76" s="86" t="s">
        <v>89</v>
      </c>
      <c r="E76" s="86" t="s">
        <v>89</v>
      </c>
      <c r="F76" s="86" t="s">
        <v>89</v>
      </c>
      <c r="G76" s="86" t="s">
        <v>89</v>
      </c>
      <c r="H76" s="86" t="s">
        <v>89</v>
      </c>
      <c r="I76" s="86" t="s">
        <v>89</v>
      </c>
      <c r="J76" s="86" t="s">
        <v>89</v>
      </c>
      <c r="K76" s="86" t="s">
        <v>89</v>
      </c>
      <c r="L76" s="86" t="s">
        <v>89</v>
      </c>
      <c r="M76" s="86" t="s">
        <v>89</v>
      </c>
      <c r="N76" s="86" t="s">
        <v>89</v>
      </c>
      <c r="O76">
        <v>7.9053647816181183E-2</v>
      </c>
      <c r="P76">
        <v>2.5218005296071721E-2</v>
      </c>
      <c r="Q76">
        <v>0</v>
      </c>
      <c r="R76">
        <v>0</v>
      </c>
      <c r="S76">
        <v>0</v>
      </c>
      <c r="T76">
        <v>0</v>
      </c>
      <c r="U76">
        <v>0</v>
      </c>
      <c r="V76">
        <v>0</v>
      </c>
      <c r="W76">
        <v>0</v>
      </c>
      <c r="X76">
        <v>0</v>
      </c>
      <c r="Y76">
        <v>0</v>
      </c>
      <c r="Z76">
        <v>0</v>
      </c>
      <c r="AA76" s="69">
        <v>0</v>
      </c>
    </row>
    <row r="77" spans="1:27" x14ac:dyDescent="0.3">
      <c r="A77" s="67">
        <v>16</v>
      </c>
      <c r="B77" s="78" t="s">
        <v>89</v>
      </c>
      <c r="C77" s="86" t="s">
        <v>89</v>
      </c>
      <c r="D77" s="86" t="s">
        <v>89</v>
      </c>
      <c r="E77" s="86" t="s">
        <v>89</v>
      </c>
      <c r="F77" s="86" t="s">
        <v>89</v>
      </c>
      <c r="G77" s="86" t="s">
        <v>89</v>
      </c>
      <c r="H77" s="86" t="s">
        <v>89</v>
      </c>
      <c r="I77" s="86" t="s">
        <v>89</v>
      </c>
      <c r="J77" s="86" t="s">
        <v>89</v>
      </c>
      <c r="K77" s="86" t="s">
        <v>89</v>
      </c>
      <c r="L77" s="86" t="s">
        <v>89</v>
      </c>
      <c r="M77" s="86" t="s">
        <v>89</v>
      </c>
      <c r="N77" s="86" t="s">
        <v>89</v>
      </c>
      <c r="O77">
        <v>7.9053647816181183E-2</v>
      </c>
      <c r="P77">
        <v>2.5218005296071721E-2</v>
      </c>
      <c r="Q77">
        <v>0</v>
      </c>
      <c r="R77">
        <v>0</v>
      </c>
      <c r="S77">
        <v>0</v>
      </c>
      <c r="T77">
        <v>0</v>
      </c>
      <c r="U77">
        <v>0</v>
      </c>
      <c r="V77">
        <v>0</v>
      </c>
      <c r="W77">
        <v>0</v>
      </c>
      <c r="X77">
        <v>0</v>
      </c>
      <c r="Y77">
        <v>0</v>
      </c>
      <c r="Z77">
        <v>0</v>
      </c>
      <c r="AA77" s="69">
        <v>0</v>
      </c>
    </row>
    <row r="78" spans="1:27" x14ac:dyDescent="0.3">
      <c r="A78" s="67">
        <v>17</v>
      </c>
      <c r="B78" s="78" t="s">
        <v>89</v>
      </c>
      <c r="C78" s="86" t="s">
        <v>89</v>
      </c>
      <c r="D78" s="86" t="s">
        <v>89</v>
      </c>
      <c r="E78" s="86" t="s">
        <v>89</v>
      </c>
      <c r="F78" s="86" t="s">
        <v>89</v>
      </c>
      <c r="G78" s="86" t="s">
        <v>89</v>
      </c>
      <c r="H78" s="86" t="s">
        <v>89</v>
      </c>
      <c r="I78" s="86" t="s">
        <v>89</v>
      </c>
      <c r="J78" s="86" t="s">
        <v>89</v>
      </c>
      <c r="K78" s="86" t="s">
        <v>89</v>
      </c>
      <c r="L78" s="86" t="s">
        <v>89</v>
      </c>
      <c r="M78" s="86" t="s">
        <v>89</v>
      </c>
      <c r="N78" s="86" t="s">
        <v>89</v>
      </c>
      <c r="O78" s="86" t="s">
        <v>89</v>
      </c>
      <c r="P78">
        <v>2.5214056656482201E-2</v>
      </c>
      <c r="Q78">
        <v>0</v>
      </c>
      <c r="R78">
        <v>0</v>
      </c>
      <c r="S78">
        <v>0</v>
      </c>
      <c r="T78">
        <v>0</v>
      </c>
      <c r="U78">
        <v>0</v>
      </c>
      <c r="V78">
        <v>0</v>
      </c>
      <c r="W78">
        <v>0</v>
      </c>
      <c r="X78">
        <v>0</v>
      </c>
      <c r="Y78">
        <v>0</v>
      </c>
      <c r="Z78">
        <v>0</v>
      </c>
      <c r="AA78" s="69">
        <v>0</v>
      </c>
    </row>
    <row r="79" spans="1:27" x14ac:dyDescent="0.3">
      <c r="A79" s="67">
        <v>18</v>
      </c>
      <c r="B79" s="78" t="s">
        <v>89</v>
      </c>
      <c r="C79" s="86" t="s">
        <v>89</v>
      </c>
      <c r="D79" s="86" t="s">
        <v>89</v>
      </c>
      <c r="E79" s="86" t="s">
        <v>89</v>
      </c>
      <c r="F79" s="86" t="s">
        <v>89</v>
      </c>
      <c r="G79" s="86" t="s">
        <v>89</v>
      </c>
      <c r="H79" s="86" t="s">
        <v>89</v>
      </c>
      <c r="I79" s="86" t="s">
        <v>89</v>
      </c>
      <c r="J79" s="86" t="s">
        <v>89</v>
      </c>
      <c r="K79" s="86" t="s">
        <v>89</v>
      </c>
      <c r="L79" s="86" t="s">
        <v>89</v>
      </c>
      <c r="M79" s="86" t="s">
        <v>89</v>
      </c>
      <c r="N79" s="86" t="s">
        <v>89</v>
      </c>
      <c r="O79" s="86" t="s">
        <v>89</v>
      </c>
      <c r="P79">
        <v>2.5214056656482201E-2</v>
      </c>
      <c r="Q79">
        <v>0</v>
      </c>
      <c r="R79">
        <v>0</v>
      </c>
      <c r="S79">
        <v>0</v>
      </c>
      <c r="T79">
        <v>0</v>
      </c>
      <c r="U79">
        <v>0</v>
      </c>
      <c r="V79">
        <v>0</v>
      </c>
      <c r="W79">
        <v>0</v>
      </c>
      <c r="X79">
        <v>0</v>
      </c>
      <c r="Y79">
        <v>0</v>
      </c>
      <c r="Z79">
        <v>0</v>
      </c>
      <c r="AA79" s="69">
        <v>0</v>
      </c>
    </row>
    <row r="80" spans="1:27" x14ac:dyDescent="0.3">
      <c r="A80" s="67">
        <v>19</v>
      </c>
      <c r="B80" s="78" t="s">
        <v>89</v>
      </c>
      <c r="C80" s="86" t="s">
        <v>89</v>
      </c>
      <c r="D80" s="86" t="s">
        <v>89</v>
      </c>
      <c r="E80" s="86" t="s">
        <v>89</v>
      </c>
      <c r="F80" s="86" t="s">
        <v>89</v>
      </c>
      <c r="G80" s="86" t="s">
        <v>89</v>
      </c>
      <c r="H80" s="86" t="s">
        <v>89</v>
      </c>
      <c r="I80" s="86" t="s">
        <v>89</v>
      </c>
      <c r="J80" s="86" t="s">
        <v>89</v>
      </c>
      <c r="K80" s="86" t="s">
        <v>89</v>
      </c>
      <c r="L80" s="86" t="s">
        <v>89</v>
      </c>
      <c r="M80" s="86" t="s">
        <v>89</v>
      </c>
      <c r="N80" s="86" t="s">
        <v>89</v>
      </c>
      <c r="O80" s="86" t="s">
        <v>89</v>
      </c>
      <c r="P80" s="86" t="s">
        <v>89</v>
      </c>
      <c r="Q80">
        <v>0</v>
      </c>
      <c r="R80" s="86" t="s">
        <v>89</v>
      </c>
      <c r="S80" s="86" t="s">
        <v>89</v>
      </c>
      <c r="T80" s="86" t="s">
        <v>89</v>
      </c>
      <c r="U80" s="86" t="s">
        <v>89</v>
      </c>
      <c r="V80" s="86" t="s">
        <v>89</v>
      </c>
      <c r="W80" s="86" t="s">
        <v>89</v>
      </c>
      <c r="X80" s="86" t="s">
        <v>89</v>
      </c>
      <c r="Y80" s="86" t="s">
        <v>89</v>
      </c>
      <c r="Z80" s="86" t="s">
        <v>89</v>
      </c>
      <c r="AA80" s="85" t="s">
        <v>89</v>
      </c>
    </row>
    <row r="81" spans="1:27" x14ac:dyDescent="0.3">
      <c r="A81" s="67">
        <v>20</v>
      </c>
      <c r="B81" s="78" t="s">
        <v>89</v>
      </c>
      <c r="C81" s="86" t="s">
        <v>89</v>
      </c>
      <c r="D81" s="86" t="s">
        <v>89</v>
      </c>
      <c r="E81" s="86" t="s">
        <v>89</v>
      </c>
      <c r="F81" s="86" t="s">
        <v>89</v>
      </c>
      <c r="G81" s="86" t="s">
        <v>89</v>
      </c>
      <c r="H81" s="86" t="s">
        <v>89</v>
      </c>
      <c r="I81" s="86" t="s">
        <v>89</v>
      </c>
      <c r="J81" s="86" t="s">
        <v>89</v>
      </c>
      <c r="K81" s="86" t="s">
        <v>89</v>
      </c>
      <c r="L81" s="86" t="s">
        <v>89</v>
      </c>
      <c r="M81" s="86" t="s">
        <v>89</v>
      </c>
      <c r="N81" s="86" t="s">
        <v>89</v>
      </c>
      <c r="O81" s="86" t="s">
        <v>89</v>
      </c>
      <c r="P81" s="86" t="s">
        <v>89</v>
      </c>
      <c r="Q81">
        <v>0</v>
      </c>
      <c r="R81" s="86" t="s">
        <v>89</v>
      </c>
      <c r="S81">
        <v>-9.9999999999926537E-7</v>
      </c>
      <c r="T81">
        <v>-9.9999999999926537E-7</v>
      </c>
      <c r="U81">
        <v>-9.9999999999926537E-7</v>
      </c>
      <c r="V81">
        <v>-9.9999999999926537E-7</v>
      </c>
      <c r="W81">
        <v>-9.9999999999926537E-7</v>
      </c>
      <c r="X81">
        <v>-9.9999999999926537E-7</v>
      </c>
      <c r="Y81">
        <v>-9.9999999999926537E-7</v>
      </c>
      <c r="Z81">
        <v>-9.9999999999926537E-7</v>
      </c>
      <c r="AA81" s="69">
        <v>-9.9999999999926537E-7</v>
      </c>
    </row>
    <row r="82" spans="1:27" x14ac:dyDescent="0.3">
      <c r="A82" s="67">
        <v>21</v>
      </c>
      <c r="B82" s="78" t="s">
        <v>89</v>
      </c>
      <c r="C82" s="86" t="s">
        <v>89</v>
      </c>
      <c r="D82" s="86" t="s">
        <v>89</v>
      </c>
      <c r="E82" s="86" t="s">
        <v>89</v>
      </c>
      <c r="F82" s="86" t="s">
        <v>89</v>
      </c>
      <c r="G82" s="86" t="s">
        <v>89</v>
      </c>
      <c r="H82" s="86" t="s">
        <v>89</v>
      </c>
      <c r="I82" s="86" t="s">
        <v>89</v>
      </c>
      <c r="J82" s="86" t="s">
        <v>89</v>
      </c>
      <c r="K82" s="86" t="s">
        <v>89</v>
      </c>
      <c r="L82" s="86" t="s">
        <v>89</v>
      </c>
      <c r="M82" s="86" t="s">
        <v>89</v>
      </c>
      <c r="N82" s="86" t="s">
        <v>89</v>
      </c>
      <c r="O82" s="86" t="s">
        <v>89</v>
      </c>
      <c r="P82" s="86" t="s">
        <v>89</v>
      </c>
      <c r="Q82" s="86" t="s">
        <v>89</v>
      </c>
      <c r="R82">
        <v>0</v>
      </c>
      <c r="S82">
        <v>-9.9999999999926537E-7</v>
      </c>
      <c r="T82">
        <v>-9.9999999999926537E-7</v>
      </c>
      <c r="U82">
        <v>-9.9999999999926537E-7</v>
      </c>
      <c r="V82">
        <v>-9.9999999999926537E-7</v>
      </c>
      <c r="W82">
        <v>-9.9999999999926537E-7</v>
      </c>
      <c r="X82">
        <v>-9.9999999999926537E-7</v>
      </c>
      <c r="Y82">
        <v>-9.9999999999926537E-7</v>
      </c>
      <c r="Z82">
        <v>-9.9999999999926537E-7</v>
      </c>
      <c r="AA82" s="69">
        <v>-9.9999999999926537E-7</v>
      </c>
    </row>
    <row r="83" spans="1:27" x14ac:dyDescent="0.3">
      <c r="A83" s="67">
        <v>22</v>
      </c>
      <c r="B83" s="78" t="s">
        <v>89</v>
      </c>
      <c r="C83" s="86" t="s">
        <v>89</v>
      </c>
      <c r="D83" s="86" t="s">
        <v>89</v>
      </c>
      <c r="E83" s="86" t="s">
        <v>89</v>
      </c>
      <c r="F83" s="86" t="s">
        <v>89</v>
      </c>
      <c r="G83" s="86" t="s">
        <v>89</v>
      </c>
      <c r="H83" s="86" t="s">
        <v>89</v>
      </c>
      <c r="I83" s="86" t="s">
        <v>89</v>
      </c>
      <c r="J83" s="86" t="s">
        <v>89</v>
      </c>
      <c r="K83" s="86" t="s">
        <v>89</v>
      </c>
      <c r="L83" s="86" t="s">
        <v>89</v>
      </c>
      <c r="M83" s="86" t="s">
        <v>89</v>
      </c>
      <c r="N83" s="86" t="s">
        <v>89</v>
      </c>
      <c r="O83" s="86" t="s">
        <v>89</v>
      </c>
      <c r="P83" s="86" t="s">
        <v>89</v>
      </c>
      <c r="Q83" s="86" t="s">
        <v>89</v>
      </c>
      <c r="R83">
        <v>0</v>
      </c>
      <c r="S83">
        <v>-9.9999999999926537E-7</v>
      </c>
      <c r="T83">
        <v>-9.9999999999926537E-7</v>
      </c>
      <c r="U83">
        <v>-9.9999999999926537E-7</v>
      </c>
      <c r="V83">
        <v>-9.9999999999926537E-7</v>
      </c>
      <c r="W83">
        <v>-9.9999999999926537E-7</v>
      </c>
      <c r="X83">
        <v>-9.9999999999926537E-7</v>
      </c>
      <c r="Y83">
        <v>-9.9999999999926537E-7</v>
      </c>
      <c r="Z83">
        <v>-9.9999999999926537E-7</v>
      </c>
      <c r="AA83" s="69">
        <v>-9.9999999999926537E-7</v>
      </c>
    </row>
    <row r="84" spans="1:27" x14ac:dyDescent="0.3">
      <c r="A84" s="67">
        <v>23</v>
      </c>
      <c r="B84" s="78" t="s">
        <v>89</v>
      </c>
      <c r="C84" s="86" t="s">
        <v>89</v>
      </c>
      <c r="D84" s="86" t="s">
        <v>89</v>
      </c>
      <c r="E84" s="86" t="s">
        <v>89</v>
      </c>
      <c r="F84" s="86" t="s">
        <v>89</v>
      </c>
      <c r="G84" s="86" t="s">
        <v>89</v>
      </c>
      <c r="H84" s="86" t="s">
        <v>89</v>
      </c>
      <c r="I84" s="86" t="s">
        <v>89</v>
      </c>
      <c r="J84" s="86" t="s">
        <v>89</v>
      </c>
      <c r="K84" s="86" t="s">
        <v>89</v>
      </c>
      <c r="L84" s="86" t="s">
        <v>89</v>
      </c>
      <c r="M84" s="86" t="s">
        <v>89</v>
      </c>
      <c r="N84" s="86" t="s">
        <v>89</v>
      </c>
      <c r="O84" s="86" t="s">
        <v>89</v>
      </c>
      <c r="P84" s="86" t="s">
        <v>89</v>
      </c>
      <c r="Q84" s="86" t="s">
        <v>89</v>
      </c>
      <c r="R84" s="86" t="s">
        <v>89</v>
      </c>
      <c r="S84">
        <v>0</v>
      </c>
      <c r="T84">
        <v>0</v>
      </c>
      <c r="U84">
        <v>0</v>
      </c>
      <c r="V84">
        <v>0</v>
      </c>
      <c r="W84">
        <v>0</v>
      </c>
      <c r="X84">
        <v>0</v>
      </c>
      <c r="Y84">
        <v>0</v>
      </c>
      <c r="Z84">
        <v>0</v>
      </c>
      <c r="AA84" s="69">
        <v>0</v>
      </c>
    </row>
    <row r="85" spans="1:27" x14ac:dyDescent="0.3">
      <c r="A85" s="67">
        <v>24</v>
      </c>
      <c r="B85" s="78" t="s">
        <v>89</v>
      </c>
      <c r="C85" s="86" t="s">
        <v>89</v>
      </c>
      <c r="D85" s="86" t="s">
        <v>89</v>
      </c>
      <c r="E85" s="86" t="s">
        <v>89</v>
      </c>
      <c r="F85" s="86" t="s">
        <v>89</v>
      </c>
      <c r="G85" s="86" t="s">
        <v>89</v>
      </c>
      <c r="H85" s="86" t="s">
        <v>89</v>
      </c>
      <c r="I85" s="86" t="s">
        <v>89</v>
      </c>
      <c r="J85" s="86" t="s">
        <v>89</v>
      </c>
      <c r="K85" s="86" t="s">
        <v>89</v>
      </c>
      <c r="L85" s="86" t="s">
        <v>89</v>
      </c>
      <c r="M85" s="86" t="s">
        <v>89</v>
      </c>
      <c r="N85" s="86" t="s">
        <v>89</v>
      </c>
      <c r="O85" s="86" t="s">
        <v>89</v>
      </c>
      <c r="P85" s="86" t="s">
        <v>89</v>
      </c>
      <c r="Q85" s="86" t="s">
        <v>89</v>
      </c>
      <c r="R85" s="86" t="s">
        <v>89</v>
      </c>
      <c r="S85" s="86" t="s">
        <v>89</v>
      </c>
      <c r="T85">
        <v>0</v>
      </c>
      <c r="U85">
        <v>0</v>
      </c>
      <c r="V85">
        <v>0</v>
      </c>
      <c r="W85">
        <v>0</v>
      </c>
      <c r="X85">
        <v>0</v>
      </c>
      <c r="Y85">
        <v>0</v>
      </c>
      <c r="Z85">
        <v>0</v>
      </c>
      <c r="AA85" s="69">
        <v>0</v>
      </c>
    </row>
    <row r="86" spans="1:27" x14ac:dyDescent="0.3">
      <c r="A86" s="67">
        <v>25</v>
      </c>
      <c r="B86" s="79" t="s">
        <v>89</v>
      </c>
      <c r="C86" s="84" t="s">
        <v>89</v>
      </c>
      <c r="D86" s="84" t="s">
        <v>89</v>
      </c>
      <c r="E86" s="84" t="s">
        <v>89</v>
      </c>
      <c r="F86" s="84" t="s">
        <v>89</v>
      </c>
      <c r="G86" s="84" t="s">
        <v>89</v>
      </c>
      <c r="H86" s="84" t="s">
        <v>89</v>
      </c>
      <c r="I86" s="84" t="s">
        <v>89</v>
      </c>
      <c r="J86" s="84" t="s">
        <v>89</v>
      </c>
      <c r="K86" s="84" t="s">
        <v>89</v>
      </c>
      <c r="L86" s="84" t="s">
        <v>89</v>
      </c>
      <c r="M86" s="84" t="s">
        <v>89</v>
      </c>
      <c r="N86" s="84" t="s">
        <v>89</v>
      </c>
      <c r="O86" s="84" t="s">
        <v>89</v>
      </c>
      <c r="P86" s="84" t="s">
        <v>89</v>
      </c>
      <c r="Q86" s="84" t="s">
        <v>89</v>
      </c>
      <c r="R86" s="84" t="s">
        <v>89</v>
      </c>
      <c r="S86" s="84" t="s">
        <v>89</v>
      </c>
      <c r="T86" s="70">
        <v>0</v>
      </c>
      <c r="U86" s="70">
        <v>0</v>
      </c>
      <c r="V86" s="70">
        <v>0</v>
      </c>
      <c r="W86" s="70">
        <v>0</v>
      </c>
      <c r="X86" s="70">
        <v>0</v>
      </c>
      <c r="Y86" s="70">
        <v>0</v>
      </c>
      <c r="Z86" s="70">
        <v>0</v>
      </c>
      <c r="AA86" s="71">
        <v>0</v>
      </c>
    </row>
    <row r="88" spans="1:27" x14ac:dyDescent="0.3">
      <c r="A88" s="80" t="s">
        <v>78</v>
      </c>
      <c r="B88" s="67">
        <v>0</v>
      </c>
      <c r="C88" s="67">
        <v>1</v>
      </c>
      <c r="D88" s="67">
        <v>2</v>
      </c>
      <c r="E88" s="67">
        <v>3</v>
      </c>
      <c r="F88" s="67">
        <v>4</v>
      </c>
      <c r="G88" s="67">
        <v>5</v>
      </c>
      <c r="H88" s="67">
        <v>6</v>
      </c>
      <c r="I88" s="67">
        <v>7</v>
      </c>
      <c r="J88" s="67">
        <v>8</v>
      </c>
      <c r="K88" s="67">
        <v>9</v>
      </c>
      <c r="L88" s="67">
        <v>10</v>
      </c>
      <c r="M88" s="67">
        <v>11</v>
      </c>
      <c r="N88" s="67">
        <v>12</v>
      </c>
      <c r="O88" s="67">
        <v>13</v>
      </c>
      <c r="P88" s="67">
        <v>14</v>
      </c>
      <c r="Q88" s="67">
        <v>15</v>
      </c>
      <c r="R88" s="67">
        <v>16</v>
      </c>
      <c r="S88" s="67">
        <v>17</v>
      </c>
      <c r="T88" s="67">
        <v>18</v>
      </c>
      <c r="U88" s="67">
        <v>19</v>
      </c>
      <c r="V88" s="67">
        <v>20</v>
      </c>
      <c r="W88" s="67">
        <v>21</v>
      </c>
      <c r="X88" s="67">
        <v>22</v>
      </c>
      <c r="Y88" s="67">
        <v>23</v>
      </c>
      <c r="Z88" s="67">
        <v>24</v>
      </c>
      <c r="AA88" s="67">
        <v>25</v>
      </c>
    </row>
    <row r="89" spans="1:27" x14ac:dyDescent="0.3">
      <c r="A89" s="67">
        <v>0</v>
      </c>
      <c r="B89" s="82" t="s">
        <v>89</v>
      </c>
      <c r="C89" s="83" t="s">
        <v>89</v>
      </c>
      <c r="D89" s="83" t="s">
        <v>89</v>
      </c>
      <c r="E89" s="83" t="s">
        <v>89</v>
      </c>
      <c r="F89" s="83" t="s">
        <v>89</v>
      </c>
      <c r="G89" s="83" t="s">
        <v>89</v>
      </c>
      <c r="H89" s="83" t="s">
        <v>89</v>
      </c>
      <c r="I89" s="83" t="s">
        <v>89</v>
      </c>
      <c r="J89" s="83" t="s">
        <v>89</v>
      </c>
      <c r="K89" s="83" t="s">
        <v>89</v>
      </c>
      <c r="L89" s="83" t="s">
        <v>89</v>
      </c>
      <c r="M89" s="83" t="s">
        <v>89</v>
      </c>
      <c r="N89" s="83" t="s">
        <v>89</v>
      </c>
      <c r="O89" s="75">
        <v>1.424066349864006E-2</v>
      </c>
      <c r="P89" s="75">
        <v>4.7002207376092418E-2</v>
      </c>
      <c r="Q89" s="75">
        <v>7.1093857949082268E-2</v>
      </c>
      <c r="R89" s="75">
        <v>9.3291133728146083E-2</v>
      </c>
      <c r="S89" s="75">
        <v>0.11999326573162744</v>
      </c>
      <c r="T89" s="75">
        <v>0.1499118128847505</v>
      </c>
      <c r="U89" s="75">
        <v>0.15820678152202181</v>
      </c>
      <c r="V89" s="75">
        <v>0.15820678152202181</v>
      </c>
      <c r="W89" s="75">
        <v>0.15820678152202181</v>
      </c>
      <c r="X89" s="75">
        <v>0.15820678152202181</v>
      </c>
      <c r="Y89" s="75">
        <v>0.15820678152202181</v>
      </c>
      <c r="Z89" s="75">
        <v>0.15820678152202181</v>
      </c>
      <c r="AA89" s="76">
        <v>0.15820678152202181</v>
      </c>
    </row>
    <row r="90" spans="1:27" x14ac:dyDescent="0.3">
      <c r="A90" s="67">
        <v>1</v>
      </c>
      <c r="B90" s="78" t="s">
        <v>89</v>
      </c>
      <c r="C90" s="86" t="s">
        <v>89</v>
      </c>
      <c r="D90" s="86" t="s">
        <v>89</v>
      </c>
      <c r="E90" s="86" t="s">
        <v>89</v>
      </c>
      <c r="F90" s="86" t="s">
        <v>89</v>
      </c>
      <c r="G90" s="86" t="s">
        <v>89</v>
      </c>
      <c r="H90" s="86" t="s">
        <v>89</v>
      </c>
      <c r="I90" s="86" t="s">
        <v>89</v>
      </c>
      <c r="J90" s="86" t="s">
        <v>89</v>
      </c>
      <c r="K90" s="86" t="s">
        <v>89</v>
      </c>
      <c r="L90" s="86" t="s">
        <v>89</v>
      </c>
      <c r="M90" s="86" t="s">
        <v>89</v>
      </c>
      <c r="N90" s="86" t="s">
        <v>89</v>
      </c>
      <c r="O90">
        <v>1.424066349864006E-2</v>
      </c>
      <c r="P90">
        <v>4.7043202076927297E-2</v>
      </c>
      <c r="Q90">
        <v>7.1093857949082268E-2</v>
      </c>
      <c r="R90">
        <v>9.3291133728146083E-2</v>
      </c>
      <c r="S90">
        <v>0.11999326573162744</v>
      </c>
      <c r="T90">
        <v>0.1499118128847505</v>
      </c>
      <c r="U90">
        <v>0.15820678152202181</v>
      </c>
      <c r="V90">
        <v>0.15820678152202181</v>
      </c>
      <c r="W90">
        <v>0.15820678152202181</v>
      </c>
      <c r="X90">
        <v>0.15820678152202181</v>
      </c>
      <c r="Y90">
        <v>0.15820678152202181</v>
      </c>
      <c r="Z90">
        <v>0.15820678152202181</v>
      </c>
      <c r="AA90" s="69">
        <v>0.15820678152202181</v>
      </c>
    </row>
    <row r="91" spans="1:27" x14ac:dyDescent="0.3">
      <c r="A91" s="67">
        <v>2</v>
      </c>
      <c r="B91" s="78" t="s">
        <v>89</v>
      </c>
      <c r="C91" s="86" t="s">
        <v>89</v>
      </c>
      <c r="D91" s="86" t="s">
        <v>89</v>
      </c>
      <c r="E91" s="86" t="s">
        <v>89</v>
      </c>
      <c r="F91" s="86" t="s">
        <v>89</v>
      </c>
      <c r="G91" s="86" t="s">
        <v>89</v>
      </c>
      <c r="H91" s="86" t="s">
        <v>89</v>
      </c>
      <c r="I91" s="86" t="s">
        <v>89</v>
      </c>
      <c r="J91" s="86" t="s">
        <v>89</v>
      </c>
      <c r="K91" s="86" t="s">
        <v>89</v>
      </c>
      <c r="L91" s="86" t="s">
        <v>89</v>
      </c>
      <c r="M91" s="86" t="s">
        <v>89</v>
      </c>
      <c r="N91" s="86" t="s">
        <v>89</v>
      </c>
      <c r="O91">
        <v>1.424066349864006E-2</v>
      </c>
      <c r="P91">
        <v>4.7002207376092418E-2</v>
      </c>
      <c r="Q91">
        <v>7.1093857949082268E-2</v>
      </c>
      <c r="R91">
        <v>9.3291133728146083E-2</v>
      </c>
      <c r="S91">
        <v>0.11999326573162744</v>
      </c>
      <c r="T91">
        <v>0.1499118128847505</v>
      </c>
      <c r="U91">
        <v>0.15820678152202181</v>
      </c>
      <c r="V91">
        <v>0.15820678152202181</v>
      </c>
      <c r="W91">
        <v>0.15820678152202181</v>
      </c>
      <c r="X91">
        <v>0.15820678152202181</v>
      </c>
      <c r="Y91">
        <v>0.15820678152202181</v>
      </c>
      <c r="Z91">
        <v>0.15820678152202181</v>
      </c>
      <c r="AA91" s="69">
        <v>0.15820678152202181</v>
      </c>
    </row>
    <row r="92" spans="1:27" x14ac:dyDescent="0.3">
      <c r="A92" s="67">
        <v>3</v>
      </c>
      <c r="B92" s="78" t="s">
        <v>89</v>
      </c>
      <c r="C92" s="86" t="s">
        <v>89</v>
      </c>
      <c r="D92" s="86" t="s">
        <v>89</v>
      </c>
      <c r="E92" s="86" t="s">
        <v>89</v>
      </c>
      <c r="F92" s="86" t="s">
        <v>89</v>
      </c>
      <c r="G92" s="86" t="s">
        <v>89</v>
      </c>
      <c r="H92" s="86" t="s">
        <v>89</v>
      </c>
      <c r="I92" s="86" t="s">
        <v>89</v>
      </c>
      <c r="J92" s="86" t="s">
        <v>89</v>
      </c>
      <c r="K92" s="86" t="s">
        <v>89</v>
      </c>
      <c r="L92" s="86" t="s">
        <v>89</v>
      </c>
      <c r="M92" s="86" t="s">
        <v>89</v>
      </c>
      <c r="N92" s="86" t="s">
        <v>89</v>
      </c>
      <c r="O92">
        <v>1.424066349864006E-2</v>
      </c>
      <c r="P92">
        <v>4.7002207376092418E-2</v>
      </c>
      <c r="Q92">
        <v>7.1093857949082268E-2</v>
      </c>
      <c r="R92">
        <v>9.3291133728146083E-2</v>
      </c>
      <c r="S92">
        <v>0.11999326573162744</v>
      </c>
      <c r="T92">
        <v>0.1499118128847505</v>
      </c>
      <c r="U92">
        <v>0.15820678152202181</v>
      </c>
      <c r="V92">
        <v>0.15820678152202181</v>
      </c>
      <c r="W92">
        <v>0.15820678152202181</v>
      </c>
      <c r="X92">
        <v>0.15820678152202181</v>
      </c>
      <c r="Y92">
        <v>0.15820678152202181</v>
      </c>
      <c r="Z92">
        <v>0.15820678152202181</v>
      </c>
      <c r="AA92" s="69">
        <v>0.15820678152202181</v>
      </c>
    </row>
    <row r="93" spans="1:27" x14ac:dyDescent="0.3">
      <c r="A93" s="67">
        <v>4</v>
      </c>
      <c r="B93" s="78" t="s">
        <v>89</v>
      </c>
      <c r="C93" s="86" t="s">
        <v>89</v>
      </c>
      <c r="D93" s="86" t="s">
        <v>89</v>
      </c>
      <c r="E93" s="86" t="s">
        <v>89</v>
      </c>
      <c r="F93" s="86" t="s">
        <v>89</v>
      </c>
      <c r="G93" s="86" t="s">
        <v>89</v>
      </c>
      <c r="H93" s="86" t="s">
        <v>89</v>
      </c>
      <c r="I93" s="86" t="s">
        <v>89</v>
      </c>
      <c r="J93" s="86" t="s">
        <v>89</v>
      </c>
      <c r="K93" s="86" t="s">
        <v>89</v>
      </c>
      <c r="L93" s="86" t="s">
        <v>89</v>
      </c>
      <c r="M93" s="86" t="s">
        <v>89</v>
      </c>
      <c r="N93" s="86" t="s">
        <v>89</v>
      </c>
      <c r="O93">
        <v>1.424066349864006E-2</v>
      </c>
      <c r="P93">
        <v>4.7002207376092418E-2</v>
      </c>
      <c r="Q93">
        <v>7.1093857949082268E-2</v>
      </c>
      <c r="R93">
        <v>9.3291133728146083E-2</v>
      </c>
      <c r="S93">
        <v>0.11999326573162744</v>
      </c>
      <c r="T93">
        <v>0.1499118128847505</v>
      </c>
      <c r="U93">
        <v>0.15820678152202181</v>
      </c>
      <c r="V93">
        <v>0.15820678152202181</v>
      </c>
      <c r="W93">
        <v>0.15820678152202181</v>
      </c>
      <c r="X93">
        <v>0.15820678152202181</v>
      </c>
      <c r="Y93">
        <v>0.15820678152202181</v>
      </c>
      <c r="Z93">
        <v>0.15820678152202181</v>
      </c>
      <c r="AA93" s="69">
        <v>0.15820678152202181</v>
      </c>
    </row>
    <row r="94" spans="1:27" x14ac:dyDescent="0.3">
      <c r="A94" s="67">
        <v>5</v>
      </c>
      <c r="B94" s="78" t="s">
        <v>89</v>
      </c>
      <c r="C94" s="86" t="s">
        <v>89</v>
      </c>
      <c r="D94" s="86" t="s">
        <v>89</v>
      </c>
      <c r="E94" s="86" t="s">
        <v>89</v>
      </c>
      <c r="F94" s="86" t="s">
        <v>89</v>
      </c>
      <c r="G94" s="86" t="s">
        <v>89</v>
      </c>
      <c r="H94" s="86" t="s">
        <v>89</v>
      </c>
      <c r="I94" s="86" t="s">
        <v>89</v>
      </c>
      <c r="J94" s="86" t="s">
        <v>89</v>
      </c>
      <c r="K94" s="86" t="s">
        <v>89</v>
      </c>
      <c r="L94" s="86" t="s">
        <v>89</v>
      </c>
      <c r="M94" s="86" t="s">
        <v>89</v>
      </c>
      <c r="N94" s="86" t="s">
        <v>89</v>
      </c>
      <c r="O94">
        <v>1.424066349864006E-2</v>
      </c>
      <c r="P94">
        <v>4.7002207376092418E-2</v>
      </c>
      <c r="Q94">
        <v>7.1093857949082268E-2</v>
      </c>
      <c r="R94">
        <v>9.3291133728146083E-2</v>
      </c>
      <c r="S94">
        <v>0.11999326573162744</v>
      </c>
      <c r="T94">
        <v>0.1499118128847505</v>
      </c>
      <c r="U94">
        <v>0.15820678152202181</v>
      </c>
      <c r="V94">
        <v>0.15820678152202181</v>
      </c>
      <c r="W94">
        <v>0.15820678152202181</v>
      </c>
      <c r="X94">
        <v>0.15820678152202181</v>
      </c>
      <c r="Y94">
        <v>0.15820678152202181</v>
      </c>
      <c r="Z94">
        <v>0.15820678152202181</v>
      </c>
      <c r="AA94" s="69">
        <v>0.15820678152202181</v>
      </c>
    </row>
    <row r="95" spans="1:27" x14ac:dyDescent="0.3">
      <c r="A95" s="67">
        <v>6</v>
      </c>
      <c r="B95" s="78" t="s">
        <v>89</v>
      </c>
      <c r="C95" s="86" t="s">
        <v>89</v>
      </c>
      <c r="D95" s="86" t="s">
        <v>89</v>
      </c>
      <c r="E95" s="86" t="s">
        <v>89</v>
      </c>
      <c r="F95" s="86" t="s">
        <v>89</v>
      </c>
      <c r="G95" s="86" t="s">
        <v>89</v>
      </c>
      <c r="H95" s="86" t="s">
        <v>89</v>
      </c>
      <c r="I95" s="86" t="s">
        <v>89</v>
      </c>
      <c r="J95" s="86" t="s">
        <v>89</v>
      </c>
      <c r="K95" s="86" t="s">
        <v>89</v>
      </c>
      <c r="L95" s="86" t="s">
        <v>89</v>
      </c>
      <c r="M95" s="86" t="s">
        <v>89</v>
      </c>
      <c r="N95" s="86" t="s">
        <v>89</v>
      </c>
      <c r="O95">
        <v>1.424066349864006E-2</v>
      </c>
      <c r="P95">
        <v>4.7002207376092418E-2</v>
      </c>
      <c r="Q95">
        <v>7.1093857949082268E-2</v>
      </c>
      <c r="R95">
        <v>9.3291133728146083E-2</v>
      </c>
      <c r="S95">
        <v>0.11999326573162744</v>
      </c>
      <c r="T95">
        <v>0.1499118128847505</v>
      </c>
      <c r="U95">
        <v>0.15820678152202181</v>
      </c>
      <c r="V95">
        <v>0.15820678152202181</v>
      </c>
      <c r="W95">
        <v>0.15820678152202181</v>
      </c>
      <c r="X95">
        <v>0.15820678152202181</v>
      </c>
      <c r="Y95">
        <v>0.15820678152202181</v>
      </c>
      <c r="Z95">
        <v>0.15820678152202181</v>
      </c>
      <c r="AA95" s="69">
        <v>0.15820678152202181</v>
      </c>
    </row>
    <row r="96" spans="1:27" x14ac:dyDescent="0.3">
      <c r="A96" s="67">
        <v>7</v>
      </c>
      <c r="B96" s="78" t="s">
        <v>89</v>
      </c>
      <c r="C96" s="86" t="s">
        <v>89</v>
      </c>
      <c r="D96" s="86" t="s">
        <v>89</v>
      </c>
      <c r="E96" s="86" t="s">
        <v>89</v>
      </c>
      <c r="F96" s="86" t="s">
        <v>89</v>
      </c>
      <c r="G96" s="86" t="s">
        <v>89</v>
      </c>
      <c r="H96" s="86" t="s">
        <v>89</v>
      </c>
      <c r="I96" s="86" t="s">
        <v>89</v>
      </c>
      <c r="J96" s="86" t="s">
        <v>89</v>
      </c>
      <c r="K96" s="86" t="s">
        <v>89</v>
      </c>
      <c r="L96" s="86" t="s">
        <v>89</v>
      </c>
      <c r="M96" s="86" t="s">
        <v>89</v>
      </c>
      <c r="N96" s="86" t="s">
        <v>89</v>
      </c>
      <c r="O96">
        <v>1.424066349864006E-2</v>
      </c>
      <c r="P96">
        <v>4.7002207376092418E-2</v>
      </c>
      <c r="Q96">
        <v>7.1093857949082268E-2</v>
      </c>
      <c r="R96">
        <v>9.3291133728146083E-2</v>
      </c>
      <c r="S96">
        <v>0.11999326573162744</v>
      </c>
      <c r="T96">
        <v>0.1499118128847505</v>
      </c>
      <c r="U96">
        <v>0.15820678152202181</v>
      </c>
      <c r="V96">
        <v>0.15820678152202181</v>
      </c>
      <c r="W96">
        <v>0.15821113133635867</v>
      </c>
      <c r="X96">
        <v>0.15820678152202181</v>
      </c>
      <c r="Y96">
        <v>0.15820678152202181</v>
      </c>
      <c r="Z96">
        <v>0.15820678152202181</v>
      </c>
      <c r="AA96" s="69">
        <v>0.15820678152202181</v>
      </c>
    </row>
    <row r="97" spans="1:27" x14ac:dyDescent="0.3">
      <c r="A97" s="67">
        <v>8</v>
      </c>
      <c r="B97" s="78" t="s">
        <v>89</v>
      </c>
      <c r="C97" s="86" t="s">
        <v>89</v>
      </c>
      <c r="D97" s="86" t="s">
        <v>89</v>
      </c>
      <c r="E97" s="86" t="s">
        <v>89</v>
      </c>
      <c r="F97" s="86" t="s">
        <v>89</v>
      </c>
      <c r="G97" s="86" t="s">
        <v>89</v>
      </c>
      <c r="H97" s="86" t="s">
        <v>89</v>
      </c>
      <c r="I97" s="86" t="s">
        <v>89</v>
      </c>
      <c r="J97" s="86" t="s">
        <v>89</v>
      </c>
      <c r="K97" s="86" t="s">
        <v>89</v>
      </c>
      <c r="L97" s="86" t="s">
        <v>89</v>
      </c>
      <c r="M97" s="86" t="s">
        <v>89</v>
      </c>
      <c r="N97" s="86" t="s">
        <v>89</v>
      </c>
      <c r="O97">
        <v>1.424066349864006E-2</v>
      </c>
      <c r="P97">
        <v>4.7002207376092418E-2</v>
      </c>
      <c r="Q97">
        <v>7.1093857949082268E-2</v>
      </c>
      <c r="R97">
        <v>9.3291133728146083E-2</v>
      </c>
      <c r="S97">
        <v>0.11999326573162744</v>
      </c>
      <c r="T97">
        <v>0.1499118128847505</v>
      </c>
      <c r="U97">
        <v>0.15820678152202181</v>
      </c>
      <c r="V97">
        <v>0.15820678152202181</v>
      </c>
      <c r="W97">
        <v>0.15820678152202181</v>
      </c>
      <c r="X97">
        <v>0.15820678152202181</v>
      </c>
      <c r="Y97">
        <v>0.15820678152202181</v>
      </c>
      <c r="Z97">
        <v>0.15820678152202181</v>
      </c>
      <c r="AA97" s="69">
        <v>0.15820678152202181</v>
      </c>
    </row>
    <row r="98" spans="1:27" x14ac:dyDescent="0.3">
      <c r="A98" s="67">
        <v>9</v>
      </c>
      <c r="B98" s="78" t="s">
        <v>89</v>
      </c>
      <c r="C98" s="86" t="s">
        <v>89</v>
      </c>
      <c r="D98" s="86" t="s">
        <v>89</v>
      </c>
      <c r="E98" s="86" t="s">
        <v>89</v>
      </c>
      <c r="F98" s="86" t="s">
        <v>89</v>
      </c>
      <c r="G98" s="86" t="s">
        <v>89</v>
      </c>
      <c r="H98" s="86" t="s">
        <v>89</v>
      </c>
      <c r="I98" s="86" t="s">
        <v>89</v>
      </c>
      <c r="J98" s="86" t="s">
        <v>89</v>
      </c>
      <c r="K98" s="86" t="s">
        <v>89</v>
      </c>
      <c r="L98" s="86" t="s">
        <v>89</v>
      </c>
      <c r="M98" s="86" t="s">
        <v>89</v>
      </c>
      <c r="N98" s="86" t="s">
        <v>89</v>
      </c>
      <c r="O98">
        <v>1.424066349864006E-2</v>
      </c>
      <c r="P98">
        <v>4.7002207376092418E-2</v>
      </c>
      <c r="Q98">
        <v>7.1093857949082268E-2</v>
      </c>
      <c r="R98">
        <v>9.3291133728146083E-2</v>
      </c>
      <c r="S98">
        <v>0.11999326573162744</v>
      </c>
      <c r="T98">
        <v>0.1499118128847505</v>
      </c>
      <c r="U98">
        <v>0.15820678152202181</v>
      </c>
      <c r="V98">
        <v>0.15820678152202181</v>
      </c>
      <c r="W98">
        <v>0.15820678152202181</v>
      </c>
      <c r="X98">
        <v>0.15820678152202181</v>
      </c>
      <c r="Y98">
        <v>0.15820678152202181</v>
      </c>
      <c r="Z98">
        <v>0.15820678152202181</v>
      </c>
      <c r="AA98" s="69">
        <v>0.15820678152202181</v>
      </c>
    </row>
    <row r="99" spans="1:27" x14ac:dyDescent="0.3">
      <c r="A99" s="67">
        <v>10</v>
      </c>
      <c r="B99" s="78" t="s">
        <v>89</v>
      </c>
      <c r="C99" s="86" t="s">
        <v>89</v>
      </c>
      <c r="D99" s="86" t="s">
        <v>89</v>
      </c>
      <c r="E99" s="86" t="s">
        <v>89</v>
      </c>
      <c r="F99" s="86" t="s">
        <v>89</v>
      </c>
      <c r="G99" s="86" t="s">
        <v>89</v>
      </c>
      <c r="H99" s="86" t="s">
        <v>89</v>
      </c>
      <c r="I99" s="86" t="s">
        <v>89</v>
      </c>
      <c r="J99" s="86" t="s">
        <v>89</v>
      </c>
      <c r="K99" s="86" t="s">
        <v>89</v>
      </c>
      <c r="L99" s="86" t="s">
        <v>89</v>
      </c>
      <c r="M99" s="86" t="s">
        <v>89</v>
      </c>
      <c r="N99" s="86" t="s">
        <v>89</v>
      </c>
      <c r="O99">
        <v>1.424066349864006E-2</v>
      </c>
      <c r="P99">
        <v>4.7002207376092418E-2</v>
      </c>
      <c r="Q99">
        <v>7.1093857949082268E-2</v>
      </c>
      <c r="R99">
        <v>9.3291133728146083E-2</v>
      </c>
      <c r="S99">
        <v>0.11999326573162744</v>
      </c>
      <c r="T99">
        <v>0.1499118128847505</v>
      </c>
      <c r="U99">
        <v>0.15820678152202181</v>
      </c>
      <c r="V99">
        <v>0.15820678152202181</v>
      </c>
      <c r="W99">
        <v>0.15820678152202181</v>
      </c>
      <c r="X99">
        <v>0.15820678152202181</v>
      </c>
      <c r="Y99">
        <v>0.15820678152202181</v>
      </c>
      <c r="Z99">
        <v>0.15820678152202181</v>
      </c>
      <c r="AA99" s="69">
        <v>0.15820678152202181</v>
      </c>
    </row>
    <row r="100" spans="1:27" x14ac:dyDescent="0.3">
      <c r="A100" s="67">
        <v>11</v>
      </c>
      <c r="B100" s="78" t="s">
        <v>89</v>
      </c>
      <c r="C100" s="86" t="s">
        <v>89</v>
      </c>
      <c r="D100" s="86" t="s">
        <v>89</v>
      </c>
      <c r="E100" s="86" t="s">
        <v>89</v>
      </c>
      <c r="F100" s="86" t="s">
        <v>89</v>
      </c>
      <c r="G100" s="86" t="s">
        <v>89</v>
      </c>
      <c r="H100" s="86" t="s">
        <v>89</v>
      </c>
      <c r="I100" s="86" t="s">
        <v>89</v>
      </c>
      <c r="J100" s="86" t="s">
        <v>89</v>
      </c>
      <c r="K100" s="86" t="s">
        <v>89</v>
      </c>
      <c r="L100" s="86" t="s">
        <v>89</v>
      </c>
      <c r="M100" s="86" t="s">
        <v>89</v>
      </c>
      <c r="N100" s="86" t="s">
        <v>89</v>
      </c>
      <c r="O100">
        <v>1.424066349864006E-2</v>
      </c>
      <c r="P100">
        <v>4.7002207376092418E-2</v>
      </c>
      <c r="Q100">
        <v>7.1093857949082268E-2</v>
      </c>
      <c r="R100">
        <v>9.3291133728146083E-2</v>
      </c>
      <c r="S100">
        <v>0.11999326573162744</v>
      </c>
      <c r="T100">
        <v>0.1499118128847505</v>
      </c>
      <c r="U100">
        <v>0.15820678152202181</v>
      </c>
      <c r="V100">
        <v>0.15820678152202181</v>
      </c>
      <c r="W100">
        <v>0.15820678152202181</v>
      </c>
      <c r="X100">
        <v>0.15820678152202181</v>
      </c>
      <c r="Y100">
        <v>0.15820678152202181</v>
      </c>
      <c r="Z100">
        <v>0.15820678152202181</v>
      </c>
      <c r="AA100" s="69">
        <v>0.15820678152202181</v>
      </c>
    </row>
    <row r="101" spans="1:27" x14ac:dyDescent="0.3">
      <c r="A101" s="67">
        <v>12</v>
      </c>
      <c r="B101" s="78" t="s">
        <v>89</v>
      </c>
      <c r="C101" s="86" t="s">
        <v>89</v>
      </c>
      <c r="D101" s="86" t="s">
        <v>89</v>
      </c>
      <c r="E101" s="86" t="s">
        <v>89</v>
      </c>
      <c r="F101" s="86" t="s">
        <v>89</v>
      </c>
      <c r="G101" s="86" t="s">
        <v>89</v>
      </c>
      <c r="H101" s="86" t="s">
        <v>89</v>
      </c>
      <c r="I101" s="86" t="s">
        <v>89</v>
      </c>
      <c r="J101" s="86" t="s">
        <v>89</v>
      </c>
      <c r="K101" s="86" t="s">
        <v>89</v>
      </c>
      <c r="L101" s="86" t="s">
        <v>89</v>
      </c>
      <c r="M101" s="86" t="s">
        <v>89</v>
      </c>
      <c r="N101" s="86" t="s">
        <v>89</v>
      </c>
      <c r="O101">
        <v>1.424066349864006E-2</v>
      </c>
      <c r="P101">
        <v>4.7002207376092418E-2</v>
      </c>
      <c r="Q101">
        <v>7.1093857949082268E-2</v>
      </c>
      <c r="R101">
        <v>9.3291133728146083E-2</v>
      </c>
      <c r="S101">
        <v>0.11999326573162744</v>
      </c>
      <c r="T101">
        <v>0.1499118128847505</v>
      </c>
      <c r="U101">
        <v>0.15820678152202181</v>
      </c>
      <c r="V101">
        <v>0.15820678152202181</v>
      </c>
      <c r="W101">
        <v>0.15820678152202181</v>
      </c>
      <c r="X101">
        <v>0.15820678152202181</v>
      </c>
      <c r="Y101">
        <v>0.15820678152202181</v>
      </c>
      <c r="Z101">
        <v>0.15820678152202181</v>
      </c>
      <c r="AA101" s="69">
        <v>0.15820678152202181</v>
      </c>
    </row>
    <row r="102" spans="1:27" x14ac:dyDescent="0.3">
      <c r="A102" s="67">
        <v>13</v>
      </c>
      <c r="B102" s="78" t="s">
        <v>89</v>
      </c>
      <c r="C102" s="86" t="s">
        <v>89</v>
      </c>
      <c r="D102" s="86" t="s">
        <v>89</v>
      </c>
      <c r="E102" s="86" t="s">
        <v>89</v>
      </c>
      <c r="F102" s="86" t="s">
        <v>89</v>
      </c>
      <c r="G102" s="86" t="s">
        <v>89</v>
      </c>
      <c r="H102" s="86" t="s">
        <v>89</v>
      </c>
      <c r="I102" s="86" t="s">
        <v>89</v>
      </c>
      <c r="J102" s="86" t="s">
        <v>89</v>
      </c>
      <c r="K102" s="86" t="s">
        <v>89</v>
      </c>
      <c r="L102" s="86" t="s">
        <v>89</v>
      </c>
      <c r="M102" s="86" t="s">
        <v>89</v>
      </c>
      <c r="N102" s="86" t="s">
        <v>89</v>
      </c>
      <c r="O102">
        <v>1.424066349864006E-2</v>
      </c>
      <c r="P102">
        <v>4.7002207376092418E-2</v>
      </c>
      <c r="Q102">
        <v>7.1093857949082268E-2</v>
      </c>
      <c r="R102">
        <v>9.3291133728146083E-2</v>
      </c>
      <c r="S102">
        <v>0.11999326573162744</v>
      </c>
      <c r="T102">
        <v>0.1499118128847505</v>
      </c>
      <c r="U102">
        <v>0.15820678152202181</v>
      </c>
      <c r="V102">
        <v>0.15820678152202181</v>
      </c>
      <c r="W102">
        <v>0.15820678152202181</v>
      </c>
      <c r="X102">
        <v>0.15820678152202181</v>
      </c>
      <c r="Y102">
        <v>0.15820678152202181</v>
      </c>
      <c r="Z102">
        <v>0.15820678152202181</v>
      </c>
      <c r="AA102" s="69">
        <v>0.15820678152202181</v>
      </c>
    </row>
    <row r="103" spans="1:27" x14ac:dyDescent="0.3">
      <c r="A103" s="67">
        <v>14</v>
      </c>
      <c r="B103" s="78" t="s">
        <v>89</v>
      </c>
      <c r="C103" s="86" t="s">
        <v>89</v>
      </c>
      <c r="D103" s="86" t="s">
        <v>89</v>
      </c>
      <c r="E103" s="86" t="s">
        <v>89</v>
      </c>
      <c r="F103" s="86" t="s">
        <v>89</v>
      </c>
      <c r="G103" s="86" t="s">
        <v>89</v>
      </c>
      <c r="H103" s="86" t="s">
        <v>89</v>
      </c>
      <c r="I103" s="86" t="s">
        <v>89</v>
      </c>
      <c r="J103" s="86" t="s">
        <v>89</v>
      </c>
      <c r="K103" s="86" t="s">
        <v>89</v>
      </c>
      <c r="L103" s="86" t="s">
        <v>89</v>
      </c>
      <c r="M103" s="86" t="s">
        <v>89</v>
      </c>
      <c r="N103" s="86" t="s">
        <v>89</v>
      </c>
      <c r="O103">
        <v>1.424066349864006E-2</v>
      </c>
      <c r="P103">
        <v>4.7002207376092418E-2</v>
      </c>
      <c r="Q103">
        <v>7.1093857949082268E-2</v>
      </c>
      <c r="R103">
        <v>9.3291133728146083E-2</v>
      </c>
      <c r="S103">
        <v>0.11999326573162744</v>
      </c>
      <c r="T103">
        <v>0.1499118128847505</v>
      </c>
      <c r="U103">
        <v>0.15820678152202181</v>
      </c>
      <c r="V103">
        <v>0.15820678152202181</v>
      </c>
      <c r="W103">
        <v>0.15820678152202181</v>
      </c>
      <c r="X103">
        <v>0.15820678152202181</v>
      </c>
      <c r="Y103">
        <v>0.15820678152202181</v>
      </c>
      <c r="Z103">
        <v>0.15820678152202181</v>
      </c>
      <c r="AA103" s="69">
        <v>0.15820678152202181</v>
      </c>
    </row>
    <row r="104" spans="1:27" x14ac:dyDescent="0.3">
      <c r="A104" s="67">
        <v>15</v>
      </c>
      <c r="B104" s="78" t="s">
        <v>89</v>
      </c>
      <c r="C104" s="86" t="s">
        <v>89</v>
      </c>
      <c r="D104" s="86" t="s">
        <v>89</v>
      </c>
      <c r="E104" s="86" t="s">
        <v>89</v>
      </c>
      <c r="F104" s="86" t="s">
        <v>89</v>
      </c>
      <c r="G104" s="86" t="s">
        <v>89</v>
      </c>
      <c r="H104" s="86" t="s">
        <v>89</v>
      </c>
      <c r="I104" s="86" t="s">
        <v>89</v>
      </c>
      <c r="J104" s="86" t="s">
        <v>89</v>
      </c>
      <c r="K104" s="86" t="s">
        <v>89</v>
      </c>
      <c r="L104" s="86" t="s">
        <v>89</v>
      </c>
      <c r="M104" s="86" t="s">
        <v>89</v>
      </c>
      <c r="N104" s="86" t="s">
        <v>89</v>
      </c>
      <c r="O104">
        <v>1.424066349864006E-2</v>
      </c>
      <c r="P104">
        <v>4.7002207376092418E-2</v>
      </c>
      <c r="Q104">
        <v>7.1093857949082268E-2</v>
      </c>
      <c r="R104">
        <v>9.3291133728146083E-2</v>
      </c>
      <c r="S104">
        <v>0.11999326573162744</v>
      </c>
      <c r="T104">
        <v>0.1499118128847505</v>
      </c>
      <c r="U104">
        <v>0.15820678152202181</v>
      </c>
      <c r="V104">
        <v>0.15820678152202181</v>
      </c>
      <c r="W104">
        <v>0.15820678152202181</v>
      </c>
      <c r="X104">
        <v>0.15820678152202181</v>
      </c>
      <c r="Y104">
        <v>0.15820678152202181</v>
      </c>
      <c r="Z104">
        <v>0.15820678152202181</v>
      </c>
      <c r="AA104" s="69">
        <v>0.15820678152202181</v>
      </c>
    </row>
    <row r="105" spans="1:27" x14ac:dyDescent="0.3">
      <c r="A105" s="67">
        <v>16</v>
      </c>
      <c r="B105" s="78" t="s">
        <v>89</v>
      </c>
      <c r="C105" s="86" t="s">
        <v>89</v>
      </c>
      <c r="D105" s="86" t="s">
        <v>89</v>
      </c>
      <c r="E105" s="86" t="s">
        <v>89</v>
      </c>
      <c r="F105" s="86" t="s">
        <v>89</v>
      </c>
      <c r="G105" s="86" t="s">
        <v>89</v>
      </c>
      <c r="H105" s="86" t="s">
        <v>89</v>
      </c>
      <c r="I105" s="86" t="s">
        <v>89</v>
      </c>
      <c r="J105" s="86" t="s">
        <v>89</v>
      </c>
      <c r="K105" s="86" t="s">
        <v>89</v>
      </c>
      <c r="L105" s="86" t="s">
        <v>89</v>
      </c>
      <c r="M105" s="86" t="s">
        <v>89</v>
      </c>
      <c r="N105" s="86" t="s">
        <v>89</v>
      </c>
      <c r="O105">
        <v>1.424066349864006E-2</v>
      </c>
      <c r="P105">
        <v>4.7002207376092418E-2</v>
      </c>
      <c r="Q105">
        <v>7.1093857949082268E-2</v>
      </c>
      <c r="R105">
        <v>9.3291133728146083E-2</v>
      </c>
      <c r="S105">
        <v>0.11999326573162744</v>
      </c>
      <c r="T105">
        <v>0.1499118128847505</v>
      </c>
      <c r="U105">
        <v>0.15820678152202181</v>
      </c>
      <c r="V105">
        <v>0.15820678152202181</v>
      </c>
      <c r="W105">
        <v>0.15820678152202181</v>
      </c>
      <c r="X105">
        <v>0.15820678152202181</v>
      </c>
      <c r="Y105">
        <v>0.15820678152202181</v>
      </c>
      <c r="Z105">
        <v>0.15820678152202181</v>
      </c>
      <c r="AA105" s="69">
        <v>0.15820678152202181</v>
      </c>
    </row>
    <row r="106" spans="1:27" x14ac:dyDescent="0.3">
      <c r="A106" s="67">
        <v>17</v>
      </c>
      <c r="B106" s="78" t="s">
        <v>89</v>
      </c>
      <c r="C106" s="86" t="s">
        <v>89</v>
      </c>
      <c r="D106" s="86" t="s">
        <v>89</v>
      </c>
      <c r="E106" s="86" t="s">
        <v>89</v>
      </c>
      <c r="F106" s="86" t="s">
        <v>89</v>
      </c>
      <c r="G106" s="86" t="s">
        <v>89</v>
      </c>
      <c r="H106" s="86" t="s">
        <v>89</v>
      </c>
      <c r="I106" s="86" t="s">
        <v>89</v>
      </c>
      <c r="J106" s="86" t="s">
        <v>89</v>
      </c>
      <c r="K106" s="86" t="s">
        <v>89</v>
      </c>
      <c r="L106" s="86" t="s">
        <v>89</v>
      </c>
      <c r="M106" s="86" t="s">
        <v>89</v>
      </c>
      <c r="N106" s="86" t="s">
        <v>89</v>
      </c>
      <c r="O106" s="86" t="s">
        <v>89</v>
      </c>
      <c r="P106">
        <v>4.7001659014725E-2</v>
      </c>
      <c r="Q106">
        <v>7.1068958736577995E-2</v>
      </c>
      <c r="R106">
        <v>9.3291046444273981E-2</v>
      </c>
      <c r="S106">
        <v>0.11999005969659882</v>
      </c>
      <c r="T106">
        <v>0.14991185962535231</v>
      </c>
      <c r="U106">
        <v>0.15820889016498779</v>
      </c>
      <c r="V106">
        <v>0.15820889016498779</v>
      </c>
      <c r="W106">
        <v>0.15820889016498779</v>
      </c>
      <c r="X106">
        <v>0.15820889016498779</v>
      </c>
      <c r="Y106">
        <v>0.15820889016498779</v>
      </c>
      <c r="Z106">
        <v>0.15820889016498779</v>
      </c>
      <c r="AA106" s="69">
        <v>0.15820889016498779</v>
      </c>
    </row>
    <row r="107" spans="1:27" x14ac:dyDescent="0.3">
      <c r="A107" s="67">
        <v>18</v>
      </c>
      <c r="B107" s="78" t="s">
        <v>89</v>
      </c>
      <c r="C107" s="86" t="s">
        <v>89</v>
      </c>
      <c r="D107" s="86" t="s">
        <v>89</v>
      </c>
      <c r="E107" s="86" t="s">
        <v>89</v>
      </c>
      <c r="F107" s="86" t="s">
        <v>89</v>
      </c>
      <c r="G107" s="86" t="s">
        <v>89</v>
      </c>
      <c r="H107" s="86" t="s">
        <v>89</v>
      </c>
      <c r="I107" s="86" t="s">
        <v>89</v>
      </c>
      <c r="J107" s="86" t="s">
        <v>89</v>
      </c>
      <c r="K107" s="86" t="s">
        <v>89</v>
      </c>
      <c r="L107" s="86" t="s">
        <v>89</v>
      </c>
      <c r="M107" s="86" t="s">
        <v>89</v>
      </c>
      <c r="N107" s="86" t="s">
        <v>89</v>
      </c>
      <c r="O107" s="86" t="s">
        <v>89</v>
      </c>
      <c r="P107">
        <v>4.7001659014725E-2</v>
      </c>
      <c r="Q107">
        <v>7.1068958736577995E-2</v>
      </c>
      <c r="R107">
        <v>9.3291046444273981E-2</v>
      </c>
      <c r="S107">
        <v>0.11999005969659882</v>
      </c>
      <c r="T107">
        <v>0.14991185962535231</v>
      </c>
      <c r="U107">
        <v>0.15820889016498779</v>
      </c>
      <c r="V107">
        <v>0.15820889016498779</v>
      </c>
      <c r="W107">
        <v>0.15820889016498779</v>
      </c>
      <c r="X107">
        <v>0.15820889016498779</v>
      </c>
      <c r="Y107">
        <v>0.15820889016498779</v>
      </c>
      <c r="Z107">
        <v>0.15820889016498779</v>
      </c>
      <c r="AA107" s="69">
        <v>0.15820889016498779</v>
      </c>
    </row>
    <row r="108" spans="1:27" x14ac:dyDescent="0.3">
      <c r="A108" s="67">
        <v>19</v>
      </c>
      <c r="B108" s="78" t="s">
        <v>89</v>
      </c>
      <c r="C108" s="86" t="s">
        <v>89</v>
      </c>
      <c r="D108" s="86" t="s">
        <v>89</v>
      </c>
      <c r="E108" s="86" t="s">
        <v>89</v>
      </c>
      <c r="F108" s="86" t="s">
        <v>89</v>
      </c>
      <c r="G108" s="86" t="s">
        <v>89</v>
      </c>
      <c r="H108" s="86" t="s">
        <v>89</v>
      </c>
      <c r="I108" s="86" t="s">
        <v>89</v>
      </c>
      <c r="J108" s="86" t="s">
        <v>89</v>
      </c>
      <c r="K108" s="86" t="s">
        <v>89</v>
      </c>
      <c r="L108" s="86" t="s">
        <v>89</v>
      </c>
      <c r="M108" s="86" t="s">
        <v>89</v>
      </c>
      <c r="N108" s="86" t="s">
        <v>89</v>
      </c>
      <c r="O108" s="86" t="s">
        <v>89</v>
      </c>
      <c r="P108" s="86" t="s">
        <v>89</v>
      </c>
      <c r="Q108">
        <v>7.1089505449451779E-2</v>
      </c>
      <c r="R108" s="86" t="s">
        <v>89</v>
      </c>
      <c r="S108" s="86" t="s">
        <v>89</v>
      </c>
      <c r="T108" s="86" t="s">
        <v>89</v>
      </c>
      <c r="U108" s="86" t="s">
        <v>89</v>
      </c>
      <c r="V108" s="86" t="s">
        <v>89</v>
      </c>
      <c r="W108" s="86" t="s">
        <v>89</v>
      </c>
      <c r="X108" s="86" t="s">
        <v>89</v>
      </c>
      <c r="Y108" s="86" t="s">
        <v>89</v>
      </c>
      <c r="Z108" s="86" t="s">
        <v>89</v>
      </c>
      <c r="AA108" s="85" t="s">
        <v>89</v>
      </c>
    </row>
    <row r="109" spans="1:27" x14ac:dyDescent="0.3">
      <c r="A109" s="67">
        <v>20</v>
      </c>
      <c r="B109" s="78" t="s">
        <v>89</v>
      </c>
      <c r="C109" s="86" t="s">
        <v>89</v>
      </c>
      <c r="D109" s="86" t="s">
        <v>89</v>
      </c>
      <c r="E109" s="86" t="s">
        <v>89</v>
      </c>
      <c r="F109" s="86" t="s">
        <v>89</v>
      </c>
      <c r="G109" s="86" t="s">
        <v>89</v>
      </c>
      <c r="H109" s="86" t="s">
        <v>89</v>
      </c>
      <c r="I109" s="86" t="s">
        <v>89</v>
      </c>
      <c r="J109" s="86" t="s">
        <v>89</v>
      </c>
      <c r="K109" s="86" t="s">
        <v>89</v>
      </c>
      <c r="L109" s="86" t="s">
        <v>89</v>
      </c>
      <c r="M109" s="86" t="s">
        <v>89</v>
      </c>
      <c r="N109" s="86" t="s">
        <v>89</v>
      </c>
      <c r="O109" s="86" t="s">
        <v>89</v>
      </c>
      <c r="P109" s="86" t="s">
        <v>89</v>
      </c>
      <c r="Q109">
        <v>7.1221566809045303E-2</v>
      </c>
      <c r="R109" s="86" t="s">
        <v>89</v>
      </c>
      <c r="S109">
        <v>0.11995282376764102</v>
      </c>
      <c r="T109">
        <v>0.14991170818264879</v>
      </c>
      <c r="U109">
        <v>0.1582090398757475</v>
      </c>
      <c r="V109">
        <v>0.1582090398757475</v>
      </c>
      <c r="W109">
        <v>0.1582090398757475</v>
      </c>
      <c r="X109">
        <v>0.1582090398757475</v>
      </c>
      <c r="Y109">
        <v>0.1582090398757475</v>
      </c>
      <c r="Z109">
        <v>0.1582090398757475</v>
      </c>
      <c r="AA109" s="69">
        <v>0.1582090398757475</v>
      </c>
    </row>
    <row r="110" spans="1:27" x14ac:dyDescent="0.3">
      <c r="A110" s="67">
        <v>21</v>
      </c>
      <c r="B110" s="78" t="s">
        <v>89</v>
      </c>
      <c r="C110" s="86" t="s">
        <v>89</v>
      </c>
      <c r="D110" s="86" t="s">
        <v>89</v>
      </c>
      <c r="E110" s="86" t="s">
        <v>89</v>
      </c>
      <c r="F110" s="86" t="s">
        <v>89</v>
      </c>
      <c r="G110" s="86" t="s">
        <v>89</v>
      </c>
      <c r="H110" s="86" t="s">
        <v>89</v>
      </c>
      <c r="I110" s="86" t="s">
        <v>89</v>
      </c>
      <c r="J110" s="86" t="s">
        <v>89</v>
      </c>
      <c r="K110" s="86" t="s">
        <v>89</v>
      </c>
      <c r="L110" s="86" t="s">
        <v>89</v>
      </c>
      <c r="M110" s="86" t="s">
        <v>89</v>
      </c>
      <c r="N110" s="86" t="s">
        <v>89</v>
      </c>
      <c r="O110" s="86" t="s">
        <v>89</v>
      </c>
      <c r="P110" s="86" t="s">
        <v>89</v>
      </c>
      <c r="Q110" s="86" t="s">
        <v>89</v>
      </c>
      <c r="R110">
        <v>9.3291836789790819E-2</v>
      </c>
      <c r="S110">
        <v>0.11995399474807146</v>
      </c>
      <c r="T110">
        <v>0.14991145069375877</v>
      </c>
      <c r="U110">
        <v>0.15823236762934278</v>
      </c>
      <c r="V110">
        <v>0.15823236762934278</v>
      </c>
      <c r="W110">
        <v>0.15823236762934278</v>
      </c>
      <c r="X110">
        <v>0.15823236762934278</v>
      </c>
      <c r="Y110">
        <v>0.15823236762934278</v>
      </c>
      <c r="Z110">
        <v>0.15823236762934278</v>
      </c>
      <c r="AA110" s="69">
        <v>0.15823236762934278</v>
      </c>
    </row>
    <row r="111" spans="1:27" x14ac:dyDescent="0.3">
      <c r="A111" s="67">
        <v>22</v>
      </c>
      <c r="B111" s="78" t="s">
        <v>89</v>
      </c>
      <c r="C111" s="86" t="s">
        <v>89</v>
      </c>
      <c r="D111" s="86" t="s">
        <v>89</v>
      </c>
      <c r="E111" s="86" t="s">
        <v>89</v>
      </c>
      <c r="F111" s="86" t="s">
        <v>89</v>
      </c>
      <c r="G111" s="86" t="s">
        <v>89</v>
      </c>
      <c r="H111" s="86" t="s">
        <v>89</v>
      </c>
      <c r="I111" s="86" t="s">
        <v>89</v>
      </c>
      <c r="J111" s="86" t="s">
        <v>89</v>
      </c>
      <c r="K111" s="86" t="s">
        <v>89</v>
      </c>
      <c r="L111" s="86" t="s">
        <v>89</v>
      </c>
      <c r="M111" s="86" t="s">
        <v>89</v>
      </c>
      <c r="N111" s="86" t="s">
        <v>89</v>
      </c>
      <c r="O111" s="86" t="s">
        <v>89</v>
      </c>
      <c r="P111" s="86" t="s">
        <v>89</v>
      </c>
      <c r="Q111" s="86" t="s">
        <v>89</v>
      </c>
      <c r="R111">
        <v>9.3291845559356643E-2</v>
      </c>
      <c r="S111">
        <v>0.11995399474807146</v>
      </c>
      <c r="T111">
        <v>0.14991145069375877</v>
      </c>
      <c r="U111">
        <v>0.15823236762934278</v>
      </c>
      <c r="V111">
        <v>0.15823236762934278</v>
      </c>
      <c r="W111">
        <v>0.15823236762934278</v>
      </c>
      <c r="X111">
        <v>0.15823236762934278</v>
      </c>
      <c r="Y111">
        <v>0.15823236762934278</v>
      </c>
      <c r="Z111">
        <v>0.15823236762934278</v>
      </c>
      <c r="AA111" s="69">
        <v>0.15823236762934278</v>
      </c>
    </row>
    <row r="112" spans="1:27" x14ac:dyDescent="0.3">
      <c r="A112" s="67">
        <v>23</v>
      </c>
      <c r="B112" s="78" t="s">
        <v>89</v>
      </c>
      <c r="C112" s="86" t="s">
        <v>89</v>
      </c>
      <c r="D112" s="86" t="s">
        <v>89</v>
      </c>
      <c r="E112" s="86" t="s">
        <v>89</v>
      </c>
      <c r="F112" s="86" t="s">
        <v>89</v>
      </c>
      <c r="G112" s="86" t="s">
        <v>89</v>
      </c>
      <c r="H112" s="86" t="s">
        <v>89</v>
      </c>
      <c r="I112" s="86" t="s">
        <v>89</v>
      </c>
      <c r="J112" s="86" t="s">
        <v>89</v>
      </c>
      <c r="K112" s="86" t="s">
        <v>89</v>
      </c>
      <c r="L112" s="86" t="s">
        <v>89</v>
      </c>
      <c r="M112" s="86" t="s">
        <v>89</v>
      </c>
      <c r="N112" s="86" t="s">
        <v>89</v>
      </c>
      <c r="O112" s="86" t="s">
        <v>89</v>
      </c>
      <c r="P112" s="86" t="s">
        <v>89</v>
      </c>
      <c r="Q112" s="86" t="s">
        <v>89</v>
      </c>
      <c r="R112" s="86" t="s">
        <v>89</v>
      </c>
      <c r="S112">
        <v>0.11994700851756275</v>
      </c>
      <c r="T112">
        <v>0.14991160974425674</v>
      </c>
      <c r="U112">
        <v>0.15822332221198554</v>
      </c>
      <c r="V112">
        <v>0.15823404356475357</v>
      </c>
      <c r="W112">
        <v>0.15823404356475357</v>
      </c>
      <c r="X112">
        <v>0.15823404356475357</v>
      </c>
      <c r="Y112">
        <v>0.15823404356475357</v>
      </c>
      <c r="Z112">
        <v>0.15823404356475357</v>
      </c>
      <c r="AA112" s="69">
        <v>0.15823404356475357</v>
      </c>
    </row>
    <row r="113" spans="1:27" x14ac:dyDescent="0.3">
      <c r="A113" s="67">
        <v>24</v>
      </c>
      <c r="B113" s="78" t="s">
        <v>89</v>
      </c>
      <c r="C113" s="86" t="s">
        <v>89</v>
      </c>
      <c r="D113" s="86" t="s">
        <v>89</v>
      </c>
      <c r="E113" s="86" t="s">
        <v>89</v>
      </c>
      <c r="F113" s="86" t="s">
        <v>89</v>
      </c>
      <c r="G113" s="86" t="s">
        <v>89</v>
      </c>
      <c r="H113" s="86" t="s">
        <v>89</v>
      </c>
      <c r="I113" s="86" t="s">
        <v>89</v>
      </c>
      <c r="J113" s="86" t="s">
        <v>89</v>
      </c>
      <c r="K113" s="86" t="s">
        <v>89</v>
      </c>
      <c r="L113" s="86" t="s">
        <v>89</v>
      </c>
      <c r="M113" s="86" t="s">
        <v>89</v>
      </c>
      <c r="N113" s="86" t="s">
        <v>89</v>
      </c>
      <c r="O113" s="86" t="s">
        <v>89</v>
      </c>
      <c r="P113" s="86" t="s">
        <v>89</v>
      </c>
      <c r="Q113" s="86" t="s">
        <v>89</v>
      </c>
      <c r="R113" s="86" t="s">
        <v>89</v>
      </c>
      <c r="S113" s="86" t="s">
        <v>89</v>
      </c>
      <c r="T113">
        <v>0.14990715607227936</v>
      </c>
      <c r="U113">
        <v>0.15821160650934007</v>
      </c>
      <c r="V113">
        <v>0.15821160650934007</v>
      </c>
      <c r="W113">
        <v>0.15821160650934007</v>
      </c>
      <c r="X113">
        <v>0.15821160650934007</v>
      </c>
      <c r="Y113">
        <v>0.15821160650934007</v>
      </c>
      <c r="Z113">
        <v>0.15821160650934007</v>
      </c>
      <c r="AA113" s="69">
        <v>0.15821160650934007</v>
      </c>
    </row>
    <row r="114" spans="1:27" x14ac:dyDescent="0.3">
      <c r="A114" s="67">
        <v>25</v>
      </c>
      <c r="B114" s="79" t="s">
        <v>89</v>
      </c>
      <c r="C114" s="84" t="s">
        <v>89</v>
      </c>
      <c r="D114" s="84" t="s">
        <v>89</v>
      </c>
      <c r="E114" s="84" t="s">
        <v>89</v>
      </c>
      <c r="F114" s="84" t="s">
        <v>89</v>
      </c>
      <c r="G114" s="84" t="s">
        <v>89</v>
      </c>
      <c r="H114" s="84" t="s">
        <v>89</v>
      </c>
      <c r="I114" s="84" t="s">
        <v>89</v>
      </c>
      <c r="J114" s="84" t="s">
        <v>89</v>
      </c>
      <c r="K114" s="84" t="s">
        <v>89</v>
      </c>
      <c r="L114" s="84" t="s">
        <v>89</v>
      </c>
      <c r="M114" s="84" t="s">
        <v>89</v>
      </c>
      <c r="N114" s="84" t="s">
        <v>89</v>
      </c>
      <c r="O114" s="84" t="s">
        <v>89</v>
      </c>
      <c r="P114" s="84" t="s">
        <v>89</v>
      </c>
      <c r="Q114" s="84" t="s">
        <v>89</v>
      </c>
      <c r="R114" s="84" t="s">
        <v>89</v>
      </c>
      <c r="S114" s="84" t="s">
        <v>89</v>
      </c>
      <c r="T114" s="70">
        <v>0.14990643143650889</v>
      </c>
      <c r="U114" s="70">
        <v>0.1582111401567429</v>
      </c>
      <c r="V114" s="70">
        <v>0.15820685655891664</v>
      </c>
      <c r="W114" s="70">
        <v>0.15820685655891664</v>
      </c>
      <c r="X114" s="70">
        <v>0.15820685655891664</v>
      </c>
      <c r="Y114" s="70">
        <v>0.15820685655891664</v>
      </c>
      <c r="Z114" s="70">
        <v>0.15820685655891664</v>
      </c>
      <c r="AA114" s="71">
        <v>0.15820685655891664</v>
      </c>
    </row>
    <row r="116" spans="1:27" x14ac:dyDescent="0.3">
      <c r="A116" s="80" t="s">
        <v>79</v>
      </c>
      <c r="B116" s="67">
        <v>0</v>
      </c>
      <c r="C116" s="67">
        <v>1</v>
      </c>
      <c r="D116" s="67">
        <v>2</v>
      </c>
      <c r="E116" s="67">
        <v>3</v>
      </c>
      <c r="F116" s="67">
        <v>4</v>
      </c>
      <c r="G116" s="67">
        <v>5</v>
      </c>
      <c r="H116" s="67">
        <v>6</v>
      </c>
      <c r="I116" s="67">
        <v>7</v>
      </c>
      <c r="J116" s="67">
        <v>8</v>
      </c>
      <c r="K116" s="67">
        <v>9</v>
      </c>
      <c r="L116" s="67">
        <v>10</v>
      </c>
      <c r="M116" s="67">
        <v>11</v>
      </c>
      <c r="N116" s="67">
        <v>12</v>
      </c>
      <c r="O116" s="67">
        <v>13</v>
      </c>
      <c r="P116" s="67">
        <v>14</v>
      </c>
      <c r="Q116" s="67">
        <v>15</v>
      </c>
      <c r="R116" s="67">
        <v>16</v>
      </c>
      <c r="S116" s="67">
        <v>17</v>
      </c>
      <c r="T116" s="67">
        <v>18</v>
      </c>
      <c r="U116" s="67">
        <v>19</v>
      </c>
      <c r="V116" s="67">
        <v>20</v>
      </c>
      <c r="W116" s="67">
        <v>21</v>
      </c>
      <c r="X116" s="67">
        <v>22</v>
      </c>
      <c r="Y116" s="67">
        <v>23</v>
      </c>
      <c r="Z116" s="67">
        <v>24</v>
      </c>
      <c r="AA116" s="67">
        <v>25</v>
      </c>
    </row>
    <row r="117" spans="1:27" x14ac:dyDescent="0.3">
      <c r="A117" s="67">
        <v>0</v>
      </c>
      <c r="B117" s="82" t="s">
        <v>89</v>
      </c>
      <c r="C117" s="83" t="s">
        <v>89</v>
      </c>
      <c r="D117" s="83" t="s">
        <v>89</v>
      </c>
      <c r="E117" s="83" t="s">
        <v>89</v>
      </c>
      <c r="F117" s="83" t="s">
        <v>89</v>
      </c>
      <c r="G117" s="83" t="s">
        <v>89</v>
      </c>
      <c r="H117" s="83" t="s">
        <v>89</v>
      </c>
      <c r="I117" s="83" t="s">
        <v>89</v>
      </c>
      <c r="J117" s="83" t="s">
        <v>89</v>
      </c>
      <c r="K117" s="83" t="s">
        <v>89</v>
      </c>
      <c r="L117" s="83" t="s">
        <v>89</v>
      </c>
      <c r="M117" s="83" t="s">
        <v>89</v>
      </c>
      <c r="N117" s="83" t="s">
        <v>89</v>
      </c>
      <c r="O117" s="75">
        <v>0.28401577472686768</v>
      </c>
      <c r="P117" s="75">
        <v>0.36210666980599809</v>
      </c>
      <c r="Q117" s="75">
        <v>0.42679578318576644</v>
      </c>
      <c r="R117" s="75">
        <v>0.48607375921942797</v>
      </c>
      <c r="S117" s="75">
        <v>0.5418044041768092</v>
      </c>
      <c r="T117" s="75">
        <v>0.59597061016607544</v>
      </c>
      <c r="U117" s="75">
        <v>0.610980074980774</v>
      </c>
      <c r="V117" s="75">
        <v>0.610980074980774</v>
      </c>
      <c r="W117" s="75">
        <v>0.610980074980774</v>
      </c>
      <c r="X117" s="75">
        <v>0.610980074980774</v>
      </c>
      <c r="Y117" s="75">
        <v>0.610980074980774</v>
      </c>
      <c r="Z117" s="75">
        <v>0.610980074980774</v>
      </c>
      <c r="AA117" s="76">
        <v>0.610980074980774</v>
      </c>
    </row>
    <row r="118" spans="1:27" x14ac:dyDescent="0.3">
      <c r="A118" s="67">
        <v>1</v>
      </c>
      <c r="B118" s="78" t="s">
        <v>89</v>
      </c>
      <c r="C118" s="86" t="s">
        <v>89</v>
      </c>
      <c r="D118" s="86" t="s">
        <v>89</v>
      </c>
      <c r="E118" s="86" t="s">
        <v>89</v>
      </c>
      <c r="F118" s="86" t="s">
        <v>89</v>
      </c>
      <c r="G118" s="86" t="s">
        <v>89</v>
      </c>
      <c r="H118" s="86" t="s">
        <v>89</v>
      </c>
      <c r="I118" s="86" t="s">
        <v>89</v>
      </c>
      <c r="J118" s="86" t="s">
        <v>89</v>
      </c>
      <c r="K118" s="86" t="s">
        <v>89</v>
      </c>
      <c r="L118" s="86" t="s">
        <v>89</v>
      </c>
      <c r="M118" s="86" t="s">
        <v>89</v>
      </c>
      <c r="N118" s="86" t="s">
        <v>89</v>
      </c>
      <c r="O118">
        <v>0.28401577472686768</v>
      </c>
      <c r="P118">
        <v>0.36203850719665237</v>
      </c>
      <c r="Q118">
        <v>0.42679578318576644</v>
      </c>
      <c r="R118">
        <v>0.48607375921942797</v>
      </c>
      <c r="S118">
        <v>0.5418044041768092</v>
      </c>
      <c r="T118">
        <v>0.59597061016607544</v>
      </c>
      <c r="U118">
        <v>0.610980074980774</v>
      </c>
      <c r="V118">
        <v>0.610980074980774</v>
      </c>
      <c r="W118">
        <v>0.610980074980774</v>
      </c>
      <c r="X118">
        <v>0.610980074980774</v>
      </c>
      <c r="Y118">
        <v>0.610980074980774</v>
      </c>
      <c r="Z118">
        <v>0.610980074980774</v>
      </c>
      <c r="AA118" s="69">
        <v>0.610980074980774</v>
      </c>
    </row>
    <row r="119" spans="1:27" x14ac:dyDescent="0.3">
      <c r="A119" s="67">
        <v>2</v>
      </c>
      <c r="B119" s="78" t="s">
        <v>89</v>
      </c>
      <c r="C119" s="86" t="s">
        <v>89</v>
      </c>
      <c r="D119" s="86" t="s">
        <v>89</v>
      </c>
      <c r="E119" s="86" t="s">
        <v>89</v>
      </c>
      <c r="F119" s="86" t="s">
        <v>89</v>
      </c>
      <c r="G119" s="86" t="s">
        <v>89</v>
      </c>
      <c r="H119" s="86" t="s">
        <v>89</v>
      </c>
      <c r="I119" s="86" t="s">
        <v>89</v>
      </c>
      <c r="J119" s="86" t="s">
        <v>89</v>
      </c>
      <c r="K119" s="86" t="s">
        <v>89</v>
      </c>
      <c r="L119" s="86" t="s">
        <v>89</v>
      </c>
      <c r="M119" s="86" t="s">
        <v>89</v>
      </c>
      <c r="N119" s="86" t="s">
        <v>89</v>
      </c>
      <c r="O119">
        <v>0.28401577472686768</v>
      </c>
      <c r="P119">
        <v>0.36210666980599809</v>
      </c>
      <c r="Q119">
        <v>0.42679578318576644</v>
      </c>
      <c r="R119">
        <v>0.48607375921942797</v>
      </c>
      <c r="S119">
        <v>0.5418044041768092</v>
      </c>
      <c r="T119">
        <v>0.59597061016607544</v>
      </c>
      <c r="U119">
        <v>0.610980074980774</v>
      </c>
      <c r="V119">
        <v>0.610980074980774</v>
      </c>
      <c r="W119">
        <v>0.610980074980774</v>
      </c>
      <c r="X119">
        <v>0.610980074980774</v>
      </c>
      <c r="Y119">
        <v>0.610980074980774</v>
      </c>
      <c r="Z119">
        <v>0.610980074980774</v>
      </c>
      <c r="AA119" s="69">
        <v>0.610980074980774</v>
      </c>
    </row>
    <row r="120" spans="1:27" x14ac:dyDescent="0.3">
      <c r="A120" s="67">
        <v>3</v>
      </c>
      <c r="B120" s="78" t="s">
        <v>89</v>
      </c>
      <c r="C120" s="86" t="s">
        <v>89</v>
      </c>
      <c r="D120" s="86" t="s">
        <v>89</v>
      </c>
      <c r="E120" s="86" t="s">
        <v>89</v>
      </c>
      <c r="F120" s="86" t="s">
        <v>89</v>
      </c>
      <c r="G120" s="86" t="s">
        <v>89</v>
      </c>
      <c r="H120" s="86" t="s">
        <v>89</v>
      </c>
      <c r="I120" s="86" t="s">
        <v>89</v>
      </c>
      <c r="J120" s="86" t="s">
        <v>89</v>
      </c>
      <c r="K120" s="86" t="s">
        <v>89</v>
      </c>
      <c r="L120" s="86" t="s">
        <v>89</v>
      </c>
      <c r="M120" s="86" t="s">
        <v>89</v>
      </c>
      <c r="N120" s="86" t="s">
        <v>89</v>
      </c>
      <c r="O120">
        <v>0.28401577472686768</v>
      </c>
      <c r="P120">
        <v>0.36210666980599809</v>
      </c>
      <c r="Q120">
        <v>0.42679578318576644</v>
      </c>
      <c r="R120">
        <v>0.48607375921942797</v>
      </c>
      <c r="S120">
        <v>0.5418044041768092</v>
      </c>
      <c r="T120">
        <v>0.59597061016607544</v>
      </c>
      <c r="U120">
        <v>0.610980074980774</v>
      </c>
      <c r="V120">
        <v>0.610980074980774</v>
      </c>
      <c r="W120">
        <v>0.610980074980774</v>
      </c>
      <c r="X120">
        <v>0.610980074980774</v>
      </c>
      <c r="Y120">
        <v>0.610980074980774</v>
      </c>
      <c r="Z120">
        <v>0.610980074980774</v>
      </c>
      <c r="AA120" s="69">
        <v>0.610980074980774</v>
      </c>
    </row>
    <row r="121" spans="1:27" x14ac:dyDescent="0.3">
      <c r="A121" s="67">
        <v>4</v>
      </c>
      <c r="B121" s="78" t="s">
        <v>89</v>
      </c>
      <c r="C121" s="86" t="s">
        <v>89</v>
      </c>
      <c r="D121" s="86" t="s">
        <v>89</v>
      </c>
      <c r="E121" s="86" t="s">
        <v>89</v>
      </c>
      <c r="F121" s="86" t="s">
        <v>89</v>
      </c>
      <c r="G121" s="86" t="s">
        <v>89</v>
      </c>
      <c r="H121" s="86" t="s">
        <v>89</v>
      </c>
      <c r="I121" s="86" t="s">
        <v>89</v>
      </c>
      <c r="J121" s="86" t="s">
        <v>89</v>
      </c>
      <c r="K121" s="86" t="s">
        <v>89</v>
      </c>
      <c r="L121" s="86" t="s">
        <v>89</v>
      </c>
      <c r="M121" s="86" t="s">
        <v>89</v>
      </c>
      <c r="N121" s="86" t="s">
        <v>89</v>
      </c>
      <c r="O121">
        <v>0.28401577472686768</v>
      </c>
      <c r="P121">
        <v>0.36210666980599809</v>
      </c>
      <c r="Q121">
        <v>0.42679578318576644</v>
      </c>
      <c r="R121">
        <v>0.48607375921942797</v>
      </c>
      <c r="S121">
        <v>0.5418044041768092</v>
      </c>
      <c r="T121">
        <v>0.59597061016607544</v>
      </c>
      <c r="U121">
        <v>0.610980074980774</v>
      </c>
      <c r="V121">
        <v>0.610980074980774</v>
      </c>
      <c r="W121">
        <v>0.610980074980774</v>
      </c>
      <c r="X121">
        <v>0.610980074980774</v>
      </c>
      <c r="Y121">
        <v>0.610980074980774</v>
      </c>
      <c r="Z121">
        <v>0.610980074980774</v>
      </c>
      <c r="AA121" s="69">
        <v>0.610980074980774</v>
      </c>
    </row>
    <row r="122" spans="1:27" x14ac:dyDescent="0.3">
      <c r="A122" s="67">
        <v>5</v>
      </c>
      <c r="B122" s="78" t="s">
        <v>89</v>
      </c>
      <c r="C122" s="86" t="s">
        <v>89</v>
      </c>
      <c r="D122" s="86" t="s">
        <v>89</v>
      </c>
      <c r="E122" s="86" t="s">
        <v>89</v>
      </c>
      <c r="F122" s="86" t="s">
        <v>89</v>
      </c>
      <c r="G122" s="86" t="s">
        <v>89</v>
      </c>
      <c r="H122" s="86" t="s">
        <v>89</v>
      </c>
      <c r="I122" s="86" t="s">
        <v>89</v>
      </c>
      <c r="J122" s="86" t="s">
        <v>89</v>
      </c>
      <c r="K122" s="86" t="s">
        <v>89</v>
      </c>
      <c r="L122" s="86" t="s">
        <v>89</v>
      </c>
      <c r="M122" s="86" t="s">
        <v>89</v>
      </c>
      <c r="N122" s="86" t="s">
        <v>89</v>
      </c>
      <c r="O122">
        <v>0.28401577472686768</v>
      </c>
      <c r="P122">
        <v>0.36210666980599809</v>
      </c>
      <c r="Q122">
        <v>0.42679578318576644</v>
      </c>
      <c r="R122">
        <v>0.48607375921942797</v>
      </c>
      <c r="S122">
        <v>0.5418044041768092</v>
      </c>
      <c r="T122">
        <v>0.59597061016607544</v>
      </c>
      <c r="U122">
        <v>0.610980074980774</v>
      </c>
      <c r="V122">
        <v>0.610980074980774</v>
      </c>
      <c r="W122">
        <v>0.610980074980774</v>
      </c>
      <c r="X122">
        <v>0.610980074980774</v>
      </c>
      <c r="Y122">
        <v>0.610980074980774</v>
      </c>
      <c r="Z122">
        <v>0.610980074980774</v>
      </c>
      <c r="AA122" s="69">
        <v>0.610980074980774</v>
      </c>
    </row>
    <row r="123" spans="1:27" x14ac:dyDescent="0.3">
      <c r="A123" s="67">
        <v>6</v>
      </c>
      <c r="B123" s="78" t="s">
        <v>89</v>
      </c>
      <c r="C123" s="86" t="s">
        <v>89</v>
      </c>
      <c r="D123" s="86" t="s">
        <v>89</v>
      </c>
      <c r="E123" s="86" t="s">
        <v>89</v>
      </c>
      <c r="F123" s="86" t="s">
        <v>89</v>
      </c>
      <c r="G123" s="86" t="s">
        <v>89</v>
      </c>
      <c r="H123" s="86" t="s">
        <v>89</v>
      </c>
      <c r="I123" s="86" t="s">
        <v>89</v>
      </c>
      <c r="J123" s="86" t="s">
        <v>89</v>
      </c>
      <c r="K123" s="86" t="s">
        <v>89</v>
      </c>
      <c r="L123" s="86" t="s">
        <v>89</v>
      </c>
      <c r="M123" s="86" t="s">
        <v>89</v>
      </c>
      <c r="N123" s="86" t="s">
        <v>89</v>
      </c>
      <c r="O123">
        <v>0.28401577472686768</v>
      </c>
      <c r="P123">
        <v>0.36210666980599809</v>
      </c>
      <c r="Q123">
        <v>0.42679578318576644</v>
      </c>
      <c r="R123">
        <v>0.48607375921942797</v>
      </c>
      <c r="S123">
        <v>0.5418044041768092</v>
      </c>
      <c r="T123">
        <v>0.59597061016607544</v>
      </c>
      <c r="U123">
        <v>0.610980074980774</v>
      </c>
      <c r="V123">
        <v>0.610980074980774</v>
      </c>
      <c r="W123">
        <v>0.610980074980774</v>
      </c>
      <c r="X123">
        <v>0.610980074980774</v>
      </c>
      <c r="Y123">
        <v>0.610980074980774</v>
      </c>
      <c r="Z123">
        <v>0.610980074980774</v>
      </c>
      <c r="AA123" s="69">
        <v>0.610980074980774</v>
      </c>
    </row>
    <row r="124" spans="1:27" x14ac:dyDescent="0.3">
      <c r="A124" s="67">
        <v>7</v>
      </c>
      <c r="B124" s="78" t="s">
        <v>89</v>
      </c>
      <c r="C124" s="86" t="s">
        <v>89</v>
      </c>
      <c r="D124" s="86" t="s">
        <v>89</v>
      </c>
      <c r="E124" s="86" t="s">
        <v>89</v>
      </c>
      <c r="F124" s="86" t="s">
        <v>89</v>
      </c>
      <c r="G124" s="86" t="s">
        <v>89</v>
      </c>
      <c r="H124" s="86" t="s">
        <v>89</v>
      </c>
      <c r="I124" s="86" t="s">
        <v>89</v>
      </c>
      <c r="J124" s="86" t="s">
        <v>89</v>
      </c>
      <c r="K124" s="86" t="s">
        <v>89</v>
      </c>
      <c r="L124" s="86" t="s">
        <v>89</v>
      </c>
      <c r="M124" s="86" t="s">
        <v>89</v>
      </c>
      <c r="N124" s="86" t="s">
        <v>89</v>
      </c>
      <c r="O124">
        <v>0.28401577472686768</v>
      </c>
      <c r="P124">
        <v>0.36210666980599809</v>
      </c>
      <c r="Q124">
        <v>0.42679578318576644</v>
      </c>
      <c r="R124">
        <v>0.48607375921942797</v>
      </c>
      <c r="S124">
        <v>0.5418044041768092</v>
      </c>
      <c r="T124">
        <v>0.59597061016607544</v>
      </c>
      <c r="U124">
        <v>0.610980074980774</v>
      </c>
      <c r="V124">
        <v>0.610980074980774</v>
      </c>
      <c r="W124">
        <v>0.61095625931428077</v>
      </c>
      <c r="X124">
        <v>0.610980074980774</v>
      </c>
      <c r="Y124">
        <v>0.610980074980774</v>
      </c>
      <c r="Z124">
        <v>0.610980074980774</v>
      </c>
      <c r="AA124" s="69">
        <v>0.610980074980774</v>
      </c>
    </row>
    <row r="125" spans="1:27" x14ac:dyDescent="0.3">
      <c r="A125" s="67">
        <v>8</v>
      </c>
      <c r="B125" s="78" t="s">
        <v>89</v>
      </c>
      <c r="C125" s="86" t="s">
        <v>89</v>
      </c>
      <c r="D125" s="86" t="s">
        <v>89</v>
      </c>
      <c r="E125" s="86" t="s">
        <v>89</v>
      </c>
      <c r="F125" s="86" t="s">
        <v>89</v>
      </c>
      <c r="G125" s="86" t="s">
        <v>89</v>
      </c>
      <c r="H125" s="86" t="s">
        <v>89</v>
      </c>
      <c r="I125" s="86" t="s">
        <v>89</v>
      </c>
      <c r="J125" s="86" t="s">
        <v>89</v>
      </c>
      <c r="K125" s="86" t="s">
        <v>89</v>
      </c>
      <c r="L125" s="86" t="s">
        <v>89</v>
      </c>
      <c r="M125" s="86" t="s">
        <v>89</v>
      </c>
      <c r="N125" s="86" t="s">
        <v>89</v>
      </c>
      <c r="O125">
        <v>0.28401577472686768</v>
      </c>
      <c r="P125">
        <v>0.36210666980599809</v>
      </c>
      <c r="Q125">
        <v>0.42679578318576644</v>
      </c>
      <c r="R125">
        <v>0.48607375921942797</v>
      </c>
      <c r="S125">
        <v>0.5418044041768092</v>
      </c>
      <c r="T125">
        <v>0.59597061016607544</v>
      </c>
      <c r="U125">
        <v>0.610980074980774</v>
      </c>
      <c r="V125">
        <v>0.610980074980774</v>
      </c>
      <c r="W125">
        <v>0.610980074980774</v>
      </c>
      <c r="X125">
        <v>0.610980074980774</v>
      </c>
      <c r="Y125">
        <v>0.610980074980774</v>
      </c>
      <c r="Z125">
        <v>0.610980074980774</v>
      </c>
      <c r="AA125" s="69">
        <v>0.610980074980774</v>
      </c>
    </row>
    <row r="126" spans="1:27" x14ac:dyDescent="0.3">
      <c r="A126" s="67">
        <v>9</v>
      </c>
      <c r="B126" s="78" t="s">
        <v>89</v>
      </c>
      <c r="C126" s="86" t="s">
        <v>89</v>
      </c>
      <c r="D126" s="86" t="s">
        <v>89</v>
      </c>
      <c r="E126" s="86" t="s">
        <v>89</v>
      </c>
      <c r="F126" s="86" t="s">
        <v>89</v>
      </c>
      <c r="G126" s="86" t="s">
        <v>89</v>
      </c>
      <c r="H126" s="86" t="s">
        <v>89</v>
      </c>
      <c r="I126" s="86" t="s">
        <v>89</v>
      </c>
      <c r="J126" s="86" t="s">
        <v>89</v>
      </c>
      <c r="K126" s="86" t="s">
        <v>89</v>
      </c>
      <c r="L126" s="86" t="s">
        <v>89</v>
      </c>
      <c r="M126" s="86" t="s">
        <v>89</v>
      </c>
      <c r="N126" s="86" t="s">
        <v>89</v>
      </c>
      <c r="O126">
        <v>0.28401577472686768</v>
      </c>
      <c r="P126">
        <v>0.36210666980599809</v>
      </c>
      <c r="Q126">
        <v>0.42679578318576644</v>
      </c>
      <c r="R126">
        <v>0.48607375921942797</v>
      </c>
      <c r="S126">
        <v>0.5418044041768092</v>
      </c>
      <c r="T126">
        <v>0.59597061016607544</v>
      </c>
      <c r="U126">
        <v>0.610980074980774</v>
      </c>
      <c r="V126">
        <v>0.610980074980774</v>
      </c>
      <c r="W126">
        <v>0.610980074980774</v>
      </c>
      <c r="X126">
        <v>0.610980074980774</v>
      </c>
      <c r="Y126">
        <v>0.610980074980774</v>
      </c>
      <c r="Z126">
        <v>0.610980074980774</v>
      </c>
      <c r="AA126" s="69">
        <v>0.610980074980774</v>
      </c>
    </row>
    <row r="127" spans="1:27" x14ac:dyDescent="0.3">
      <c r="A127" s="67">
        <v>10</v>
      </c>
      <c r="B127" s="78" t="s">
        <v>89</v>
      </c>
      <c r="C127" s="86" t="s">
        <v>89</v>
      </c>
      <c r="D127" s="86" t="s">
        <v>89</v>
      </c>
      <c r="E127" s="86" t="s">
        <v>89</v>
      </c>
      <c r="F127" s="86" t="s">
        <v>89</v>
      </c>
      <c r="G127" s="86" t="s">
        <v>89</v>
      </c>
      <c r="H127" s="86" t="s">
        <v>89</v>
      </c>
      <c r="I127" s="86" t="s">
        <v>89</v>
      </c>
      <c r="J127" s="86" t="s">
        <v>89</v>
      </c>
      <c r="K127" s="86" t="s">
        <v>89</v>
      </c>
      <c r="L127" s="86" t="s">
        <v>89</v>
      </c>
      <c r="M127" s="86" t="s">
        <v>89</v>
      </c>
      <c r="N127" s="86" t="s">
        <v>89</v>
      </c>
      <c r="O127">
        <v>0.28401577472686768</v>
      </c>
      <c r="P127">
        <v>0.36210666980599809</v>
      </c>
      <c r="Q127">
        <v>0.42679578318576644</v>
      </c>
      <c r="R127">
        <v>0.48607375921942797</v>
      </c>
      <c r="S127">
        <v>0.5418044041768092</v>
      </c>
      <c r="T127">
        <v>0.59597061016607544</v>
      </c>
      <c r="U127">
        <v>0.610980074980774</v>
      </c>
      <c r="V127">
        <v>0.610980074980774</v>
      </c>
      <c r="W127">
        <v>0.610980074980774</v>
      </c>
      <c r="X127">
        <v>0.610980074980774</v>
      </c>
      <c r="Y127">
        <v>0.610980074980774</v>
      </c>
      <c r="Z127">
        <v>0.610980074980774</v>
      </c>
      <c r="AA127" s="69">
        <v>0.610980074980774</v>
      </c>
    </row>
    <row r="128" spans="1:27" x14ac:dyDescent="0.3">
      <c r="A128" s="67">
        <v>11</v>
      </c>
      <c r="B128" s="78" t="s">
        <v>89</v>
      </c>
      <c r="C128" s="86" t="s">
        <v>89</v>
      </c>
      <c r="D128" s="86" t="s">
        <v>89</v>
      </c>
      <c r="E128" s="86" t="s">
        <v>89</v>
      </c>
      <c r="F128" s="86" t="s">
        <v>89</v>
      </c>
      <c r="G128" s="86" t="s">
        <v>89</v>
      </c>
      <c r="H128" s="86" t="s">
        <v>89</v>
      </c>
      <c r="I128" s="86" t="s">
        <v>89</v>
      </c>
      <c r="J128" s="86" t="s">
        <v>89</v>
      </c>
      <c r="K128" s="86" t="s">
        <v>89</v>
      </c>
      <c r="L128" s="86" t="s">
        <v>89</v>
      </c>
      <c r="M128" s="86" t="s">
        <v>89</v>
      </c>
      <c r="N128" s="86" t="s">
        <v>89</v>
      </c>
      <c r="O128">
        <v>0.28401577472686768</v>
      </c>
      <c r="P128">
        <v>0.36210666980599809</v>
      </c>
      <c r="Q128">
        <v>0.42679578318576644</v>
      </c>
      <c r="R128">
        <v>0.48607375921942797</v>
      </c>
      <c r="S128">
        <v>0.5418044041768092</v>
      </c>
      <c r="T128">
        <v>0.59597061016607544</v>
      </c>
      <c r="U128">
        <v>0.610980074980774</v>
      </c>
      <c r="V128">
        <v>0.610980074980774</v>
      </c>
      <c r="W128">
        <v>0.610980074980774</v>
      </c>
      <c r="X128">
        <v>0.610980074980774</v>
      </c>
      <c r="Y128">
        <v>0.610980074980774</v>
      </c>
      <c r="Z128">
        <v>0.610980074980774</v>
      </c>
      <c r="AA128" s="69">
        <v>0.610980074980774</v>
      </c>
    </row>
    <row r="129" spans="1:27" x14ac:dyDescent="0.3">
      <c r="A129" s="67">
        <v>12</v>
      </c>
      <c r="B129" s="78" t="s">
        <v>89</v>
      </c>
      <c r="C129" s="86" t="s">
        <v>89</v>
      </c>
      <c r="D129" s="86" t="s">
        <v>89</v>
      </c>
      <c r="E129" s="86" t="s">
        <v>89</v>
      </c>
      <c r="F129" s="86" t="s">
        <v>89</v>
      </c>
      <c r="G129" s="86" t="s">
        <v>89</v>
      </c>
      <c r="H129" s="86" t="s">
        <v>89</v>
      </c>
      <c r="I129" s="86" t="s">
        <v>89</v>
      </c>
      <c r="J129" s="86" t="s">
        <v>89</v>
      </c>
      <c r="K129" s="86" t="s">
        <v>89</v>
      </c>
      <c r="L129" s="86" t="s">
        <v>89</v>
      </c>
      <c r="M129" s="86" t="s">
        <v>89</v>
      </c>
      <c r="N129" s="86" t="s">
        <v>89</v>
      </c>
      <c r="O129">
        <v>0.28401577472686768</v>
      </c>
      <c r="P129">
        <v>0.36210666980599809</v>
      </c>
      <c r="Q129">
        <v>0.42679578318576644</v>
      </c>
      <c r="R129">
        <v>0.48607375921942797</v>
      </c>
      <c r="S129">
        <v>0.5418044041768092</v>
      </c>
      <c r="T129">
        <v>0.59597061016607544</v>
      </c>
      <c r="U129">
        <v>0.610980074980774</v>
      </c>
      <c r="V129">
        <v>0.610980074980774</v>
      </c>
      <c r="W129">
        <v>0.610980074980774</v>
      </c>
      <c r="X129">
        <v>0.610980074980774</v>
      </c>
      <c r="Y129">
        <v>0.610980074980774</v>
      </c>
      <c r="Z129">
        <v>0.610980074980774</v>
      </c>
      <c r="AA129" s="69">
        <v>0.610980074980774</v>
      </c>
    </row>
    <row r="130" spans="1:27" x14ac:dyDescent="0.3">
      <c r="A130" s="67">
        <v>13</v>
      </c>
      <c r="B130" s="78" t="s">
        <v>89</v>
      </c>
      <c r="C130" s="86" t="s">
        <v>89</v>
      </c>
      <c r="D130" s="86" t="s">
        <v>89</v>
      </c>
      <c r="E130" s="86" t="s">
        <v>89</v>
      </c>
      <c r="F130" s="86" t="s">
        <v>89</v>
      </c>
      <c r="G130" s="86" t="s">
        <v>89</v>
      </c>
      <c r="H130" s="86" t="s">
        <v>89</v>
      </c>
      <c r="I130" s="86" t="s">
        <v>89</v>
      </c>
      <c r="J130" s="86" t="s">
        <v>89</v>
      </c>
      <c r="K130" s="86" t="s">
        <v>89</v>
      </c>
      <c r="L130" s="86" t="s">
        <v>89</v>
      </c>
      <c r="M130" s="86" t="s">
        <v>89</v>
      </c>
      <c r="N130" s="86" t="s">
        <v>89</v>
      </c>
      <c r="O130">
        <v>0.28401577472686768</v>
      </c>
      <c r="P130">
        <v>0.36210666980599809</v>
      </c>
      <c r="Q130">
        <v>0.42679578318576644</v>
      </c>
      <c r="R130">
        <v>0.48607375921942797</v>
      </c>
      <c r="S130">
        <v>0.5418044041768092</v>
      </c>
      <c r="T130">
        <v>0.59597061016607544</v>
      </c>
      <c r="U130">
        <v>0.610980074980774</v>
      </c>
      <c r="V130">
        <v>0.610980074980774</v>
      </c>
      <c r="W130">
        <v>0.610980074980774</v>
      </c>
      <c r="X130">
        <v>0.610980074980774</v>
      </c>
      <c r="Y130">
        <v>0.610980074980774</v>
      </c>
      <c r="Z130">
        <v>0.610980074980774</v>
      </c>
      <c r="AA130" s="69">
        <v>0.610980074980774</v>
      </c>
    </row>
    <row r="131" spans="1:27" x14ac:dyDescent="0.3">
      <c r="A131" s="67">
        <v>14</v>
      </c>
      <c r="B131" s="78" t="s">
        <v>89</v>
      </c>
      <c r="C131" s="86" t="s">
        <v>89</v>
      </c>
      <c r="D131" s="86" t="s">
        <v>89</v>
      </c>
      <c r="E131" s="86" t="s">
        <v>89</v>
      </c>
      <c r="F131" s="86" t="s">
        <v>89</v>
      </c>
      <c r="G131" s="86" t="s">
        <v>89</v>
      </c>
      <c r="H131" s="86" t="s">
        <v>89</v>
      </c>
      <c r="I131" s="86" t="s">
        <v>89</v>
      </c>
      <c r="J131" s="86" t="s">
        <v>89</v>
      </c>
      <c r="K131" s="86" t="s">
        <v>89</v>
      </c>
      <c r="L131" s="86" t="s">
        <v>89</v>
      </c>
      <c r="M131" s="86" t="s">
        <v>89</v>
      </c>
      <c r="N131" s="86" t="s">
        <v>89</v>
      </c>
      <c r="O131">
        <v>0.28401577472686768</v>
      </c>
      <c r="P131">
        <v>0.36210666980599809</v>
      </c>
      <c r="Q131">
        <v>0.42679578318576644</v>
      </c>
      <c r="R131">
        <v>0.48607375921942797</v>
      </c>
      <c r="S131">
        <v>0.5418044041768092</v>
      </c>
      <c r="T131">
        <v>0.59597061016607544</v>
      </c>
      <c r="U131">
        <v>0.610980074980774</v>
      </c>
      <c r="V131">
        <v>0.610980074980774</v>
      </c>
      <c r="W131">
        <v>0.610980074980774</v>
      </c>
      <c r="X131">
        <v>0.610980074980774</v>
      </c>
      <c r="Y131">
        <v>0.610980074980774</v>
      </c>
      <c r="Z131">
        <v>0.610980074980774</v>
      </c>
      <c r="AA131" s="69">
        <v>0.610980074980774</v>
      </c>
    </row>
    <row r="132" spans="1:27" x14ac:dyDescent="0.3">
      <c r="A132" s="67">
        <v>15</v>
      </c>
      <c r="B132" s="78" t="s">
        <v>89</v>
      </c>
      <c r="C132" s="86" t="s">
        <v>89</v>
      </c>
      <c r="D132" s="86" t="s">
        <v>89</v>
      </c>
      <c r="E132" s="86" t="s">
        <v>89</v>
      </c>
      <c r="F132" s="86" t="s">
        <v>89</v>
      </c>
      <c r="G132" s="86" t="s">
        <v>89</v>
      </c>
      <c r="H132" s="86" t="s">
        <v>89</v>
      </c>
      <c r="I132" s="86" t="s">
        <v>89</v>
      </c>
      <c r="J132" s="86" t="s">
        <v>89</v>
      </c>
      <c r="K132" s="86" t="s">
        <v>89</v>
      </c>
      <c r="L132" s="86" t="s">
        <v>89</v>
      </c>
      <c r="M132" s="86" t="s">
        <v>89</v>
      </c>
      <c r="N132" s="86" t="s">
        <v>89</v>
      </c>
      <c r="O132">
        <v>0.28401577472686768</v>
      </c>
      <c r="P132">
        <v>0.36210666980599809</v>
      </c>
      <c r="Q132">
        <v>0.42679578318576644</v>
      </c>
      <c r="R132">
        <v>0.48607375921942797</v>
      </c>
      <c r="S132">
        <v>0.5418044041768092</v>
      </c>
      <c r="T132">
        <v>0.59597061016607544</v>
      </c>
      <c r="U132">
        <v>0.610980074980774</v>
      </c>
      <c r="V132">
        <v>0.610980074980774</v>
      </c>
      <c r="W132">
        <v>0.610980074980774</v>
      </c>
      <c r="X132">
        <v>0.610980074980774</v>
      </c>
      <c r="Y132">
        <v>0.610980074980774</v>
      </c>
      <c r="Z132">
        <v>0.610980074980774</v>
      </c>
      <c r="AA132" s="69">
        <v>0.610980074980774</v>
      </c>
    </row>
    <row r="133" spans="1:27" x14ac:dyDescent="0.3">
      <c r="A133" s="67">
        <v>16</v>
      </c>
      <c r="B133" s="78" t="s">
        <v>89</v>
      </c>
      <c r="C133" s="86" t="s">
        <v>89</v>
      </c>
      <c r="D133" s="86" t="s">
        <v>89</v>
      </c>
      <c r="E133" s="86" t="s">
        <v>89</v>
      </c>
      <c r="F133" s="86" t="s">
        <v>89</v>
      </c>
      <c r="G133" s="86" t="s">
        <v>89</v>
      </c>
      <c r="H133" s="86" t="s">
        <v>89</v>
      </c>
      <c r="I133" s="86" t="s">
        <v>89</v>
      </c>
      <c r="J133" s="86" t="s">
        <v>89</v>
      </c>
      <c r="K133" s="86" t="s">
        <v>89</v>
      </c>
      <c r="L133" s="86" t="s">
        <v>89</v>
      </c>
      <c r="M133" s="86" t="s">
        <v>89</v>
      </c>
      <c r="N133" s="86" t="s">
        <v>89</v>
      </c>
      <c r="O133">
        <v>0.28401577472686768</v>
      </c>
      <c r="P133">
        <v>0.36210666980599809</v>
      </c>
      <c r="Q133">
        <v>0.42679578318576644</v>
      </c>
      <c r="R133">
        <v>0.48607375921942797</v>
      </c>
      <c r="S133">
        <v>0.5418044041768092</v>
      </c>
      <c r="T133">
        <v>0.59597061016607544</v>
      </c>
      <c r="U133">
        <v>0.610980074980774</v>
      </c>
      <c r="V133">
        <v>0.610980074980774</v>
      </c>
      <c r="W133">
        <v>0.610980074980774</v>
      </c>
      <c r="X133">
        <v>0.610980074980774</v>
      </c>
      <c r="Y133">
        <v>0.610980074980774</v>
      </c>
      <c r="Z133">
        <v>0.610980074980774</v>
      </c>
      <c r="AA133" s="69">
        <v>0.610980074980774</v>
      </c>
    </row>
    <row r="134" spans="1:27" x14ac:dyDescent="0.3">
      <c r="A134" s="67">
        <v>17</v>
      </c>
      <c r="B134" s="78" t="s">
        <v>89</v>
      </c>
      <c r="C134" s="86" t="s">
        <v>89</v>
      </c>
      <c r="D134" s="86" t="s">
        <v>89</v>
      </c>
      <c r="E134" s="86" t="s">
        <v>89</v>
      </c>
      <c r="F134" s="86" t="s">
        <v>89</v>
      </c>
      <c r="G134" s="86" t="s">
        <v>89</v>
      </c>
      <c r="H134" s="86" t="s">
        <v>89</v>
      </c>
      <c r="I134" s="86" t="s">
        <v>89</v>
      </c>
      <c r="J134" s="86" t="s">
        <v>89</v>
      </c>
      <c r="K134" s="86" t="s">
        <v>89</v>
      </c>
      <c r="L134" s="86" t="s">
        <v>89</v>
      </c>
      <c r="M134" s="86" t="s">
        <v>89</v>
      </c>
      <c r="N134" s="86" t="s">
        <v>89</v>
      </c>
      <c r="O134" s="86" t="s">
        <v>89</v>
      </c>
      <c r="P134">
        <v>0.36210084317667512</v>
      </c>
      <c r="Q134">
        <v>0.42681790650406742</v>
      </c>
      <c r="R134">
        <v>0.4860738765714061</v>
      </c>
      <c r="S134">
        <v>0.54180810288825743</v>
      </c>
      <c r="T134">
        <v>0.59597055848978642</v>
      </c>
      <c r="U134">
        <v>0.61097762483879492</v>
      </c>
      <c r="V134">
        <v>0.61097762483879492</v>
      </c>
      <c r="W134">
        <v>0.61097762483879492</v>
      </c>
      <c r="X134">
        <v>0.61097762483879492</v>
      </c>
      <c r="Y134">
        <v>0.61097762483879492</v>
      </c>
      <c r="Z134">
        <v>0.61097762483879492</v>
      </c>
      <c r="AA134" s="69">
        <v>0.61097762483879492</v>
      </c>
    </row>
    <row r="135" spans="1:27" x14ac:dyDescent="0.3">
      <c r="A135" s="67">
        <v>18</v>
      </c>
      <c r="B135" s="78" t="s">
        <v>89</v>
      </c>
      <c r="C135" s="86" t="s">
        <v>89</v>
      </c>
      <c r="D135" s="86" t="s">
        <v>89</v>
      </c>
      <c r="E135" s="86" t="s">
        <v>89</v>
      </c>
      <c r="F135" s="86" t="s">
        <v>89</v>
      </c>
      <c r="G135" s="86" t="s">
        <v>89</v>
      </c>
      <c r="H135" s="86" t="s">
        <v>89</v>
      </c>
      <c r="I135" s="86" t="s">
        <v>89</v>
      </c>
      <c r="J135" s="86" t="s">
        <v>89</v>
      </c>
      <c r="K135" s="86" t="s">
        <v>89</v>
      </c>
      <c r="L135" s="86" t="s">
        <v>89</v>
      </c>
      <c r="M135" s="86" t="s">
        <v>89</v>
      </c>
      <c r="N135" s="86" t="s">
        <v>89</v>
      </c>
      <c r="O135" s="86" t="s">
        <v>89</v>
      </c>
      <c r="P135">
        <v>0.36210084317667512</v>
      </c>
      <c r="Q135">
        <v>0.42681790650406742</v>
      </c>
      <c r="R135">
        <v>0.4860738765714061</v>
      </c>
      <c r="S135">
        <v>0.54180810288825743</v>
      </c>
      <c r="T135">
        <v>0.59597055848978642</v>
      </c>
      <c r="U135">
        <v>0.61097762483879492</v>
      </c>
      <c r="V135">
        <v>0.61097762483879492</v>
      </c>
      <c r="W135">
        <v>0.61097762483879492</v>
      </c>
      <c r="X135">
        <v>0.61097762483879492</v>
      </c>
      <c r="Y135">
        <v>0.61097762483879492</v>
      </c>
      <c r="Z135">
        <v>0.61097762483879492</v>
      </c>
      <c r="AA135" s="69">
        <v>0.61097762483879492</v>
      </c>
    </row>
    <row r="136" spans="1:27" x14ac:dyDescent="0.3">
      <c r="A136" s="67">
        <v>19</v>
      </c>
      <c r="B136" s="78" t="s">
        <v>89</v>
      </c>
      <c r="C136" s="86" t="s">
        <v>89</v>
      </c>
      <c r="D136" s="86" t="s">
        <v>89</v>
      </c>
      <c r="E136" s="86" t="s">
        <v>89</v>
      </c>
      <c r="F136" s="86" t="s">
        <v>89</v>
      </c>
      <c r="G136" s="86" t="s">
        <v>89</v>
      </c>
      <c r="H136" s="86" t="s">
        <v>89</v>
      </c>
      <c r="I136" s="86" t="s">
        <v>89</v>
      </c>
      <c r="J136" s="86" t="s">
        <v>89</v>
      </c>
      <c r="K136" s="86" t="s">
        <v>89</v>
      </c>
      <c r="L136" s="86" t="s">
        <v>89</v>
      </c>
      <c r="M136" s="86" t="s">
        <v>89</v>
      </c>
      <c r="N136" s="86" t="s">
        <v>89</v>
      </c>
      <c r="O136" s="86" t="s">
        <v>89</v>
      </c>
      <c r="P136" s="86" t="s">
        <v>89</v>
      </c>
      <c r="Q136">
        <v>0.42683268476173808</v>
      </c>
      <c r="R136" s="86" t="s">
        <v>89</v>
      </c>
      <c r="S136" s="86" t="s">
        <v>89</v>
      </c>
      <c r="T136" s="86" t="s">
        <v>89</v>
      </c>
      <c r="U136" s="86" t="s">
        <v>89</v>
      </c>
      <c r="V136" s="86" t="s">
        <v>89</v>
      </c>
      <c r="W136" s="86" t="s">
        <v>89</v>
      </c>
      <c r="X136" s="86" t="s">
        <v>89</v>
      </c>
      <c r="Y136" s="86" t="s">
        <v>89</v>
      </c>
      <c r="Z136" s="86" t="s">
        <v>89</v>
      </c>
      <c r="AA136" s="85" t="s">
        <v>89</v>
      </c>
    </row>
    <row r="137" spans="1:27" x14ac:dyDescent="0.3">
      <c r="A137" s="67">
        <v>20</v>
      </c>
      <c r="B137" s="78" t="s">
        <v>89</v>
      </c>
      <c r="C137" s="86" t="s">
        <v>89</v>
      </c>
      <c r="D137" s="86" t="s">
        <v>89</v>
      </c>
      <c r="E137" s="86" t="s">
        <v>89</v>
      </c>
      <c r="F137" s="86" t="s">
        <v>89</v>
      </c>
      <c r="G137" s="86" t="s">
        <v>89</v>
      </c>
      <c r="H137" s="86" t="s">
        <v>89</v>
      </c>
      <c r="I137" s="86" t="s">
        <v>89</v>
      </c>
      <c r="J137" s="86" t="s">
        <v>89</v>
      </c>
      <c r="K137" s="86" t="s">
        <v>89</v>
      </c>
      <c r="L137" s="86" t="s">
        <v>89</v>
      </c>
      <c r="M137" s="86" t="s">
        <v>89</v>
      </c>
      <c r="N137" s="86" t="s">
        <v>89</v>
      </c>
      <c r="O137" s="86" t="s">
        <v>89</v>
      </c>
      <c r="P137" s="86" t="s">
        <v>89</v>
      </c>
      <c r="Q137">
        <v>0.42667883802212803</v>
      </c>
      <c r="R137" s="86" t="s">
        <v>89</v>
      </c>
      <c r="S137">
        <v>0.5418529545721148</v>
      </c>
      <c r="T137">
        <v>0.59597043551865958</v>
      </c>
      <c r="U137">
        <v>0.61097752408792971</v>
      </c>
      <c r="V137">
        <v>0.61097752408792971</v>
      </c>
      <c r="W137">
        <v>0.61097752408792971</v>
      </c>
      <c r="X137">
        <v>0.61097752408792971</v>
      </c>
      <c r="Y137">
        <v>0.61097752408792971</v>
      </c>
      <c r="Z137">
        <v>0.61097752408792971</v>
      </c>
      <c r="AA137" s="69">
        <v>0.61097752408792971</v>
      </c>
    </row>
    <row r="138" spans="1:27" x14ac:dyDescent="0.3">
      <c r="A138" s="67">
        <v>21</v>
      </c>
      <c r="B138" s="78" t="s">
        <v>89</v>
      </c>
      <c r="C138" s="86" t="s">
        <v>89</v>
      </c>
      <c r="D138" s="86" t="s">
        <v>89</v>
      </c>
      <c r="E138" s="86" t="s">
        <v>89</v>
      </c>
      <c r="F138" s="86" t="s">
        <v>89</v>
      </c>
      <c r="G138" s="86" t="s">
        <v>89</v>
      </c>
      <c r="H138" s="86" t="s">
        <v>89</v>
      </c>
      <c r="I138" s="86" t="s">
        <v>89</v>
      </c>
      <c r="J138" s="86" t="s">
        <v>89</v>
      </c>
      <c r="K138" s="86" t="s">
        <v>89</v>
      </c>
      <c r="L138" s="86" t="s">
        <v>89</v>
      </c>
      <c r="M138" s="86" t="s">
        <v>89</v>
      </c>
      <c r="N138" s="86" t="s">
        <v>89</v>
      </c>
      <c r="O138" s="86" t="s">
        <v>89</v>
      </c>
      <c r="P138" s="86" t="s">
        <v>89</v>
      </c>
      <c r="Q138" s="86" t="s">
        <v>89</v>
      </c>
      <c r="R138">
        <v>0.48607385544199161</v>
      </c>
      <c r="S138">
        <v>0.54186887935338535</v>
      </c>
      <c r="T138">
        <v>0.59597074520697557</v>
      </c>
      <c r="U138">
        <v>0.61094875799062653</v>
      </c>
      <c r="V138">
        <v>0.61094875799062653</v>
      </c>
      <c r="W138">
        <v>0.61094875799062653</v>
      </c>
      <c r="X138">
        <v>0.61094875799062653</v>
      </c>
      <c r="Y138">
        <v>0.61094875799062653</v>
      </c>
      <c r="Z138">
        <v>0.61094875799062653</v>
      </c>
      <c r="AA138" s="69">
        <v>0.61094875799062653</v>
      </c>
    </row>
    <row r="139" spans="1:27" x14ac:dyDescent="0.3">
      <c r="A139" s="67">
        <v>22</v>
      </c>
      <c r="B139" s="78" t="s">
        <v>89</v>
      </c>
      <c r="C139" s="86" t="s">
        <v>89</v>
      </c>
      <c r="D139" s="86" t="s">
        <v>89</v>
      </c>
      <c r="E139" s="86" t="s">
        <v>89</v>
      </c>
      <c r="F139" s="86" t="s">
        <v>89</v>
      </c>
      <c r="G139" s="86" t="s">
        <v>89</v>
      </c>
      <c r="H139" s="86" t="s">
        <v>89</v>
      </c>
      <c r="I139" s="86" t="s">
        <v>89</v>
      </c>
      <c r="J139" s="86" t="s">
        <v>89</v>
      </c>
      <c r="K139" s="86" t="s">
        <v>89</v>
      </c>
      <c r="L139" s="86" t="s">
        <v>89</v>
      </c>
      <c r="M139" s="86" t="s">
        <v>89</v>
      </c>
      <c r="N139" s="86" t="s">
        <v>89</v>
      </c>
      <c r="O139" s="86" t="s">
        <v>89</v>
      </c>
      <c r="P139" s="86" t="s">
        <v>89</v>
      </c>
      <c r="Q139" s="86" t="s">
        <v>89</v>
      </c>
      <c r="R139">
        <v>0.48607385182003743</v>
      </c>
      <c r="S139">
        <v>0.54186887935338535</v>
      </c>
      <c r="T139">
        <v>0.59597074520697557</v>
      </c>
      <c r="U139">
        <v>0.61094875799062653</v>
      </c>
      <c r="V139">
        <v>0.61094875799062653</v>
      </c>
      <c r="W139">
        <v>0.61094875799062653</v>
      </c>
      <c r="X139">
        <v>0.61094875799062653</v>
      </c>
      <c r="Y139">
        <v>0.61094875799062653</v>
      </c>
      <c r="Z139">
        <v>0.61094875799062653</v>
      </c>
      <c r="AA139" s="69">
        <v>0.61094875799062653</v>
      </c>
    </row>
    <row r="140" spans="1:27" x14ac:dyDescent="0.3">
      <c r="A140" s="67">
        <v>23</v>
      </c>
      <c r="B140" s="78" t="s">
        <v>89</v>
      </c>
      <c r="C140" s="86" t="s">
        <v>89</v>
      </c>
      <c r="D140" s="86" t="s">
        <v>89</v>
      </c>
      <c r="E140" s="86" t="s">
        <v>89</v>
      </c>
      <c r="F140" s="86" t="s">
        <v>89</v>
      </c>
      <c r="G140" s="86" t="s">
        <v>89</v>
      </c>
      <c r="H140" s="86" t="s">
        <v>89</v>
      </c>
      <c r="I140" s="86" t="s">
        <v>89</v>
      </c>
      <c r="J140" s="86" t="s">
        <v>89</v>
      </c>
      <c r="K140" s="86" t="s">
        <v>89</v>
      </c>
      <c r="L140" s="86" t="s">
        <v>89</v>
      </c>
      <c r="M140" s="86" t="s">
        <v>89</v>
      </c>
      <c r="N140" s="86" t="s">
        <v>89</v>
      </c>
      <c r="O140" s="86" t="s">
        <v>89</v>
      </c>
      <c r="P140" s="86" t="s">
        <v>89</v>
      </c>
      <c r="Q140" s="86" t="s">
        <v>89</v>
      </c>
      <c r="R140" s="86" t="s">
        <v>89</v>
      </c>
      <c r="S140">
        <v>0.54187423169494842</v>
      </c>
      <c r="T140">
        <v>0.59597078116250979</v>
      </c>
      <c r="U140">
        <v>0.61091006724203611</v>
      </c>
      <c r="V140">
        <v>0.61090154821065001</v>
      </c>
      <c r="W140">
        <v>0.61090154821065001</v>
      </c>
      <c r="X140">
        <v>0.61090154821065001</v>
      </c>
      <c r="Y140">
        <v>0.61090154821065001</v>
      </c>
      <c r="Z140">
        <v>0.61090154821065001</v>
      </c>
      <c r="AA140" s="69">
        <v>0.61090154821065001</v>
      </c>
    </row>
    <row r="141" spans="1:27" x14ac:dyDescent="0.3">
      <c r="A141" s="67">
        <v>24</v>
      </c>
      <c r="B141" s="78" t="s">
        <v>89</v>
      </c>
      <c r="C141" s="86" t="s">
        <v>89</v>
      </c>
      <c r="D141" s="86" t="s">
        <v>89</v>
      </c>
      <c r="E141" s="86" t="s">
        <v>89</v>
      </c>
      <c r="F141" s="86" t="s">
        <v>89</v>
      </c>
      <c r="G141" s="86" t="s">
        <v>89</v>
      </c>
      <c r="H141" s="86" t="s">
        <v>89</v>
      </c>
      <c r="I141" s="86" t="s">
        <v>89</v>
      </c>
      <c r="J141" s="86" t="s">
        <v>89</v>
      </c>
      <c r="K141" s="86" t="s">
        <v>89</v>
      </c>
      <c r="L141" s="86" t="s">
        <v>89</v>
      </c>
      <c r="M141" s="86" t="s">
        <v>89</v>
      </c>
      <c r="N141" s="86" t="s">
        <v>89</v>
      </c>
      <c r="O141" s="86" t="s">
        <v>89</v>
      </c>
      <c r="P141" s="86" t="s">
        <v>89</v>
      </c>
      <c r="Q141" s="86" t="s">
        <v>89</v>
      </c>
      <c r="R141" s="86" t="s">
        <v>89</v>
      </c>
      <c r="S141" s="86" t="s">
        <v>89</v>
      </c>
      <c r="T141">
        <v>0.59597241948715984</v>
      </c>
      <c r="U141">
        <v>0.61095879724555668</v>
      </c>
      <c r="V141">
        <v>0.61095879724555668</v>
      </c>
      <c r="W141">
        <v>0.61095879724555668</v>
      </c>
      <c r="X141">
        <v>0.61095879724555668</v>
      </c>
      <c r="Y141">
        <v>0.61095879724555668</v>
      </c>
      <c r="Z141">
        <v>0.61095879724555668</v>
      </c>
      <c r="AA141" s="69">
        <v>0.61095879724555668</v>
      </c>
    </row>
    <row r="142" spans="1:27" x14ac:dyDescent="0.3">
      <c r="A142" s="67">
        <v>25</v>
      </c>
      <c r="B142" s="79" t="s">
        <v>89</v>
      </c>
      <c r="C142" s="84" t="s">
        <v>89</v>
      </c>
      <c r="D142" s="84" t="s">
        <v>89</v>
      </c>
      <c r="E142" s="84" t="s">
        <v>89</v>
      </c>
      <c r="F142" s="84" t="s">
        <v>89</v>
      </c>
      <c r="G142" s="84" t="s">
        <v>89</v>
      </c>
      <c r="H142" s="84" t="s">
        <v>89</v>
      </c>
      <c r="I142" s="84" t="s">
        <v>89</v>
      </c>
      <c r="J142" s="84" t="s">
        <v>89</v>
      </c>
      <c r="K142" s="84" t="s">
        <v>89</v>
      </c>
      <c r="L142" s="84" t="s">
        <v>89</v>
      </c>
      <c r="M142" s="84" t="s">
        <v>89</v>
      </c>
      <c r="N142" s="84" t="s">
        <v>89</v>
      </c>
      <c r="O142" s="84" t="s">
        <v>89</v>
      </c>
      <c r="P142" s="84" t="s">
        <v>89</v>
      </c>
      <c r="Q142" s="84" t="s">
        <v>89</v>
      </c>
      <c r="R142" s="84" t="s">
        <v>89</v>
      </c>
      <c r="S142" s="84" t="s">
        <v>89</v>
      </c>
      <c r="T142" s="70">
        <v>0.59597314221796283</v>
      </c>
      <c r="U142" s="70">
        <v>0.61095981761437446</v>
      </c>
      <c r="V142" s="70">
        <v>0.61095679551403292</v>
      </c>
      <c r="W142" s="70">
        <v>0.61095679551403292</v>
      </c>
      <c r="X142" s="70">
        <v>0.61095679551403292</v>
      </c>
      <c r="Y142" s="70">
        <v>0.61095679551403292</v>
      </c>
      <c r="Z142" s="70">
        <v>0.61095679551403292</v>
      </c>
      <c r="AA142" s="71">
        <v>0.61095679551403292</v>
      </c>
    </row>
    <row r="144" spans="1:27" x14ac:dyDescent="0.3">
      <c r="A144" s="80" t="s">
        <v>80</v>
      </c>
      <c r="B144" s="67">
        <v>0</v>
      </c>
      <c r="C144" s="67">
        <v>1</v>
      </c>
      <c r="D144" s="67">
        <v>2</v>
      </c>
      <c r="E144" s="67">
        <v>3</v>
      </c>
      <c r="F144" s="67">
        <v>4</v>
      </c>
      <c r="G144" s="67">
        <v>5</v>
      </c>
      <c r="H144" s="67">
        <v>6</v>
      </c>
      <c r="I144" s="67">
        <v>7</v>
      </c>
      <c r="J144" s="67">
        <v>8</v>
      </c>
      <c r="K144" s="67">
        <v>9</v>
      </c>
      <c r="L144" s="67">
        <v>10</v>
      </c>
      <c r="M144" s="67">
        <v>11</v>
      </c>
      <c r="N144" s="67">
        <v>12</v>
      </c>
      <c r="O144" s="67">
        <v>13</v>
      </c>
      <c r="P144" s="67">
        <v>14</v>
      </c>
      <c r="Q144" s="67">
        <v>15</v>
      </c>
      <c r="R144" s="67">
        <v>16</v>
      </c>
      <c r="S144" s="67">
        <v>17</v>
      </c>
      <c r="T144" s="67">
        <v>18</v>
      </c>
      <c r="U144" s="67">
        <v>19</v>
      </c>
      <c r="V144" s="67">
        <v>20</v>
      </c>
      <c r="W144" s="67">
        <v>21</v>
      </c>
      <c r="X144" s="67">
        <v>22</v>
      </c>
      <c r="Y144" s="67">
        <v>23</v>
      </c>
      <c r="Z144" s="67">
        <v>24</v>
      </c>
      <c r="AA144" s="67">
        <v>25</v>
      </c>
    </row>
    <row r="145" spans="1:27" x14ac:dyDescent="0.3">
      <c r="A145" s="67">
        <v>0</v>
      </c>
      <c r="B145" s="82" t="s">
        <v>89</v>
      </c>
      <c r="C145" s="83" t="s">
        <v>89</v>
      </c>
      <c r="D145" s="83" t="s">
        <v>89</v>
      </c>
      <c r="E145" s="83" t="s">
        <v>89</v>
      </c>
      <c r="F145" s="83" t="s">
        <v>89</v>
      </c>
      <c r="G145" s="83" t="s">
        <v>89</v>
      </c>
      <c r="H145" s="83" t="s">
        <v>89</v>
      </c>
      <c r="I145" s="83" t="s">
        <v>89</v>
      </c>
      <c r="J145" s="83" t="s">
        <v>89</v>
      </c>
      <c r="K145" s="83" t="s">
        <v>89</v>
      </c>
      <c r="L145" s="83" t="s">
        <v>89</v>
      </c>
      <c r="M145" s="83" t="s">
        <v>89</v>
      </c>
      <c r="N145" s="83" t="s">
        <v>89</v>
      </c>
      <c r="O145" s="75">
        <v>0.19842572510242462</v>
      </c>
      <c r="P145" s="75">
        <v>0.21843492389342431</v>
      </c>
      <c r="Q145" s="75">
        <v>0.22640454830535006</v>
      </c>
      <c r="R145" s="75">
        <v>0.2156505929936382</v>
      </c>
      <c r="S145" s="75">
        <v>0.18570586808189715</v>
      </c>
      <c r="T145" s="75">
        <v>0.1465989822329736</v>
      </c>
      <c r="U145" s="75">
        <v>0.13569668809661342</v>
      </c>
      <c r="V145" s="75">
        <v>0.13569668809661342</v>
      </c>
      <c r="W145" s="75">
        <v>0.13569668809661342</v>
      </c>
      <c r="X145" s="75">
        <v>0.13569668809661342</v>
      </c>
      <c r="Y145" s="75">
        <v>0.13569668809661342</v>
      </c>
      <c r="Z145" s="75">
        <v>0.13569668809661342</v>
      </c>
      <c r="AA145" s="76">
        <v>0.13569668809661342</v>
      </c>
    </row>
    <row r="146" spans="1:27" x14ac:dyDescent="0.3">
      <c r="A146" s="67">
        <v>1</v>
      </c>
      <c r="B146" s="78" t="s">
        <v>89</v>
      </c>
      <c r="C146" s="86" t="s">
        <v>89</v>
      </c>
      <c r="D146" s="86" t="s">
        <v>89</v>
      </c>
      <c r="E146" s="86" t="s">
        <v>89</v>
      </c>
      <c r="F146" s="86" t="s">
        <v>89</v>
      </c>
      <c r="G146" s="86" t="s">
        <v>89</v>
      </c>
      <c r="H146" s="86" t="s">
        <v>89</v>
      </c>
      <c r="I146" s="86" t="s">
        <v>89</v>
      </c>
      <c r="J146" s="86" t="s">
        <v>89</v>
      </c>
      <c r="K146" s="86" t="s">
        <v>89</v>
      </c>
      <c r="L146" s="86" t="s">
        <v>89</v>
      </c>
      <c r="M146" s="86" t="s">
        <v>89</v>
      </c>
      <c r="N146" s="86" t="s">
        <v>89</v>
      </c>
      <c r="O146">
        <v>0.19842572510242462</v>
      </c>
      <c r="P146">
        <v>0.21858605706806719</v>
      </c>
      <c r="Q146">
        <v>0.22640454830535006</v>
      </c>
      <c r="R146">
        <v>0.2156505929936382</v>
      </c>
      <c r="S146">
        <v>0.18570586808189715</v>
      </c>
      <c r="T146">
        <v>0.1465989822329736</v>
      </c>
      <c r="U146">
        <v>0.13569668809661342</v>
      </c>
      <c r="V146">
        <v>0.13569668809661342</v>
      </c>
      <c r="W146">
        <v>0.13569668809661342</v>
      </c>
      <c r="X146">
        <v>0.13569668809661342</v>
      </c>
      <c r="Y146">
        <v>0.13569668809661342</v>
      </c>
      <c r="Z146">
        <v>0.13569668809661342</v>
      </c>
      <c r="AA146" s="69">
        <v>0.13569668809661342</v>
      </c>
    </row>
    <row r="147" spans="1:27" x14ac:dyDescent="0.3">
      <c r="A147" s="67">
        <v>2</v>
      </c>
      <c r="B147" s="78" t="s">
        <v>89</v>
      </c>
      <c r="C147" s="86" t="s">
        <v>89</v>
      </c>
      <c r="D147" s="86" t="s">
        <v>89</v>
      </c>
      <c r="E147" s="86" t="s">
        <v>89</v>
      </c>
      <c r="F147" s="86" t="s">
        <v>89</v>
      </c>
      <c r="G147" s="86" t="s">
        <v>89</v>
      </c>
      <c r="H147" s="86" t="s">
        <v>89</v>
      </c>
      <c r="I147" s="86" t="s">
        <v>89</v>
      </c>
      <c r="J147" s="86" t="s">
        <v>89</v>
      </c>
      <c r="K147" s="86" t="s">
        <v>89</v>
      </c>
      <c r="L147" s="86" t="s">
        <v>89</v>
      </c>
      <c r="M147" s="86" t="s">
        <v>89</v>
      </c>
      <c r="N147" s="86" t="s">
        <v>89</v>
      </c>
      <c r="O147">
        <v>0.19842572510242462</v>
      </c>
      <c r="P147">
        <v>0.21843492389342431</v>
      </c>
      <c r="Q147">
        <v>0.22640454830535006</v>
      </c>
      <c r="R147">
        <v>0.2156505929936382</v>
      </c>
      <c r="S147">
        <v>0.18570586808189715</v>
      </c>
      <c r="T147">
        <v>0.1465989822329736</v>
      </c>
      <c r="U147">
        <v>0.13569668809661342</v>
      </c>
      <c r="V147">
        <v>0.13569668809661342</v>
      </c>
      <c r="W147">
        <v>0.13569668809661342</v>
      </c>
      <c r="X147">
        <v>0.13569668809661342</v>
      </c>
      <c r="Y147">
        <v>0.13569668809661342</v>
      </c>
      <c r="Z147">
        <v>0.13569668809661342</v>
      </c>
      <c r="AA147" s="69">
        <v>0.13569668809661342</v>
      </c>
    </row>
    <row r="148" spans="1:27" x14ac:dyDescent="0.3">
      <c r="A148" s="67">
        <v>3</v>
      </c>
      <c r="B148" s="78" t="s">
        <v>89</v>
      </c>
      <c r="C148" s="86" t="s">
        <v>89</v>
      </c>
      <c r="D148" s="86" t="s">
        <v>89</v>
      </c>
      <c r="E148" s="86" t="s">
        <v>89</v>
      </c>
      <c r="F148" s="86" t="s">
        <v>89</v>
      </c>
      <c r="G148" s="86" t="s">
        <v>89</v>
      </c>
      <c r="H148" s="86" t="s">
        <v>89</v>
      </c>
      <c r="I148" s="86" t="s">
        <v>89</v>
      </c>
      <c r="J148" s="86" t="s">
        <v>89</v>
      </c>
      <c r="K148" s="86" t="s">
        <v>89</v>
      </c>
      <c r="L148" s="86" t="s">
        <v>89</v>
      </c>
      <c r="M148" s="86" t="s">
        <v>89</v>
      </c>
      <c r="N148" s="86" t="s">
        <v>89</v>
      </c>
      <c r="O148">
        <v>0.19842572510242462</v>
      </c>
      <c r="P148">
        <v>0.21843492389342431</v>
      </c>
      <c r="Q148">
        <v>0.22640454830535006</v>
      </c>
      <c r="R148">
        <v>0.2156505929936382</v>
      </c>
      <c r="S148">
        <v>0.18570586808189715</v>
      </c>
      <c r="T148">
        <v>0.1465989822329736</v>
      </c>
      <c r="U148">
        <v>0.13569668809661342</v>
      </c>
      <c r="V148">
        <v>0.13569668809661342</v>
      </c>
      <c r="W148">
        <v>0.13569668809661342</v>
      </c>
      <c r="X148">
        <v>0.13569668809661342</v>
      </c>
      <c r="Y148">
        <v>0.13569668809661342</v>
      </c>
      <c r="Z148">
        <v>0.13569668809661342</v>
      </c>
      <c r="AA148" s="69">
        <v>0.13569668809661342</v>
      </c>
    </row>
    <row r="149" spans="1:27" x14ac:dyDescent="0.3">
      <c r="A149" s="67">
        <v>4</v>
      </c>
      <c r="B149" s="78" t="s">
        <v>89</v>
      </c>
      <c r="C149" s="86" t="s">
        <v>89</v>
      </c>
      <c r="D149" s="86" t="s">
        <v>89</v>
      </c>
      <c r="E149" s="86" t="s">
        <v>89</v>
      </c>
      <c r="F149" s="86" t="s">
        <v>89</v>
      </c>
      <c r="G149" s="86" t="s">
        <v>89</v>
      </c>
      <c r="H149" s="86" t="s">
        <v>89</v>
      </c>
      <c r="I149" s="86" t="s">
        <v>89</v>
      </c>
      <c r="J149" s="86" t="s">
        <v>89</v>
      </c>
      <c r="K149" s="86" t="s">
        <v>89</v>
      </c>
      <c r="L149" s="86" t="s">
        <v>89</v>
      </c>
      <c r="M149" s="86" t="s">
        <v>89</v>
      </c>
      <c r="N149" s="86" t="s">
        <v>89</v>
      </c>
      <c r="O149">
        <v>0.19842572510242462</v>
      </c>
      <c r="P149">
        <v>0.21843492389342431</v>
      </c>
      <c r="Q149">
        <v>0.22640454830535006</v>
      </c>
      <c r="R149">
        <v>0.2156505929936382</v>
      </c>
      <c r="S149">
        <v>0.18570586808189715</v>
      </c>
      <c r="T149">
        <v>0.1465989822329736</v>
      </c>
      <c r="U149">
        <v>0.13569668809661342</v>
      </c>
      <c r="V149">
        <v>0.13569668809661342</v>
      </c>
      <c r="W149">
        <v>0.13569668809661342</v>
      </c>
      <c r="X149">
        <v>0.13569668809661342</v>
      </c>
      <c r="Y149">
        <v>0.13569668809661342</v>
      </c>
      <c r="Z149">
        <v>0.13569668809661342</v>
      </c>
      <c r="AA149" s="69">
        <v>0.13569668809661342</v>
      </c>
    </row>
    <row r="150" spans="1:27" x14ac:dyDescent="0.3">
      <c r="A150" s="67">
        <v>5</v>
      </c>
      <c r="B150" s="78" t="s">
        <v>89</v>
      </c>
      <c r="C150" s="86" t="s">
        <v>89</v>
      </c>
      <c r="D150" s="86" t="s">
        <v>89</v>
      </c>
      <c r="E150" s="86" t="s">
        <v>89</v>
      </c>
      <c r="F150" s="86" t="s">
        <v>89</v>
      </c>
      <c r="G150" s="86" t="s">
        <v>89</v>
      </c>
      <c r="H150" s="86" t="s">
        <v>89</v>
      </c>
      <c r="I150" s="86" t="s">
        <v>89</v>
      </c>
      <c r="J150" s="86" t="s">
        <v>89</v>
      </c>
      <c r="K150" s="86" t="s">
        <v>89</v>
      </c>
      <c r="L150" s="86" t="s">
        <v>89</v>
      </c>
      <c r="M150" s="86" t="s">
        <v>89</v>
      </c>
      <c r="N150" s="86" t="s">
        <v>89</v>
      </c>
      <c r="O150">
        <v>0.19842572510242462</v>
      </c>
      <c r="P150">
        <v>0.21843492389342431</v>
      </c>
      <c r="Q150">
        <v>0.22640454830535006</v>
      </c>
      <c r="R150">
        <v>0.2156505929936382</v>
      </c>
      <c r="S150">
        <v>0.18570586808189715</v>
      </c>
      <c r="T150">
        <v>0.1465989822329736</v>
      </c>
      <c r="U150">
        <v>0.13569668809661342</v>
      </c>
      <c r="V150">
        <v>0.13569668809661342</v>
      </c>
      <c r="W150">
        <v>0.13569668809661342</v>
      </c>
      <c r="X150">
        <v>0.13569668809661342</v>
      </c>
      <c r="Y150">
        <v>0.13569668809661342</v>
      </c>
      <c r="Z150">
        <v>0.13569668809661342</v>
      </c>
      <c r="AA150" s="69">
        <v>0.13569668809661342</v>
      </c>
    </row>
    <row r="151" spans="1:27" x14ac:dyDescent="0.3">
      <c r="A151" s="67">
        <v>6</v>
      </c>
      <c r="B151" s="78" t="s">
        <v>89</v>
      </c>
      <c r="C151" s="86" t="s">
        <v>89</v>
      </c>
      <c r="D151" s="86" t="s">
        <v>89</v>
      </c>
      <c r="E151" s="86" t="s">
        <v>89</v>
      </c>
      <c r="F151" s="86" t="s">
        <v>89</v>
      </c>
      <c r="G151" s="86" t="s">
        <v>89</v>
      </c>
      <c r="H151" s="86" t="s">
        <v>89</v>
      </c>
      <c r="I151" s="86" t="s">
        <v>89</v>
      </c>
      <c r="J151" s="86" t="s">
        <v>89</v>
      </c>
      <c r="K151" s="86" t="s">
        <v>89</v>
      </c>
      <c r="L151" s="86" t="s">
        <v>89</v>
      </c>
      <c r="M151" s="86" t="s">
        <v>89</v>
      </c>
      <c r="N151" s="86" t="s">
        <v>89</v>
      </c>
      <c r="O151">
        <v>0.19842572510242462</v>
      </c>
      <c r="P151">
        <v>0.21843492389342431</v>
      </c>
      <c r="Q151">
        <v>0.22640454830535006</v>
      </c>
      <c r="R151">
        <v>0.2156505929936382</v>
      </c>
      <c r="S151">
        <v>0.18570586808189715</v>
      </c>
      <c r="T151">
        <v>0.1465989822329736</v>
      </c>
      <c r="U151">
        <v>0.13569668809661342</v>
      </c>
      <c r="V151">
        <v>0.13569668809661342</v>
      </c>
      <c r="W151">
        <v>0.13569668809661342</v>
      </c>
      <c r="X151">
        <v>0.13569668809661342</v>
      </c>
      <c r="Y151">
        <v>0.13569668809661342</v>
      </c>
      <c r="Z151">
        <v>0.13569668809661342</v>
      </c>
      <c r="AA151" s="69">
        <v>0.13569668809661342</v>
      </c>
    </row>
    <row r="152" spans="1:27" x14ac:dyDescent="0.3">
      <c r="A152" s="67">
        <v>7</v>
      </c>
      <c r="B152" s="78" t="s">
        <v>89</v>
      </c>
      <c r="C152" s="86" t="s">
        <v>89</v>
      </c>
      <c r="D152" s="86" t="s">
        <v>89</v>
      </c>
      <c r="E152" s="86" t="s">
        <v>89</v>
      </c>
      <c r="F152" s="86" t="s">
        <v>89</v>
      </c>
      <c r="G152" s="86" t="s">
        <v>89</v>
      </c>
      <c r="H152" s="86" t="s">
        <v>89</v>
      </c>
      <c r="I152" s="86" t="s">
        <v>89</v>
      </c>
      <c r="J152" s="86" t="s">
        <v>89</v>
      </c>
      <c r="K152" s="86" t="s">
        <v>89</v>
      </c>
      <c r="L152" s="86" t="s">
        <v>89</v>
      </c>
      <c r="M152" s="86" t="s">
        <v>89</v>
      </c>
      <c r="N152" s="86" t="s">
        <v>89</v>
      </c>
      <c r="O152">
        <v>0.19842572510242462</v>
      </c>
      <c r="P152">
        <v>0.21843492389342431</v>
      </c>
      <c r="Q152">
        <v>0.22640454830535006</v>
      </c>
      <c r="R152">
        <v>0.2156505929936382</v>
      </c>
      <c r="S152">
        <v>0.18570586808189715</v>
      </c>
      <c r="T152">
        <v>0.1465989822329736</v>
      </c>
      <c r="U152">
        <v>0.13569668809661342</v>
      </c>
      <c r="V152">
        <v>0.13569668809661342</v>
      </c>
      <c r="W152">
        <v>0.13572321980313012</v>
      </c>
      <c r="X152">
        <v>0.13569668809661342</v>
      </c>
      <c r="Y152">
        <v>0.13569668809661342</v>
      </c>
      <c r="Z152">
        <v>0.13569668809661342</v>
      </c>
      <c r="AA152" s="69">
        <v>0.13569668809661342</v>
      </c>
    </row>
    <row r="153" spans="1:27" x14ac:dyDescent="0.3">
      <c r="A153" s="67">
        <v>8</v>
      </c>
      <c r="B153" s="78" t="s">
        <v>89</v>
      </c>
      <c r="C153" s="86" t="s">
        <v>89</v>
      </c>
      <c r="D153" s="86" t="s">
        <v>89</v>
      </c>
      <c r="E153" s="86" t="s">
        <v>89</v>
      </c>
      <c r="F153" s="86" t="s">
        <v>89</v>
      </c>
      <c r="G153" s="86" t="s">
        <v>89</v>
      </c>
      <c r="H153" s="86" t="s">
        <v>89</v>
      </c>
      <c r="I153" s="86" t="s">
        <v>89</v>
      </c>
      <c r="J153" s="86" t="s">
        <v>89</v>
      </c>
      <c r="K153" s="86" t="s">
        <v>89</v>
      </c>
      <c r="L153" s="86" t="s">
        <v>89</v>
      </c>
      <c r="M153" s="86" t="s">
        <v>89</v>
      </c>
      <c r="N153" s="86" t="s">
        <v>89</v>
      </c>
      <c r="O153">
        <v>0.19842572510242462</v>
      </c>
      <c r="P153">
        <v>0.21843492389342431</v>
      </c>
      <c r="Q153">
        <v>0.22640454830535006</v>
      </c>
      <c r="R153">
        <v>0.2156505929936382</v>
      </c>
      <c r="S153">
        <v>0.18570586808189715</v>
      </c>
      <c r="T153">
        <v>0.1465989822329736</v>
      </c>
      <c r="U153">
        <v>0.13569668809661342</v>
      </c>
      <c r="V153">
        <v>0.13569668809661342</v>
      </c>
      <c r="W153">
        <v>0.13569668809661342</v>
      </c>
      <c r="X153">
        <v>0.13569668809661342</v>
      </c>
      <c r="Y153">
        <v>0.13569668809661342</v>
      </c>
      <c r="Z153">
        <v>0.13569668809661342</v>
      </c>
      <c r="AA153" s="69">
        <v>0.13569668809661342</v>
      </c>
    </row>
    <row r="154" spans="1:27" x14ac:dyDescent="0.3">
      <c r="A154" s="67">
        <v>9</v>
      </c>
      <c r="B154" s="78" t="s">
        <v>89</v>
      </c>
      <c r="C154" s="86" t="s">
        <v>89</v>
      </c>
      <c r="D154" s="86" t="s">
        <v>89</v>
      </c>
      <c r="E154" s="86" t="s">
        <v>89</v>
      </c>
      <c r="F154" s="86" t="s">
        <v>89</v>
      </c>
      <c r="G154" s="86" t="s">
        <v>89</v>
      </c>
      <c r="H154" s="86" t="s">
        <v>89</v>
      </c>
      <c r="I154" s="86" t="s">
        <v>89</v>
      </c>
      <c r="J154" s="86" t="s">
        <v>89</v>
      </c>
      <c r="K154" s="86" t="s">
        <v>89</v>
      </c>
      <c r="L154" s="86" t="s">
        <v>89</v>
      </c>
      <c r="M154" s="86" t="s">
        <v>89</v>
      </c>
      <c r="N154" s="86" t="s">
        <v>89</v>
      </c>
      <c r="O154">
        <v>0.19842572510242462</v>
      </c>
      <c r="P154">
        <v>0.21843492389342431</v>
      </c>
      <c r="Q154">
        <v>0.22640454830535006</v>
      </c>
      <c r="R154">
        <v>0.2156505929936382</v>
      </c>
      <c r="S154">
        <v>0.18570586808189715</v>
      </c>
      <c r="T154">
        <v>0.1465989822329736</v>
      </c>
      <c r="U154">
        <v>0.13569668809661342</v>
      </c>
      <c r="V154">
        <v>0.13569668809661342</v>
      </c>
      <c r="W154">
        <v>0.13569668809661342</v>
      </c>
      <c r="X154">
        <v>0.13569668809661342</v>
      </c>
      <c r="Y154">
        <v>0.13569668809661342</v>
      </c>
      <c r="Z154">
        <v>0.13569668809661342</v>
      </c>
      <c r="AA154" s="69">
        <v>0.13569668809661342</v>
      </c>
    </row>
    <row r="155" spans="1:27" x14ac:dyDescent="0.3">
      <c r="A155" s="67">
        <v>10</v>
      </c>
      <c r="B155" s="78" t="s">
        <v>89</v>
      </c>
      <c r="C155" s="86" t="s">
        <v>89</v>
      </c>
      <c r="D155" s="86" t="s">
        <v>89</v>
      </c>
      <c r="E155" s="86" t="s">
        <v>89</v>
      </c>
      <c r="F155" s="86" t="s">
        <v>89</v>
      </c>
      <c r="G155" s="86" t="s">
        <v>89</v>
      </c>
      <c r="H155" s="86" t="s">
        <v>89</v>
      </c>
      <c r="I155" s="86" t="s">
        <v>89</v>
      </c>
      <c r="J155" s="86" t="s">
        <v>89</v>
      </c>
      <c r="K155" s="86" t="s">
        <v>89</v>
      </c>
      <c r="L155" s="86" t="s">
        <v>89</v>
      </c>
      <c r="M155" s="86" t="s">
        <v>89</v>
      </c>
      <c r="N155" s="86" t="s">
        <v>89</v>
      </c>
      <c r="O155">
        <v>0.19842572510242462</v>
      </c>
      <c r="P155">
        <v>0.21843492389342431</v>
      </c>
      <c r="Q155">
        <v>0.22640454830535006</v>
      </c>
      <c r="R155">
        <v>0.2156505929936382</v>
      </c>
      <c r="S155">
        <v>0.18570586808189715</v>
      </c>
      <c r="T155">
        <v>0.1465989822329736</v>
      </c>
      <c r="U155">
        <v>0.13569668809661342</v>
      </c>
      <c r="V155">
        <v>0.13569668809661342</v>
      </c>
      <c r="W155">
        <v>0.13569668809661342</v>
      </c>
      <c r="X155">
        <v>0.13569668809661342</v>
      </c>
      <c r="Y155">
        <v>0.13569668809661342</v>
      </c>
      <c r="Z155">
        <v>0.13569668809661342</v>
      </c>
      <c r="AA155" s="69">
        <v>0.13569668809661342</v>
      </c>
    </row>
    <row r="156" spans="1:27" x14ac:dyDescent="0.3">
      <c r="A156" s="67">
        <v>11</v>
      </c>
      <c r="B156" s="78" t="s">
        <v>89</v>
      </c>
      <c r="C156" s="86" t="s">
        <v>89</v>
      </c>
      <c r="D156" s="86" t="s">
        <v>89</v>
      </c>
      <c r="E156" s="86" t="s">
        <v>89</v>
      </c>
      <c r="F156" s="86" t="s">
        <v>89</v>
      </c>
      <c r="G156" s="86" t="s">
        <v>89</v>
      </c>
      <c r="H156" s="86" t="s">
        <v>89</v>
      </c>
      <c r="I156" s="86" t="s">
        <v>89</v>
      </c>
      <c r="J156" s="86" t="s">
        <v>89</v>
      </c>
      <c r="K156" s="86" t="s">
        <v>89</v>
      </c>
      <c r="L156" s="86" t="s">
        <v>89</v>
      </c>
      <c r="M156" s="86" t="s">
        <v>89</v>
      </c>
      <c r="N156" s="86" t="s">
        <v>89</v>
      </c>
      <c r="O156">
        <v>0.19842572510242462</v>
      </c>
      <c r="P156">
        <v>0.21843492389342431</v>
      </c>
      <c r="Q156">
        <v>0.22640454830535006</v>
      </c>
      <c r="R156">
        <v>0.2156505929936382</v>
      </c>
      <c r="S156">
        <v>0.18570586808189715</v>
      </c>
      <c r="T156">
        <v>0.1465989822329736</v>
      </c>
      <c r="U156">
        <v>0.13569668809661342</v>
      </c>
      <c r="V156">
        <v>0.13569668809661342</v>
      </c>
      <c r="W156">
        <v>0.13569668809661342</v>
      </c>
      <c r="X156">
        <v>0.13569668809661342</v>
      </c>
      <c r="Y156">
        <v>0.13569668809661342</v>
      </c>
      <c r="Z156">
        <v>0.13569668809661342</v>
      </c>
      <c r="AA156" s="69">
        <v>0.13569668809661342</v>
      </c>
    </row>
    <row r="157" spans="1:27" x14ac:dyDescent="0.3">
      <c r="A157" s="67">
        <v>12</v>
      </c>
      <c r="B157" s="78" t="s">
        <v>89</v>
      </c>
      <c r="C157" s="86" t="s">
        <v>89</v>
      </c>
      <c r="D157" s="86" t="s">
        <v>89</v>
      </c>
      <c r="E157" s="86" t="s">
        <v>89</v>
      </c>
      <c r="F157" s="86" t="s">
        <v>89</v>
      </c>
      <c r="G157" s="86" t="s">
        <v>89</v>
      </c>
      <c r="H157" s="86" t="s">
        <v>89</v>
      </c>
      <c r="I157" s="86" t="s">
        <v>89</v>
      </c>
      <c r="J157" s="86" t="s">
        <v>89</v>
      </c>
      <c r="K157" s="86" t="s">
        <v>89</v>
      </c>
      <c r="L157" s="86" t="s">
        <v>89</v>
      </c>
      <c r="M157" s="86" t="s">
        <v>89</v>
      </c>
      <c r="N157" s="86" t="s">
        <v>89</v>
      </c>
      <c r="O157">
        <v>0.19842572510242462</v>
      </c>
      <c r="P157">
        <v>0.21843492389342431</v>
      </c>
      <c r="Q157">
        <v>0.22640454830535006</v>
      </c>
      <c r="R157">
        <v>0.2156505929936382</v>
      </c>
      <c r="S157">
        <v>0.18570586808189715</v>
      </c>
      <c r="T157">
        <v>0.1465989822329736</v>
      </c>
      <c r="U157">
        <v>0.13569668809661342</v>
      </c>
      <c r="V157">
        <v>0.13569668809661342</v>
      </c>
      <c r="W157">
        <v>0.13569668809661342</v>
      </c>
      <c r="X157">
        <v>0.13569668809661342</v>
      </c>
      <c r="Y157">
        <v>0.13569668809661342</v>
      </c>
      <c r="Z157">
        <v>0.13569668809661342</v>
      </c>
      <c r="AA157" s="69">
        <v>0.13569668809661342</v>
      </c>
    </row>
    <row r="158" spans="1:27" x14ac:dyDescent="0.3">
      <c r="A158" s="67">
        <v>13</v>
      </c>
      <c r="B158" s="78" t="s">
        <v>89</v>
      </c>
      <c r="C158" s="86" t="s">
        <v>89</v>
      </c>
      <c r="D158" s="86" t="s">
        <v>89</v>
      </c>
      <c r="E158" s="86" t="s">
        <v>89</v>
      </c>
      <c r="F158" s="86" t="s">
        <v>89</v>
      </c>
      <c r="G158" s="86" t="s">
        <v>89</v>
      </c>
      <c r="H158" s="86" t="s">
        <v>89</v>
      </c>
      <c r="I158" s="86" t="s">
        <v>89</v>
      </c>
      <c r="J158" s="86" t="s">
        <v>89</v>
      </c>
      <c r="K158" s="86" t="s">
        <v>89</v>
      </c>
      <c r="L158" s="86" t="s">
        <v>89</v>
      </c>
      <c r="M158" s="86" t="s">
        <v>89</v>
      </c>
      <c r="N158" s="86" t="s">
        <v>89</v>
      </c>
      <c r="O158">
        <v>0.19842572510242462</v>
      </c>
      <c r="P158">
        <v>0.21843492389342431</v>
      </c>
      <c r="Q158">
        <v>0.22640454830535006</v>
      </c>
      <c r="R158">
        <v>0.2156505929936382</v>
      </c>
      <c r="S158">
        <v>0.18570586808189715</v>
      </c>
      <c r="T158">
        <v>0.1465989822329736</v>
      </c>
      <c r="U158">
        <v>0.13569668809661342</v>
      </c>
      <c r="V158">
        <v>0.13569668809661342</v>
      </c>
      <c r="W158">
        <v>0.13569668809661342</v>
      </c>
      <c r="X158">
        <v>0.13569668809661342</v>
      </c>
      <c r="Y158">
        <v>0.13569668809661342</v>
      </c>
      <c r="Z158">
        <v>0.13569668809661342</v>
      </c>
      <c r="AA158" s="69">
        <v>0.13569668809661342</v>
      </c>
    </row>
    <row r="159" spans="1:27" x14ac:dyDescent="0.3">
      <c r="A159" s="67">
        <v>14</v>
      </c>
      <c r="B159" s="78" t="s">
        <v>89</v>
      </c>
      <c r="C159" s="86" t="s">
        <v>89</v>
      </c>
      <c r="D159" s="86" t="s">
        <v>89</v>
      </c>
      <c r="E159" s="86" t="s">
        <v>89</v>
      </c>
      <c r="F159" s="86" t="s">
        <v>89</v>
      </c>
      <c r="G159" s="86" t="s">
        <v>89</v>
      </c>
      <c r="H159" s="86" t="s">
        <v>89</v>
      </c>
      <c r="I159" s="86" t="s">
        <v>89</v>
      </c>
      <c r="J159" s="86" t="s">
        <v>89</v>
      </c>
      <c r="K159" s="86" t="s">
        <v>89</v>
      </c>
      <c r="L159" s="86" t="s">
        <v>89</v>
      </c>
      <c r="M159" s="86" t="s">
        <v>89</v>
      </c>
      <c r="N159" s="86" t="s">
        <v>89</v>
      </c>
      <c r="O159">
        <v>0.19842572510242462</v>
      </c>
      <c r="P159">
        <v>0.21843492389342431</v>
      </c>
      <c r="Q159">
        <v>0.22640454830535006</v>
      </c>
      <c r="R159">
        <v>0.2156505929936382</v>
      </c>
      <c r="S159">
        <v>0.18570586808189715</v>
      </c>
      <c r="T159">
        <v>0.1465989822329736</v>
      </c>
      <c r="U159">
        <v>0.13569668809661342</v>
      </c>
      <c r="V159">
        <v>0.13569668809661342</v>
      </c>
      <c r="W159">
        <v>0.13569668809661342</v>
      </c>
      <c r="X159">
        <v>0.13569668809661342</v>
      </c>
      <c r="Y159">
        <v>0.13569668809661342</v>
      </c>
      <c r="Z159">
        <v>0.13569668809661342</v>
      </c>
      <c r="AA159" s="69">
        <v>0.13569668809661342</v>
      </c>
    </row>
    <row r="160" spans="1:27" x14ac:dyDescent="0.3">
      <c r="A160" s="67">
        <v>15</v>
      </c>
      <c r="B160" s="78" t="s">
        <v>89</v>
      </c>
      <c r="C160" s="86" t="s">
        <v>89</v>
      </c>
      <c r="D160" s="86" t="s">
        <v>89</v>
      </c>
      <c r="E160" s="86" t="s">
        <v>89</v>
      </c>
      <c r="F160" s="86" t="s">
        <v>89</v>
      </c>
      <c r="G160" s="86" t="s">
        <v>89</v>
      </c>
      <c r="H160" s="86" t="s">
        <v>89</v>
      </c>
      <c r="I160" s="86" t="s">
        <v>89</v>
      </c>
      <c r="J160" s="86" t="s">
        <v>89</v>
      </c>
      <c r="K160" s="86" t="s">
        <v>89</v>
      </c>
      <c r="L160" s="86" t="s">
        <v>89</v>
      </c>
      <c r="M160" s="86" t="s">
        <v>89</v>
      </c>
      <c r="N160" s="86" t="s">
        <v>89</v>
      </c>
      <c r="O160">
        <v>0.19842572510242462</v>
      </c>
      <c r="P160">
        <v>0.21843492389342431</v>
      </c>
      <c r="Q160">
        <v>0.22640454830535006</v>
      </c>
      <c r="R160">
        <v>0.2156505929936382</v>
      </c>
      <c r="S160">
        <v>0.18570586808189715</v>
      </c>
      <c r="T160">
        <v>0.1465989822329736</v>
      </c>
      <c r="U160">
        <v>0.13569668809661342</v>
      </c>
      <c r="V160">
        <v>0.13569668809661342</v>
      </c>
      <c r="W160">
        <v>0.13569668809661342</v>
      </c>
      <c r="X160">
        <v>0.13569668809661342</v>
      </c>
      <c r="Y160">
        <v>0.13569668809661342</v>
      </c>
      <c r="Z160">
        <v>0.13569668809661342</v>
      </c>
      <c r="AA160" s="69">
        <v>0.13569668809661342</v>
      </c>
    </row>
    <row r="161" spans="1:27" x14ac:dyDescent="0.3">
      <c r="A161" s="67">
        <v>16</v>
      </c>
      <c r="B161" s="78" t="s">
        <v>89</v>
      </c>
      <c r="C161" s="86" t="s">
        <v>89</v>
      </c>
      <c r="D161" s="86" t="s">
        <v>89</v>
      </c>
      <c r="E161" s="86" t="s">
        <v>89</v>
      </c>
      <c r="F161" s="86" t="s">
        <v>89</v>
      </c>
      <c r="G161" s="86" t="s">
        <v>89</v>
      </c>
      <c r="H161" s="86" t="s">
        <v>89</v>
      </c>
      <c r="I161" s="86" t="s">
        <v>89</v>
      </c>
      <c r="J161" s="86" t="s">
        <v>89</v>
      </c>
      <c r="K161" s="86" t="s">
        <v>89</v>
      </c>
      <c r="L161" s="86" t="s">
        <v>89</v>
      </c>
      <c r="M161" s="86" t="s">
        <v>89</v>
      </c>
      <c r="N161" s="86" t="s">
        <v>89</v>
      </c>
      <c r="O161">
        <v>0.19842572510242462</v>
      </c>
      <c r="P161">
        <v>0.21843492389342431</v>
      </c>
      <c r="Q161">
        <v>0.22640454830535006</v>
      </c>
      <c r="R161">
        <v>0.2156505929936382</v>
      </c>
      <c r="S161">
        <v>0.18570586808189715</v>
      </c>
      <c r="T161">
        <v>0.1465989822329736</v>
      </c>
      <c r="U161">
        <v>0.13569668809661342</v>
      </c>
      <c r="V161">
        <v>0.13569668809661342</v>
      </c>
      <c r="W161">
        <v>0.13569668809661342</v>
      </c>
      <c r="X161">
        <v>0.13569668809661342</v>
      </c>
      <c r="Y161">
        <v>0.13569668809661342</v>
      </c>
      <c r="Z161">
        <v>0.13569668809661342</v>
      </c>
      <c r="AA161" s="69">
        <v>0.13569668809661342</v>
      </c>
    </row>
    <row r="162" spans="1:27" x14ac:dyDescent="0.3">
      <c r="A162" s="67">
        <v>17</v>
      </c>
      <c r="B162" s="78" t="s">
        <v>89</v>
      </c>
      <c r="C162" s="86" t="s">
        <v>89</v>
      </c>
      <c r="D162" s="86" t="s">
        <v>89</v>
      </c>
      <c r="E162" s="86" t="s">
        <v>89</v>
      </c>
      <c r="F162" s="86" t="s">
        <v>89</v>
      </c>
      <c r="G162" s="86" t="s">
        <v>89</v>
      </c>
      <c r="H162" s="86" t="s">
        <v>89</v>
      </c>
      <c r="I162" s="86" t="s">
        <v>89</v>
      </c>
      <c r="J162" s="86" t="s">
        <v>89</v>
      </c>
      <c r="K162" s="86" t="s">
        <v>89</v>
      </c>
      <c r="L162" s="86" t="s">
        <v>89</v>
      </c>
      <c r="M162" s="86" t="s">
        <v>89</v>
      </c>
      <c r="N162" s="86" t="s">
        <v>89</v>
      </c>
      <c r="O162" s="86" t="s">
        <v>89</v>
      </c>
      <c r="P162">
        <v>0.21845405230853035</v>
      </c>
      <c r="Q162">
        <v>0.2263646180582671</v>
      </c>
      <c r="R162">
        <v>0.21565066749960923</v>
      </c>
      <c r="S162">
        <v>0.18570577795629836</v>
      </c>
      <c r="T162">
        <v>0.1465990218580985</v>
      </c>
      <c r="U162">
        <v>0.13570128234796283</v>
      </c>
      <c r="V162">
        <v>0.13570128234796283</v>
      </c>
      <c r="W162">
        <v>0.13570128234796283</v>
      </c>
      <c r="X162">
        <v>0.13570128234796283</v>
      </c>
      <c r="Y162">
        <v>0.13570128234796283</v>
      </c>
      <c r="Z162">
        <v>0.13570128234796283</v>
      </c>
      <c r="AA162" s="69">
        <v>0.13570128234796283</v>
      </c>
    </row>
    <row r="163" spans="1:27" x14ac:dyDescent="0.3">
      <c r="A163" s="67">
        <v>18</v>
      </c>
      <c r="B163" s="78" t="s">
        <v>89</v>
      </c>
      <c r="C163" s="86" t="s">
        <v>89</v>
      </c>
      <c r="D163" s="86" t="s">
        <v>89</v>
      </c>
      <c r="E163" s="86" t="s">
        <v>89</v>
      </c>
      <c r="F163" s="86" t="s">
        <v>89</v>
      </c>
      <c r="G163" s="86" t="s">
        <v>89</v>
      </c>
      <c r="H163" s="86" t="s">
        <v>89</v>
      </c>
      <c r="I163" s="86" t="s">
        <v>89</v>
      </c>
      <c r="J163" s="86" t="s">
        <v>89</v>
      </c>
      <c r="K163" s="86" t="s">
        <v>89</v>
      </c>
      <c r="L163" s="86" t="s">
        <v>89</v>
      </c>
      <c r="M163" s="86" t="s">
        <v>89</v>
      </c>
      <c r="N163" s="86" t="s">
        <v>89</v>
      </c>
      <c r="O163" s="86" t="s">
        <v>89</v>
      </c>
      <c r="P163">
        <v>0.21845405230853035</v>
      </c>
      <c r="Q163">
        <v>0.2263646180582671</v>
      </c>
      <c r="R163">
        <v>0.21565066749960923</v>
      </c>
      <c r="S163">
        <v>0.18570577795629836</v>
      </c>
      <c r="T163">
        <v>0.1465990218580985</v>
      </c>
      <c r="U163">
        <v>0.13570128234796283</v>
      </c>
      <c r="V163">
        <v>0.13570128234796283</v>
      </c>
      <c r="W163">
        <v>0.13570128234796283</v>
      </c>
      <c r="X163">
        <v>0.13570128234796283</v>
      </c>
      <c r="Y163">
        <v>0.13570128234796283</v>
      </c>
      <c r="Z163">
        <v>0.13570128234796283</v>
      </c>
      <c r="AA163" s="69">
        <v>0.13570128234796283</v>
      </c>
    </row>
    <row r="164" spans="1:27" x14ac:dyDescent="0.3">
      <c r="A164" s="67">
        <v>19</v>
      </c>
      <c r="B164" s="78" t="s">
        <v>89</v>
      </c>
      <c r="C164" s="86" t="s">
        <v>89</v>
      </c>
      <c r="D164" s="86" t="s">
        <v>89</v>
      </c>
      <c r="E164" s="86" t="s">
        <v>89</v>
      </c>
      <c r="F164" s="86" t="s">
        <v>89</v>
      </c>
      <c r="G164" s="86" t="s">
        <v>89</v>
      </c>
      <c r="H164" s="86" t="s">
        <v>89</v>
      </c>
      <c r="I164" s="86" t="s">
        <v>89</v>
      </c>
      <c r="J164" s="86" t="s">
        <v>89</v>
      </c>
      <c r="K164" s="86" t="s">
        <v>89</v>
      </c>
      <c r="L164" s="86" t="s">
        <v>89</v>
      </c>
      <c r="M164" s="86" t="s">
        <v>89</v>
      </c>
      <c r="N164" s="86" t="s">
        <v>89</v>
      </c>
      <c r="O164" s="86" t="s">
        <v>89</v>
      </c>
      <c r="P164" s="86" t="s">
        <v>89</v>
      </c>
      <c r="Q164">
        <v>0.2264518714813373</v>
      </c>
      <c r="R164" s="86" t="s">
        <v>89</v>
      </c>
      <c r="S164" s="86" t="s">
        <v>89</v>
      </c>
      <c r="T164" s="86" t="s">
        <v>89</v>
      </c>
      <c r="U164" s="86" t="s">
        <v>89</v>
      </c>
      <c r="V164" s="86" t="s">
        <v>89</v>
      </c>
      <c r="W164" s="86" t="s">
        <v>89</v>
      </c>
      <c r="X164" s="86" t="s">
        <v>89</v>
      </c>
      <c r="Y164" s="86" t="s">
        <v>89</v>
      </c>
      <c r="Z164" s="86" t="s">
        <v>89</v>
      </c>
      <c r="AA164" s="85" t="s">
        <v>89</v>
      </c>
    </row>
    <row r="165" spans="1:27" x14ac:dyDescent="0.3">
      <c r="A165" s="67">
        <v>20</v>
      </c>
      <c r="B165" s="78" t="s">
        <v>89</v>
      </c>
      <c r="C165" s="86" t="s">
        <v>89</v>
      </c>
      <c r="D165" s="86" t="s">
        <v>89</v>
      </c>
      <c r="E165" s="86" t="s">
        <v>89</v>
      </c>
      <c r="F165" s="86" t="s">
        <v>89</v>
      </c>
      <c r="G165" s="86" t="s">
        <v>89</v>
      </c>
      <c r="H165" s="86" t="s">
        <v>89</v>
      </c>
      <c r="I165" s="86" t="s">
        <v>89</v>
      </c>
      <c r="J165" s="86" t="s">
        <v>89</v>
      </c>
      <c r="K165" s="86" t="s">
        <v>89</v>
      </c>
      <c r="L165" s="86" t="s">
        <v>89</v>
      </c>
      <c r="M165" s="86" t="s">
        <v>89</v>
      </c>
      <c r="N165" s="86" t="s">
        <v>89</v>
      </c>
      <c r="O165" s="86" t="s">
        <v>89</v>
      </c>
      <c r="P165" s="86" t="s">
        <v>89</v>
      </c>
      <c r="Q165">
        <v>0.2265936976948939</v>
      </c>
      <c r="R165" s="86" t="s">
        <v>89</v>
      </c>
      <c r="S165">
        <v>0.18575075603000457</v>
      </c>
      <c r="T165">
        <v>0.14659983820325329</v>
      </c>
      <c r="U165">
        <v>0.13570226914987457</v>
      </c>
      <c r="V165">
        <v>0.13570226914987457</v>
      </c>
      <c r="W165">
        <v>0.13570226914987457</v>
      </c>
      <c r="X165">
        <v>0.13570226914987457</v>
      </c>
      <c r="Y165">
        <v>0.13570226914987457</v>
      </c>
      <c r="Z165">
        <v>0.13570226914987457</v>
      </c>
      <c r="AA165" s="69">
        <v>0.13570226914987457</v>
      </c>
    </row>
    <row r="166" spans="1:27" x14ac:dyDescent="0.3">
      <c r="A166" s="67">
        <v>21</v>
      </c>
      <c r="B166" s="78" t="s">
        <v>89</v>
      </c>
      <c r="C166" s="86" t="s">
        <v>89</v>
      </c>
      <c r="D166" s="86" t="s">
        <v>89</v>
      </c>
      <c r="E166" s="86" t="s">
        <v>89</v>
      </c>
      <c r="F166" s="86" t="s">
        <v>89</v>
      </c>
      <c r="G166" s="86" t="s">
        <v>89</v>
      </c>
      <c r="H166" s="86" t="s">
        <v>89</v>
      </c>
      <c r="I166" s="86" t="s">
        <v>89</v>
      </c>
      <c r="J166" s="86" t="s">
        <v>89</v>
      </c>
      <c r="K166" s="86" t="s">
        <v>89</v>
      </c>
      <c r="L166" s="86" t="s">
        <v>89</v>
      </c>
      <c r="M166" s="86" t="s">
        <v>89</v>
      </c>
      <c r="N166" s="86" t="s">
        <v>89</v>
      </c>
      <c r="O166" s="86" t="s">
        <v>89</v>
      </c>
      <c r="P166" s="86" t="s">
        <v>89</v>
      </c>
      <c r="Q166" s="86" t="s">
        <v>89</v>
      </c>
      <c r="R166">
        <v>0.21564965695368921</v>
      </c>
      <c r="S166">
        <v>0.18585580212591774</v>
      </c>
      <c r="T166">
        <v>0.14659947263983111</v>
      </c>
      <c r="U166">
        <v>0.13571643124750296</v>
      </c>
      <c r="V166">
        <v>0.13571643124750296</v>
      </c>
      <c r="W166">
        <v>0.13571643124750296</v>
      </c>
      <c r="X166">
        <v>0.13571643124750296</v>
      </c>
      <c r="Y166">
        <v>0.13571643124750296</v>
      </c>
      <c r="Z166">
        <v>0.13571643124750296</v>
      </c>
      <c r="AA166" s="69">
        <v>0.13571643124750296</v>
      </c>
    </row>
    <row r="167" spans="1:27" x14ac:dyDescent="0.3">
      <c r="A167" s="67">
        <v>22</v>
      </c>
      <c r="B167" s="78" t="s">
        <v>89</v>
      </c>
      <c r="C167" s="86" t="s">
        <v>89</v>
      </c>
      <c r="D167" s="86" t="s">
        <v>89</v>
      </c>
      <c r="E167" s="86" t="s">
        <v>89</v>
      </c>
      <c r="F167" s="86" t="s">
        <v>89</v>
      </c>
      <c r="G167" s="86" t="s">
        <v>89</v>
      </c>
      <c r="H167" s="86" t="s">
        <v>89</v>
      </c>
      <c r="I167" s="86" t="s">
        <v>89</v>
      </c>
      <c r="J167" s="86" t="s">
        <v>89</v>
      </c>
      <c r="K167" s="86" t="s">
        <v>89</v>
      </c>
      <c r="L167" s="86" t="s">
        <v>89</v>
      </c>
      <c r="M167" s="86" t="s">
        <v>89</v>
      </c>
      <c r="N167" s="86" t="s">
        <v>89</v>
      </c>
      <c r="O167" s="86" t="s">
        <v>89</v>
      </c>
      <c r="P167" s="86" t="s">
        <v>89</v>
      </c>
      <c r="Q167" s="86" t="s">
        <v>89</v>
      </c>
      <c r="R167">
        <v>0.21564965851511292</v>
      </c>
      <c r="S167">
        <v>0.18585580212591774</v>
      </c>
      <c r="T167">
        <v>0.14659947263983111</v>
      </c>
      <c r="U167">
        <v>0.13571643124750296</v>
      </c>
      <c r="V167">
        <v>0.13571643124750296</v>
      </c>
      <c r="W167">
        <v>0.13571643124750296</v>
      </c>
      <c r="X167">
        <v>0.13571643124750296</v>
      </c>
      <c r="Y167">
        <v>0.13571643124750296</v>
      </c>
      <c r="Z167">
        <v>0.13571643124750296</v>
      </c>
      <c r="AA167" s="69">
        <v>0.13571643124750296</v>
      </c>
    </row>
    <row r="168" spans="1:27" x14ac:dyDescent="0.3">
      <c r="A168" s="67">
        <v>23</v>
      </c>
      <c r="B168" s="78" t="s">
        <v>89</v>
      </c>
      <c r="C168" s="86" t="s">
        <v>89</v>
      </c>
      <c r="D168" s="86" t="s">
        <v>89</v>
      </c>
      <c r="E168" s="86" t="s">
        <v>89</v>
      </c>
      <c r="F168" s="86" t="s">
        <v>89</v>
      </c>
      <c r="G168" s="86" t="s">
        <v>89</v>
      </c>
      <c r="H168" s="86" t="s">
        <v>89</v>
      </c>
      <c r="I168" s="86" t="s">
        <v>89</v>
      </c>
      <c r="J168" s="86" t="s">
        <v>89</v>
      </c>
      <c r="K168" s="86" t="s">
        <v>89</v>
      </c>
      <c r="L168" s="86" t="s">
        <v>89</v>
      </c>
      <c r="M168" s="86" t="s">
        <v>89</v>
      </c>
      <c r="N168" s="86" t="s">
        <v>89</v>
      </c>
      <c r="O168" s="86" t="s">
        <v>89</v>
      </c>
      <c r="P168" s="86" t="s">
        <v>89</v>
      </c>
      <c r="Q168" s="86" t="s">
        <v>89</v>
      </c>
      <c r="R168" s="86" t="s">
        <v>89</v>
      </c>
      <c r="S168">
        <v>0.18585829191902609</v>
      </c>
      <c r="T168">
        <v>0.14659898447823413</v>
      </c>
      <c r="U168">
        <v>0.13576182710038881</v>
      </c>
      <c r="V168">
        <v>0.13576420657467661</v>
      </c>
      <c r="W168">
        <v>0.13576420657467661</v>
      </c>
      <c r="X168">
        <v>0.13576420657467661</v>
      </c>
      <c r="Y168">
        <v>0.13576420657467661</v>
      </c>
      <c r="Z168">
        <v>0.13576420657467661</v>
      </c>
      <c r="AA168" s="69">
        <v>0.13576420657467661</v>
      </c>
    </row>
    <row r="169" spans="1:27" x14ac:dyDescent="0.3">
      <c r="A169" s="67">
        <v>24</v>
      </c>
      <c r="B169" s="78" t="s">
        <v>89</v>
      </c>
      <c r="C169" s="86" t="s">
        <v>89</v>
      </c>
      <c r="D169" s="86" t="s">
        <v>89</v>
      </c>
      <c r="E169" s="86" t="s">
        <v>89</v>
      </c>
      <c r="F169" s="86" t="s">
        <v>89</v>
      </c>
      <c r="G169" s="86" t="s">
        <v>89</v>
      </c>
      <c r="H169" s="86" t="s">
        <v>89</v>
      </c>
      <c r="I169" s="86" t="s">
        <v>89</v>
      </c>
      <c r="J169" s="86" t="s">
        <v>89</v>
      </c>
      <c r="K169" s="86" t="s">
        <v>89</v>
      </c>
      <c r="L169" s="86" t="s">
        <v>89</v>
      </c>
      <c r="M169" s="86" t="s">
        <v>89</v>
      </c>
      <c r="N169" s="86" t="s">
        <v>89</v>
      </c>
      <c r="O169" s="86" t="s">
        <v>89</v>
      </c>
      <c r="P169" s="86" t="s">
        <v>89</v>
      </c>
      <c r="Q169" s="86" t="s">
        <v>89</v>
      </c>
      <c r="R169" s="86" t="s">
        <v>89</v>
      </c>
      <c r="S169" s="86" t="s">
        <v>89</v>
      </c>
      <c r="T169">
        <v>0.14660353040899779</v>
      </c>
      <c r="U169">
        <v>0.13572377704407493</v>
      </c>
      <c r="V169">
        <v>0.13572377704407493</v>
      </c>
      <c r="W169">
        <v>0.13572377704407493</v>
      </c>
      <c r="X169">
        <v>0.13572377704407493</v>
      </c>
      <c r="Y169">
        <v>0.13572377704407493</v>
      </c>
      <c r="Z169">
        <v>0.13572377704407493</v>
      </c>
      <c r="AA169" s="69">
        <v>0.13572377704407493</v>
      </c>
    </row>
    <row r="170" spans="1:27" x14ac:dyDescent="0.3">
      <c r="A170" s="67">
        <v>25</v>
      </c>
      <c r="B170" s="79" t="s">
        <v>89</v>
      </c>
      <c r="C170" s="84" t="s">
        <v>89</v>
      </c>
      <c r="D170" s="84" t="s">
        <v>89</v>
      </c>
      <c r="E170" s="84" t="s">
        <v>89</v>
      </c>
      <c r="F170" s="84" t="s">
        <v>89</v>
      </c>
      <c r="G170" s="84" t="s">
        <v>89</v>
      </c>
      <c r="H170" s="84" t="s">
        <v>89</v>
      </c>
      <c r="I170" s="84" t="s">
        <v>89</v>
      </c>
      <c r="J170" s="84" t="s">
        <v>89</v>
      </c>
      <c r="K170" s="84" t="s">
        <v>89</v>
      </c>
      <c r="L170" s="84" t="s">
        <v>89</v>
      </c>
      <c r="M170" s="84" t="s">
        <v>89</v>
      </c>
      <c r="N170" s="84" t="s">
        <v>89</v>
      </c>
      <c r="O170" s="84" t="s">
        <v>89</v>
      </c>
      <c r="P170" s="84" t="s">
        <v>89</v>
      </c>
      <c r="Q170" s="84" t="s">
        <v>89</v>
      </c>
      <c r="R170" s="84" t="s">
        <v>89</v>
      </c>
      <c r="S170" s="84" t="s">
        <v>89</v>
      </c>
      <c r="T170" s="70">
        <v>0.14659924134012942</v>
      </c>
      <c r="U170" s="70">
        <v>0.13572324732776683</v>
      </c>
      <c r="V170" s="70">
        <v>0.13572737492765127</v>
      </c>
      <c r="W170" s="70">
        <v>0.13572737492765127</v>
      </c>
      <c r="X170" s="70">
        <v>0.13572737492765127</v>
      </c>
      <c r="Y170" s="70">
        <v>0.13572737492765127</v>
      </c>
      <c r="Z170" s="70">
        <v>0.13572737492765127</v>
      </c>
      <c r="AA170" s="71">
        <v>0.13572737492765127</v>
      </c>
    </row>
    <row r="172" spans="1:27" x14ac:dyDescent="0.3">
      <c r="A172" s="80" t="s">
        <v>81</v>
      </c>
      <c r="B172" s="67">
        <v>0</v>
      </c>
      <c r="C172" s="67">
        <v>1</v>
      </c>
      <c r="D172" s="67">
        <v>2</v>
      </c>
      <c r="E172" s="67">
        <v>3</v>
      </c>
      <c r="F172" s="67">
        <v>4</v>
      </c>
      <c r="G172" s="67">
        <v>5</v>
      </c>
      <c r="H172" s="67">
        <v>6</v>
      </c>
      <c r="I172" s="67">
        <v>7</v>
      </c>
      <c r="J172" s="67">
        <v>8</v>
      </c>
      <c r="K172" s="67">
        <v>9</v>
      </c>
      <c r="L172" s="67">
        <v>10</v>
      </c>
      <c r="M172" s="67">
        <v>11</v>
      </c>
      <c r="N172" s="67">
        <v>12</v>
      </c>
      <c r="O172" s="67">
        <v>13</v>
      </c>
      <c r="P172" s="67">
        <v>14</v>
      </c>
      <c r="Q172" s="67">
        <v>15</v>
      </c>
      <c r="R172" s="67">
        <v>16</v>
      </c>
      <c r="S172" s="67">
        <v>17</v>
      </c>
      <c r="T172" s="67">
        <v>18</v>
      </c>
      <c r="U172" s="67">
        <v>19</v>
      </c>
      <c r="V172" s="67">
        <v>20</v>
      </c>
      <c r="W172" s="67">
        <v>21</v>
      </c>
      <c r="X172" s="67">
        <v>22</v>
      </c>
      <c r="Y172" s="67">
        <v>23</v>
      </c>
      <c r="Z172" s="67">
        <v>24</v>
      </c>
      <c r="AA172" s="67">
        <v>25</v>
      </c>
    </row>
    <row r="173" spans="1:27" x14ac:dyDescent="0.3">
      <c r="A173" s="67">
        <v>0</v>
      </c>
      <c r="B173" s="82" t="s">
        <v>89</v>
      </c>
      <c r="C173" s="83" t="s">
        <v>89</v>
      </c>
      <c r="D173" s="83" t="s">
        <v>89</v>
      </c>
      <c r="E173" s="83" t="s">
        <v>89</v>
      </c>
      <c r="F173" s="83" t="s">
        <v>89</v>
      </c>
      <c r="G173" s="83" t="s">
        <v>89</v>
      </c>
      <c r="H173" s="83" t="s">
        <v>89</v>
      </c>
      <c r="I173" s="83" t="s">
        <v>89</v>
      </c>
      <c r="J173" s="83" t="s">
        <v>89</v>
      </c>
      <c r="K173" s="83" t="s">
        <v>89</v>
      </c>
      <c r="L173" s="83" t="s">
        <v>89</v>
      </c>
      <c r="M173" s="83" t="s">
        <v>89</v>
      </c>
      <c r="N173" s="83" t="s">
        <v>89</v>
      </c>
      <c r="O173" s="75">
        <v>1.9625034183263779E-2</v>
      </c>
      <c r="P173" s="75">
        <v>1.3346354435716565E-2</v>
      </c>
      <c r="Q173" s="75">
        <v>6.2854188197582648E-3</v>
      </c>
      <c r="R173" s="75">
        <v>0</v>
      </c>
      <c r="S173" s="75">
        <v>0</v>
      </c>
      <c r="T173" s="75">
        <v>0</v>
      </c>
      <c r="U173" s="75">
        <v>0</v>
      </c>
      <c r="V173" s="75">
        <v>0</v>
      </c>
      <c r="W173" s="75">
        <v>0</v>
      </c>
      <c r="X173" s="75">
        <v>0</v>
      </c>
      <c r="Y173" s="75">
        <v>0</v>
      </c>
      <c r="Z173" s="75">
        <v>0</v>
      </c>
      <c r="AA173" s="76">
        <v>0</v>
      </c>
    </row>
    <row r="174" spans="1:27" x14ac:dyDescent="0.3">
      <c r="A174" s="67">
        <v>1</v>
      </c>
      <c r="B174" s="78" t="s">
        <v>89</v>
      </c>
      <c r="C174" s="86" t="s">
        <v>89</v>
      </c>
      <c r="D174" s="86" t="s">
        <v>89</v>
      </c>
      <c r="E174" s="86" t="s">
        <v>89</v>
      </c>
      <c r="F174" s="86" t="s">
        <v>89</v>
      </c>
      <c r="G174" s="86" t="s">
        <v>89</v>
      </c>
      <c r="H174" s="86" t="s">
        <v>89</v>
      </c>
      <c r="I174" s="86" t="s">
        <v>89</v>
      </c>
      <c r="J174" s="86" t="s">
        <v>89</v>
      </c>
      <c r="K174" s="86" t="s">
        <v>89</v>
      </c>
      <c r="L174" s="86" t="s">
        <v>89</v>
      </c>
      <c r="M174" s="86" t="s">
        <v>89</v>
      </c>
      <c r="N174" s="86" t="s">
        <v>89</v>
      </c>
      <c r="O174">
        <v>1.9625034183263779E-2</v>
      </c>
      <c r="P174">
        <v>1.3372771068884671E-2</v>
      </c>
      <c r="Q174">
        <v>6.2854188197582648E-3</v>
      </c>
      <c r="R174">
        <v>0</v>
      </c>
      <c r="S174">
        <v>0</v>
      </c>
      <c r="T174">
        <v>0</v>
      </c>
      <c r="U174">
        <v>0</v>
      </c>
      <c r="V174">
        <v>0</v>
      </c>
      <c r="W174">
        <v>0</v>
      </c>
      <c r="X174">
        <v>0</v>
      </c>
      <c r="Y174">
        <v>0</v>
      </c>
      <c r="Z174">
        <v>0</v>
      </c>
      <c r="AA174" s="69">
        <v>0</v>
      </c>
    </row>
    <row r="175" spans="1:27" x14ac:dyDescent="0.3">
      <c r="A175" s="67">
        <v>2</v>
      </c>
      <c r="B175" s="78" t="s">
        <v>89</v>
      </c>
      <c r="C175" s="86" t="s">
        <v>89</v>
      </c>
      <c r="D175" s="86" t="s">
        <v>89</v>
      </c>
      <c r="E175" s="86" t="s">
        <v>89</v>
      </c>
      <c r="F175" s="86" t="s">
        <v>89</v>
      </c>
      <c r="G175" s="86" t="s">
        <v>89</v>
      </c>
      <c r="H175" s="86" t="s">
        <v>89</v>
      </c>
      <c r="I175" s="86" t="s">
        <v>89</v>
      </c>
      <c r="J175" s="86" t="s">
        <v>89</v>
      </c>
      <c r="K175" s="86" t="s">
        <v>89</v>
      </c>
      <c r="L175" s="86" t="s">
        <v>89</v>
      </c>
      <c r="M175" s="86" t="s">
        <v>89</v>
      </c>
      <c r="N175" s="86" t="s">
        <v>89</v>
      </c>
      <c r="O175">
        <v>1.9625034183263779E-2</v>
      </c>
      <c r="P175">
        <v>1.3346354435716565E-2</v>
      </c>
      <c r="Q175">
        <v>6.2854188197582648E-3</v>
      </c>
      <c r="R175">
        <v>0</v>
      </c>
      <c r="S175">
        <v>0</v>
      </c>
      <c r="T175">
        <v>0</v>
      </c>
      <c r="U175">
        <v>0</v>
      </c>
      <c r="V175">
        <v>0</v>
      </c>
      <c r="W175">
        <v>0</v>
      </c>
      <c r="X175">
        <v>0</v>
      </c>
      <c r="Y175">
        <v>0</v>
      </c>
      <c r="Z175">
        <v>0</v>
      </c>
      <c r="AA175" s="69">
        <v>0</v>
      </c>
    </row>
    <row r="176" spans="1:27" x14ac:dyDescent="0.3">
      <c r="A176" s="67">
        <v>3</v>
      </c>
      <c r="B176" s="78" t="s">
        <v>89</v>
      </c>
      <c r="C176" s="86" t="s">
        <v>89</v>
      </c>
      <c r="D176" s="86" t="s">
        <v>89</v>
      </c>
      <c r="E176" s="86" t="s">
        <v>89</v>
      </c>
      <c r="F176" s="86" t="s">
        <v>89</v>
      </c>
      <c r="G176" s="86" t="s">
        <v>89</v>
      </c>
      <c r="H176" s="86" t="s">
        <v>89</v>
      </c>
      <c r="I176" s="86" t="s">
        <v>89</v>
      </c>
      <c r="J176" s="86" t="s">
        <v>89</v>
      </c>
      <c r="K176" s="86" t="s">
        <v>89</v>
      </c>
      <c r="L176" s="86" t="s">
        <v>89</v>
      </c>
      <c r="M176" s="86" t="s">
        <v>89</v>
      </c>
      <c r="N176" s="86" t="s">
        <v>89</v>
      </c>
      <c r="O176">
        <v>1.9625034183263779E-2</v>
      </c>
      <c r="P176">
        <v>1.3346354435716565E-2</v>
      </c>
      <c r="Q176">
        <v>6.2854188197582648E-3</v>
      </c>
      <c r="R176">
        <v>0</v>
      </c>
      <c r="S176">
        <v>0</v>
      </c>
      <c r="T176">
        <v>0</v>
      </c>
      <c r="U176">
        <v>0</v>
      </c>
      <c r="V176">
        <v>0</v>
      </c>
      <c r="W176">
        <v>0</v>
      </c>
      <c r="X176">
        <v>0</v>
      </c>
      <c r="Y176">
        <v>0</v>
      </c>
      <c r="Z176">
        <v>0</v>
      </c>
      <c r="AA176" s="69">
        <v>0</v>
      </c>
    </row>
    <row r="177" spans="1:27" x14ac:dyDescent="0.3">
      <c r="A177" s="67">
        <v>4</v>
      </c>
      <c r="B177" s="78" t="s">
        <v>89</v>
      </c>
      <c r="C177" s="86" t="s">
        <v>89</v>
      </c>
      <c r="D177" s="86" t="s">
        <v>89</v>
      </c>
      <c r="E177" s="86" t="s">
        <v>89</v>
      </c>
      <c r="F177" s="86" t="s">
        <v>89</v>
      </c>
      <c r="G177" s="86" t="s">
        <v>89</v>
      </c>
      <c r="H177" s="86" t="s">
        <v>89</v>
      </c>
      <c r="I177" s="86" t="s">
        <v>89</v>
      </c>
      <c r="J177" s="86" t="s">
        <v>89</v>
      </c>
      <c r="K177" s="86" t="s">
        <v>89</v>
      </c>
      <c r="L177" s="86" t="s">
        <v>89</v>
      </c>
      <c r="M177" s="86" t="s">
        <v>89</v>
      </c>
      <c r="N177" s="86" t="s">
        <v>89</v>
      </c>
      <c r="O177">
        <v>1.9625034183263779E-2</v>
      </c>
      <c r="P177">
        <v>1.3346354435716565E-2</v>
      </c>
      <c r="Q177">
        <v>6.2854188197582648E-3</v>
      </c>
      <c r="R177">
        <v>0</v>
      </c>
      <c r="S177">
        <v>0</v>
      </c>
      <c r="T177">
        <v>0</v>
      </c>
      <c r="U177">
        <v>0</v>
      </c>
      <c r="V177">
        <v>0</v>
      </c>
      <c r="W177">
        <v>0</v>
      </c>
      <c r="X177">
        <v>0</v>
      </c>
      <c r="Y177">
        <v>0</v>
      </c>
      <c r="Z177">
        <v>0</v>
      </c>
      <c r="AA177" s="69">
        <v>0</v>
      </c>
    </row>
    <row r="178" spans="1:27" x14ac:dyDescent="0.3">
      <c r="A178" s="67">
        <v>5</v>
      </c>
      <c r="B178" s="78" t="s">
        <v>89</v>
      </c>
      <c r="C178" s="86" t="s">
        <v>89</v>
      </c>
      <c r="D178" s="86" t="s">
        <v>89</v>
      </c>
      <c r="E178" s="86" t="s">
        <v>89</v>
      </c>
      <c r="F178" s="86" t="s">
        <v>89</v>
      </c>
      <c r="G178" s="86" t="s">
        <v>89</v>
      </c>
      <c r="H178" s="86" t="s">
        <v>89</v>
      </c>
      <c r="I178" s="86" t="s">
        <v>89</v>
      </c>
      <c r="J178" s="86" t="s">
        <v>89</v>
      </c>
      <c r="K178" s="86" t="s">
        <v>89</v>
      </c>
      <c r="L178" s="86" t="s">
        <v>89</v>
      </c>
      <c r="M178" s="86" t="s">
        <v>89</v>
      </c>
      <c r="N178" s="86" t="s">
        <v>89</v>
      </c>
      <c r="O178">
        <v>1.9625034183263779E-2</v>
      </c>
      <c r="P178">
        <v>1.3346354435716565E-2</v>
      </c>
      <c r="Q178">
        <v>6.2854188197582648E-3</v>
      </c>
      <c r="R178">
        <v>0</v>
      </c>
      <c r="S178">
        <v>0</v>
      </c>
      <c r="T178">
        <v>0</v>
      </c>
      <c r="U178">
        <v>0</v>
      </c>
      <c r="V178">
        <v>0</v>
      </c>
      <c r="W178">
        <v>0</v>
      </c>
      <c r="X178">
        <v>0</v>
      </c>
      <c r="Y178">
        <v>0</v>
      </c>
      <c r="Z178">
        <v>0</v>
      </c>
      <c r="AA178" s="69">
        <v>0</v>
      </c>
    </row>
    <row r="179" spans="1:27" x14ac:dyDescent="0.3">
      <c r="A179" s="67">
        <v>6</v>
      </c>
      <c r="B179" s="78" t="s">
        <v>89</v>
      </c>
      <c r="C179" s="86" t="s">
        <v>89</v>
      </c>
      <c r="D179" s="86" t="s">
        <v>89</v>
      </c>
      <c r="E179" s="86" t="s">
        <v>89</v>
      </c>
      <c r="F179" s="86" t="s">
        <v>89</v>
      </c>
      <c r="G179" s="86" t="s">
        <v>89</v>
      </c>
      <c r="H179" s="86" t="s">
        <v>89</v>
      </c>
      <c r="I179" s="86" t="s">
        <v>89</v>
      </c>
      <c r="J179" s="86" t="s">
        <v>89</v>
      </c>
      <c r="K179" s="86" t="s">
        <v>89</v>
      </c>
      <c r="L179" s="86" t="s">
        <v>89</v>
      </c>
      <c r="M179" s="86" t="s">
        <v>89</v>
      </c>
      <c r="N179" s="86" t="s">
        <v>89</v>
      </c>
      <c r="O179">
        <v>1.9625034183263779E-2</v>
      </c>
      <c r="P179">
        <v>1.3346354435716565E-2</v>
      </c>
      <c r="Q179">
        <v>6.2854188197582648E-3</v>
      </c>
      <c r="R179">
        <v>0</v>
      </c>
      <c r="S179">
        <v>0</v>
      </c>
      <c r="T179">
        <v>0</v>
      </c>
      <c r="U179">
        <v>0</v>
      </c>
      <c r="V179">
        <v>0</v>
      </c>
      <c r="W179">
        <v>0</v>
      </c>
      <c r="X179">
        <v>0</v>
      </c>
      <c r="Y179">
        <v>0</v>
      </c>
      <c r="Z179">
        <v>0</v>
      </c>
      <c r="AA179" s="69">
        <v>0</v>
      </c>
    </row>
    <row r="180" spans="1:27" x14ac:dyDescent="0.3">
      <c r="A180" s="67">
        <v>7</v>
      </c>
      <c r="B180" s="78" t="s">
        <v>89</v>
      </c>
      <c r="C180" s="86" t="s">
        <v>89</v>
      </c>
      <c r="D180" s="86" t="s">
        <v>89</v>
      </c>
      <c r="E180" s="86" t="s">
        <v>89</v>
      </c>
      <c r="F180" s="86" t="s">
        <v>89</v>
      </c>
      <c r="G180" s="86" t="s">
        <v>89</v>
      </c>
      <c r="H180" s="86" t="s">
        <v>89</v>
      </c>
      <c r="I180" s="86" t="s">
        <v>89</v>
      </c>
      <c r="J180" s="86" t="s">
        <v>89</v>
      </c>
      <c r="K180" s="86" t="s">
        <v>89</v>
      </c>
      <c r="L180" s="86" t="s">
        <v>89</v>
      </c>
      <c r="M180" s="86" t="s">
        <v>89</v>
      </c>
      <c r="N180" s="86" t="s">
        <v>89</v>
      </c>
      <c r="O180">
        <v>1.9625034183263779E-2</v>
      </c>
      <c r="P180">
        <v>1.3346354435716565E-2</v>
      </c>
      <c r="Q180">
        <v>6.2854188197582648E-3</v>
      </c>
      <c r="R180">
        <v>0</v>
      </c>
      <c r="S180">
        <v>0</v>
      </c>
      <c r="T180">
        <v>0</v>
      </c>
      <c r="U180">
        <v>0</v>
      </c>
      <c r="V180">
        <v>0</v>
      </c>
      <c r="W180">
        <v>0</v>
      </c>
      <c r="X180">
        <v>0</v>
      </c>
      <c r="Y180">
        <v>0</v>
      </c>
      <c r="Z180">
        <v>0</v>
      </c>
      <c r="AA180" s="69">
        <v>0</v>
      </c>
    </row>
    <row r="181" spans="1:27" x14ac:dyDescent="0.3">
      <c r="A181" s="67">
        <v>8</v>
      </c>
      <c r="B181" s="78" t="s">
        <v>89</v>
      </c>
      <c r="C181" s="86" t="s">
        <v>89</v>
      </c>
      <c r="D181" s="86" t="s">
        <v>89</v>
      </c>
      <c r="E181" s="86" t="s">
        <v>89</v>
      </c>
      <c r="F181" s="86" t="s">
        <v>89</v>
      </c>
      <c r="G181" s="86" t="s">
        <v>89</v>
      </c>
      <c r="H181" s="86" t="s">
        <v>89</v>
      </c>
      <c r="I181" s="86" t="s">
        <v>89</v>
      </c>
      <c r="J181" s="86" t="s">
        <v>89</v>
      </c>
      <c r="K181" s="86" t="s">
        <v>89</v>
      </c>
      <c r="L181" s="86" t="s">
        <v>89</v>
      </c>
      <c r="M181" s="86" t="s">
        <v>89</v>
      </c>
      <c r="N181" s="86" t="s">
        <v>89</v>
      </c>
      <c r="O181">
        <v>1.9625034183263779E-2</v>
      </c>
      <c r="P181">
        <v>1.3346354435716565E-2</v>
      </c>
      <c r="Q181">
        <v>6.2854188197582648E-3</v>
      </c>
      <c r="R181">
        <v>0</v>
      </c>
      <c r="S181">
        <v>0</v>
      </c>
      <c r="T181">
        <v>0</v>
      </c>
      <c r="U181">
        <v>0</v>
      </c>
      <c r="V181">
        <v>0</v>
      </c>
      <c r="W181">
        <v>0</v>
      </c>
      <c r="X181">
        <v>0</v>
      </c>
      <c r="Y181">
        <v>0</v>
      </c>
      <c r="Z181">
        <v>0</v>
      </c>
      <c r="AA181" s="69">
        <v>0</v>
      </c>
    </row>
    <row r="182" spans="1:27" x14ac:dyDescent="0.3">
      <c r="A182" s="67">
        <v>9</v>
      </c>
      <c r="B182" s="78" t="s">
        <v>89</v>
      </c>
      <c r="C182" s="86" t="s">
        <v>89</v>
      </c>
      <c r="D182" s="86" t="s">
        <v>89</v>
      </c>
      <c r="E182" s="86" t="s">
        <v>89</v>
      </c>
      <c r="F182" s="86" t="s">
        <v>89</v>
      </c>
      <c r="G182" s="86" t="s">
        <v>89</v>
      </c>
      <c r="H182" s="86" t="s">
        <v>89</v>
      </c>
      <c r="I182" s="86" t="s">
        <v>89</v>
      </c>
      <c r="J182" s="86" t="s">
        <v>89</v>
      </c>
      <c r="K182" s="86" t="s">
        <v>89</v>
      </c>
      <c r="L182" s="86" t="s">
        <v>89</v>
      </c>
      <c r="M182" s="86" t="s">
        <v>89</v>
      </c>
      <c r="N182" s="86" t="s">
        <v>89</v>
      </c>
      <c r="O182">
        <v>1.9625034183263779E-2</v>
      </c>
      <c r="P182">
        <v>1.3346354435716565E-2</v>
      </c>
      <c r="Q182">
        <v>6.2854188197582648E-3</v>
      </c>
      <c r="R182">
        <v>0</v>
      </c>
      <c r="S182">
        <v>0</v>
      </c>
      <c r="T182">
        <v>0</v>
      </c>
      <c r="U182">
        <v>0</v>
      </c>
      <c r="V182">
        <v>0</v>
      </c>
      <c r="W182">
        <v>0</v>
      </c>
      <c r="X182">
        <v>0</v>
      </c>
      <c r="Y182">
        <v>0</v>
      </c>
      <c r="Z182">
        <v>0</v>
      </c>
      <c r="AA182" s="69">
        <v>0</v>
      </c>
    </row>
    <row r="183" spans="1:27" x14ac:dyDescent="0.3">
      <c r="A183" s="67">
        <v>10</v>
      </c>
      <c r="B183" s="78" t="s">
        <v>89</v>
      </c>
      <c r="C183" s="86" t="s">
        <v>89</v>
      </c>
      <c r="D183" s="86" t="s">
        <v>89</v>
      </c>
      <c r="E183" s="86" t="s">
        <v>89</v>
      </c>
      <c r="F183" s="86" t="s">
        <v>89</v>
      </c>
      <c r="G183" s="86" t="s">
        <v>89</v>
      </c>
      <c r="H183" s="86" t="s">
        <v>89</v>
      </c>
      <c r="I183" s="86" t="s">
        <v>89</v>
      </c>
      <c r="J183" s="86" t="s">
        <v>89</v>
      </c>
      <c r="K183" s="86" t="s">
        <v>89</v>
      </c>
      <c r="L183" s="86" t="s">
        <v>89</v>
      </c>
      <c r="M183" s="86" t="s">
        <v>89</v>
      </c>
      <c r="N183" s="86" t="s">
        <v>89</v>
      </c>
      <c r="O183">
        <v>1.9625034183263779E-2</v>
      </c>
      <c r="P183">
        <v>1.3346354435716565E-2</v>
      </c>
      <c r="Q183">
        <v>6.2854188197582648E-3</v>
      </c>
      <c r="R183">
        <v>0</v>
      </c>
      <c r="S183">
        <v>0</v>
      </c>
      <c r="T183">
        <v>0</v>
      </c>
      <c r="U183">
        <v>0</v>
      </c>
      <c r="V183">
        <v>0</v>
      </c>
      <c r="W183">
        <v>0</v>
      </c>
      <c r="X183">
        <v>0</v>
      </c>
      <c r="Y183">
        <v>0</v>
      </c>
      <c r="Z183">
        <v>0</v>
      </c>
      <c r="AA183" s="69">
        <v>0</v>
      </c>
    </row>
    <row r="184" spans="1:27" x14ac:dyDescent="0.3">
      <c r="A184" s="67">
        <v>11</v>
      </c>
      <c r="B184" s="78" t="s">
        <v>89</v>
      </c>
      <c r="C184" s="86" t="s">
        <v>89</v>
      </c>
      <c r="D184" s="86" t="s">
        <v>89</v>
      </c>
      <c r="E184" s="86" t="s">
        <v>89</v>
      </c>
      <c r="F184" s="86" t="s">
        <v>89</v>
      </c>
      <c r="G184" s="86" t="s">
        <v>89</v>
      </c>
      <c r="H184" s="86" t="s">
        <v>89</v>
      </c>
      <c r="I184" s="86" t="s">
        <v>89</v>
      </c>
      <c r="J184" s="86" t="s">
        <v>89</v>
      </c>
      <c r="K184" s="86" t="s">
        <v>89</v>
      </c>
      <c r="L184" s="86" t="s">
        <v>89</v>
      </c>
      <c r="M184" s="86" t="s">
        <v>89</v>
      </c>
      <c r="N184" s="86" t="s">
        <v>89</v>
      </c>
      <c r="O184">
        <v>1.9625034183263779E-2</v>
      </c>
      <c r="P184">
        <v>1.3346354435716565E-2</v>
      </c>
      <c r="Q184">
        <v>6.2854188197582648E-3</v>
      </c>
      <c r="R184">
        <v>0</v>
      </c>
      <c r="S184">
        <v>0</v>
      </c>
      <c r="T184">
        <v>0</v>
      </c>
      <c r="U184">
        <v>0</v>
      </c>
      <c r="V184">
        <v>0</v>
      </c>
      <c r="W184">
        <v>0</v>
      </c>
      <c r="X184">
        <v>0</v>
      </c>
      <c r="Y184">
        <v>0</v>
      </c>
      <c r="Z184">
        <v>0</v>
      </c>
      <c r="AA184" s="69">
        <v>0</v>
      </c>
    </row>
    <row r="185" spans="1:27" x14ac:dyDescent="0.3">
      <c r="A185" s="67">
        <v>12</v>
      </c>
      <c r="B185" s="78" t="s">
        <v>89</v>
      </c>
      <c r="C185" s="86" t="s">
        <v>89</v>
      </c>
      <c r="D185" s="86" t="s">
        <v>89</v>
      </c>
      <c r="E185" s="86" t="s">
        <v>89</v>
      </c>
      <c r="F185" s="86" t="s">
        <v>89</v>
      </c>
      <c r="G185" s="86" t="s">
        <v>89</v>
      </c>
      <c r="H185" s="86" t="s">
        <v>89</v>
      </c>
      <c r="I185" s="86" t="s">
        <v>89</v>
      </c>
      <c r="J185" s="86" t="s">
        <v>89</v>
      </c>
      <c r="K185" s="86" t="s">
        <v>89</v>
      </c>
      <c r="L185" s="86" t="s">
        <v>89</v>
      </c>
      <c r="M185" s="86" t="s">
        <v>89</v>
      </c>
      <c r="N185" s="86" t="s">
        <v>89</v>
      </c>
      <c r="O185">
        <v>1.9625034183263779E-2</v>
      </c>
      <c r="P185">
        <v>1.3346354435716565E-2</v>
      </c>
      <c r="Q185">
        <v>6.2854188197582648E-3</v>
      </c>
      <c r="R185">
        <v>0</v>
      </c>
      <c r="S185">
        <v>0</v>
      </c>
      <c r="T185">
        <v>0</v>
      </c>
      <c r="U185">
        <v>0</v>
      </c>
      <c r="V185">
        <v>0</v>
      </c>
      <c r="W185">
        <v>0</v>
      </c>
      <c r="X185">
        <v>0</v>
      </c>
      <c r="Y185">
        <v>0</v>
      </c>
      <c r="Z185">
        <v>0</v>
      </c>
      <c r="AA185" s="69">
        <v>0</v>
      </c>
    </row>
    <row r="186" spans="1:27" x14ac:dyDescent="0.3">
      <c r="A186" s="67">
        <v>13</v>
      </c>
      <c r="B186" s="78" t="s">
        <v>89</v>
      </c>
      <c r="C186" s="86" t="s">
        <v>89</v>
      </c>
      <c r="D186" s="86" t="s">
        <v>89</v>
      </c>
      <c r="E186" s="86" t="s">
        <v>89</v>
      </c>
      <c r="F186" s="86" t="s">
        <v>89</v>
      </c>
      <c r="G186" s="86" t="s">
        <v>89</v>
      </c>
      <c r="H186" s="86" t="s">
        <v>89</v>
      </c>
      <c r="I186" s="86" t="s">
        <v>89</v>
      </c>
      <c r="J186" s="86" t="s">
        <v>89</v>
      </c>
      <c r="K186" s="86" t="s">
        <v>89</v>
      </c>
      <c r="L186" s="86" t="s">
        <v>89</v>
      </c>
      <c r="M186" s="86" t="s">
        <v>89</v>
      </c>
      <c r="N186" s="86" t="s">
        <v>89</v>
      </c>
      <c r="O186">
        <v>1.9625034183263779E-2</v>
      </c>
      <c r="P186">
        <v>1.3346354435716565E-2</v>
      </c>
      <c r="Q186">
        <v>6.2854188197582648E-3</v>
      </c>
      <c r="R186">
        <v>0</v>
      </c>
      <c r="S186">
        <v>0</v>
      </c>
      <c r="T186">
        <v>0</v>
      </c>
      <c r="U186">
        <v>0</v>
      </c>
      <c r="V186">
        <v>0</v>
      </c>
      <c r="W186">
        <v>0</v>
      </c>
      <c r="X186">
        <v>0</v>
      </c>
      <c r="Y186">
        <v>0</v>
      </c>
      <c r="Z186">
        <v>0</v>
      </c>
      <c r="AA186" s="69">
        <v>0</v>
      </c>
    </row>
    <row r="187" spans="1:27" x14ac:dyDescent="0.3">
      <c r="A187" s="67">
        <v>14</v>
      </c>
      <c r="B187" s="78" t="s">
        <v>89</v>
      </c>
      <c r="C187" s="86" t="s">
        <v>89</v>
      </c>
      <c r="D187" s="86" t="s">
        <v>89</v>
      </c>
      <c r="E187" s="86" t="s">
        <v>89</v>
      </c>
      <c r="F187" s="86" t="s">
        <v>89</v>
      </c>
      <c r="G187" s="86" t="s">
        <v>89</v>
      </c>
      <c r="H187" s="86" t="s">
        <v>89</v>
      </c>
      <c r="I187" s="86" t="s">
        <v>89</v>
      </c>
      <c r="J187" s="86" t="s">
        <v>89</v>
      </c>
      <c r="K187" s="86" t="s">
        <v>89</v>
      </c>
      <c r="L187" s="86" t="s">
        <v>89</v>
      </c>
      <c r="M187" s="86" t="s">
        <v>89</v>
      </c>
      <c r="N187" s="86" t="s">
        <v>89</v>
      </c>
      <c r="O187">
        <v>1.9625034183263779E-2</v>
      </c>
      <c r="P187">
        <v>1.3346354435716565E-2</v>
      </c>
      <c r="Q187">
        <v>6.2854188197582648E-3</v>
      </c>
      <c r="R187">
        <v>0</v>
      </c>
      <c r="S187">
        <v>0</v>
      </c>
      <c r="T187">
        <v>0</v>
      </c>
      <c r="U187">
        <v>0</v>
      </c>
      <c r="V187">
        <v>0</v>
      </c>
      <c r="W187">
        <v>0</v>
      </c>
      <c r="X187">
        <v>0</v>
      </c>
      <c r="Y187">
        <v>0</v>
      </c>
      <c r="Z187">
        <v>0</v>
      </c>
      <c r="AA187" s="69">
        <v>0</v>
      </c>
    </row>
    <row r="188" spans="1:27" x14ac:dyDescent="0.3">
      <c r="A188" s="67">
        <v>15</v>
      </c>
      <c r="B188" s="78" t="s">
        <v>89</v>
      </c>
      <c r="C188" s="86" t="s">
        <v>89</v>
      </c>
      <c r="D188" s="86" t="s">
        <v>89</v>
      </c>
      <c r="E188" s="86" t="s">
        <v>89</v>
      </c>
      <c r="F188" s="86" t="s">
        <v>89</v>
      </c>
      <c r="G188" s="86" t="s">
        <v>89</v>
      </c>
      <c r="H188" s="86" t="s">
        <v>89</v>
      </c>
      <c r="I188" s="86" t="s">
        <v>89</v>
      </c>
      <c r="J188" s="86" t="s">
        <v>89</v>
      </c>
      <c r="K188" s="86" t="s">
        <v>89</v>
      </c>
      <c r="L188" s="86" t="s">
        <v>89</v>
      </c>
      <c r="M188" s="86" t="s">
        <v>89</v>
      </c>
      <c r="N188" s="86" t="s">
        <v>89</v>
      </c>
      <c r="O188">
        <v>1.9625034183263779E-2</v>
      </c>
      <c r="P188">
        <v>1.3346354435716565E-2</v>
      </c>
      <c r="Q188">
        <v>6.2854188197582648E-3</v>
      </c>
      <c r="R188">
        <v>0</v>
      </c>
      <c r="S188">
        <v>0</v>
      </c>
      <c r="T188">
        <v>0</v>
      </c>
      <c r="U188">
        <v>0</v>
      </c>
      <c r="V188">
        <v>0</v>
      </c>
      <c r="W188">
        <v>0</v>
      </c>
      <c r="X188">
        <v>0</v>
      </c>
      <c r="Y188">
        <v>0</v>
      </c>
      <c r="Z188">
        <v>0</v>
      </c>
      <c r="AA188" s="69">
        <v>0</v>
      </c>
    </row>
    <row r="189" spans="1:27" x14ac:dyDescent="0.3">
      <c r="A189" s="67">
        <v>16</v>
      </c>
      <c r="B189" s="78" t="s">
        <v>89</v>
      </c>
      <c r="C189" s="86" t="s">
        <v>89</v>
      </c>
      <c r="D189" s="86" t="s">
        <v>89</v>
      </c>
      <c r="E189" s="86" t="s">
        <v>89</v>
      </c>
      <c r="F189" s="86" t="s">
        <v>89</v>
      </c>
      <c r="G189" s="86" t="s">
        <v>89</v>
      </c>
      <c r="H189" s="86" t="s">
        <v>89</v>
      </c>
      <c r="I189" s="86" t="s">
        <v>89</v>
      </c>
      <c r="J189" s="86" t="s">
        <v>89</v>
      </c>
      <c r="K189" s="86" t="s">
        <v>89</v>
      </c>
      <c r="L189" s="86" t="s">
        <v>89</v>
      </c>
      <c r="M189" s="86" t="s">
        <v>89</v>
      </c>
      <c r="N189" s="86" t="s">
        <v>89</v>
      </c>
      <c r="O189">
        <v>1.9625034183263779E-2</v>
      </c>
      <c r="P189">
        <v>1.3346354435716565E-2</v>
      </c>
      <c r="Q189">
        <v>6.2854188197582648E-3</v>
      </c>
      <c r="R189">
        <v>0</v>
      </c>
      <c r="S189">
        <v>0</v>
      </c>
      <c r="T189">
        <v>0</v>
      </c>
      <c r="U189">
        <v>0</v>
      </c>
      <c r="V189">
        <v>0</v>
      </c>
      <c r="W189">
        <v>0</v>
      </c>
      <c r="X189">
        <v>0</v>
      </c>
      <c r="Y189">
        <v>0</v>
      </c>
      <c r="Z189">
        <v>0</v>
      </c>
      <c r="AA189" s="69">
        <v>0</v>
      </c>
    </row>
    <row r="190" spans="1:27" x14ac:dyDescent="0.3">
      <c r="A190" s="67">
        <v>17</v>
      </c>
      <c r="B190" s="78" t="s">
        <v>89</v>
      </c>
      <c r="C190" s="86" t="s">
        <v>89</v>
      </c>
      <c r="D190" s="86" t="s">
        <v>89</v>
      </c>
      <c r="E190" s="86" t="s">
        <v>89</v>
      </c>
      <c r="F190" s="86" t="s">
        <v>89</v>
      </c>
      <c r="G190" s="86" t="s">
        <v>89</v>
      </c>
      <c r="H190" s="86" t="s">
        <v>89</v>
      </c>
      <c r="I190" s="86" t="s">
        <v>89</v>
      </c>
      <c r="J190" s="86" t="s">
        <v>89</v>
      </c>
      <c r="K190" s="86" t="s">
        <v>89</v>
      </c>
      <c r="L190" s="86" t="s">
        <v>89</v>
      </c>
      <c r="M190" s="86" t="s">
        <v>89</v>
      </c>
      <c r="N190" s="86" t="s">
        <v>89</v>
      </c>
      <c r="O190" s="86" t="s">
        <v>89</v>
      </c>
      <c r="P190">
        <v>1.334529497724911E-2</v>
      </c>
      <c r="Q190">
        <v>6.3106080380081909E-3</v>
      </c>
      <c r="R190">
        <v>0</v>
      </c>
      <c r="S190">
        <v>0</v>
      </c>
      <c r="T190">
        <v>0</v>
      </c>
      <c r="U190">
        <v>0</v>
      </c>
      <c r="V190">
        <v>0</v>
      </c>
      <c r="W190">
        <v>0</v>
      </c>
      <c r="X190">
        <v>0</v>
      </c>
      <c r="Y190">
        <v>0</v>
      </c>
      <c r="Z190">
        <v>0</v>
      </c>
      <c r="AA190" s="69">
        <v>0</v>
      </c>
    </row>
    <row r="191" spans="1:27" x14ac:dyDescent="0.3">
      <c r="A191" s="67">
        <v>18</v>
      </c>
      <c r="B191" s="78" t="s">
        <v>89</v>
      </c>
      <c r="C191" s="86" t="s">
        <v>89</v>
      </c>
      <c r="D191" s="86" t="s">
        <v>89</v>
      </c>
      <c r="E191" s="86" t="s">
        <v>89</v>
      </c>
      <c r="F191" s="86" t="s">
        <v>89</v>
      </c>
      <c r="G191" s="86" t="s">
        <v>89</v>
      </c>
      <c r="H191" s="86" t="s">
        <v>89</v>
      </c>
      <c r="I191" s="86" t="s">
        <v>89</v>
      </c>
      <c r="J191" s="86" t="s">
        <v>89</v>
      </c>
      <c r="K191" s="86" t="s">
        <v>89</v>
      </c>
      <c r="L191" s="86" t="s">
        <v>89</v>
      </c>
      <c r="M191" s="86" t="s">
        <v>89</v>
      </c>
      <c r="N191" s="86" t="s">
        <v>89</v>
      </c>
      <c r="O191" s="86" t="s">
        <v>89</v>
      </c>
      <c r="P191">
        <v>1.334529497724911E-2</v>
      </c>
      <c r="Q191">
        <v>6.3106080380081909E-3</v>
      </c>
      <c r="R191">
        <v>0</v>
      </c>
      <c r="S191">
        <v>0</v>
      </c>
      <c r="T191">
        <v>0</v>
      </c>
      <c r="U191">
        <v>0</v>
      </c>
      <c r="V191">
        <v>0</v>
      </c>
      <c r="W191">
        <v>0</v>
      </c>
      <c r="X191">
        <v>0</v>
      </c>
      <c r="Y191">
        <v>0</v>
      </c>
      <c r="Z191">
        <v>0</v>
      </c>
      <c r="AA191" s="69">
        <v>0</v>
      </c>
    </row>
    <row r="192" spans="1:27" x14ac:dyDescent="0.3">
      <c r="A192" s="67">
        <v>19</v>
      </c>
      <c r="B192" s="78" t="s">
        <v>89</v>
      </c>
      <c r="C192" s="86" t="s">
        <v>89</v>
      </c>
      <c r="D192" s="86" t="s">
        <v>89</v>
      </c>
      <c r="E192" s="86" t="s">
        <v>89</v>
      </c>
      <c r="F192" s="86" t="s">
        <v>89</v>
      </c>
      <c r="G192" s="86" t="s">
        <v>89</v>
      </c>
      <c r="H192" s="86" t="s">
        <v>89</v>
      </c>
      <c r="I192" s="86" t="s">
        <v>89</v>
      </c>
      <c r="J192" s="86" t="s">
        <v>89</v>
      </c>
      <c r="K192" s="86" t="s">
        <v>89</v>
      </c>
      <c r="L192" s="86" t="s">
        <v>89</v>
      </c>
      <c r="M192" s="86" t="s">
        <v>89</v>
      </c>
      <c r="N192" s="86" t="s">
        <v>89</v>
      </c>
      <c r="O192" s="86" t="s">
        <v>89</v>
      </c>
      <c r="P192" s="86" t="s">
        <v>89</v>
      </c>
      <c r="Q192">
        <v>6.1232340297621441E-3</v>
      </c>
      <c r="R192" s="86" t="s">
        <v>89</v>
      </c>
      <c r="S192" s="86" t="s">
        <v>89</v>
      </c>
      <c r="T192" s="86" t="s">
        <v>89</v>
      </c>
      <c r="U192" s="86" t="s">
        <v>89</v>
      </c>
      <c r="V192" s="86" t="s">
        <v>89</v>
      </c>
      <c r="W192" s="86" t="s">
        <v>89</v>
      </c>
      <c r="X192" s="86" t="s">
        <v>89</v>
      </c>
      <c r="Y192" s="86" t="s">
        <v>89</v>
      </c>
      <c r="Z192" s="86" t="s">
        <v>89</v>
      </c>
      <c r="AA192" s="85" t="s">
        <v>89</v>
      </c>
    </row>
    <row r="193" spans="1:27" x14ac:dyDescent="0.3">
      <c r="A193" s="67">
        <v>20</v>
      </c>
      <c r="B193" s="78" t="s">
        <v>89</v>
      </c>
      <c r="C193" s="86" t="s">
        <v>89</v>
      </c>
      <c r="D193" s="86" t="s">
        <v>89</v>
      </c>
      <c r="E193" s="86" t="s">
        <v>89</v>
      </c>
      <c r="F193" s="86" t="s">
        <v>89</v>
      </c>
      <c r="G193" s="86" t="s">
        <v>89</v>
      </c>
      <c r="H193" s="86" t="s">
        <v>89</v>
      </c>
      <c r="I193" s="86" t="s">
        <v>89</v>
      </c>
      <c r="J193" s="86" t="s">
        <v>89</v>
      </c>
      <c r="K193" s="86" t="s">
        <v>89</v>
      </c>
      <c r="L193" s="86" t="s">
        <v>89</v>
      </c>
      <c r="M193" s="86" t="s">
        <v>89</v>
      </c>
      <c r="N193" s="86" t="s">
        <v>89</v>
      </c>
      <c r="O193" s="86" t="s">
        <v>89</v>
      </c>
      <c r="P193" s="86" t="s">
        <v>89</v>
      </c>
      <c r="Q193">
        <v>6.2250035707897703E-3</v>
      </c>
      <c r="R193" s="86" t="s">
        <v>89</v>
      </c>
      <c r="S193">
        <v>0</v>
      </c>
      <c r="T193">
        <v>0</v>
      </c>
      <c r="U193">
        <v>0</v>
      </c>
      <c r="V193">
        <v>0</v>
      </c>
      <c r="W193">
        <v>0</v>
      </c>
      <c r="X193">
        <v>0</v>
      </c>
      <c r="Y193">
        <v>0</v>
      </c>
      <c r="Z193">
        <v>0</v>
      </c>
      <c r="AA193" s="69">
        <v>0</v>
      </c>
    </row>
    <row r="194" spans="1:27" x14ac:dyDescent="0.3">
      <c r="A194" s="67">
        <v>21</v>
      </c>
      <c r="B194" s="78" t="s">
        <v>89</v>
      </c>
      <c r="C194" s="86" t="s">
        <v>89</v>
      </c>
      <c r="D194" s="86" t="s">
        <v>89</v>
      </c>
      <c r="E194" s="86" t="s">
        <v>89</v>
      </c>
      <c r="F194" s="86" t="s">
        <v>89</v>
      </c>
      <c r="G194" s="86" t="s">
        <v>89</v>
      </c>
      <c r="H194" s="86" t="s">
        <v>89</v>
      </c>
      <c r="I194" s="86" t="s">
        <v>89</v>
      </c>
      <c r="J194" s="86" t="s">
        <v>89</v>
      </c>
      <c r="K194" s="86" t="s">
        <v>89</v>
      </c>
      <c r="L194" s="86" t="s">
        <v>89</v>
      </c>
      <c r="M194" s="86" t="s">
        <v>89</v>
      </c>
      <c r="N194" s="86" t="s">
        <v>89</v>
      </c>
      <c r="O194" s="86" t="s">
        <v>89</v>
      </c>
      <c r="P194" s="86" t="s">
        <v>89</v>
      </c>
      <c r="Q194" s="86" t="s">
        <v>89</v>
      </c>
      <c r="R194">
        <v>0</v>
      </c>
      <c r="S194">
        <v>0</v>
      </c>
      <c r="T194">
        <v>0</v>
      </c>
      <c r="U194">
        <v>0</v>
      </c>
      <c r="V194">
        <v>0</v>
      </c>
      <c r="W194">
        <v>0</v>
      </c>
      <c r="X194">
        <v>0</v>
      </c>
      <c r="Y194">
        <v>0</v>
      </c>
      <c r="Z194">
        <v>0</v>
      </c>
      <c r="AA194" s="69">
        <v>0</v>
      </c>
    </row>
    <row r="195" spans="1:27" x14ac:dyDescent="0.3">
      <c r="A195" s="67">
        <v>22</v>
      </c>
      <c r="B195" s="78" t="s">
        <v>89</v>
      </c>
      <c r="C195" s="86" t="s">
        <v>89</v>
      </c>
      <c r="D195" s="86" t="s">
        <v>89</v>
      </c>
      <c r="E195" s="86" t="s">
        <v>89</v>
      </c>
      <c r="F195" s="86" t="s">
        <v>89</v>
      </c>
      <c r="G195" s="86" t="s">
        <v>89</v>
      </c>
      <c r="H195" s="86" t="s">
        <v>89</v>
      </c>
      <c r="I195" s="86" t="s">
        <v>89</v>
      </c>
      <c r="J195" s="86" t="s">
        <v>89</v>
      </c>
      <c r="K195" s="86" t="s">
        <v>89</v>
      </c>
      <c r="L195" s="86" t="s">
        <v>89</v>
      </c>
      <c r="M195" s="86" t="s">
        <v>89</v>
      </c>
      <c r="N195" s="86" t="s">
        <v>89</v>
      </c>
      <c r="O195" s="86" t="s">
        <v>89</v>
      </c>
      <c r="P195" s="86" t="s">
        <v>89</v>
      </c>
      <c r="Q195" s="86" t="s">
        <v>89</v>
      </c>
      <c r="R195">
        <v>0</v>
      </c>
      <c r="S195">
        <v>0</v>
      </c>
      <c r="T195">
        <v>0</v>
      </c>
      <c r="U195">
        <v>0</v>
      </c>
      <c r="V195">
        <v>0</v>
      </c>
      <c r="W195">
        <v>0</v>
      </c>
      <c r="X195">
        <v>0</v>
      </c>
      <c r="Y195">
        <v>0</v>
      </c>
      <c r="Z195">
        <v>0</v>
      </c>
      <c r="AA195" s="69">
        <v>0</v>
      </c>
    </row>
    <row r="196" spans="1:27" x14ac:dyDescent="0.3">
      <c r="A196" s="67">
        <v>23</v>
      </c>
      <c r="B196" s="78" t="s">
        <v>89</v>
      </c>
      <c r="C196" s="86" t="s">
        <v>89</v>
      </c>
      <c r="D196" s="86" t="s">
        <v>89</v>
      </c>
      <c r="E196" s="86" t="s">
        <v>89</v>
      </c>
      <c r="F196" s="86" t="s">
        <v>89</v>
      </c>
      <c r="G196" s="86" t="s">
        <v>89</v>
      </c>
      <c r="H196" s="86" t="s">
        <v>89</v>
      </c>
      <c r="I196" s="86" t="s">
        <v>89</v>
      </c>
      <c r="J196" s="86" t="s">
        <v>89</v>
      </c>
      <c r="K196" s="86" t="s">
        <v>89</v>
      </c>
      <c r="L196" s="86" t="s">
        <v>89</v>
      </c>
      <c r="M196" s="86" t="s">
        <v>89</v>
      </c>
      <c r="N196" s="86" t="s">
        <v>89</v>
      </c>
      <c r="O196" s="86" t="s">
        <v>89</v>
      </c>
      <c r="P196" s="86" t="s">
        <v>89</v>
      </c>
      <c r="Q196" s="86" t="s">
        <v>89</v>
      </c>
      <c r="R196" s="86" t="s">
        <v>89</v>
      </c>
      <c r="S196">
        <v>0</v>
      </c>
      <c r="T196">
        <v>0</v>
      </c>
      <c r="U196">
        <v>0</v>
      </c>
      <c r="V196">
        <v>0</v>
      </c>
      <c r="W196">
        <v>0</v>
      </c>
      <c r="X196">
        <v>0</v>
      </c>
      <c r="Y196">
        <v>0</v>
      </c>
      <c r="Z196">
        <v>0</v>
      </c>
      <c r="AA196" s="69">
        <v>0</v>
      </c>
    </row>
    <row r="197" spans="1:27" x14ac:dyDescent="0.3">
      <c r="A197" s="67">
        <v>24</v>
      </c>
      <c r="B197" s="78" t="s">
        <v>89</v>
      </c>
      <c r="C197" s="86" t="s">
        <v>89</v>
      </c>
      <c r="D197" s="86" t="s">
        <v>89</v>
      </c>
      <c r="E197" s="86" t="s">
        <v>89</v>
      </c>
      <c r="F197" s="86" t="s">
        <v>89</v>
      </c>
      <c r="G197" s="86" t="s">
        <v>89</v>
      </c>
      <c r="H197" s="86" t="s">
        <v>89</v>
      </c>
      <c r="I197" s="86" t="s">
        <v>89</v>
      </c>
      <c r="J197" s="86" t="s">
        <v>89</v>
      </c>
      <c r="K197" s="86" t="s">
        <v>89</v>
      </c>
      <c r="L197" s="86" t="s">
        <v>89</v>
      </c>
      <c r="M197" s="86" t="s">
        <v>89</v>
      </c>
      <c r="N197" s="86" t="s">
        <v>89</v>
      </c>
      <c r="O197" s="86" t="s">
        <v>89</v>
      </c>
      <c r="P197" s="86" t="s">
        <v>89</v>
      </c>
      <c r="Q197" s="86" t="s">
        <v>89</v>
      </c>
      <c r="R197" s="86" t="s">
        <v>89</v>
      </c>
      <c r="S197" s="86" t="s">
        <v>89</v>
      </c>
      <c r="T197">
        <v>0</v>
      </c>
      <c r="U197">
        <v>0</v>
      </c>
      <c r="V197">
        <v>0</v>
      </c>
      <c r="W197">
        <v>0</v>
      </c>
      <c r="X197">
        <v>0</v>
      </c>
      <c r="Y197">
        <v>0</v>
      </c>
      <c r="Z197">
        <v>0</v>
      </c>
      <c r="AA197" s="69">
        <v>0</v>
      </c>
    </row>
    <row r="198" spans="1:27" x14ac:dyDescent="0.3">
      <c r="A198" s="67">
        <v>25</v>
      </c>
      <c r="B198" s="79" t="s">
        <v>89</v>
      </c>
      <c r="C198" s="84" t="s">
        <v>89</v>
      </c>
      <c r="D198" s="84" t="s">
        <v>89</v>
      </c>
      <c r="E198" s="84" t="s">
        <v>89</v>
      </c>
      <c r="F198" s="84" t="s">
        <v>89</v>
      </c>
      <c r="G198" s="84" t="s">
        <v>89</v>
      </c>
      <c r="H198" s="84" t="s">
        <v>89</v>
      </c>
      <c r="I198" s="84" t="s">
        <v>89</v>
      </c>
      <c r="J198" s="84" t="s">
        <v>89</v>
      </c>
      <c r="K198" s="84" t="s">
        <v>89</v>
      </c>
      <c r="L198" s="84" t="s">
        <v>89</v>
      </c>
      <c r="M198" s="84" t="s">
        <v>89</v>
      </c>
      <c r="N198" s="84" t="s">
        <v>89</v>
      </c>
      <c r="O198" s="84" t="s">
        <v>89</v>
      </c>
      <c r="P198" s="84" t="s">
        <v>89</v>
      </c>
      <c r="Q198" s="84" t="s">
        <v>89</v>
      </c>
      <c r="R198" s="84" t="s">
        <v>89</v>
      </c>
      <c r="S198" s="84" t="s">
        <v>89</v>
      </c>
      <c r="T198" s="70">
        <v>0</v>
      </c>
      <c r="U198" s="70">
        <v>0</v>
      </c>
      <c r="V198" s="70">
        <v>0</v>
      </c>
      <c r="W198" s="70">
        <v>0</v>
      </c>
      <c r="X198" s="70">
        <v>0</v>
      </c>
      <c r="Y198" s="70">
        <v>0</v>
      </c>
      <c r="Z198" s="70">
        <v>0</v>
      </c>
      <c r="AA198" s="71">
        <v>0</v>
      </c>
    </row>
    <row r="200" spans="1:27" x14ac:dyDescent="0.3">
      <c r="A200" s="80" t="s">
        <v>82</v>
      </c>
      <c r="B200" s="67">
        <v>0</v>
      </c>
      <c r="C200" s="67">
        <v>1</v>
      </c>
      <c r="D200" s="67">
        <v>2</v>
      </c>
      <c r="E200" s="67">
        <v>3</v>
      </c>
      <c r="F200" s="67">
        <v>4</v>
      </c>
      <c r="G200" s="67">
        <v>5</v>
      </c>
      <c r="H200" s="67">
        <v>6</v>
      </c>
      <c r="I200" s="67">
        <v>7</v>
      </c>
      <c r="J200" s="67">
        <v>8</v>
      </c>
      <c r="K200" s="67">
        <v>9</v>
      </c>
      <c r="L200" s="67">
        <v>10</v>
      </c>
      <c r="M200" s="67">
        <v>11</v>
      </c>
      <c r="N200" s="67">
        <v>12</v>
      </c>
      <c r="O200" s="67">
        <v>13</v>
      </c>
      <c r="P200" s="67">
        <v>14</v>
      </c>
      <c r="Q200" s="67">
        <v>15</v>
      </c>
      <c r="R200" s="67">
        <v>16</v>
      </c>
      <c r="S200" s="67">
        <v>17</v>
      </c>
      <c r="T200" s="67">
        <v>18</v>
      </c>
      <c r="U200" s="67">
        <v>19</v>
      </c>
      <c r="V200" s="67">
        <v>20</v>
      </c>
      <c r="W200" s="67">
        <v>21</v>
      </c>
      <c r="X200" s="67">
        <v>22</v>
      </c>
      <c r="Y200" s="67">
        <v>23</v>
      </c>
      <c r="Z200" s="67">
        <v>24</v>
      </c>
      <c r="AA200" s="67">
        <v>25</v>
      </c>
    </row>
    <row r="201" spans="1:27" x14ac:dyDescent="0.3">
      <c r="A201" s="67">
        <v>0</v>
      </c>
      <c r="B201" s="82" t="s">
        <v>89</v>
      </c>
      <c r="C201" s="83" t="s">
        <v>89</v>
      </c>
      <c r="D201" s="83" t="s">
        <v>89</v>
      </c>
      <c r="E201" s="83" t="s">
        <v>89</v>
      </c>
      <c r="F201" s="83" t="s">
        <v>89</v>
      </c>
      <c r="G201" s="83" t="s">
        <v>89</v>
      </c>
      <c r="H201" s="83" t="s">
        <v>89</v>
      </c>
      <c r="I201" s="83" t="s">
        <v>89</v>
      </c>
      <c r="J201" s="83" t="s">
        <v>89</v>
      </c>
      <c r="K201" s="83" t="s">
        <v>89</v>
      </c>
      <c r="L201" s="83" t="s">
        <v>89</v>
      </c>
      <c r="M201" s="83" t="s">
        <v>89</v>
      </c>
      <c r="N201" s="83" t="s">
        <v>89</v>
      </c>
      <c r="O201" s="75">
        <v>8.6692376062273979E-3</v>
      </c>
      <c r="P201" s="75">
        <v>1.2871949906309424E-2</v>
      </c>
      <c r="Q201" s="75">
        <v>0</v>
      </c>
      <c r="R201" s="75">
        <v>0</v>
      </c>
      <c r="S201" s="75">
        <v>0</v>
      </c>
      <c r="T201" s="75">
        <v>0</v>
      </c>
      <c r="U201" s="75">
        <v>0</v>
      </c>
      <c r="V201" s="75">
        <v>0</v>
      </c>
      <c r="W201" s="75">
        <v>0</v>
      </c>
      <c r="X201" s="75">
        <v>0</v>
      </c>
      <c r="Y201" s="75">
        <v>0</v>
      </c>
      <c r="Z201" s="75">
        <v>0</v>
      </c>
      <c r="AA201" s="76">
        <v>0</v>
      </c>
    </row>
    <row r="202" spans="1:27" x14ac:dyDescent="0.3">
      <c r="A202" s="67">
        <v>1</v>
      </c>
      <c r="B202" s="78" t="s">
        <v>89</v>
      </c>
      <c r="C202" s="86" t="s">
        <v>89</v>
      </c>
      <c r="D202" s="86" t="s">
        <v>89</v>
      </c>
      <c r="E202" s="86" t="s">
        <v>89</v>
      </c>
      <c r="F202" s="86" t="s">
        <v>89</v>
      </c>
      <c r="G202" s="86" t="s">
        <v>89</v>
      </c>
      <c r="H202" s="86" t="s">
        <v>89</v>
      </c>
      <c r="I202" s="86" t="s">
        <v>89</v>
      </c>
      <c r="J202" s="86" t="s">
        <v>89</v>
      </c>
      <c r="K202" s="86" t="s">
        <v>89</v>
      </c>
      <c r="L202" s="86" t="s">
        <v>89</v>
      </c>
      <c r="M202" s="86" t="s">
        <v>89</v>
      </c>
      <c r="N202" s="86" t="s">
        <v>89</v>
      </c>
      <c r="O202">
        <v>8.6692376062273979E-3</v>
      </c>
      <c r="P202">
        <v>1.2676301127096152E-2</v>
      </c>
      <c r="Q202">
        <v>0</v>
      </c>
      <c r="R202">
        <v>0</v>
      </c>
      <c r="S202">
        <v>0</v>
      </c>
      <c r="T202">
        <v>0</v>
      </c>
      <c r="U202">
        <v>0</v>
      </c>
      <c r="V202">
        <v>0</v>
      </c>
      <c r="W202">
        <v>0</v>
      </c>
      <c r="X202">
        <v>0</v>
      </c>
      <c r="Y202">
        <v>0</v>
      </c>
      <c r="Z202">
        <v>0</v>
      </c>
      <c r="AA202" s="69">
        <v>0</v>
      </c>
    </row>
    <row r="203" spans="1:27" x14ac:dyDescent="0.3">
      <c r="A203" s="67">
        <v>2</v>
      </c>
      <c r="B203" s="78" t="s">
        <v>89</v>
      </c>
      <c r="C203" s="86" t="s">
        <v>89</v>
      </c>
      <c r="D203" s="86" t="s">
        <v>89</v>
      </c>
      <c r="E203" s="86" t="s">
        <v>89</v>
      </c>
      <c r="F203" s="86" t="s">
        <v>89</v>
      </c>
      <c r="G203" s="86" t="s">
        <v>89</v>
      </c>
      <c r="H203" s="86" t="s">
        <v>89</v>
      </c>
      <c r="I203" s="86" t="s">
        <v>89</v>
      </c>
      <c r="J203" s="86" t="s">
        <v>89</v>
      </c>
      <c r="K203" s="86" t="s">
        <v>89</v>
      </c>
      <c r="L203" s="86" t="s">
        <v>89</v>
      </c>
      <c r="M203" s="86" t="s">
        <v>89</v>
      </c>
      <c r="N203" s="86" t="s">
        <v>89</v>
      </c>
      <c r="O203">
        <v>8.6692376062273979E-3</v>
      </c>
      <c r="P203">
        <v>1.2871949906309424E-2</v>
      </c>
      <c r="Q203">
        <v>0</v>
      </c>
      <c r="R203">
        <v>0</v>
      </c>
      <c r="S203">
        <v>0</v>
      </c>
      <c r="T203">
        <v>0</v>
      </c>
      <c r="U203">
        <v>0</v>
      </c>
      <c r="V203">
        <v>0</v>
      </c>
      <c r="W203">
        <v>0</v>
      </c>
      <c r="X203">
        <v>0</v>
      </c>
      <c r="Y203">
        <v>0</v>
      </c>
      <c r="Z203">
        <v>0</v>
      </c>
      <c r="AA203" s="69">
        <v>0</v>
      </c>
    </row>
    <row r="204" spans="1:27" x14ac:dyDescent="0.3">
      <c r="A204" s="67">
        <v>3</v>
      </c>
      <c r="B204" s="78" t="s">
        <v>89</v>
      </c>
      <c r="C204" s="86" t="s">
        <v>89</v>
      </c>
      <c r="D204" s="86" t="s">
        <v>89</v>
      </c>
      <c r="E204" s="86" t="s">
        <v>89</v>
      </c>
      <c r="F204" s="86" t="s">
        <v>89</v>
      </c>
      <c r="G204" s="86" t="s">
        <v>89</v>
      </c>
      <c r="H204" s="86" t="s">
        <v>89</v>
      </c>
      <c r="I204" s="86" t="s">
        <v>89</v>
      </c>
      <c r="J204" s="86" t="s">
        <v>89</v>
      </c>
      <c r="K204" s="86" t="s">
        <v>89</v>
      </c>
      <c r="L204" s="86" t="s">
        <v>89</v>
      </c>
      <c r="M204" s="86" t="s">
        <v>89</v>
      </c>
      <c r="N204" s="86" t="s">
        <v>89</v>
      </c>
      <c r="O204">
        <v>8.6692376062273979E-3</v>
      </c>
      <c r="P204">
        <v>1.2871949906309424E-2</v>
      </c>
      <c r="Q204">
        <v>0</v>
      </c>
      <c r="R204">
        <v>0</v>
      </c>
      <c r="S204">
        <v>0</v>
      </c>
      <c r="T204">
        <v>0</v>
      </c>
      <c r="U204">
        <v>0</v>
      </c>
      <c r="V204">
        <v>0</v>
      </c>
      <c r="W204">
        <v>0</v>
      </c>
      <c r="X204">
        <v>0</v>
      </c>
      <c r="Y204">
        <v>0</v>
      </c>
      <c r="Z204">
        <v>0</v>
      </c>
      <c r="AA204" s="69">
        <v>0</v>
      </c>
    </row>
    <row r="205" spans="1:27" x14ac:dyDescent="0.3">
      <c r="A205" s="67">
        <v>4</v>
      </c>
      <c r="B205" s="78" t="s">
        <v>89</v>
      </c>
      <c r="C205" s="86" t="s">
        <v>89</v>
      </c>
      <c r="D205" s="86" t="s">
        <v>89</v>
      </c>
      <c r="E205" s="86" t="s">
        <v>89</v>
      </c>
      <c r="F205" s="86" t="s">
        <v>89</v>
      </c>
      <c r="G205" s="86" t="s">
        <v>89</v>
      </c>
      <c r="H205" s="86" t="s">
        <v>89</v>
      </c>
      <c r="I205" s="86" t="s">
        <v>89</v>
      </c>
      <c r="J205" s="86" t="s">
        <v>89</v>
      </c>
      <c r="K205" s="86" t="s">
        <v>89</v>
      </c>
      <c r="L205" s="86" t="s">
        <v>89</v>
      </c>
      <c r="M205" s="86" t="s">
        <v>89</v>
      </c>
      <c r="N205" s="86" t="s">
        <v>89</v>
      </c>
      <c r="O205">
        <v>8.6692376062273979E-3</v>
      </c>
      <c r="P205">
        <v>1.2871949906309424E-2</v>
      </c>
      <c r="Q205">
        <v>0</v>
      </c>
      <c r="R205">
        <v>0</v>
      </c>
      <c r="S205">
        <v>0</v>
      </c>
      <c r="T205">
        <v>0</v>
      </c>
      <c r="U205">
        <v>0</v>
      </c>
      <c r="V205">
        <v>0</v>
      </c>
      <c r="W205">
        <v>0</v>
      </c>
      <c r="X205">
        <v>0</v>
      </c>
      <c r="Y205">
        <v>0</v>
      </c>
      <c r="Z205">
        <v>0</v>
      </c>
      <c r="AA205" s="69">
        <v>0</v>
      </c>
    </row>
    <row r="206" spans="1:27" x14ac:dyDescent="0.3">
      <c r="A206" s="67">
        <v>5</v>
      </c>
      <c r="B206" s="78" t="s">
        <v>89</v>
      </c>
      <c r="C206" s="86" t="s">
        <v>89</v>
      </c>
      <c r="D206" s="86" t="s">
        <v>89</v>
      </c>
      <c r="E206" s="86" t="s">
        <v>89</v>
      </c>
      <c r="F206" s="86" t="s">
        <v>89</v>
      </c>
      <c r="G206" s="86" t="s">
        <v>89</v>
      </c>
      <c r="H206" s="86" t="s">
        <v>89</v>
      </c>
      <c r="I206" s="86" t="s">
        <v>89</v>
      </c>
      <c r="J206" s="86" t="s">
        <v>89</v>
      </c>
      <c r="K206" s="86" t="s">
        <v>89</v>
      </c>
      <c r="L206" s="86" t="s">
        <v>89</v>
      </c>
      <c r="M206" s="86" t="s">
        <v>89</v>
      </c>
      <c r="N206" s="86" t="s">
        <v>89</v>
      </c>
      <c r="O206">
        <v>8.6692376062273979E-3</v>
      </c>
      <c r="P206">
        <v>1.2871949906309424E-2</v>
      </c>
      <c r="Q206">
        <v>0</v>
      </c>
      <c r="R206">
        <v>0</v>
      </c>
      <c r="S206">
        <v>0</v>
      </c>
      <c r="T206">
        <v>0</v>
      </c>
      <c r="U206">
        <v>0</v>
      </c>
      <c r="V206">
        <v>0</v>
      </c>
      <c r="W206">
        <v>0</v>
      </c>
      <c r="X206">
        <v>0</v>
      </c>
      <c r="Y206">
        <v>0</v>
      </c>
      <c r="Z206">
        <v>0</v>
      </c>
      <c r="AA206" s="69">
        <v>0</v>
      </c>
    </row>
    <row r="207" spans="1:27" x14ac:dyDescent="0.3">
      <c r="A207" s="67">
        <v>6</v>
      </c>
      <c r="B207" s="78" t="s">
        <v>89</v>
      </c>
      <c r="C207" s="86" t="s">
        <v>89</v>
      </c>
      <c r="D207" s="86" t="s">
        <v>89</v>
      </c>
      <c r="E207" s="86" t="s">
        <v>89</v>
      </c>
      <c r="F207" s="86" t="s">
        <v>89</v>
      </c>
      <c r="G207" s="86" t="s">
        <v>89</v>
      </c>
      <c r="H207" s="86" t="s">
        <v>89</v>
      </c>
      <c r="I207" s="86" t="s">
        <v>89</v>
      </c>
      <c r="J207" s="86" t="s">
        <v>89</v>
      </c>
      <c r="K207" s="86" t="s">
        <v>89</v>
      </c>
      <c r="L207" s="86" t="s">
        <v>89</v>
      </c>
      <c r="M207" s="86" t="s">
        <v>89</v>
      </c>
      <c r="N207" s="86" t="s">
        <v>89</v>
      </c>
      <c r="O207">
        <v>8.6692376062273979E-3</v>
      </c>
      <c r="P207">
        <v>1.2871949906309424E-2</v>
      </c>
      <c r="Q207">
        <v>0</v>
      </c>
      <c r="R207">
        <v>0</v>
      </c>
      <c r="S207">
        <v>0</v>
      </c>
      <c r="T207">
        <v>0</v>
      </c>
      <c r="U207">
        <v>0</v>
      </c>
      <c r="V207">
        <v>0</v>
      </c>
      <c r="W207">
        <v>0</v>
      </c>
      <c r="X207">
        <v>0</v>
      </c>
      <c r="Y207">
        <v>0</v>
      </c>
      <c r="Z207">
        <v>0</v>
      </c>
      <c r="AA207" s="69">
        <v>0</v>
      </c>
    </row>
    <row r="208" spans="1:27" x14ac:dyDescent="0.3">
      <c r="A208" s="67">
        <v>7</v>
      </c>
      <c r="B208" s="78" t="s">
        <v>89</v>
      </c>
      <c r="C208" s="86" t="s">
        <v>89</v>
      </c>
      <c r="D208" s="86" t="s">
        <v>89</v>
      </c>
      <c r="E208" s="86" t="s">
        <v>89</v>
      </c>
      <c r="F208" s="86" t="s">
        <v>89</v>
      </c>
      <c r="G208" s="86" t="s">
        <v>89</v>
      </c>
      <c r="H208" s="86" t="s">
        <v>89</v>
      </c>
      <c r="I208" s="86" t="s">
        <v>89</v>
      </c>
      <c r="J208" s="86" t="s">
        <v>89</v>
      </c>
      <c r="K208" s="86" t="s">
        <v>89</v>
      </c>
      <c r="L208" s="86" t="s">
        <v>89</v>
      </c>
      <c r="M208" s="86" t="s">
        <v>89</v>
      </c>
      <c r="N208" s="86" t="s">
        <v>89</v>
      </c>
      <c r="O208">
        <v>8.6692376062273979E-3</v>
      </c>
      <c r="P208">
        <v>1.2871949906309424E-2</v>
      </c>
      <c r="Q208">
        <v>0</v>
      </c>
      <c r="R208">
        <v>0</v>
      </c>
      <c r="S208">
        <v>0</v>
      </c>
      <c r="T208">
        <v>0</v>
      </c>
      <c r="U208">
        <v>0</v>
      </c>
      <c r="V208">
        <v>0</v>
      </c>
      <c r="W208">
        <v>0</v>
      </c>
      <c r="X208">
        <v>0</v>
      </c>
      <c r="Y208">
        <v>0</v>
      </c>
      <c r="Z208">
        <v>0</v>
      </c>
      <c r="AA208" s="69">
        <v>0</v>
      </c>
    </row>
    <row r="209" spans="1:27" x14ac:dyDescent="0.3">
      <c r="A209" s="67">
        <v>8</v>
      </c>
      <c r="B209" s="78" t="s">
        <v>89</v>
      </c>
      <c r="C209" s="86" t="s">
        <v>89</v>
      </c>
      <c r="D209" s="86" t="s">
        <v>89</v>
      </c>
      <c r="E209" s="86" t="s">
        <v>89</v>
      </c>
      <c r="F209" s="86" t="s">
        <v>89</v>
      </c>
      <c r="G209" s="86" t="s">
        <v>89</v>
      </c>
      <c r="H209" s="86" t="s">
        <v>89</v>
      </c>
      <c r="I209" s="86" t="s">
        <v>89</v>
      </c>
      <c r="J209" s="86" t="s">
        <v>89</v>
      </c>
      <c r="K209" s="86" t="s">
        <v>89</v>
      </c>
      <c r="L209" s="86" t="s">
        <v>89</v>
      </c>
      <c r="M209" s="86" t="s">
        <v>89</v>
      </c>
      <c r="N209" s="86" t="s">
        <v>89</v>
      </c>
      <c r="O209">
        <v>8.6692376062273979E-3</v>
      </c>
      <c r="P209">
        <v>1.2871949906309424E-2</v>
      </c>
      <c r="Q209">
        <v>0</v>
      </c>
      <c r="R209">
        <v>0</v>
      </c>
      <c r="S209">
        <v>0</v>
      </c>
      <c r="T209">
        <v>0</v>
      </c>
      <c r="U209">
        <v>0</v>
      </c>
      <c r="V209">
        <v>0</v>
      </c>
      <c r="W209">
        <v>0</v>
      </c>
      <c r="X209">
        <v>0</v>
      </c>
      <c r="Y209">
        <v>0</v>
      </c>
      <c r="Z209">
        <v>0</v>
      </c>
      <c r="AA209" s="69">
        <v>0</v>
      </c>
    </row>
    <row r="210" spans="1:27" x14ac:dyDescent="0.3">
      <c r="A210" s="67">
        <v>9</v>
      </c>
      <c r="B210" s="78" t="s">
        <v>89</v>
      </c>
      <c r="C210" s="86" t="s">
        <v>89</v>
      </c>
      <c r="D210" s="86" t="s">
        <v>89</v>
      </c>
      <c r="E210" s="86" t="s">
        <v>89</v>
      </c>
      <c r="F210" s="86" t="s">
        <v>89</v>
      </c>
      <c r="G210" s="86" t="s">
        <v>89</v>
      </c>
      <c r="H210" s="86" t="s">
        <v>89</v>
      </c>
      <c r="I210" s="86" t="s">
        <v>89</v>
      </c>
      <c r="J210" s="86" t="s">
        <v>89</v>
      </c>
      <c r="K210" s="86" t="s">
        <v>89</v>
      </c>
      <c r="L210" s="86" t="s">
        <v>89</v>
      </c>
      <c r="M210" s="86" t="s">
        <v>89</v>
      </c>
      <c r="N210" s="86" t="s">
        <v>89</v>
      </c>
      <c r="O210">
        <v>8.6692376062273979E-3</v>
      </c>
      <c r="P210">
        <v>1.2871949906309424E-2</v>
      </c>
      <c r="Q210">
        <v>0</v>
      </c>
      <c r="R210">
        <v>0</v>
      </c>
      <c r="S210">
        <v>0</v>
      </c>
      <c r="T210">
        <v>0</v>
      </c>
      <c r="U210">
        <v>0</v>
      </c>
      <c r="V210">
        <v>0</v>
      </c>
      <c r="W210">
        <v>0</v>
      </c>
      <c r="X210">
        <v>0</v>
      </c>
      <c r="Y210">
        <v>0</v>
      </c>
      <c r="Z210">
        <v>0</v>
      </c>
      <c r="AA210" s="69">
        <v>0</v>
      </c>
    </row>
    <row r="211" spans="1:27" x14ac:dyDescent="0.3">
      <c r="A211" s="67">
        <v>10</v>
      </c>
      <c r="B211" s="78" t="s">
        <v>89</v>
      </c>
      <c r="C211" s="86" t="s">
        <v>89</v>
      </c>
      <c r="D211" s="86" t="s">
        <v>89</v>
      </c>
      <c r="E211" s="86" t="s">
        <v>89</v>
      </c>
      <c r="F211" s="86" t="s">
        <v>89</v>
      </c>
      <c r="G211" s="86" t="s">
        <v>89</v>
      </c>
      <c r="H211" s="86" t="s">
        <v>89</v>
      </c>
      <c r="I211" s="86" t="s">
        <v>89</v>
      </c>
      <c r="J211" s="86" t="s">
        <v>89</v>
      </c>
      <c r="K211" s="86" t="s">
        <v>89</v>
      </c>
      <c r="L211" s="86" t="s">
        <v>89</v>
      </c>
      <c r="M211" s="86" t="s">
        <v>89</v>
      </c>
      <c r="N211" s="86" t="s">
        <v>89</v>
      </c>
      <c r="O211">
        <v>8.6692376062273979E-3</v>
      </c>
      <c r="P211">
        <v>1.2871949906309424E-2</v>
      </c>
      <c r="Q211">
        <v>0</v>
      </c>
      <c r="R211">
        <v>0</v>
      </c>
      <c r="S211">
        <v>0</v>
      </c>
      <c r="T211">
        <v>0</v>
      </c>
      <c r="U211">
        <v>0</v>
      </c>
      <c r="V211">
        <v>0</v>
      </c>
      <c r="W211">
        <v>0</v>
      </c>
      <c r="X211">
        <v>0</v>
      </c>
      <c r="Y211">
        <v>0</v>
      </c>
      <c r="Z211">
        <v>0</v>
      </c>
      <c r="AA211" s="69">
        <v>0</v>
      </c>
    </row>
    <row r="212" spans="1:27" x14ac:dyDescent="0.3">
      <c r="A212" s="67">
        <v>11</v>
      </c>
      <c r="B212" s="78" t="s">
        <v>89</v>
      </c>
      <c r="C212" s="86" t="s">
        <v>89</v>
      </c>
      <c r="D212" s="86" t="s">
        <v>89</v>
      </c>
      <c r="E212" s="86" t="s">
        <v>89</v>
      </c>
      <c r="F212" s="86" t="s">
        <v>89</v>
      </c>
      <c r="G212" s="86" t="s">
        <v>89</v>
      </c>
      <c r="H212" s="86" t="s">
        <v>89</v>
      </c>
      <c r="I212" s="86" t="s">
        <v>89</v>
      </c>
      <c r="J212" s="86" t="s">
        <v>89</v>
      </c>
      <c r="K212" s="86" t="s">
        <v>89</v>
      </c>
      <c r="L212" s="86" t="s">
        <v>89</v>
      </c>
      <c r="M212" s="86" t="s">
        <v>89</v>
      </c>
      <c r="N212" s="86" t="s">
        <v>89</v>
      </c>
      <c r="O212">
        <v>8.6692376062273979E-3</v>
      </c>
      <c r="P212">
        <v>1.2871949906309424E-2</v>
      </c>
      <c r="Q212">
        <v>0</v>
      </c>
      <c r="R212">
        <v>0</v>
      </c>
      <c r="S212">
        <v>0</v>
      </c>
      <c r="T212">
        <v>0</v>
      </c>
      <c r="U212">
        <v>0</v>
      </c>
      <c r="V212">
        <v>0</v>
      </c>
      <c r="W212">
        <v>0</v>
      </c>
      <c r="X212">
        <v>0</v>
      </c>
      <c r="Y212">
        <v>0</v>
      </c>
      <c r="Z212">
        <v>0</v>
      </c>
      <c r="AA212" s="69">
        <v>0</v>
      </c>
    </row>
    <row r="213" spans="1:27" x14ac:dyDescent="0.3">
      <c r="A213" s="67">
        <v>12</v>
      </c>
      <c r="B213" s="78" t="s">
        <v>89</v>
      </c>
      <c r="C213" s="86" t="s">
        <v>89</v>
      </c>
      <c r="D213" s="86" t="s">
        <v>89</v>
      </c>
      <c r="E213" s="86" t="s">
        <v>89</v>
      </c>
      <c r="F213" s="86" t="s">
        <v>89</v>
      </c>
      <c r="G213" s="86" t="s">
        <v>89</v>
      </c>
      <c r="H213" s="86" t="s">
        <v>89</v>
      </c>
      <c r="I213" s="86" t="s">
        <v>89</v>
      </c>
      <c r="J213" s="86" t="s">
        <v>89</v>
      </c>
      <c r="K213" s="86" t="s">
        <v>89</v>
      </c>
      <c r="L213" s="86" t="s">
        <v>89</v>
      </c>
      <c r="M213" s="86" t="s">
        <v>89</v>
      </c>
      <c r="N213" s="86" t="s">
        <v>89</v>
      </c>
      <c r="O213">
        <v>8.6692376062273979E-3</v>
      </c>
      <c r="P213">
        <v>1.2871949906309424E-2</v>
      </c>
      <c r="Q213">
        <v>0</v>
      </c>
      <c r="R213">
        <v>0</v>
      </c>
      <c r="S213">
        <v>0</v>
      </c>
      <c r="T213">
        <v>0</v>
      </c>
      <c r="U213">
        <v>0</v>
      </c>
      <c r="V213">
        <v>0</v>
      </c>
      <c r="W213">
        <v>0</v>
      </c>
      <c r="X213">
        <v>0</v>
      </c>
      <c r="Y213">
        <v>0</v>
      </c>
      <c r="Z213">
        <v>0</v>
      </c>
      <c r="AA213" s="69">
        <v>0</v>
      </c>
    </row>
    <row r="214" spans="1:27" x14ac:dyDescent="0.3">
      <c r="A214" s="67">
        <v>13</v>
      </c>
      <c r="B214" s="78" t="s">
        <v>89</v>
      </c>
      <c r="C214" s="86" t="s">
        <v>89</v>
      </c>
      <c r="D214" s="86" t="s">
        <v>89</v>
      </c>
      <c r="E214" s="86" t="s">
        <v>89</v>
      </c>
      <c r="F214" s="86" t="s">
        <v>89</v>
      </c>
      <c r="G214" s="86" t="s">
        <v>89</v>
      </c>
      <c r="H214" s="86" t="s">
        <v>89</v>
      </c>
      <c r="I214" s="86" t="s">
        <v>89</v>
      </c>
      <c r="J214" s="86" t="s">
        <v>89</v>
      </c>
      <c r="K214" s="86" t="s">
        <v>89</v>
      </c>
      <c r="L214" s="86" t="s">
        <v>89</v>
      </c>
      <c r="M214" s="86" t="s">
        <v>89</v>
      </c>
      <c r="N214" s="86" t="s">
        <v>89</v>
      </c>
      <c r="O214">
        <v>8.6692376062273979E-3</v>
      </c>
      <c r="P214">
        <v>1.2871949906309424E-2</v>
      </c>
      <c r="Q214">
        <v>0</v>
      </c>
      <c r="R214">
        <v>0</v>
      </c>
      <c r="S214">
        <v>0</v>
      </c>
      <c r="T214">
        <v>0</v>
      </c>
      <c r="U214">
        <v>0</v>
      </c>
      <c r="V214">
        <v>0</v>
      </c>
      <c r="W214">
        <v>0</v>
      </c>
      <c r="X214">
        <v>0</v>
      </c>
      <c r="Y214">
        <v>0</v>
      </c>
      <c r="Z214">
        <v>0</v>
      </c>
      <c r="AA214" s="69">
        <v>0</v>
      </c>
    </row>
    <row r="215" spans="1:27" x14ac:dyDescent="0.3">
      <c r="A215" s="67">
        <v>14</v>
      </c>
      <c r="B215" s="78" t="s">
        <v>89</v>
      </c>
      <c r="C215" s="86" t="s">
        <v>89</v>
      </c>
      <c r="D215" s="86" t="s">
        <v>89</v>
      </c>
      <c r="E215" s="86" t="s">
        <v>89</v>
      </c>
      <c r="F215" s="86" t="s">
        <v>89</v>
      </c>
      <c r="G215" s="86" t="s">
        <v>89</v>
      </c>
      <c r="H215" s="86" t="s">
        <v>89</v>
      </c>
      <c r="I215" s="86" t="s">
        <v>89</v>
      </c>
      <c r="J215" s="86" t="s">
        <v>89</v>
      </c>
      <c r="K215" s="86" t="s">
        <v>89</v>
      </c>
      <c r="L215" s="86" t="s">
        <v>89</v>
      </c>
      <c r="M215" s="86" t="s">
        <v>89</v>
      </c>
      <c r="N215" s="86" t="s">
        <v>89</v>
      </c>
      <c r="O215">
        <v>8.6692376062273979E-3</v>
      </c>
      <c r="P215">
        <v>1.2871949906309424E-2</v>
      </c>
      <c r="Q215">
        <v>0</v>
      </c>
      <c r="R215">
        <v>0</v>
      </c>
      <c r="S215">
        <v>0</v>
      </c>
      <c r="T215">
        <v>0</v>
      </c>
      <c r="U215">
        <v>0</v>
      </c>
      <c r="V215">
        <v>0</v>
      </c>
      <c r="W215">
        <v>0</v>
      </c>
      <c r="X215">
        <v>0</v>
      </c>
      <c r="Y215">
        <v>0</v>
      </c>
      <c r="Z215">
        <v>0</v>
      </c>
      <c r="AA215" s="69">
        <v>0</v>
      </c>
    </row>
    <row r="216" spans="1:27" x14ac:dyDescent="0.3">
      <c r="A216" s="67">
        <v>15</v>
      </c>
      <c r="B216" s="78" t="s">
        <v>89</v>
      </c>
      <c r="C216" s="86" t="s">
        <v>89</v>
      </c>
      <c r="D216" s="86" t="s">
        <v>89</v>
      </c>
      <c r="E216" s="86" t="s">
        <v>89</v>
      </c>
      <c r="F216" s="86" t="s">
        <v>89</v>
      </c>
      <c r="G216" s="86" t="s">
        <v>89</v>
      </c>
      <c r="H216" s="86" t="s">
        <v>89</v>
      </c>
      <c r="I216" s="86" t="s">
        <v>89</v>
      </c>
      <c r="J216" s="86" t="s">
        <v>89</v>
      </c>
      <c r="K216" s="86" t="s">
        <v>89</v>
      </c>
      <c r="L216" s="86" t="s">
        <v>89</v>
      </c>
      <c r="M216" s="86" t="s">
        <v>89</v>
      </c>
      <c r="N216" s="86" t="s">
        <v>89</v>
      </c>
      <c r="O216">
        <v>8.6692376062273979E-3</v>
      </c>
      <c r="P216">
        <v>1.2871949906309424E-2</v>
      </c>
      <c r="Q216">
        <v>0</v>
      </c>
      <c r="R216">
        <v>0</v>
      </c>
      <c r="S216">
        <v>0</v>
      </c>
      <c r="T216">
        <v>0</v>
      </c>
      <c r="U216">
        <v>0</v>
      </c>
      <c r="V216">
        <v>0</v>
      </c>
      <c r="W216">
        <v>0</v>
      </c>
      <c r="X216">
        <v>0</v>
      </c>
      <c r="Y216">
        <v>0</v>
      </c>
      <c r="Z216">
        <v>0</v>
      </c>
      <c r="AA216" s="69">
        <v>0</v>
      </c>
    </row>
    <row r="217" spans="1:27" x14ac:dyDescent="0.3">
      <c r="A217" s="67">
        <v>16</v>
      </c>
      <c r="B217" s="78" t="s">
        <v>89</v>
      </c>
      <c r="C217" s="86" t="s">
        <v>89</v>
      </c>
      <c r="D217" s="86" t="s">
        <v>89</v>
      </c>
      <c r="E217" s="86" t="s">
        <v>89</v>
      </c>
      <c r="F217" s="86" t="s">
        <v>89</v>
      </c>
      <c r="G217" s="86" t="s">
        <v>89</v>
      </c>
      <c r="H217" s="86" t="s">
        <v>89</v>
      </c>
      <c r="I217" s="86" t="s">
        <v>89</v>
      </c>
      <c r="J217" s="86" t="s">
        <v>89</v>
      </c>
      <c r="K217" s="86" t="s">
        <v>89</v>
      </c>
      <c r="L217" s="86" t="s">
        <v>89</v>
      </c>
      <c r="M217" s="86" t="s">
        <v>89</v>
      </c>
      <c r="N217" s="86" t="s">
        <v>89</v>
      </c>
      <c r="O217">
        <v>8.6692376062273979E-3</v>
      </c>
      <c r="P217">
        <v>1.2871949906309424E-2</v>
      </c>
      <c r="Q217">
        <v>0</v>
      </c>
      <c r="R217">
        <v>0</v>
      </c>
      <c r="S217">
        <v>0</v>
      </c>
      <c r="T217">
        <v>0</v>
      </c>
      <c r="U217">
        <v>0</v>
      </c>
      <c r="V217">
        <v>0</v>
      </c>
      <c r="W217">
        <v>0</v>
      </c>
      <c r="X217">
        <v>0</v>
      </c>
      <c r="Y217">
        <v>0</v>
      </c>
      <c r="Z217">
        <v>0</v>
      </c>
      <c r="AA217" s="69">
        <v>0</v>
      </c>
    </row>
    <row r="218" spans="1:27" x14ac:dyDescent="0.3">
      <c r="A218" s="67">
        <v>17</v>
      </c>
      <c r="B218" s="78" t="s">
        <v>89</v>
      </c>
      <c r="C218" s="86" t="s">
        <v>89</v>
      </c>
      <c r="D218" s="86" t="s">
        <v>89</v>
      </c>
      <c r="E218" s="86" t="s">
        <v>89</v>
      </c>
      <c r="F218" s="86" t="s">
        <v>89</v>
      </c>
      <c r="G218" s="86" t="s">
        <v>89</v>
      </c>
      <c r="H218" s="86" t="s">
        <v>89</v>
      </c>
      <c r="I218" s="86" t="s">
        <v>89</v>
      </c>
      <c r="J218" s="86" t="s">
        <v>89</v>
      </c>
      <c r="K218" s="86" t="s">
        <v>89</v>
      </c>
      <c r="L218" s="86" t="s">
        <v>89</v>
      </c>
      <c r="M218" s="86" t="s">
        <v>89</v>
      </c>
      <c r="N218" s="86" t="s">
        <v>89</v>
      </c>
      <c r="O218" s="86" t="s">
        <v>89</v>
      </c>
      <c r="P218">
        <v>1.2795944370263346E-2</v>
      </c>
      <c r="Q218">
        <v>0</v>
      </c>
      <c r="R218">
        <v>0</v>
      </c>
      <c r="S218">
        <v>0</v>
      </c>
      <c r="T218">
        <v>0</v>
      </c>
      <c r="U218">
        <v>0</v>
      </c>
      <c r="V218">
        <v>0</v>
      </c>
      <c r="W218">
        <v>0</v>
      </c>
      <c r="X218">
        <v>0</v>
      </c>
      <c r="Y218">
        <v>0</v>
      </c>
      <c r="Z218">
        <v>0</v>
      </c>
      <c r="AA218" s="69">
        <v>0</v>
      </c>
    </row>
    <row r="219" spans="1:27" x14ac:dyDescent="0.3">
      <c r="A219" s="67">
        <v>18</v>
      </c>
      <c r="B219" s="78" t="s">
        <v>89</v>
      </c>
      <c r="C219" s="86" t="s">
        <v>89</v>
      </c>
      <c r="D219" s="86" t="s">
        <v>89</v>
      </c>
      <c r="E219" s="86" t="s">
        <v>89</v>
      </c>
      <c r="F219" s="86" t="s">
        <v>89</v>
      </c>
      <c r="G219" s="86" t="s">
        <v>89</v>
      </c>
      <c r="H219" s="86" t="s">
        <v>89</v>
      </c>
      <c r="I219" s="86" t="s">
        <v>89</v>
      </c>
      <c r="J219" s="86" t="s">
        <v>89</v>
      </c>
      <c r="K219" s="86" t="s">
        <v>89</v>
      </c>
      <c r="L219" s="86" t="s">
        <v>89</v>
      </c>
      <c r="M219" s="86" t="s">
        <v>89</v>
      </c>
      <c r="N219" s="86" t="s">
        <v>89</v>
      </c>
      <c r="O219" s="86" t="s">
        <v>89</v>
      </c>
      <c r="P219">
        <v>1.2795944370263346E-2</v>
      </c>
      <c r="Q219">
        <v>0</v>
      </c>
      <c r="R219">
        <v>0</v>
      </c>
      <c r="S219">
        <v>0</v>
      </c>
      <c r="T219">
        <v>0</v>
      </c>
      <c r="U219">
        <v>0</v>
      </c>
      <c r="V219">
        <v>0</v>
      </c>
      <c r="W219">
        <v>0</v>
      </c>
      <c r="X219">
        <v>0</v>
      </c>
      <c r="Y219">
        <v>0</v>
      </c>
      <c r="Z219">
        <v>0</v>
      </c>
      <c r="AA219" s="69">
        <v>0</v>
      </c>
    </row>
    <row r="220" spans="1:27" x14ac:dyDescent="0.3">
      <c r="A220" s="67">
        <v>19</v>
      </c>
      <c r="B220" s="78" t="s">
        <v>89</v>
      </c>
      <c r="C220" s="86" t="s">
        <v>89</v>
      </c>
      <c r="D220" s="86" t="s">
        <v>89</v>
      </c>
      <c r="E220" s="86" t="s">
        <v>89</v>
      </c>
      <c r="F220" s="86" t="s">
        <v>89</v>
      </c>
      <c r="G220" s="86" t="s">
        <v>89</v>
      </c>
      <c r="H220" s="86" t="s">
        <v>89</v>
      </c>
      <c r="I220" s="86" t="s">
        <v>89</v>
      </c>
      <c r="J220" s="86" t="s">
        <v>89</v>
      </c>
      <c r="K220" s="86" t="s">
        <v>89</v>
      </c>
      <c r="L220" s="86" t="s">
        <v>89</v>
      </c>
      <c r="M220" s="86" t="s">
        <v>89</v>
      </c>
      <c r="N220" s="86" t="s">
        <v>89</v>
      </c>
      <c r="O220" s="86" t="s">
        <v>89</v>
      </c>
      <c r="P220" s="86" t="s">
        <v>89</v>
      </c>
      <c r="Q220">
        <v>0</v>
      </c>
      <c r="R220" s="86" t="s">
        <v>89</v>
      </c>
      <c r="S220" s="86" t="s">
        <v>89</v>
      </c>
      <c r="T220" s="86" t="s">
        <v>89</v>
      </c>
      <c r="U220" s="86" t="s">
        <v>89</v>
      </c>
      <c r="V220" s="86" t="s">
        <v>89</v>
      </c>
      <c r="W220" s="86" t="s">
        <v>89</v>
      </c>
      <c r="X220" s="86" t="s">
        <v>89</v>
      </c>
      <c r="Y220" s="86" t="s">
        <v>89</v>
      </c>
      <c r="Z220" s="86" t="s">
        <v>89</v>
      </c>
      <c r="AA220" s="85" t="s">
        <v>89</v>
      </c>
    </row>
    <row r="221" spans="1:27" x14ac:dyDescent="0.3">
      <c r="A221" s="67">
        <v>20</v>
      </c>
      <c r="B221" s="78" t="s">
        <v>89</v>
      </c>
      <c r="C221" s="86" t="s">
        <v>89</v>
      </c>
      <c r="D221" s="86" t="s">
        <v>89</v>
      </c>
      <c r="E221" s="86" t="s">
        <v>89</v>
      </c>
      <c r="F221" s="86" t="s">
        <v>89</v>
      </c>
      <c r="G221" s="86" t="s">
        <v>89</v>
      </c>
      <c r="H221" s="86" t="s">
        <v>89</v>
      </c>
      <c r="I221" s="86" t="s">
        <v>89</v>
      </c>
      <c r="J221" s="86" t="s">
        <v>89</v>
      </c>
      <c r="K221" s="86" t="s">
        <v>89</v>
      </c>
      <c r="L221" s="86" t="s">
        <v>89</v>
      </c>
      <c r="M221" s="86" t="s">
        <v>89</v>
      </c>
      <c r="N221" s="86" t="s">
        <v>89</v>
      </c>
      <c r="O221" s="86" t="s">
        <v>89</v>
      </c>
      <c r="P221" s="86" t="s">
        <v>89</v>
      </c>
      <c r="Q221">
        <v>0</v>
      </c>
      <c r="R221" s="86" t="s">
        <v>89</v>
      </c>
      <c r="S221">
        <v>0</v>
      </c>
      <c r="T221">
        <v>0</v>
      </c>
      <c r="U221">
        <v>0</v>
      </c>
      <c r="V221">
        <v>0</v>
      </c>
      <c r="W221">
        <v>0</v>
      </c>
      <c r="X221">
        <v>0</v>
      </c>
      <c r="Y221">
        <v>0</v>
      </c>
      <c r="Z221">
        <v>0</v>
      </c>
      <c r="AA221" s="69">
        <v>0</v>
      </c>
    </row>
    <row r="222" spans="1:27" x14ac:dyDescent="0.3">
      <c r="A222" s="67">
        <v>21</v>
      </c>
      <c r="B222" s="78" t="s">
        <v>89</v>
      </c>
      <c r="C222" s="86" t="s">
        <v>89</v>
      </c>
      <c r="D222" s="86" t="s">
        <v>89</v>
      </c>
      <c r="E222" s="86" t="s">
        <v>89</v>
      </c>
      <c r="F222" s="86" t="s">
        <v>89</v>
      </c>
      <c r="G222" s="86" t="s">
        <v>89</v>
      </c>
      <c r="H222" s="86" t="s">
        <v>89</v>
      </c>
      <c r="I222" s="86" t="s">
        <v>89</v>
      </c>
      <c r="J222" s="86" t="s">
        <v>89</v>
      </c>
      <c r="K222" s="86" t="s">
        <v>89</v>
      </c>
      <c r="L222" s="86" t="s">
        <v>89</v>
      </c>
      <c r="M222" s="86" t="s">
        <v>89</v>
      </c>
      <c r="N222" s="86" t="s">
        <v>89</v>
      </c>
      <c r="O222" s="86" t="s">
        <v>89</v>
      </c>
      <c r="P222" s="86" t="s">
        <v>89</v>
      </c>
      <c r="Q222" s="86" t="s">
        <v>89</v>
      </c>
      <c r="R222">
        <v>0</v>
      </c>
      <c r="S222">
        <v>0</v>
      </c>
      <c r="T222">
        <v>0</v>
      </c>
      <c r="U222">
        <v>0</v>
      </c>
      <c r="V222">
        <v>0</v>
      </c>
      <c r="W222">
        <v>0</v>
      </c>
      <c r="X222">
        <v>0</v>
      </c>
      <c r="Y222">
        <v>0</v>
      </c>
      <c r="Z222">
        <v>0</v>
      </c>
      <c r="AA222" s="69">
        <v>0</v>
      </c>
    </row>
    <row r="223" spans="1:27" x14ac:dyDescent="0.3">
      <c r="A223" s="67">
        <v>22</v>
      </c>
      <c r="B223" s="78" t="s">
        <v>89</v>
      </c>
      <c r="C223" s="86" t="s">
        <v>89</v>
      </c>
      <c r="D223" s="86" t="s">
        <v>89</v>
      </c>
      <c r="E223" s="86" t="s">
        <v>89</v>
      </c>
      <c r="F223" s="86" t="s">
        <v>89</v>
      </c>
      <c r="G223" s="86" t="s">
        <v>89</v>
      </c>
      <c r="H223" s="86" t="s">
        <v>89</v>
      </c>
      <c r="I223" s="86" t="s">
        <v>89</v>
      </c>
      <c r="J223" s="86" t="s">
        <v>89</v>
      </c>
      <c r="K223" s="86" t="s">
        <v>89</v>
      </c>
      <c r="L223" s="86" t="s">
        <v>89</v>
      </c>
      <c r="M223" s="86" t="s">
        <v>89</v>
      </c>
      <c r="N223" s="86" t="s">
        <v>89</v>
      </c>
      <c r="O223" s="86" t="s">
        <v>89</v>
      </c>
      <c r="P223" s="86" t="s">
        <v>89</v>
      </c>
      <c r="Q223" s="86" t="s">
        <v>89</v>
      </c>
      <c r="R223">
        <v>0</v>
      </c>
      <c r="S223">
        <v>0</v>
      </c>
      <c r="T223">
        <v>0</v>
      </c>
      <c r="U223">
        <v>0</v>
      </c>
      <c r="V223">
        <v>0</v>
      </c>
      <c r="W223">
        <v>0</v>
      </c>
      <c r="X223">
        <v>0</v>
      </c>
      <c r="Y223">
        <v>0</v>
      </c>
      <c r="Z223">
        <v>0</v>
      </c>
      <c r="AA223" s="69">
        <v>0</v>
      </c>
    </row>
    <row r="224" spans="1:27" x14ac:dyDescent="0.3">
      <c r="A224" s="67">
        <v>23</v>
      </c>
      <c r="B224" s="78" t="s">
        <v>89</v>
      </c>
      <c r="C224" s="86" t="s">
        <v>89</v>
      </c>
      <c r="D224" s="86" t="s">
        <v>89</v>
      </c>
      <c r="E224" s="86" t="s">
        <v>89</v>
      </c>
      <c r="F224" s="86" t="s">
        <v>89</v>
      </c>
      <c r="G224" s="86" t="s">
        <v>89</v>
      </c>
      <c r="H224" s="86" t="s">
        <v>89</v>
      </c>
      <c r="I224" s="86" t="s">
        <v>89</v>
      </c>
      <c r="J224" s="86" t="s">
        <v>89</v>
      </c>
      <c r="K224" s="86" t="s">
        <v>89</v>
      </c>
      <c r="L224" s="86" t="s">
        <v>89</v>
      </c>
      <c r="M224" s="86" t="s">
        <v>89</v>
      </c>
      <c r="N224" s="86" t="s">
        <v>89</v>
      </c>
      <c r="O224" s="86" t="s">
        <v>89</v>
      </c>
      <c r="P224" s="86" t="s">
        <v>89</v>
      </c>
      <c r="Q224" s="86" t="s">
        <v>89</v>
      </c>
      <c r="R224" s="86" t="s">
        <v>89</v>
      </c>
      <c r="S224">
        <v>0</v>
      </c>
      <c r="T224">
        <v>0</v>
      </c>
      <c r="U224">
        <v>0</v>
      </c>
      <c r="V224">
        <v>0</v>
      </c>
      <c r="W224">
        <v>0</v>
      </c>
      <c r="X224">
        <v>0</v>
      </c>
      <c r="Y224">
        <v>0</v>
      </c>
      <c r="Z224">
        <v>0</v>
      </c>
      <c r="AA224" s="69">
        <v>0</v>
      </c>
    </row>
    <row r="225" spans="1:27" x14ac:dyDescent="0.3">
      <c r="A225" s="67">
        <v>24</v>
      </c>
      <c r="B225" s="78" t="s">
        <v>89</v>
      </c>
      <c r="C225" s="86" t="s">
        <v>89</v>
      </c>
      <c r="D225" s="86" t="s">
        <v>89</v>
      </c>
      <c r="E225" s="86" t="s">
        <v>89</v>
      </c>
      <c r="F225" s="86" t="s">
        <v>89</v>
      </c>
      <c r="G225" s="86" t="s">
        <v>89</v>
      </c>
      <c r="H225" s="86" t="s">
        <v>89</v>
      </c>
      <c r="I225" s="86" t="s">
        <v>89</v>
      </c>
      <c r="J225" s="86" t="s">
        <v>89</v>
      </c>
      <c r="K225" s="86" t="s">
        <v>89</v>
      </c>
      <c r="L225" s="86" t="s">
        <v>89</v>
      </c>
      <c r="M225" s="86" t="s">
        <v>89</v>
      </c>
      <c r="N225" s="86" t="s">
        <v>89</v>
      </c>
      <c r="O225" s="86" t="s">
        <v>89</v>
      </c>
      <c r="P225" s="86" t="s">
        <v>89</v>
      </c>
      <c r="Q225" s="86" t="s">
        <v>89</v>
      </c>
      <c r="R225" s="86" t="s">
        <v>89</v>
      </c>
      <c r="S225" s="86" t="s">
        <v>89</v>
      </c>
      <c r="T225">
        <v>0</v>
      </c>
      <c r="U225">
        <v>0</v>
      </c>
      <c r="V225">
        <v>0</v>
      </c>
      <c r="W225">
        <v>0</v>
      </c>
      <c r="X225">
        <v>0</v>
      </c>
      <c r="Y225">
        <v>0</v>
      </c>
      <c r="Z225">
        <v>0</v>
      </c>
      <c r="AA225" s="69">
        <v>0</v>
      </c>
    </row>
    <row r="226" spans="1:27" x14ac:dyDescent="0.3">
      <c r="A226" s="67">
        <v>25</v>
      </c>
      <c r="B226" s="79" t="s">
        <v>89</v>
      </c>
      <c r="C226" s="84" t="s">
        <v>89</v>
      </c>
      <c r="D226" s="84" t="s">
        <v>89</v>
      </c>
      <c r="E226" s="84" t="s">
        <v>89</v>
      </c>
      <c r="F226" s="84" t="s">
        <v>89</v>
      </c>
      <c r="G226" s="84" t="s">
        <v>89</v>
      </c>
      <c r="H226" s="84" t="s">
        <v>89</v>
      </c>
      <c r="I226" s="84" t="s">
        <v>89</v>
      </c>
      <c r="J226" s="84" t="s">
        <v>89</v>
      </c>
      <c r="K226" s="84" t="s">
        <v>89</v>
      </c>
      <c r="L226" s="84" t="s">
        <v>89</v>
      </c>
      <c r="M226" s="84" t="s">
        <v>89</v>
      </c>
      <c r="N226" s="84" t="s">
        <v>89</v>
      </c>
      <c r="O226" s="84" t="s">
        <v>89</v>
      </c>
      <c r="P226" s="84" t="s">
        <v>89</v>
      </c>
      <c r="Q226" s="84" t="s">
        <v>89</v>
      </c>
      <c r="R226" s="84" t="s">
        <v>89</v>
      </c>
      <c r="S226" s="84" t="s">
        <v>89</v>
      </c>
      <c r="T226" s="70">
        <v>0</v>
      </c>
      <c r="U226" s="70">
        <v>0</v>
      </c>
      <c r="V226" s="70">
        <v>0</v>
      </c>
      <c r="W226" s="70">
        <v>0</v>
      </c>
      <c r="X226" s="70">
        <v>0</v>
      </c>
      <c r="Y226" s="70">
        <v>0</v>
      </c>
      <c r="Z226" s="70">
        <v>0</v>
      </c>
      <c r="AA226" s="71">
        <v>0</v>
      </c>
    </row>
    <row r="228" spans="1:27" x14ac:dyDescent="0.3">
      <c r="A228" s="80" t="s">
        <v>83</v>
      </c>
      <c r="B228" s="67">
        <v>0</v>
      </c>
      <c r="C228" s="67">
        <v>1</v>
      </c>
      <c r="D228" s="67">
        <v>2</v>
      </c>
      <c r="E228" s="67">
        <v>3</v>
      </c>
      <c r="F228" s="67">
        <v>4</v>
      </c>
      <c r="G228" s="67">
        <v>5</v>
      </c>
      <c r="H228" s="67">
        <v>6</v>
      </c>
      <c r="I228" s="67">
        <v>7</v>
      </c>
      <c r="J228" s="67">
        <v>8</v>
      </c>
      <c r="K228" s="67">
        <v>9</v>
      </c>
      <c r="L228" s="67">
        <v>10</v>
      </c>
      <c r="M228" s="67">
        <v>11</v>
      </c>
      <c r="N228" s="67">
        <v>12</v>
      </c>
      <c r="O228" s="67">
        <v>13</v>
      </c>
      <c r="P228" s="67">
        <v>14</v>
      </c>
      <c r="Q228" s="67">
        <v>15</v>
      </c>
      <c r="R228" s="67">
        <v>16</v>
      </c>
      <c r="S228" s="67">
        <v>17</v>
      </c>
      <c r="T228" s="67">
        <v>18</v>
      </c>
      <c r="U228" s="67">
        <v>19</v>
      </c>
      <c r="V228" s="67">
        <v>20</v>
      </c>
      <c r="W228" s="67">
        <v>21</v>
      </c>
      <c r="X228" s="67">
        <v>22</v>
      </c>
      <c r="Y228" s="67">
        <v>23</v>
      </c>
      <c r="Z228" s="67">
        <v>24</v>
      </c>
      <c r="AA228" s="67">
        <v>25</v>
      </c>
    </row>
    <row r="229" spans="1:27" x14ac:dyDescent="0.3">
      <c r="A229" s="67">
        <v>0</v>
      </c>
      <c r="B229" s="82" t="s">
        <v>89</v>
      </c>
      <c r="C229" s="83" t="s">
        <v>89</v>
      </c>
      <c r="D229" s="83" t="s">
        <v>89</v>
      </c>
      <c r="E229" s="83" t="s">
        <v>89</v>
      </c>
      <c r="F229" s="83" t="s">
        <v>89</v>
      </c>
      <c r="G229" s="83" t="s">
        <v>89</v>
      </c>
      <c r="H229" s="83" t="s">
        <v>89</v>
      </c>
      <c r="I229" s="83" t="s">
        <v>89</v>
      </c>
      <c r="J229" s="83" t="s">
        <v>89</v>
      </c>
      <c r="K229" s="83" t="s">
        <v>89</v>
      </c>
      <c r="L229" s="83" t="s">
        <v>89</v>
      </c>
      <c r="M229" s="83" t="s">
        <v>89</v>
      </c>
      <c r="N229" s="83" t="s">
        <v>89</v>
      </c>
      <c r="O229" s="75">
        <v>0</v>
      </c>
      <c r="P229" s="75">
        <v>1.3400171174628954E-2</v>
      </c>
      <c r="Q229" s="75">
        <v>4.6209704462731808E-2</v>
      </c>
      <c r="R229" s="75">
        <v>6.8035932344684177E-2</v>
      </c>
      <c r="S229" s="75">
        <v>7.6516329695849886E-2</v>
      </c>
      <c r="T229" s="75">
        <v>7.5941032258263014E-2</v>
      </c>
      <c r="U229" s="75">
        <v>7.5813393527943834E-2</v>
      </c>
      <c r="V229" s="75">
        <v>7.5813393527943834E-2</v>
      </c>
      <c r="W229" s="75">
        <v>7.5813393527943834E-2</v>
      </c>
      <c r="X229" s="75">
        <v>7.5813393527943834E-2</v>
      </c>
      <c r="Y229" s="75">
        <v>7.5813393527943834E-2</v>
      </c>
      <c r="Z229" s="75">
        <v>7.5813393527943834E-2</v>
      </c>
      <c r="AA229" s="76">
        <v>7.5813393527943834E-2</v>
      </c>
    </row>
    <row r="230" spans="1:27" x14ac:dyDescent="0.3">
      <c r="A230" s="67">
        <v>1</v>
      </c>
      <c r="B230" s="78" t="s">
        <v>89</v>
      </c>
      <c r="C230" s="86" t="s">
        <v>89</v>
      </c>
      <c r="D230" s="86" t="s">
        <v>89</v>
      </c>
      <c r="E230" s="86" t="s">
        <v>89</v>
      </c>
      <c r="F230" s="86" t="s">
        <v>89</v>
      </c>
      <c r="G230" s="86" t="s">
        <v>89</v>
      </c>
      <c r="H230" s="86" t="s">
        <v>89</v>
      </c>
      <c r="I230" s="86" t="s">
        <v>89</v>
      </c>
      <c r="J230" s="86" t="s">
        <v>89</v>
      </c>
      <c r="K230" s="86" t="s">
        <v>89</v>
      </c>
      <c r="L230" s="86" t="s">
        <v>89</v>
      </c>
      <c r="M230" s="86" t="s">
        <v>89</v>
      </c>
      <c r="N230" s="86" t="s">
        <v>89</v>
      </c>
      <c r="O230">
        <v>0</v>
      </c>
      <c r="P230">
        <v>1.3461135443028745E-2</v>
      </c>
      <c r="Q230">
        <v>4.6209704462731808E-2</v>
      </c>
      <c r="R230">
        <v>6.8035932344684177E-2</v>
      </c>
      <c r="S230">
        <v>7.6516329695849886E-2</v>
      </c>
      <c r="T230">
        <v>7.5941032258263014E-2</v>
      </c>
      <c r="U230">
        <v>7.5813393527943834E-2</v>
      </c>
      <c r="V230">
        <v>7.5813393527943834E-2</v>
      </c>
      <c r="W230">
        <v>7.5813393527943834E-2</v>
      </c>
      <c r="X230">
        <v>7.5813393527943834E-2</v>
      </c>
      <c r="Y230">
        <v>7.5813393527943834E-2</v>
      </c>
      <c r="Z230">
        <v>7.5813393527943834E-2</v>
      </c>
      <c r="AA230" s="69">
        <v>7.5813393527943834E-2</v>
      </c>
    </row>
    <row r="231" spans="1:27" x14ac:dyDescent="0.3">
      <c r="A231" s="67">
        <v>2</v>
      </c>
      <c r="B231" s="78" t="s">
        <v>89</v>
      </c>
      <c r="C231" s="86" t="s">
        <v>89</v>
      </c>
      <c r="D231" s="86" t="s">
        <v>89</v>
      </c>
      <c r="E231" s="86" t="s">
        <v>89</v>
      </c>
      <c r="F231" s="86" t="s">
        <v>89</v>
      </c>
      <c r="G231" s="86" t="s">
        <v>89</v>
      </c>
      <c r="H231" s="86" t="s">
        <v>89</v>
      </c>
      <c r="I231" s="86" t="s">
        <v>89</v>
      </c>
      <c r="J231" s="86" t="s">
        <v>89</v>
      </c>
      <c r="K231" s="86" t="s">
        <v>89</v>
      </c>
      <c r="L231" s="86" t="s">
        <v>89</v>
      </c>
      <c r="M231" s="86" t="s">
        <v>89</v>
      </c>
      <c r="N231" s="86" t="s">
        <v>89</v>
      </c>
      <c r="O231">
        <v>0</v>
      </c>
      <c r="P231">
        <v>1.3400171174628954E-2</v>
      </c>
      <c r="Q231">
        <v>4.6209704462731808E-2</v>
      </c>
      <c r="R231">
        <v>6.8035932344684177E-2</v>
      </c>
      <c r="S231">
        <v>7.6516329695849886E-2</v>
      </c>
      <c r="T231">
        <v>7.5941032258263014E-2</v>
      </c>
      <c r="U231">
        <v>7.5813393527943834E-2</v>
      </c>
      <c r="V231">
        <v>7.5813393527943834E-2</v>
      </c>
      <c r="W231">
        <v>7.5813393527943834E-2</v>
      </c>
      <c r="X231">
        <v>7.5813393527943834E-2</v>
      </c>
      <c r="Y231">
        <v>7.5813393527943834E-2</v>
      </c>
      <c r="Z231">
        <v>7.5813393527943834E-2</v>
      </c>
      <c r="AA231" s="69">
        <v>7.5813393527943834E-2</v>
      </c>
    </row>
    <row r="232" spans="1:27" x14ac:dyDescent="0.3">
      <c r="A232" s="67">
        <v>3</v>
      </c>
      <c r="B232" s="78" t="s">
        <v>89</v>
      </c>
      <c r="C232" s="86" t="s">
        <v>89</v>
      </c>
      <c r="D232" s="86" t="s">
        <v>89</v>
      </c>
      <c r="E232" s="86" t="s">
        <v>89</v>
      </c>
      <c r="F232" s="86" t="s">
        <v>89</v>
      </c>
      <c r="G232" s="86" t="s">
        <v>89</v>
      </c>
      <c r="H232" s="86" t="s">
        <v>89</v>
      </c>
      <c r="I232" s="86" t="s">
        <v>89</v>
      </c>
      <c r="J232" s="86" t="s">
        <v>89</v>
      </c>
      <c r="K232" s="86" t="s">
        <v>89</v>
      </c>
      <c r="L232" s="86" t="s">
        <v>89</v>
      </c>
      <c r="M232" s="86" t="s">
        <v>89</v>
      </c>
      <c r="N232" s="86" t="s">
        <v>89</v>
      </c>
      <c r="O232">
        <v>0</v>
      </c>
      <c r="P232">
        <v>1.3400171174628954E-2</v>
      </c>
      <c r="Q232">
        <v>4.6209704462731808E-2</v>
      </c>
      <c r="R232">
        <v>6.8035932344684177E-2</v>
      </c>
      <c r="S232">
        <v>7.6516329695849886E-2</v>
      </c>
      <c r="T232">
        <v>7.5941032258263014E-2</v>
      </c>
      <c r="U232">
        <v>7.5813393527943834E-2</v>
      </c>
      <c r="V232">
        <v>7.5813393527943834E-2</v>
      </c>
      <c r="W232">
        <v>7.5813393527943834E-2</v>
      </c>
      <c r="X232">
        <v>7.5813393527943834E-2</v>
      </c>
      <c r="Y232">
        <v>7.5813393527943834E-2</v>
      </c>
      <c r="Z232">
        <v>7.5813393527943834E-2</v>
      </c>
      <c r="AA232" s="69">
        <v>7.5813393527943834E-2</v>
      </c>
    </row>
    <row r="233" spans="1:27" x14ac:dyDescent="0.3">
      <c r="A233" s="67">
        <v>4</v>
      </c>
      <c r="B233" s="78" t="s">
        <v>89</v>
      </c>
      <c r="C233" s="86" t="s">
        <v>89</v>
      </c>
      <c r="D233" s="86" t="s">
        <v>89</v>
      </c>
      <c r="E233" s="86" t="s">
        <v>89</v>
      </c>
      <c r="F233" s="86" t="s">
        <v>89</v>
      </c>
      <c r="G233" s="86" t="s">
        <v>89</v>
      </c>
      <c r="H233" s="86" t="s">
        <v>89</v>
      </c>
      <c r="I233" s="86" t="s">
        <v>89</v>
      </c>
      <c r="J233" s="86" t="s">
        <v>89</v>
      </c>
      <c r="K233" s="86" t="s">
        <v>89</v>
      </c>
      <c r="L233" s="86" t="s">
        <v>89</v>
      </c>
      <c r="M233" s="86" t="s">
        <v>89</v>
      </c>
      <c r="N233" s="86" t="s">
        <v>89</v>
      </c>
      <c r="O233">
        <v>0</v>
      </c>
      <c r="P233">
        <v>1.3400171174628954E-2</v>
      </c>
      <c r="Q233">
        <v>4.6209704462731808E-2</v>
      </c>
      <c r="R233">
        <v>6.8035932344684177E-2</v>
      </c>
      <c r="S233">
        <v>7.6516329695849886E-2</v>
      </c>
      <c r="T233">
        <v>7.5941032258263014E-2</v>
      </c>
      <c r="U233">
        <v>7.5813393527943834E-2</v>
      </c>
      <c r="V233">
        <v>7.5813393527943834E-2</v>
      </c>
      <c r="W233">
        <v>7.5813393527943834E-2</v>
      </c>
      <c r="X233">
        <v>7.5813393527943834E-2</v>
      </c>
      <c r="Y233">
        <v>7.5813393527943834E-2</v>
      </c>
      <c r="Z233">
        <v>7.5813393527943834E-2</v>
      </c>
      <c r="AA233" s="69">
        <v>7.5813393527943834E-2</v>
      </c>
    </row>
    <row r="234" spans="1:27" x14ac:dyDescent="0.3">
      <c r="A234" s="67">
        <v>5</v>
      </c>
      <c r="B234" s="78" t="s">
        <v>89</v>
      </c>
      <c r="C234" s="86" t="s">
        <v>89</v>
      </c>
      <c r="D234" s="86" t="s">
        <v>89</v>
      </c>
      <c r="E234" s="86" t="s">
        <v>89</v>
      </c>
      <c r="F234" s="86" t="s">
        <v>89</v>
      </c>
      <c r="G234" s="86" t="s">
        <v>89</v>
      </c>
      <c r="H234" s="86" t="s">
        <v>89</v>
      </c>
      <c r="I234" s="86" t="s">
        <v>89</v>
      </c>
      <c r="J234" s="86" t="s">
        <v>89</v>
      </c>
      <c r="K234" s="86" t="s">
        <v>89</v>
      </c>
      <c r="L234" s="86" t="s">
        <v>89</v>
      </c>
      <c r="M234" s="86" t="s">
        <v>89</v>
      </c>
      <c r="N234" s="86" t="s">
        <v>89</v>
      </c>
      <c r="O234">
        <v>0</v>
      </c>
      <c r="P234">
        <v>1.3400171174628954E-2</v>
      </c>
      <c r="Q234">
        <v>4.6209704462731808E-2</v>
      </c>
      <c r="R234">
        <v>6.8035932344684177E-2</v>
      </c>
      <c r="S234">
        <v>7.6516329695849886E-2</v>
      </c>
      <c r="T234">
        <v>7.5941032258263014E-2</v>
      </c>
      <c r="U234">
        <v>7.5813393527943834E-2</v>
      </c>
      <c r="V234">
        <v>7.5813393527943834E-2</v>
      </c>
      <c r="W234">
        <v>7.5813393527943834E-2</v>
      </c>
      <c r="X234">
        <v>7.5813393527943834E-2</v>
      </c>
      <c r="Y234">
        <v>7.5813393527943834E-2</v>
      </c>
      <c r="Z234">
        <v>7.5813393527943834E-2</v>
      </c>
      <c r="AA234" s="69">
        <v>7.5813393527943834E-2</v>
      </c>
    </row>
    <row r="235" spans="1:27" x14ac:dyDescent="0.3">
      <c r="A235" s="67">
        <v>6</v>
      </c>
      <c r="B235" s="78" t="s">
        <v>89</v>
      </c>
      <c r="C235" s="86" t="s">
        <v>89</v>
      </c>
      <c r="D235" s="86" t="s">
        <v>89</v>
      </c>
      <c r="E235" s="86" t="s">
        <v>89</v>
      </c>
      <c r="F235" s="86" t="s">
        <v>89</v>
      </c>
      <c r="G235" s="86" t="s">
        <v>89</v>
      </c>
      <c r="H235" s="86" t="s">
        <v>89</v>
      </c>
      <c r="I235" s="86" t="s">
        <v>89</v>
      </c>
      <c r="J235" s="86" t="s">
        <v>89</v>
      </c>
      <c r="K235" s="86" t="s">
        <v>89</v>
      </c>
      <c r="L235" s="86" t="s">
        <v>89</v>
      </c>
      <c r="M235" s="86" t="s">
        <v>89</v>
      </c>
      <c r="N235" s="86" t="s">
        <v>89</v>
      </c>
      <c r="O235">
        <v>0</v>
      </c>
      <c r="P235">
        <v>1.3400171174628954E-2</v>
      </c>
      <c r="Q235">
        <v>4.6209704462731808E-2</v>
      </c>
      <c r="R235">
        <v>6.8035932344684177E-2</v>
      </c>
      <c r="S235">
        <v>7.6516329695849886E-2</v>
      </c>
      <c r="T235">
        <v>7.5941032258263014E-2</v>
      </c>
      <c r="U235">
        <v>7.5813393527943834E-2</v>
      </c>
      <c r="V235">
        <v>7.5813393527943834E-2</v>
      </c>
      <c r="W235">
        <v>7.5813393527943834E-2</v>
      </c>
      <c r="X235">
        <v>7.5813393527943834E-2</v>
      </c>
      <c r="Y235">
        <v>7.5813393527943834E-2</v>
      </c>
      <c r="Z235">
        <v>7.5813393527943834E-2</v>
      </c>
      <c r="AA235" s="69">
        <v>7.5813393527943834E-2</v>
      </c>
    </row>
    <row r="236" spans="1:27" x14ac:dyDescent="0.3">
      <c r="A236" s="67">
        <v>7</v>
      </c>
      <c r="B236" s="78" t="s">
        <v>89</v>
      </c>
      <c r="C236" s="86" t="s">
        <v>89</v>
      </c>
      <c r="D236" s="86" t="s">
        <v>89</v>
      </c>
      <c r="E236" s="86" t="s">
        <v>89</v>
      </c>
      <c r="F236" s="86" t="s">
        <v>89</v>
      </c>
      <c r="G236" s="86" t="s">
        <v>89</v>
      </c>
      <c r="H236" s="86" t="s">
        <v>89</v>
      </c>
      <c r="I236" s="86" t="s">
        <v>89</v>
      </c>
      <c r="J236" s="86" t="s">
        <v>89</v>
      </c>
      <c r="K236" s="86" t="s">
        <v>89</v>
      </c>
      <c r="L236" s="86" t="s">
        <v>89</v>
      </c>
      <c r="M236" s="86" t="s">
        <v>89</v>
      </c>
      <c r="N236" s="86" t="s">
        <v>89</v>
      </c>
      <c r="O236">
        <v>0</v>
      </c>
      <c r="P236">
        <v>1.3400171174628954E-2</v>
      </c>
      <c r="Q236">
        <v>4.6209704462731808E-2</v>
      </c>
      <c r="R236">
        <v>6.8035932344684177E-2</v>
      </c>
      <c r="S236">
        <v>7.6516329695849886E-2</v>
      </c>
      <c r="T236">
        <v>7.5941032258263014E-2</v>
      </c>
      <c r="U236">
        <v>7.5813393527943834E-2</v>
      </c>
      <c r="V236">
        <v>7.5813393527943834E-2</v>
      </c>
      <c r="W236">
        <v>7.5812004056006285E-2</v>
      </c>
      <c r="X236">
        <v>7.5813393527943834E-2</v>
      </c>
      <c r="Y236">
        <v>7.5813393527943834E-2</v>
      </c>
      <c r="Z236">
        <v>7.5813393527943834E-2</v>
      </c>
      <c r="AA236" s="69">
        <v>7.5813393527943834E-2</v>
      </c>
    </row>
    <row r="237" spans="1:27" x14ac:dyDescent="0.3">
      <c r="A237" s="67">
        <v>8</v>
      </c>
      <c r="B237" s="78" t="s">
        <v>89</v>
      </c>
      <c r="C237" s="86" t="s">
        <v>89</v>
      </c>
      <c r="D237" s="86" t="s">
        <v>89</v>
      </c>
      <c r="E237" s="86" t="s">
        <v>89</v>
      </c>
      <c r="F237" s="86" t="s">
        <v>89</v>
      </c>
      <c r="G237" s="86" t="s">
        <v>89</v>
      </c>
      <c r="H237" s="86" t="s">
        <v>89</v>
      </c>
      <c r="I237" s="86" t="s">
        <v>89</v>
      </c>
      <c r="J237" s="86" t="s">
        <v>89</v>
      </c>
      <c r="K237" s="86" t="s">
        <v>89</v>
      </c>
      <c r="L237" s="86" t="s">
        <v>89</v>
      </c>
      <c r="M237" s="86" t="s">
        <v>89</v>
      </c>
      <c r="N237" s="86" t="s">
        <v>89</v>
      </c>
      <c r="O237">
        <v>0</v>
      </c>
      <c r="P237">
        <v>1.3400171174628954E-2</v>
      </c>
      <c r="Q237">
        <v>4.6209704462731808E-2</v>
      </c>
      <c r="R237">
        <v>6.8035932344684177E-2</v>
      </c>
      <c r="S237">
        <v>7.6516329695849886E-2</v>
      </c>
      <c r="T237">
        <v>7.5941032258263014E-2</v>
      </c>
      <c r="U237">
        <v>7.5813393527943834E-2</v>
      </c>
      <c r="V237">
        <v>7.5813393527943834E-2</v>
      </c>
      <c r="W237">
        <v>7.5813393527943834E-2</v>
      </c>
      <c r="X237">
        <v>7.5813393527943834E-2</v>
      </c>
      <c r="Y237">
        <v>7.5813393527943834E-2</v>
      </c>
      <c r="Z237">
        <v>7.5813393527943834E-2</v>
      </c>
      <c r="AA237" s="69">
        <v>7.5813393527943834E-2</v>
      </c>
    </row>
    <row r="238" spans="1:27" x14ac:dyDescent="0.3">
      <c r="A238" s="67">
        <v>9</v>
      </c>
      <c r="B238" s="78" t="s">
        <v>89</v>
      </c>
      <c r="C238" s="86" t="s">
        <v>89</v>
      </c>
      <c r="D238" s="86" t="s">
        <v>89</v>
      </c>
      <c r="E238" s="86" t="s">
        <v>89</v>
      </c>
      <c r="F238" s="86" t="s">
        <v>89</v>
      </c>
      <c r="G238" s="86" t="s">
        <v>89</v>
      </c>
      <c r="H238" s="86" t="s">
        <v>89</v>
      </c>
      <c r="I238" s="86" t="s">
        <v>89</v>
      </c>
      <c r="J238" s="86" t="s">
        <v>89</v>
      </c>
      <c r="K238" s="86" t="s">
        <v>89</v>
      </c>
      <c r="L238" s="86" t="s">
        <v>89</v>
      </c>
      <c r="M238" s="86" t="s">
        <v>89</v>
      </c>
      <c r="N238" s="86" t="s">
        <v>89</v>
      </c>
      <c r="O238">
        <v>0</v>
      </c>
      <c r="P238">
        <v>1.3400171174628954E-2</v>
      </c>
      <c r="Q238">
        <v>4.6209704462731808E-2</v>
      </c>
      <c r="R238">
        <v>6.8035932344684177E-2</v>
      </c>
      <c r="S238">
        <v>7.6516329695849886E-2</v>
      </c>
      <c r="T238">
        <v>7.5941032258263014E-2</v>
      </c>
      <c r="U238">
        <v>7.5813393527943834E-2</v>
      </c>
      <c r="V238">
        <v>7.5813393527943834E-2</v>
      </c>
      <c r="W238">
        <v>7.5813393527943834E-2</v>
      </c>
      <c r="X238">
        <v>7.5813393527943834E-2</v>
      </c>
      <c r="Y238">
        <v>7.5813393527943834E-2</v>
      </c>
      <c r="Z238">
        <v>7.5813393527943834E-2</v>
      </c>
      <c r="AA238" s="69">
        <v>7.5813393527943834E-2</v>
      </c>
    </row>
    <row r="239" spans="1:27" x14ac:dyDescent="0.3">
      <c r="A239" s="67">
        <v>10</v>
      </c>
      <c r="B239" s="78" t="s">
        <v>89</v>
      </c>
      <c r="C239" s="86" t="s">
        <v>89</v>
      </c>
      <c r="D239" s="86" t="s">
        <v>89</v>
      </c>
      <c r="E239" s="86" t="s">
        <v>89</v>
      </c>
      <c r="F239" s="86" t="s">
        <v>89</v>
      </c>
      <c r="G239" s="86" t="s">
        <v>89</v>
      </c>
      <c r="H239" s="86" t="s">
        <v>89</v>
      </c>
      <c r="I239" s="86" t="s">
        <v>89</v>
      </c>
      <c r="J239" s="86" t="s">
        <v>89</v>
      </c>
      <c r="K239" s="86" t="s">
        <v>89</v>
      </c>
      <c r="L239" s="86" t="s">
        <v>89</v>
      </c>
      <c r="M239" s="86" t="s">
        <v>89</v>
      </c>
      <c r="N239" s="86" t="s">
        <v>89</v>
      </c>
      <c r="O239">
        <v>0</v>
      </c>
      <c r="P239">
        <v>1.3400171174628954E-2</v>
      </c>
      <c r="Q239">
        <v>4.6209704462731808E-2</v>
      </c>
      <c r="R239">
        <v>6.8035932344684177E-2</v>
      </c>
      <c r="S239">
        <v>7.6516329695849886E-2</v>
      </c>
      <c r="T239">
        <v>7.5941032258263014E-2</v>
      </c>
      <c r="U239">
        <v>7.5813393527943834E-2</v>
      </c>
      <c r="V239">
        <v>7.5813393527943834E-2</v>
      </c>
      <c r="W239">
        <v>7.5813393527943834E-2</v>
      </c>
      <c r="X239">
        <v>7.5813393527943834E-2</v>
      </c>
      <c r="Y239">
        <v>7.5813393527943834E-2</v>
      </c>
      <c r="Z239">
        <v>7.5813393527943834E-2</v>
      </c>
      <c r="AA239" s="69">
        <v>7.5813393527943834E-2</v>
      </c>
    </row>
    <row r="240" spans="1:27" x14ac:dyDescent="0.3">
      <c r="A240" s="67">
        <v>11</v>
      </c>
      <c r="B240" s="78" t="s">
        <v>89</v>
      </c>
      <c r="C240" s="86" t="s">
        <v>89</v>
      </c>
      <c r="D240" s="86" t="s">
        <v>89</v>
      </c>
      <c r="E240" s="86" t="s">
        <v>89</v>
      </c>
      <c r="F240" s="86" t="s">
        <v>89</v>
      </c>
      <c r="G240" s="86" t="s">
        <v>89</v>
      </c>
      <c r="H240" s="86" t="s">
        <v>89</v>
      </c>
      <c r="I240" s="86" t="s">
        <v>89</v>
      </c>
      <c r="J240" s="86" t="s">
        <v>89</v>
      </c>
      <c r="K240" s="86" t="s">
        <v>89</v>
      </c>
      <c r="L240" s="86" t="s">
        <v>89</v>
      </c>
      <c r="M240" s="86" t="s">
        <v>89</v>
      </c>
      <c r="N240" s="86" t="s">
        <v>89</v>
      </c>
      <c r="O240">
        <v>0</v>
      </c>
      <c r="P240">
        <v>1.3400171174628954E-2</v>
      </c>
      <c r="Q240">
        <v>4.6209704462731808E-2</v>
      </c>
      <c r="R240">
        <v>6.8035932344684177E-2</v>
      </c>
      <c r="S240">
        <v>7.6516329695849886E-2</v>
      </c>
      <c r="T240">
        <v>7.5941032258263014E-2</v>
      </c>
      <c r="U240">
        <v>7.5813393527943834E-2</v>
      </c>
      <c r="V240">
        <v>7.5813393527943834E-2</v>
      </c>
      <c r="W240">
        <v>7.5813393527943834E-2</v>
      </c>
      <c r="X240">
        <v>7.5813393527943834E-2</v>
      </c>
      <c r="Y240">
        <v>7.5813393527943834E-2</v>
      </c>
      <c r="Z240">
        <v>7.5813393527943834E-2</v>
      </c>
      <c r="AA240" s="69">
        <v>7.5813393527943834E-2</v>
      </c>
    </row>
    <row r="241" spans="1:27" x14ac:dyDescent="0.3">
      <c r="A241" s="67">
        <v>12</v>
      </c>
      <c r="B241" s="78" t="s">
        <v>89</v>
      </c>
      <c r="C241" s="86" t="s">
        <v>89</v>
      </c>
      <c r="D241" s="86" t="s">
        <v>89</v>
      </c>
      <c r="E241" s="86" t="s">
        <v>89</v>
      </c>
      <c r="F241" s="86" t="s">
        <v>89</v>
      </c>
      <c r="G241" s="86" t="s">
        <v>89</v>
      </c>
      <c r="H241" s="86" t="s">
        <v>89</v>
      </c>
      <c r="I241" s="86" t="s">
        <v>89</v>
      </c>
      <c r="J241" s="86" t="s">
        <v>89</v>
      </c>
      <c r="K241" s="86" t="s">
        <v>89</v>
      </c>
      <c r="L241" s="86" t="s">
        <v>89</v>
      </c>
      <c r="M241" s="86" t="s">
        <v>89</v>
      </c>
      <c r="N241" s="86" t="s">
        <v>89</v>
      </c>
      <c r="O241">
        <v>0</v>
      </c>
      <c r="P241">
        <v>1.3400171174628954E-2</v>
      </c>
      <c r="Q241">
        <v>4.6209704462731808E-2</v>
      </c>
      <c r="R241">
        <v>6.8035932344684177E-2</v>
      </c>
      <c r="S241">
        <v>7.6516329695849886E-2</v>
      </c>
      <c r="T241">
        <v>7.5941032258263014E-2</v>
      </c>
      <c r="U241">
        <v>7.5813393527943834E-2</v>
      </c>
      <c r="V241">
        <v>7.5813393527943834E-2</v>
      </c>
      <c r="W241">
        <v>7.5813393527943834E-2</v>
      </c>
      <c r="X241">
        <v>7.5813393527943834E-2</v>
      </c>
      <c r="Y241">
        <v>7.5813393527943834E-2</v>
      </c>
      <c r="Z241">
        <v>7.5813393527943834E-2</v>
      </c>
      <c r="AA241" s="69">
        <v>7.5813393527943834E-2</v>
      </c>
    </row>
    <row r="242" spans="1:27" x14ac:dyDescent="0.3">
      <c r="A242" s="67">
        <v>13</v>
      </c>
      <c r="B242" s="78" t="s">
        <v>89</v>
      </c>
      <c r="C242" s="86" t="s">
        <v>89</v>
      </c>
      <c r="D242" s="86" t="s">
        <v>89</v>
      </c>
      <c r="E242" s="86" t="s">
        <v>89</v>
      </c>
      <c r="F242" s="86" t="s">
        <v>89</v>
      </c>
      <c r="G242" s="86" t="s">
        <v>89</v>
      </c>
      <c r="H242" s="86" t="s">
        <v>89</v>
      </c>
      <c r="I242" s="86" t="s">
        <v>89</v>
      </c>
      <c r="J242" s="86" t="s">
        <v>89</v>
      </c>
      <c r="K242" s="86" t="s">
        <v>89</v>
      </c>
      <c r="L242" s="86" t="s">
        <v>89</v>
      </c>
      <c r="M242" s="86" t="s">
        <v>89</v>
      </c>
      <c r="N242" s="86" t="s">
        <v>89</v>
      </c>
      <c r="O242">
        <v>0</v>
      </c>
      <c r="P242">
        <v>1.3400171174628954E-2</v>
      </c>
      <c r="Q242">
        <v>4.6209704462731808E-2</v>
      </c>
      <c r="R242">
        <v>6.8035932344684177E-2</v>
      </c>
      <c r="S242">
        <v>7.6516329695849886E-2</v>
      </c>
      <c r="T242">
        <v>7.5941032258263014E-2</v>
      </c>
      <c r="U242">
        <v>7.5813393527943834E-2</v>
      </c>
      <c r="V242">
        <v>7.5813393527943834E-2</v>
      </c>
      <c r="W242">
        <v>7.5813393527943834E-2</v>
      </c>
      <c r="X242">
        <v>7.5813393527943834E-2</v>
      </c>
      <c r="Y242">
        <v>7.5813393527943834E-2</v>
      </c>
      <c r="Z242">
        <v>7.5813393527943834E-2</v>
      </c>
      <c r="AA242" s="69">
        <v>7.5813393527943834E-2</v>
      </c>
    </row>
    <row r="243" spans="1:27" x14ac:dyDescent="0.3">
      <c r="A243" s="67">
        <v>14</v>
      </c>
      <c r="B243" s="78" t="s">
        <v>89</v>
      </c>
      <c r="C243" s="86" t="s">
        <v>89</v>
      </c>
      <c r="D243" s="86" t="s">
        <v>89</v>
      </c>
      <c r="E243" s="86" t="s">
        <v>89</v>
      </c>
      <c r="F243" s="86" t="s">
        <v>89</v>
      </c>
      <c r="G243" s="86" t="s">
        <v>89</v>
      </c>
      <c r="H243" s="86" t="s">
        <v>89</v>
      </c>
      <c r="I243" s="86" t="s">
        <v>89</v>
      </c>
      <c r="J243" s="86" t="s">
        <v>89</v>
      </c>
      <c r="K243" s="86" t="s">
        <v>89</v>
      </c>
      <c r="L243" s="86" t="s">
        <v>89</v>
      </c>
      <c r="M243" s="86" t="s">
        <v>89</v>
      </c>
      <c r="N243" s="86" t="s">
        <v>89</v>
      </c>
      <c r="O243">
        <v>0</v>
      </c>
      <c r="P243">
        <v>1.3400171174628954E-2</v>
      </c>
      <c r="Q243">
        <v>4.6209704462731808E-2</v>
      </c>
      <c r="R243">
        <v>6.8035932344684177E-2</v>
      </c>
      <c r="S243">
        <v>7.6516329695849886E-2</v>
      </c>
      <c r="T243">
        <v>7.5941032258263014E-2</v>
      </c>
      <c r="U243">
        <v>7.5813393527943834E-2</v>
      </c>
      <c r="V243">
        <v>7.5813393527943834E-2</v>
      </c>
      <c r="W243">
        <v>7.5813393527943834E-2</v>
      </c>
      <c r="X243">
        <v>7.5813393527943834E-2</v>
      </c>
      <c r="Y243">
        <v>7.5813393527943834E-2</v>
      </c>
      <c r="Z243">
        <v>7.5813393527943834E-2</v>
      </c>
      <c r="AA243" s="69">
        <v>7.5813393527943834E-2</v>
      </c>
    </row>
    <row r="244" spans="1:27" x14ac:dyDescent="0.3">
      <c r="A244" s="67">
        <v>15</v>
      </c>
      <c r="B244" s="78" t="s">
        <v>89</v>
      </c>
      <c r="C244" s="86" t="s">
        <v>89</v>
      </c>
      <c r="D244" s="86" t="s">
        <v>89</v>
      </c>
      <c r="E244" s="86" t="s">
        <v>89</v>
      </c>
      <c r="F244" s="86" t="s">
        <v>89</v>
      </c>
      <c r="G244" s="86" t="s">
        <v>89</v>
      </c>
      <c r="H244" s="86" t="s">
        <v>89</v>
      </c>
      <c r="I244" s="86" t="s">
        <v>89</v>
      </c>
      <c r="J244" s="86" t="s">
        <v>89</v>
      </c>
      <c r="K244" s="86" t="s">
        <v>89</v>
      </c>
      <c r="L244" s="86" t="s">
        <v>89</v>
      </c>
      <c r="M244" s="86" t="s">
        <v>89</v>
      </c>
      <c r="N244" s="86" t="s">
        <v>89</v>
      </c>
      <c r="O244">
        <v>0</v>
      </c>
      <c r="P244">
        <v>1.3400171174628954E-2</v>
      </c>
      <c r="Q244">
        <v>4.6209704462731808E-2</v>
      </c>
      <c r="R244">
        <v>6.8035932344684177E-2</v>
      </c>
      <c r="S244">
        <v>7.6516329695849886E-2</v>
      </c>
      <c r="T244">
        <v>7.5941032258263014E-2</v>
      </c>
      <c r="U244">
        <v>7.5813393527943834E-2</v>
      </c>
      <c r="V244">
        <v>7.5813393527943834E-2</v>
      </c>
      <c r="W244">
        <v>7.5813393527943834E-2</v>
      </c>
      <c r="X244">
        <v>7.5813393527943834E-2</v>
      </c>
      <c r="Y244">
        <v>7.5813393527943834E-2</v>
      </c>
      <c r="Z244">
        <v>7.5813393527943834E-2</v>
      </c>
      <c r="AA244" s="69">
        <v>7.5813393527943834E-2</v>
      </c>
    </row>
    <row r="245" spans="1:27" x14ac:dyDescent="0.3">
      <c r="A245" s="67">
        <v>16</v>
      </c>
      <c r="B245" s="78" t="s">
        <v>89</v>
      </c>
      <c r="C245" s="86" t="s">
        <v>89</v>
      </c>
      <c r="D245" s="86" t="s">
        <v>89</v>
      </c>
      <c r="E245" s="86" t="s">
        <v>89</v>
      </c>
      <c r="F245" s="86" t="s">
        <v>89</v>
      </c>
      <c r="G245" s="86" t="s">
        <v>89</v>
      </c>
      <c r="H245" s="86" t="s">
        <v>89</v>
      </c>
      <c r="I245" s="86" t="s">
        <v>89</v>
      </c>
      <c r="J245" s="86" t="s">
        <v>89</v>
      </c>
      <c r="K245" s="86" t="s">
        <v>89</v>
      </c>
      <c r="L245" s="86" t="s">
        <v>89</v>
      </c>
      <c r="M245" s="86" t="s">
        <v>89</v>
      </c>
      <c r="N245" s="86" t="s">
        <v>89</v>
      </c>
      <c r="O245">
        <v>0</v>
      </c>
      <c r="P245">
        <v>1.3400171174628954E-2</v>
      </c>
      <c r="Q245">
        <v>4.6209704462731808E-2</v>
      </c>
      <c r="R245">
        <v>6.8035932344684177E-2</v>
      </c>
      <c r="S245">
        <v>7.6516329695849886E-2</v>
      </c>
      <c r="T245">
        <v>7.5941032258263014E-2</v>
      </c>
      <c r="U245">
        <v>7.5813393527943834E-2</v>
      </c>
      <c r="V245">
        <v>7.5813393527943834E-2</v>
      </c>
      <c r="W245">
        <v>7.5813393527943834E-2</v>
      </c>
      <c r="X245">
        <v>7.5813393527943834E-2</v>
      </c>
      <c r="Y245">
        <v>7.5813393527943834E-2</v>
      </c>
      <c r="Z245">
        <v>7.5813393527943834E-2</v>
      </c>
      <c r="AA245" s="69">
        <v>7.5813393527943834E-2</v>
      </c>
    </row>
    <row r="246" spans="1:27" x14ac:dyDescent="0.3">
      <c r="A246" s="67">
        <v>17</v>
      </c>
      <c r="B246" s="78" t="s">
        <v>89</v>
      </c>
      <c r="C246" s="86" t="s">
        <v>89</v>
      </c>
      <c r="D246" s="86" t="s">
        <v>89</v>
      </c>
      <c r="E246" s="86" t="s">
        <v>89</v>
      </c>
      <c r="F246" s="86" t="s">
        <v>89</v>
      </c>
      <c r="G246" s="86" t="s">
        <v>89</v>
      </c>
      <c r="H246" s="86" t="s">
        <v>89</v>
      </c>
      <c r="I246" s="86" t="s">
        <v>89</v>
      </c>
      <c r="J246" s="86" t="s">
        <v>89</v>
      </c>
      <c r="K246" s="86" t="s">
        <v>89</v>
      </c>
      <c r="L246" s="86" t="s">
        <v>89</v>
      </c>
      <c r="M246" s="86" t="s">
        <v>89</v>
      </c>
      <c r="N246" s="86" t="s">
        <v>89</v>
      </c>
      <c r="O246" s="86" t="s">
        <v>89</v>
      </c>
      <c r="P246">
        <v>1.3458508301471687E-2</v>
      </c>
      <c r="Q246">
        <v>4.6228319484052871E-2</v>
      </c>
      <c r="R246">
        <v>6.8035808069158918E-2</v>
      </c>
      <c r="S246">
        <v>7.6515715448075908E-2</v>
      </c>
      <c r="T246">
        <v>7.5941019585325911E-2</v>
      </c>
      <c r="U246">
        <v>7.5808626194265802E-2</v>
      </c>
      <c r="V246">
        <v>7.5808626194265802E-2</v>
      </c>
      <c r="W246">
        <v>7.5808626194265802E-2</v>
      </c>
      <c r="X246">
        <v>7.5808626194265802E-2</v>
      </c>
      <c r="Y246">
        <v>7.5808626194265802E-2</v>
      </c>
      <c r="Z246">
        <v>7.5808626194265802E-2</v>
      </c>
      <c r="AA246" s="69">
        <v>7.5808626194265802E-2</v>
      </c>
    </row>
    <row r="247" spans="1:27" x14ac:dyDescent="0.3">
      <c r="A247" s="67">
        <v>18</v>
      </c>
      <c r="B247" s="78" t="s">
        <v>89</v>
      </c>
      <c r="C247" s="86" t="s">
        <v>89</v>
      </c>
      <c r="D247" s="86" t="s">
        <v>89</v>
      </c>
      <c r="E247" s="86" t="s">
        <v>89</v>
      </c>
      <c r="F247" s="86" t="s">
        <v>89</v>
      </c>
      <c r="G247" s="86" t="s">
        <v>89</v>
      </c>
      <c r="H247" s="86" t="s">
        <v>89</v>
      </c>
      <c r="I247" s="86" t="s">
        <v>89</v>
      </c>
      <c r="J247" s="86" t="s">
        <v>89</v>
      </c>
      <c r="K247" s="86" t="s">
        <v>89</v>
      </c>
      <c r="L247" s="86" t="s">
        <v>89</v>
      </c>
      <c r="M247" s="86" t="s">
        <v>89</v>
      </c>
      <c r="N247" s="86" t="s">
        <v>89</v>
      </c>
      <c r="O247" s="86" t="s">
        <v>89</v>
      </c>
      <c r="P247">
        <v>1.3458508301471687E-2</v>
      </c>
      <c r="Q247">
        <v>4.6228319484052871E-2</v>
      </c>
      <c r="R247">
        <v>6.8035808069158918E-2</v>
      </c>
      <c r="S247">
        <v>7.6515715448075908E-2</v>
      </c>
      <c r="T247">
        <v>7.5941019585325911E-2</v>
      </c>
      <c r="U247">
        <v>7.5808626194265802E-2</v>
      </c>
      <c r="V247">
        <v>7.5808626194265802E-2</v>
      </c>
      <c r="W247">
        <v>7.5808626194265802E-2</v>
      </c>
      <c r="X247">
        <v>7.5808626194265802E-2</v>
      </c>
      <c r="Y247">
        <v>7.5808626194265802E-2</v>
      </c>
      <c r="Z247">
        <v>7.5808626194265802E-2</v>
      </c>
      <c r="AA247" s="69">
        <v>7.5808626194265802E-2</v>
      </c>
    </row>
    <row r="248" spans="1:27" x14ac:dyDescent="0.3">
      <c r="A248" s="67">
        <v>19</v>
      </c>
      <c r="B248" s="78" t="s">
        <v>89</v>
      </c>
      <c r="C248" s="86" t="s">
        <v>89</v>
      </c>
      <c r="D248" s="86" t="s">
        <v>89</v>
      </c>
      <c r="E248" s="86" t="s">
        <v>89</v>
      </c>
      <c r="F248" s="86" t="s">
        <v>89</v>
      </c>
      <c r="G248" s="86" t="s">
        <v>89</v>
      </c>
      <c r="H248" s="86" t="s">
        <v>89</v>
      </c>
      <c r="I248" s="86" t="s">
        <v>89</v>
      </c>
      <c r="J248" s="86" t="s">
        <v>89</v>
      </c>
      <c r="K248" s="86" t="s">
        <v>89</v>
      </c>
      <c r="L248" s="86" t="s">
        <v>89</v>
      </c>
      <c r="M248" s="86" t="s">
        <v>89</v>
      </c>
      <c r="N248" s="86" t="s">
        <v>89</v>
      </c>
      <c r="O248" s="86" t="s">
        <v>89</v>
      </c>
      <c r="P248" s="86" t="s">
        <v>89</v>
      </c>
      <c r="Q248">
        <v>4.6192720920632473E-2</v>
      </c>
      <c r="R248" s="86" t="s">
        <v>89</v>
      </c>
      <c r="S248" s="86" t="s">
        <v>89</v>
      </c>
      <c r="T248" s="86" t="s">
        <v>89</v>
      </c>
      <c r="U248" s="86" t="s">
        <v>89</v>
      </c>
      <c r="V248" s="86" t="s">
        <v>89</v>
      </c>
      <c r="W248" s="86" t="s">
        <v>89</v>
      </c>
      <c r="X248" s="86" t="s">
        <v>89</v>
      </c>
      <c r="Y248" s="86" t="s">
        <v>89</v>
      </c>
      <c r="Z248" s="86" t="s">
        <v>89</v>
      </c>
      <c r="AA248" s="85" t="s">
        <v>89</v>
      </c>
    </row>
    <row r="249" spans="1:27" x14ac:dyDescent="0.3">
      <c r="A249" s="67">
        <v>20</v>
      </c>
      <c r="B249" s="78" t="s">
        <v>89</v>
      </c>
      <c r="C249" s="86" t="s">
        <v>89</v>
      </c>
      <c r="D249" s="86" t="s">
        <v>89</v>
      </c>
      <c r="E249" s="86" t="s">
        <v>89</v>
      </c>
      <c r="F249" s="86" t="s">
        <v>89</v>
      </c>
      <c r="G249" s="86" t="s">
        <v>89</v>
      </c>
      <c r="H249" s="86" t="s">
        <v>89</v>
      </c>
      <c r="I249" s="86" t="s">
        <v>89</v>
      </c>
      <c r="J249" s="86" t="s">
        <v>89</v>
      </c>
      <c r="K249" s="86" t="s">
        <v>89</v>
      </c>
      <c r="L249" s="86" t="s">
        <v>89</v>
      </c>
      <c r="M249" s="86" t="s">
        <v>89</v>
      </c>
      <c r="N249" s="86" t="s">
        <v>89</v>
      </c>
      <c r="O249" s="86" t="s">
        <v>89</v>
      </c>
      <c r="P249" s="86" t="s">
        <v>89</v>
      </c>
      <c r="Q249">
        <v>4.6142885623826548E-2</v>
      </c>
      <c r="R249" s="86" t="s">
        <v>89</v>
      </c>
      <c r="S249">
        <v>7.6484971035240407E-2</v>
      </c>
      <c r="T249">
        <v>7.5941096730724453E-2</v>
      </c>
      <c r="U249">
        <v>7.580915986886122E-2</v>
      </c>
      <c r="V249">
        <v>7.580915986886122E-2</v>
      </c>
      <c r="W249">
        <v>7.580915986886122E-2</v>
      </c>
      <c r="X249">
        <v>7.580915986886122E-2</v>
      </c>
      <c r="Y249">
        <v>7.580915986886122E-2</v>
      </c>
      <c r="Z249">
        <v>7.580915986886122E-2</v>
      </c>
      <c r="AA249" s="69">
        <v>7.580915986886122E-2</v>
      </c>
    </row>
    <row r="250" spans="1:27" x14ac:dyDescent="0.3">
      <c r="A250" s="67">
        <v>21</v>
      </c>
      <c r="B250" s="78" t="s">
        <v>89</v>
      </c>
      <c r="C250" s="86" t="s">
        <v>89</v>
      </c>
      <c r="D250" s="86" t="s">
        <v>89</v>
      </c>
      <c r="E250" s="86" t="s">
        <v>89</v>
      </c>
      <c r="F250" s="86" t="s">
        <v>89</v>
      </c>
      <c r="G250" s="86" t="s">
        <v>89</v>
      </c>
      <c r="H250" s="86" t="s">
        <v>89</v>
      </c>
      <c r="I250" s="86" t="s">
        <v>89</v>
      </c>
      <c r="J250" s="86" t="s">
        <v>89</v>
      </c>
      <c r="K250" s="86" t="s">
        <v>89</v>
      </c>
      <c r="L250" s="86" t="s">
        <v>89</v>
      </c>
      <c r="M250" s="86" t="s">
        <v>89</v>
      </c>
      <c r="N250" s="86" t="s">
        <v>89</v>
      </c>
      <c r="O250" s="86" t="s">
        <v>89</v>
      </c>
      <c r="P250" s="86" t="s">
        <v>89</v>
      </c>
      <c r="Q250" s="86" t="s">
        <v>89</v>
      </c>
      <c r="R250">
        <v>6.803512501067592E-2</v>
      </c>
      <c r="S250">
        <v>7.6409585818464312E-2</v>
      </c>
      <c r="T250">
        <v>7.5941187780067657E-2</v>
      </c>
      <c r="U250">
        <v>7.5802999655268391E-2</v>
      </c>
      <c r="V250">
        <v>7.5802999655268391E-2</v>
      </c>
      <c r="W250">
        <v>7.5802999655268391E-2</v>
      </c>
      <c r="X250">
        <v>7.5802999655268391E-2</v>
      </c>
      <c r="Y250">
        <v>7.5802999655268391E-2</v>
      </c>
      <c r="Z250">
        <v>7.5802999655268391E-2</v>
      </c>
      <c r="AA250" s="69">
        <v>7.5802999655268391E-2</v>
      </c>
    </row>
    <row r="251" spans="1:27" x14ac:dyDescent="0.3">
      <c r="A251" s="67">
        <v>22</v>
      </c>
      <c r="B251" s="78" t="s">
        <v>89</v>
      </c>
      <c r="C251" s="86" t="s">
        <v>89</v>
      </c>
      <c r="D251" s="86" t="s">
        <v>89</v>
      </c>
      <c r="E251" s="86" t="s">
        <v>89</v>
      </c>
      <c r="F251" s="86" t="s">
        <v>89</v>
      </c>
      <c r="G251" s="86" t="s">
        <v>89</v>
      </c>
      <c r="H251" s="86" t="s">
        <v>89</v>
      </c>
      <c r="I251" s="86" t="s">
        <v>89</v>
      </c>
      <c r="J251" s="86" t="s">
        <v>89</v>
      </c>
      <c r="K251" s="86" t="s">
        <v>89</v>
      </c>
      <c r="L251" s="86" t="s">
        <v>89</v>
      </c>
      <c r="M251" s="86" t="s">
        <v>89</v>
      </c>
      <c r="N251" s="86" t="s">
        <v>89</v>
      </c>
      <c r="O251" s="86" t="s">
        <v>89</v>
      </c>
      <c r="P251" s="86" t="s">
        <v>89</v>
      </c>
      <c r="Q251" s="86" t="s">
        <v>89</v>
      </c>
      <c r="R251">
        <v>6.8035116078363558E-2</v>
      </c>
      <c r="S251">
        <v>7.6409585818464312E-2</v>
      </c>
      <c r="T251">
        <v>7.5941187780067657E-2</v>
      </c>
      <c r="U251">
        <v>7.5802999655268391E-2</v>
      </c>
      <c r="V251">
        <v>7.5802999655268391E-2</v>
      </c>
      <c r="W251">
        <v>7.5802999655268391E-2</v>
      </c>
      <c r="X251">
        <v>7.5802999655268391E-2</v>
      </c>
      <c r="Y251">
        <v>7.5802999655268391E-2</v>
      </c>
      <c r="Z251">
        <v>7.5802999655268391E-2</v>
      </c>
      <c r="AA251" s="69">
        <v>7.5802999655268391E-2</v>
      </c>
    </row>
    <row r="252" spans="1:27" x14ac:dyDescent="0.3">
      <c r="A252" s="67">
        <v>23</v>
      </c>
      <c r="B252" s="78" t="s">
        <v>89</v>
      </c>
      <c r="C252" s="86" t="s">
        <v>89</v>
      </c>
      <c r="D252" s="86" t="s">
        <v>89</v>
      </c>
      <c r="E252" s="86" t="s">
        <v>89</v>
      </c>
      <c r="F252" s="86" t="s">
        <v>89</v>
      </c>
      <c r="G252" s="86" t="s">
        <v>89</v>
      </c>
      <c r="H252" s="86" t="s">
        <v>89</v>
      </c>
      <c r="I252" s="86" t="s">
        <v>89</v>
      </c>
      <c r="J252" s="86" t="s">
        <v>89</v>
      </c>
      <c r="K252" s="86" t="s">
        <v>89</v>
      </c>
      <c r="L252" s="86" t="s">
        <v>89</v>
      </c>
      <c r="M252" s="86" t="s">
        <v>89</v>
      </c>
      <c r="N252" s="86" t="s">
        <v>89</v>
      </c>
      <c r="O252" s="86" t="s">
        <v>89</v>
      </c>
      <c r="P252" s="86" t="s">
        <v>89</v>
      </c>
      <c r="Q252" s="86" t="s">
        <v>89</v>
      </c>
      <c r="R252" s="86" t="s">
        <v>89</v>
      </c>
      <c r="S252">
        <v>7.6411766123566469E-2</v>
      </c>
      <c r="T252">
        <v>7.5941088950078867E-2</v>
      </c>
      <c r="U252">
        <v>7.5817280515546565E-2</v>
      </c>
      <c r="V252">
        <v>7.5805685930172353E-2</v>
      </c>
      <c r="W252">
        <v>7.5805685930172353E-2</v>
      </c>
      <c r="X252">
        <v>7.5805685930172353E-2</v>
      </c>
      <c r="Y252">
        <v>7.5805685930172353E-2</v>
      </c>
      <c r="Z252">
        <v>7.5805685930172353E-2</v>
      </c>
      <c r="AA252" s="69">
        <v>7.5805685930172353E-2</v>
      </c>
    </row>
    <row r="253" spans="1:27" x14ac:dyDescent="0.3">
      <c r="A253" s="67">
        <v>24</v>
      </c>
      <c r="B253" s="78" t="s">
        <v>89</v>
      </c>
      <c r="C253" s="86" t="s">
        <v>89</v>
      </c>
      <c r="D253" s="86" t="s">
        <v>89</v>
      </c>
      <c r="E253" s="86" t="s">
        <v>89</v>
      </c>
      <c r="F253" s="86" t="s">
        <v>89</v>
      </c>
      <c r="G253" s="86" t="s">
        <v>89</v>
      </c>
      <c r="H253" s="86" t="s">
        <v>89</v>
      </c>
      <c r="I253" s="86" t="s">
        <v>89</v>
      </c>
      <c r="J253" s="86" t="s">
        <v>89</v>
      </c>
      <c r="K253" s="86" t="s">
        <v>89</v>
      </c>
      <c r="L253" s="86" t="s">
        <v>89</v>
      </c>
      <c r="M253" s="86" t="s">
        <v>89</v>
      </c>
      <c r="N253" s="86" t="s">
        <v>89</v>
      </c>
      <c r="O253" s="86" t="s">
        <v>89</v>
      </c>
      <c r="P253" s="86" t="s">
        <v>89</v>
      </c>
      <c r="Q253" s="86" t="s">
        <v>89</v>
      </c>
      <c r="R253" s="86" t="s">
        <v>89</v>
      </c>
      <c r="S253" s="86" t="s">
        <v>89</v>
      </c>
      <c r="T253">
        <v>7.5944034373184074E-2</v>
      </c>
      <c r="U253">
        <v>7.5810687997507759E-2</v>
      </c>
      <c r="V253">
        <v>7.5810687997507759E-2</v>
      </c>
      <c r="W253">
        <v>7.5810687997507759E-2</v>
      </c>
      <c r="X253">
        <v>7.5810687997507759E-2</v>
      </c>
      <c r="Y253">
        <v>7.5810687997507759E-2</v>
      </c>
      <c r="Z253">
        <v>7.5810687997507759E-2</v>
      </c>
      <c r="AA253" s="69">
        <v>7.5810687997507759E-2</v>
      </c>
    </row>
    <row r="254" spans="1:27" x14ac:dyDescent="0.3">
      <c r="A254" s="67">
        <v>25</v>
      </c>
      <c r="B254" s="79" t="s">
        <v>89</v>
      </c>
      <c r="C254" s="84" t="s">
        <v>89</v>
      </c>
      <c r="D254" s="84" t="s">
        <v>89</v>
      </c>
      <c r="E254" s="84" t="s">
        <v>89</v>
      </c>
      <c r="F254" s="84" t="s">
        <v>89</v>
      </c>
      <c r="G254" s="84" t="s">
        <v>89</v>
      </c>
      <c r="H254" s="84" t="s">
        <v>89</v>
      </c>
      <c r="I254" s="84" t="s">
        <v>89</v>
      </c>
      <c r="J254" s="84" t="s">
        <v>89</v>
      </c>
      <c r="K254" s="84" t="s">
        <v>89</v>
      </c>
      <c r="L254" s="84" t="s">
        <v>89</v>
      </c>
      <c r="M254" s="84" t="s">
        <v>89</v>
      </c>
      <c r="N254" s="84" t="s">
        <v>89</v>
      </c>
      <c r="O254" s="84" t="s">
        <v>89</v>
      </c>
      <c r="P254" s="84" t="s">
        <v>89</v>
      </c>
      <c r="Q254" s="84" t="s">
        <v>89</v>
      </c>
      <c r="R254" s="84" t="s">
        <v>89</v>
      </c>
      <c r="S254" s="84" t="s">
        <v>89</v>
      </c>
      <c r="T254" s="70">
        <v>7.5945975757750431E-2</v>
      </c>
      <c r="U254" s="70">
        <v>7.5811060736103122E-2</v>
      </c>
      <c r="V254" s="70">
        <v>7.5813327838127165E-2</v>
      </c>
      <c r="W254" s="70">
        <v>7.5813327838127165E-2</v>
      </c>
      <c r="X254" s="70">
        <v>7.5813327838127165E-2</v>
      </c>
      <c r="Y254" s="70">
        <v>7.5813327838127165E-2</v>
      </c>
      <c r="Z254" s="70">
        <v>7.5813327838127165E-2</v>
      </c>
      <c r="AA254" s="71">
        <v>7.5813327838127165E-2</v>
      </c>
    </row>
    <row r="256" spans="1:27" x14ac:dyDescent="0.3">
      <c r="A256" s="80" t="s">
        <v>84</v>
      </c>
      <c r="B256" s="67">
        <v>0</v>
      </c>
      <c r="C256" s="67">
        <v>1</v>
      </c>
      <c r="D256" s="67">
        <v>2</v>
      </c>
      <c r="E256" s="67">
        <v>3</v>
      </c>
      <c r="F256" s="67">
        <v>4</v>
      </c>
      <c r="G256" s="67">
        <v>5</v>
      </c>
      <c r="H256" s="67">
        <v>6</v>
      </c>
      <c r="I256" s="67">
        <v>7</v>
      </c>
      <c r="J256" s="67">
        <v>8</v>
      </c>
      <c r="K256" s="67">
        <v>9</v>
      </c>
      <c r="L256" s="67">
        <v>10</v>
      </c>
      <c r="M256" s="67">
        <v>11</v>
      </c>
      <c r="N256" s="67">
        <v>12</v>
      </c>
      <c r="O256" s="67">
        <v>13</v>
      </c>
      <c r="P256" s="67">
        <v>14</v>
      </c>
      <c r="Q256" s="67">
        <v>15</v>
      </c>
      <c r="R256" s="67">
        <v>16</v>
      </c>
      <c r="S256" s="67">
        <v>17</v>
      </c>
      <c r="T256" s="67">
        <v>18</v>
      </c>
      <c r="U256" s="67">
        <v>19</v>
      </c>
      <c r="V256" s="67">
        <v>20</v>
      </c>
      <c r="W256" s="67">
        <v>21</v>
      </c>
      <c r="X256" s="67">
        <v>22</v>
      </c>
      <c r="Y256" s="67">
        <v>23</v>
      </c>
      <c r="Z256" s="67">
        <v>24</v>
      </c>
      <c r="AA256" s="67">
        <v>25</v>
      </c>
    </row>
    <row r="257" spans="1:27" x14ac:dyDescent="0.3">
      <c r="A257" s="67">
        <v>0</v>
      </c>
      <c r="B257" s="82" t="s">
        <v>89</v>
      </c>
      <c r="C257" s="83" t="s">
        <v>89</v>
      </c>
      <c r="D257" s="83" t="s">
        <v>89</v>
      </c>
      <c r="E257" s="83" t="s">
        <v>89</v>
      </c>
      <c r="F257" s="83" t="s">
        <v>89</v>
      </c>
      <c r="G257" s="83" t="s">
        <v>89</v>
      </c>
      <c r="H257" s="83" t="s">
        <v>89</v>
      </c>
      <c r="I257" s="83" t="s">
        <v>89</v>
      </c>
      <c r="J257" s="83" t="s">
        <v>89</v>
      </c>
      <c r="K257" s="83" t="s">
        <v>89</v>
      </c>
      <c r="L257" s="83" t="s">
        <v>89</v>
      </c>
      <c r="M257" s="83" t="s">
        <v>89</v>
      </c>
      <c r="N257" s="83" t="s">
        <v>89</v>
      </c>
      <c r="O257" s="75">
        <v>0.12452757358551025</v>
      </c>
      <c r="P257" s="75">
        <v>8.8686541739207675E-2</v>
      </c>
      <c r="Q257" s="75">
        <v>5.6818954998438823E-2</v>
      </c>
      <c r="R257" s="75">
        <v>1.8668234622043492E-2</v>
      </c>
      <c r="S257" s="75">
        <v>0</v>
      </c>
      <c r="T257" s="75">
        <v>0</v>
      </c>
      <c r="U257" s="75">
        <v>0</v>
      </c>
      <c r="V257" s="75">
        <v>0</v>
      </c>
      <c r="W257" s="75">
        <v>0</v>
      </c>
      <c r="X257" s="75">
        <v>0</v>
      </c>
      <c r="Y257" s="75">
        <v>0</v>
      </c>
      <c r="Z257" s="75">
        <v>0</v>
      </c>
      <c r="AA257" s="76">
        <v>0</v>
      </c>
    </row>
    <row r="258" spans="1:27" x14ac:dyDescent="0.3">
      <c r="A258" s="67">
        <v>1</v>
      </c>
      <c r="B258" s="78" t="s">
        <v>89</v>
      </c>
      <c r="C258" s="86" t="s">
        <v>89</v>
      </c>
      <c r="D258" s="86" t="s">
        <v>89</v>
      </c>
      <c r="E258" s="86" t="s">
        <v>89</v>
      </c>
      <c r="F258" s="86" t="s">
        <v>89</v>
      </c>
      <c r="G258" s="86" t="s">
        <v>89</v>
      </c>
      <c r="H258" s="86" t="s">
        <v>89</v>
      </c>
      <c r="I258" s="86" t="s">
        <v>89</v>
      </c>
      <c r="J258" s="86" t="s">
        <v>89</v>
      </c>
      <c r="K258" s="86" t="s">
        <v>89</v>
      </c>
      <c r="L258" s="86" t="s">
        <v>89</v>
      </c>
      <c r="M258" s="86" t="s">
        <v>89</v>
      </c>
      <c r="N258" s="86" t="s">
        <v>89</v>
      </c>
      <c r="O258">
        <v>0.12452757358551025</v>
      </c>
      <c r="P258">
        <v>8.8660850085244866E-2</v>
      </c>
      <c r="Q258">
        <v>5.6818954998438823E-2</v>
      </c>
      <c r="R258">
        <v>1.8668234622043492E-2</v>
      </c>
      <c r="S258">
        <v>0</v>
      </c>
      <c r="T258">
        <v>0</v>
      </c>
      <c r="U258">
        <v>0</v>
      </c>
      <c r="V258">
        <v>0</v>
      </c>
      <c r="W258">
        <v>0</v>
      </c>
      <c r="X258">
        <v>0</v>
      </c>
      <c r="Y258">
        <v>0</v>
      </c>
      <c r="Z258">
        <v>0</v>
      </c>
      <c r="AA258" s="69">
        <v>0</v>
      </c>
    </row>
    <row r="259" spans="1:27" x14ac:dyDescent="0.3">
      <c r="A259" s="67">
        <v>2</v>
      </c>
      <c r="B259" s="78" t="s">
        <v>89</v>
      </c>
      <c r="C259" s="86" t="s">
        <v>89</v>
      </c>
      <c r="D259" s="86" t="s">
        <v>89</v>
      </c>
      <c r="E259" s="86" t="s">
        <v>89</v>
      </c>
      <c r="F259" s="86" t="s">
        <v>89</v>
      </c>
      <c r="G259" s="86" t="s">
        <v>89</v>
      </c>
      <c r="H259" s="86" t="s">
        <v>89</v>
      </c>
      <c r="I259" s="86" t="s">
        <v>89</v>
      </c>
      <c r="J259" s="86" t="s">
        <v>89</v>
      </c>
      <c r="K259" s="86" t="s">
        <v>89</v>
      </c>
      <c r="L259" s="86" t="s">
        <v>89</v>
      </c>
      <c r="M259" s="86" t="s">
        <v>89</v>
      </c>
      <c r="N259" s="86" t="s">
        <v>89</v>
      </c>
      <c r="O259">
        <v>0.12452757358551025</v>
      </c>
      <c r="P259">
        <v>8.8686541739207675E-2</v>
      </c>
      <c r="Q259">
        <v>5.6818954998438823E-2</v>
      </c>
      <c r="R259">
        <v>1.8668234622043492E-2</v>
      </c>
      <c r="S259">
        <v>0</v>
      </c>
      <c r="T259">
        <v>0</v>
      </c>
      <c r="U259">
        <v>0</v>
      </c>
      <c r="V259">
        <v>0</v>
      </c>
      <c r="W259">
        <v>0</v>
      </c>
      <c r="X259">
        <v>0</v>
      </c>
      <c r="Y259">
        <v>0</v>
      </c>
      <c r="Z259">
        <v>0</v>
      </c>
      <c r="AA259" s="69">
        <v>0</v>
      </c>
    </row>
    <row r="260" spans="1:27" x14ac:dyDescent="0.3">
      <c r="A260" s="67">
        <v>3</v>
      </c>
      <c r="B260" s="78" t="s">
        <v>89</v>
      </c>
      <c r="C260" s="86" t="s">
        <v>89</v>
      </c>
      <c r="D260" s="86" t="s">
        <v>89</v>
      </c>
      <c r="E260" s="86" t="s">
        <v>89</v>
      </c>
      <c r="F260" s="86" t="s">
        <v>89</v>
      </c>
      <c r="G260" s="86" t="s">
        <v>89</v>
      </c>
      <c r="H260" s="86" t="s">
        <v>89</v>
      </c>
      <c r="I260" s="86" t="s">
        <v>89</v>
      </c>
      <c r="J260" s="86" t="s">
        <v>89</v>
      </c>
      <c r="K260" s="86" t="s">
        <v>89</v>
      </c>
      <c r="L260" s="86" t="s">
        <v>89</v>
      </c>
      <c r="M260" s="86" t="s">
        <v>89</v>
      </c>
      <c r="N260" s="86" t="s">
        <v>89</v>
      </c>
      <c r="O260">
        <v>0.12452757358551025</v>
      </c>
      <c r="P260">
        <v>8.8686541739207675E-2</v>
      </c>
      <c r="Q260">
        <v>5.6818954998438823E-2</v>
      </c>
      <c r="R260">
        <v>1.8668234622043492E-2</v>
      </c>
      <c r="S260">
        <v>0</v>
      </c>
      <c r="T260">
        <v>0</v>
      </c>
      <c r="U260">
        <v>0</v>
      </c>
      <c r="V260">
        <v>0</v>
      </c>
      <c r="W260">
        <v>0</v>
      </c>
      <c r="X260">
        <v>0</v>
      </c>
      <c r="Y260">
        <v>0</v>
      </c>
      <c r="Z260">
        <v>0</v>
      </c>
      <c r="AA260" s="69">
        <v>0</v>
      </c>
    </row>
    <row r="261" spans="1:27" x14ac:dyDescent="0.3">
      <c r="A261" s="67">
        <v>4</v>
      </c>
      <c r="B261" s="78" t="s">
        <v>89</v>
      </c>
      <c r="C261" s="86" t="s">
        <v>89</v>
      </c>
      <c r="D261" s="86" t="s">
        <v>89</v>
      </c>
      <c r="E261" s="86" t="s">
        <v>89</v>
      </c>
      <c r="F261" s="86" t="s">
        <v>89</v>
      </c>
      <c r="G261" s="86" t="s">
        <v>89</v>
      </c>
      <c r="H261" s="86" t="s">
        <v>89</v>
      </c>
      <c r="I261" s="86" t="s">
        <v>89</v>
      </c>
      <c r="J261" s="86" t="s">
        <v>89</v>
      </c>
      <c r="K261" s="86" t="s">
        <v>89</v>
      </c>
      <c r="L261" s="86" t="s">
        <v>89</v>
      </c>
      <c r="M261" s="86" t="s">
        <v>89</v>
      </c>
      <c r="N261" s="86" t="s">
        <v>89</v>
      </c>
      <c r="O261">
        <v>0.12452757358551025</v>
      </c>
      <c r="P261">
        <v>8.8686541739207675E-2</v>
      </c>
      <c r="Q261">
        <v>5.6818954998438823E-2</v>
      </c>
      <c r="R261">
        <v>1.8668234622043492E-2</v>
      </c>
      <c r="S261">
        <v>0</v>
      </c>
      <c r="T261">
        <v>0</v>
      </c>
      <c r="U261">
        <v>0</v>
      </c>
      <c r="V261">
        <v>0</v>
      </c>
      <c r="W261">
        <v>0</v>
      </c>
      <c r="X261">
        <v>0</v>
      </c>
      <c r="Y261">
        <v>0</v>
      </c>
      <c r="Z261">
        <v>0</v>
      </c>
      <c r="AA261" s="69">
        <v>0</v>
      </c>
    </row>
    <row r="262" spans="1:27" x14ac:dyDescent="0.3">
      <c r="A262" s="67">
        <v>5</v>
      </c>
      <c r="B262" s="78" t="s">
        <v>89</v>
      </c>
      <c r="C262" s="86" t="s">
        <v>89</v>
      </c>
      <c r="D262" s="86" t="s">
        <v>89</v>
      </c>
      <c r="E262" s="86" t="s">
        <v>89</v>
      </c>
      <c r="F262" s="86" t="s">
        <v>89</v>
      </c>
      <c r="G262" s="86" t="s">
        <v>89</v>
      </c>
      <c r="H262" s="86" t="s">
        <v>89</v>
      </c>
      <c r="I262" s="86" t="s">
        <v>89</v>
      </c>
      <c r="J262" s="86" t="s">
        <v>89</v>
      </c>
      <c r="K262" s="86" t="s">
        <v>89</v>
      </c>
      <c r="L262" s="86" t="s">
        <v>89</v>
      </c>
      <c r="M262" s="86" t="s">
        <v>89</v>
      </c>
      <c r="N262" s="86" t="s">
        <v>89</v>
      </c>
      <c r="O262">
        <v>0.12452757358551025</v>
      </c>
      <c r="P262">
        <v>8.8686541739207675E-2</v>
      </c>
      <c r="Q262">
        <v>5.6818954998438823E-2</v>
      </c>
      <c r="R262">
        <v>1.8668234622043492E-2</v>
      </c>
      <c r="S262">
        <v>0</v>
      </c>
      <c r="T262">
        <v>0</v>
      </c>
      <c r="U262">
        <v>0</v>
      </c>
      <c r="V262">
        <v>0</v>
      </c>
      <c r="W262">
        <v>0</v>
      </c>
      <c r="X262">
        <v>0</v>
      </c>
      <c r="Y262">
        <v>0</v>
      </c>
      <c r="Z262">
        <v>0</v>
      </c>
      <c r="AA262" s="69">
        <v>0</v>
      </c>
    </row>
    <row r="263" spans="1:27" x14ac:dyDescent="0.3">
      <c r="A263" s="67">
        <v>6</v>
      </c>
      <c r="B263" s="78" t="s">
        <v>89</v>
      </c>
      <c r="C263" s="86" t="s">
        <v>89</v>
      </c>
      <c r="D263" s="86" t="s">
        <v>89</v>
      </c>
      <c r="E263" s="86" t="s">
        <v>89</v>
      </c>
      <c r="F263" s="86" t="s">
        <v>89</v>
      </c>
      <c r="G263" s="86" t="s">
        <v>89</v>
      </c>
      <c r="H263" s="86" t="s">
        <v>89</v>
      </c>
      <c r="I263" s="86" t="s">
        <v>89</v>
      </c>
      <c r="J263" s="86" t="s">
        <v>89</v>
      </c>
      <c r="K263" s="86" t="s">
        <v>89</v>
      </c>
      <c r="L263" s="86" t="s">
        <v>89</v>
      </c>
      <c r="M263" s="86" t="s">
        <v>89</v>
      </c>
      <c r="N263" s="86" t="s">
        <v>89</v>
      </c>
      <c r="O263">
        <v>0.12452757358551025</v>
      </c>
      <c r="P263">
        <v>8.8686541739207675E-2</v>
      </c>
      <c r="Q263">
        <v>5.6818954998438823E-2</v>
      </c>
      <c r="R263">
        <v>1.8668234622043492E-2</v>
      </c>
      <c r="S263">
        <v>0</v>
      </c>
      <c r="T263">
        <v>0</v>
      </c>
      <c r="U263">
        <v>0</v>
      </c>
      <c r="V263">
        <v>0</v>
      </c>
      <c r="W263">
        <v>0</v>
      </c>
      <c r="X263">
        <v>0</v>
      </c>
      <c r="Y263">
        <v>0</v>
      </c>
      <c r="Z263">
        <v>0</v>
      </c>
      <c r="AA263" s="69">
        <v>0</v>
      </c>
    </row>
    <row r="264" spans="1:27" x14ac:dyDescent="0.3">
      <c r="A264" s="67">
        <v>7</v>
      </c>
      <c r="B264" s="78" t="s">
        <v>89</v>
      </c>
      <c r="C264" s="86" t="s">
        <v>89</v>
      </c>
      <c r="D264" s="86" t="s">
        <v>89</v>
      </c>
      <c r="E264" s="86" t="s">
        <v>89</v>
      </c>
      <c r="F264" s="86" t="s">
        <v>89</v>
      </c>
      <c r="G264" s="86" t="s">
        <v>89</v>
      </c>
      <c r="H264" s="86" t="s">
        <v>89</v>
      </c>
      <c r="I264" s="86" t="s">
        <v>89</v>
      </c>
      <c r="J264" s="86" t="s">
        <v>89</v>
      </c>
      <c r="K264" s="86" t="s">
        <v>89</v>
      </c>
      <c r="L264" s="86" t="s">
        <v>89</v>
      </c>
      <c r="M264" s="86" t="s">
        <v>89</v>
      </c>
      <c r="N264" s="86" t="s">
        <v>89</v>
      </c>
      <c r="O264">
        <v>0.12452757358551025</v>
      </c>
      <c r="P264">
        <v>8.8686541739207675E-2</v>
      </c>
      <c r="Q264">
        <v>5.6818954998438823E-2</v>
      </c>
      <c r="R264">
        <v>1.8668234622043492E-2</v>
      </c>
      <c r="S264">
        <v>0</v>
      </c>
      <c r="T264">
        <v>0</v>
      </c>
      <c r="U264">
        <v>0</v>
      </c>
      <c r="V264">
        <v>0</v>
      </c>
      <c r="W264">
        <v>0</v>
      </c>
      <c r="X264">
        <v>0</v>
      </c>
      <c r="Y264">
        <v>0</v>
      </c>
      <c r="Z264">
        <v>0</v>
      </c>
      <c r="AA264" s="69">
        <v>0</v>
      </c>
    </row>
    <row r="265" spans="1:27" x14ac:dyDescent="0.3">
      <c r="A265" s="67">
        <v>8</v>
      </c>
      <c r="B265" s="78" t="s">
        <v>89</v>
      </c>
      <c r="C265" s="86" t="s">
        <v>89</v>
      </c>
      <c r="D265" s="86" t="s">
        <v>89</v>
      </c>
      <c r="E265" s="86" t="s">
        <v>89</v>
      </c>
      <c r="F265" s="86" t="s">
        <v>89</v>
      </c>
      <c r="G265" s="86" t="s">
        <v>89</v>
      </c>
      <c r="H265" s="86" t="s">
        <v>89</v>
      </c>
      <c r="I265" s="86" t="s">
        <v>89</v>
      </c>
      <c r="J265" s="86" t="s">
        <v>89</v>
      </c>
      <c r="K265" s="86" t="s">
        <v>89</v>
      </c>
      <c r="L265" s="86" t="s">
        <v>89</v>
      </c>
      <c r="M265" s="86" t="s">
        <v>89</v>
      </c>
      <c r="N265" s="86" t="s">
        <v>89</v>
      </c>
      <c r="O265">
        <v>0.12452757358551025</v>
      </c>
      <c r="P265">
        <v>8.8686541739207675E-2</v>
      </c>
      <c r="Q265">
        <v>5.6818954998438823E-2</v>
      </c>
      <c r="R265">
        <v>1.8668234622043492E-2</v>
      </c>
      <c r="S265">
        <v>0</v>
      </c>
      <c r="T265">
        <v>0</v>
      </c>
      <c r="U265">
        <v>0</v>
      </c>
      <c r="V265">
        <v>0</v>
      </c>
      <c r="W265">
        <v>0</v>
      </c>
      <c r="X265">
        <v>0</v>
      </c>
      <c r="Y265">
        <v>0</v>
      </c>
      <c r="Z265">
        <v>0</v>
      </c>
      <c r="AA265" s="69">
        <v>0</v>
      </c>
    </row>
    <row r="266" spans="1:27" x14ac:dyDescent="0.3">
      <c r="A266" s="67">
        <v>9</v>
      </c>
      <c r="B266" s="78" t="s">
        <v>89</v>
      </c>
      <c r="C266" s="86" t="s">
        <v>89</v>
      </c>
      <c r="D266" s="86" t="s">
        <v>89</v>
      </c>
      <c r="E266" s="86" t="s">
        <v>89</v>
      </c>
      <c r="F266" s="86" t="s">
        <v>89</v>
      </c>
      <c r="G266" s="86" t="s">
        <v>89</v>
      </c>
      <c r="H266" s="86" t="s">
        <v>89</v>
      </c>
      <c r="I266" s="86" t="s">
        <v>89</v>
      </c>
      <c r="J266" s="86" t="s">
        <v>89</v>
      </c>
      <c r="K266" s="86" t="s">
        <v>89</v>
      </c>
      <c r="L266" s="86" t="s">
        <v>89</v>
      </c>
      <c r="M266" s="86" t="s">
        <v>89</v>
      </c>
      <c r="N266" s="86" t="s">
        <v>89</v>
      </c>
      <c r="O266">
        <v>0.12452757358551025</v>
      </c>
      <c r="P266">
        <v>8.8686541739207675E-2</v>
      </c>
      <c r="Q266">
        <v>5.6818954998438823E-2</v>
      </c>
      <c r="R266">
        <v>1.8668234622043492E-2</v>
      </c>
      <c r="S266">
        <v>0</v>
      </c>
      <c r="T266">
        <v>0</v>
      </c>
      <c r="U266">
        <v>0</v>
      </c>
      <c r="V266">
        <v>0</v>
      </c>
      <c r="W266">
        <v>0</v>
      </c>
      <c r="X266">
        <v>0</v>
      </c>
      <c r="Y266">
        <v>0</v>
      </c>
      <c r="Z266">
        <v>0</v>
      </c>
      <c r="AA266" s="69">
        <v>0</v>
      </c>
    </row>
    <row r="267" spans="1:27" x14ac:dyDescent="0.3">
      <c r="A267" s="67">
        <v>10</v>
      </c>
      <c r="B267" s="78" t="s">
        <v>89</v>
      </c>
      <c r="C267" s="86" t="s">
        <v>89</v>
      </c>
      <c r="D267" s="86" t="s">
        <v>89</v>
      </c>
      <c r="E267" s="86" t="s">
        <v>89</v>
      </c>
      <c r="F267" s="86" t="s">
        <v>89</v>
      </c>
      <c r="G267" s="86" t="s">
        <v>89</v>
      </c>
      <c r="H267" s="86" t="s">
        <v>89</v>
      </c>
      <c r="I267" s="86" t="s">
        <v>89</v>
      </c>
      <c r="J267" s="86" t="s">
        <v>89</v>
      </c>
      <c r="K267" s="86" t="s">
        <v>89</v>
      </c>
      <c r="L267" s="86" t="s">
        <v>89</v>
      </c>
      <c r="M267" s="86" t="s">
        <v>89</v>
      </c>
      <c r="N267" s="86" t="s">
        <v>89</v>
      </c>
      <c r="O267">
        <v>0.12452757358551025</v>
      </c>
      <c r="P267">
        <v>8.8686541739207675E-2</v>
      </c>
      <c r="Q267">
        <v>5.6818954998438823E-2</v>
      </c>
      <c r="R267">
        <v>1.8668234622043492E-2</v>
      </c>
      <c r="S267">
        <v>0</v>
      </c>
      <c r="T267">
        <v>0</v>
      </c>
      <c r="U267">
        <v>0</v>
      </c>
      <c r="V267">
        <v>0</v>
      </c>
      <c r="W267">
        <v>0</v>
      </c>
      <c r="X267">
        <v>0</v>
      </c>
      <c r="Y267">
        <v>0</v>
      </c>
      <c r="Z267">
        <v>0</v>
      </c>
      <c r="AA267" s="69">
        <v>0</v>
      </c>
    </row>
    <row r="268" spans="1:27" x14ac:dyDescent="0.3">
      <c r="A268" s="67">
        <v>11</v>
      </c>
      <c r="B268" s="78" t="s">
        <v>89</v>
      </c>
      <c r="C268" s="86" t="s">
        <v>89</v>
      </c>
      <c r="D268" s="86" t="s">
        <v>89</v>
      </c>
      <c r="E268" s="86" t="s">
        <v>89</v>
      </c>
      <c r="F268" s="86" t="s">
        <v>89</v>
      </c>
      <c r="G268" s="86" t="s">
        <v>89</v>
      </c>
      <c r="H268" s="86" t="s">
        <v>89</v>
      </c>
      <c r="I268" s="86" t="s">
        <v>89</v>
      </c>
      <c r="J268" s="86" t="s">
        <v>89</v>
      </c>
      <c r="K268" s="86" t="s">
        <v>89</v>
      </c>
      <c r="L268" s="86" t="s">
        <v>89</v>
      </c>
      <c r="M268" s="86" t="s">
        <v>89</v>
      </c>
      <c r="N268" s="86" t="s">
        <v>89</v>
      </c>
      <c r="O268">
        <v>0.12452757358551025</v>
      </c>
      <c r="P268">
        <v>8.8686541739207675E-2</v>
      </c>
      <c r="Q268">
        <v>5.6818954998438823E-2</v>
      </c>
      <c r="R268">
        <v>1.8668234622043492E-2</v>
      </c>
      <c r="S268">
        <v>0</v>
      </c>
      <c r="T268">
        <v>0</v>
      </c>
      <c r="U268">
        <v>0</v>
      </c>
      <c r="V268">
        <v>0</v>
      </c>
      <c r="W268">
        <v>0</v>
      </c>
      <c r="X268">
        <v>0</v>
      </c>
      <c r="Y268">
        <v>0</v>
      </c>
      <c r="Z268">
        <v>0</v>
      </c>
      <c r="AA268" s="69">
        <v>0</v>
      </c>
    </row>
    <row r="269" spans="1:27" x14ac:dyDescent="0.3">
      <c r="A269" s="67">
        <v>12</v>
      </c>
      <c r="B269" s="78" t="s">
        <v>89</v>
      </c>
      <c r="C269" s="86" t="s">
        <v>89</v>
      </c>
      <c r="D269" s="86" t="s">
        <v>89</v>
      </c>
      <c r="E269" s="86" t="s">
        <v>89</v>
      </c>
      <c r="F269" s="86" t="s">
        <v>89</v>
      </c>
      <c r="G269" s="86" t="s">
        <v>89</v>
      </c>
      <c r="H269" s="86" t="s">
        <v>89</v>
      </c>
      <c r="I269" s="86" t="s">
        <v>89</v>
      </c>
      <c r="J269" s="86" t="s">
        <v>89</v>
      </c>
      <c r="K269" s="86" t="s">
        <v>89</v>
      </c>
      <c r="L269" s="86" t="s">
        <v>89</v>
      </c>
      <c r="M269" s="86" t="s">
        <v>89</v>
      </c>
      <c r="N269" s="86" t="s">
        <v>89</v>
      </c>
      <c r="O269">
        <v>0.12452757358551025</v>
      </c>
      <c r="P269">
        <v>8.8686541739207675E-2</v>
      </c>
      <c r="Q269">
        <v>5.6818954998438823E-2</v>
      </c>
      <c r="R269">
        <v>1.8668234622043492E-2</v>
      </c>
      <c r="S269">
        <v>0</v>
      </c>
      <c r="T269">
        <v>0</v>
      </c>
      <c r="U269">
        <v>0</v>
      </c>
      <c r="V269">
        <v>0</v>
      </c>
      <c r="W269">
        <v>0</v>
      </c>
      <c r="X269">
        <v>0</v>
      </c>
      <c r="Y269">
        <v>0</v>
      </c>
      <c r="Z269">
        <v>0</v>
      </c>
      <c r="AA269" s="69">
        <v>0</v>
      </c>
    </row>
    <row r="270" spans="1:27" x14ac:dyDescent="0.3">
      <c r="A270" s="67">
        <v>13</v>
      </c>
      <c r="B270" s="78" t="s">
        <v>89</v>
      </c>
      <c r="C270" s="86" t="s">
        <v>89</v>
      </c>
      <c r="D270" s="86" t="s">
        <v>89</v>
      </c>
      <c r="E270" s="86" t="s">
        <v>89</v>
      </c>
      <c r="F270" s="86" t="s">
        <v>89</v>
      </c>
      <c r="G270" s="86" t="s">
        <v>89</v>
      </c>
      <c r="H270" s="86" t="s">
        <v>89</v>
      </c>
      <c r="I270" s="86" t="s">
        <v>89</v>
      </c>
      <c r="J270" s="86" t="s">
        <v>89</v>
      </c>
      <c r="K270" s="86" t="s">
        <v>89</v>
      </c>
      <c r="L270" s="86" t="s">
        <v>89</v>
      </c>
      <c r="M270" s="86" t="s">
        <v>89</v>
      </c>
      <c r="N270" s="86" t="s">
        <v>89</v>
      </c>
      <c r="O270">
        <v>0.12452757358551025</v>
      </c>
      <c r="P270">
        <v>8.8686541739207675E-2</v>
      </c>
      <c r="Q270">
        <v>5.6818954998438823E-2</v>
      </c>
      <c r="R270">
        <v>1.8668234622043492E-2</v>
      </c>
      <c r="S270">
        <v>0</v>
      </c>
      <c r="T270">
        <v>0</v>
      </c>
      <c r="U270">
        <v>0</v>
      </c>
      <c r="V270">
        <v>0</v>
      </c>
      <c r="W270">
        <v>0</v>
      </c>
      <c r="X270">
        <v>0</v>
      </c>
      <c r="Y270">
        <v>0</v>
      </c>
      <c r="Z270">
        <v>0</v>
      </c>
      <c r="AA270" s="69">
        <v>0</v>
      </c>
    </row>
    <row r="271" spans="1:27" x14ac:dyDescent="0.3">
      <c r="A271" s="67">
        <v>14</v>
      </c>
      <c r="B271" s="78" t="s">
        <v>89</v>
      </c>
      <c r="C271" s="86" t="s">
        <v>89</v>
      </c>
      <c r="D271" s="86" t="s">
        <v>89</v>
      </c>
      <c r="E271" s="86" t="s">
        <v>89</v>
      </c>
      <c r="F271" s="86" t="s">
        <v>89</v>
      </c>
      <c r="G271" s="86" t="s">
        <v>89</v>
      </c>
      <c r="H271" s="86" t="s">
        <v>89</v>
      </c>
      <c r="I271" s="86" t="s">
        <v>89</v>
      </c>
      <c r="J271" s="86" t="s">
        <v>89</v>
      </c>
      <c r="K271" s="86" t="s">
        <v>89</v>
      </c>
      <c r="L271" s="86" t="s">
        <v>89</v>
      </c>
      <c r="M271" s="86" t="s">
        <v>89</v>
      </c>
      <c r="N271" s="86" t="s">
        <v>89</v>
      </c>
      <c r="O271">
        <v>0.12452757358551025</v>
      </c>
      <c r="P271">
        <v>8.8686541739207675E-2</v>
      </c>
      <c r="Q271">
        <v>5.6818954998438823E-2</v>
      </c>
      <c r="R271">
        <v>1.8668234622043492E-2</v>
      </c>
      <c r="S271">
        <v>0</v>
      </c>
      <c r="T271">
        <v>0</v>
      </c>
      <c r="U271">
        <v>0</v>
      </c>
      <c r="V271">
        <v>0</v>
      </c>
      <c r="W271">
        <v>0</v>
      </c>
      <c r="X271">
        <v>0</v>
      </c>
      <c r="Y271">
        <v>0</v>
      </c>
      <c r="Z271">
        <v>0</v>
      </c>
      <c r="AA271" s="69">
        <v>0</v>
      </c>
    </row>
    <row r="272" spans="1:27" x14ac:dyDescent="0.3">
      <c r="A272" s="67">
        <v>15</v>
      </c>
      <c r="B272" s="78" t="s">
        <v>89</v>
      </c>
      <c r="C272" s="86" t="s">
        <v>89</v>
      </c>
      <c r="D272" s="86" t="s">
        <v>89</v>
      </c>
      <c r="E272" s="86" t="s">
        <v>89</v>
      </c>
      <c r="F272" s="86" t="s">
        <v>89</v>
      </c>
      <c r="G272" s="86" t="s">
        <v>89</v>
      </c>
      <c r="H272" s="86" t="s">
        <v>89</v>
      </c>
      <c r="I272" s="86" t="s">
        <v>89</v>
      </c>
      <c r="J272" s="86" t="s">
        <v>89</v>
      </c>
      <c r="K272" s="86" t="s">
        <v>89</v>
      </c>
      <c r="L272" s="86" t="s">
        <v>89</v>
      </c>
      <c r="M272" s="86" t="s">
        <v>89</v>
      </c>
      <c r="N272" s="86" t="s">
        <v>89</v>
      </c>
      <c r="O272">
        <v>0.12452757358551025</v>
      </c>
      <c r="P272">
        <v>8.8686541739207675E-2</v>
      </c>
      <c r="Q272">
        <v>5.6818954998438823E-2</v>
      </c>
      <c r="R272">
        <v>1.8668234622043492E-2</v>
      </c>
      <c r="S272">
        <v>0</v>
      </c>
      <c r="T272">
        <v>0</v>
      </c>
      <c r="U272">
        <v>0</v>
      </c>
      <c r="V272">
        <v>0</v>
      </c>
      <c r="W272">
        <v>0</v>
      </c>
      <c r="X272">
        <v>0</v>
      </c>
      <c r="Y272">
        <v>0</v>
      </c>
      <c r="Z272">
        <v>0</v>
      </c>
      <c r="AA272" s="69">
        <v>0</v>
      </c>
    </row>
    <row r="273" spans="1:27" x14ac:dyDescent="0.3">
      <c r="A273" s="67">
        <v>16</v>
      </c>
      <c r="B273" s="78" t="s">
        <v>89</v>
      </c>
      <c r="C273" s="86" t="s">
        <v>89</v>
      </c>
      <c r="D273" s="86" t="s">
        <v>89</v>
      </c>
      <c r="E273" s="86" t="s">
        <v>89</v>
      </c>
      <c r="F273" s="86" t="s">
        <v>89</v>
      </c>
      <c r="G273" s="86" t="s">
        <v>89</v>
      </c>
      <c r="H273" s="86" t="s">
        <v>89</v>
      </c>
      <c r="I273" s="86" t="s">
        <v>89</v>
      </c>
      <c r="J273" s="86" t="s">
        <v>89</v>
      </c>
      <c r="K273" s="86" t="s">
        <v>89</v>
      </c>
      <c r="L273" s="86" t="s">
        <v>89</v>
      </c>
      <c r="M273" s="86" t="s">
        <v>89</v>
      </c>
      <c r="N273" s="86" t="s">
        <v>89</v>
      </c>
      <c r="O273">
        <v>0.12452757358551025</v>
      </c>
      <c r="P273">
        <v>8.8686541739207675E-2</v>
      </c>
      <c r="Q273">
        <v>5.6818954998438823E-2</v>
      </c>
      <c r="R273">
        <v>1.8668234622043492E-2</v>
      </c>
      <c r="S273">
        <v>0</v>
      </c>
      <c r="T273">
        <v>0</v>
      </c>
      <c r="U273">
        <v>0</v>
      </c>
      <c r="V273">
        <v>0</v>
      </c>
      <c r="W273">
        <v>0</v>
      </c>
      <c r="X273">
        <v>0</v>
      </c>
      <c r="Y273">
        <v>0</v>
      </c>
      <c r="Z273">
        <v>0</v>
      </c>
      <c r="AA273" s="69">
        <v>0</v>
      </c>
    </row>
    <row r="274" spans="1:27" x14ac:dyDescent="0.3">
      <c r="A274" s="67">
        <v>17</v>
      </c>
      <c r="B274" s="78" t="s">
        <v>89</v>
      </c>
      <c r="C274" s="86" t="s">
        <v>89</v>
      </c>
      <c r="D274" s="86" t="s">
        <v>89</v>
      </c>
      <c r="E274" s="86" t="s">
        <v>89</v>
      </c>
      <c r="F274" s="86" t="s">
        <v>89</v>
      </c>
      <c r="G274" s="86" t="s">
        <v>89</v>
      </c>
      <c r="H274" s="86" t="s">
        <v>89</v>
      </c>
      <c r="I274" s="86" t="s">
        <v>89</v>
      </c>
      <c r="J274" s="86" t="s">
        <v>89</v>
      </c>
      <c r="K274" s="86" t="s">
        <v>89</v>
      </c>
      <c r="L274" s="86" t="s">
        <v>89</v>
      </c>
      <c r="M274" s="86" t="s">
        <v>89</v>
      </c>
      <c r="N274" s="86" t="s">
        <v>89</v>
      </c>
      <c r="O274" s="86" t="s">
        <v>89</v>
      </c>
      <c r="P274">
        <v>8.8689164610515042E-2</v>
      </c>
      <c r="Q274">
        <v>5.6824504112486053E-2</v>
      </c>
      <c r="R274">
        <v>1.8668123991606025E-2</v>
      </c>
      <c r="S274">
        <v>0</v>
      </c>
      <c r="T274">
        <v>0</v>
      </c>
      <c r="U274">
        <v>0</v>
      </c>
      <c r="V274">
        <v>0</v>
      </c>
      <c r="W274">
        <v>0</v>
      </c>
      <c r="X274">
        <v>0</v>
      </c>
      <c r="Y274">
        <v>0</v>
      </c>
      <c r="Z274">
        <v>0</v>
      </c>
      <c r="AA274" s="69">
        <v>0</v>
      </c>
    </row>
    <row r="275" spans="1:27" x14ac:dyDescent="0.3">
      <c r="A275" s="67">
        <v>18</v>
      </c>
      <c r="B275" s="78" t="s">
        <v>89</v>
      </c>
      <c r="C275" s="86" t="s">
        <v>89</v>
      </c>
      <c r="D275" s="86" t="s">
        <v>89</v>
      </c>
      <c r="E275" s="86" t="s">
        <v>89</v>
      </c>
      <c r="F275" s="86" t="s">
        <v>89</v>
      </c>
      <c r="G275" s="86" t="s">
        <v>89</v>
      </c>
      <c r="H275" s="86" t="s">
        <v>89</v>
      </c>
      <c r="I275" s="86" t="s">
        <v>89</v>
      </c>
      <c r="J275" s="86" t="s">
        <v>89</v>
      </c>
      <c r="K275" s="86" t="s">
        <v>89</v>
      </c>
      <c r="L275" s="86" t="s">
        <v>89</v>
      </c>
      <c r="M275" s="86" t="s">
        <v>89</v>
      </c>
      <c r="N275" s="86" t="s">
        <v>89</v>
      </c>
      <c r="O275" s="86" t="s">
        <v>89</v>
      </c>
      <c r="P275">
        <v>8.8689164610515042E-2</v>
      </c>
      <c r="Q275">
        <v>5.6824504112486053E-2</v>
      </c>
      <c r="R275">
        <v>1.8668123991606025E-2</v>
      </c>
      <c r="S275">
        <v>0</v>
      </c>
      <c r="T275">
        <v>0</v>
      </c>
      <c r="U275">
        <v>0</v>
      </c>
      <c r="V275">
        <v>0</v>
      </c>
      <c r="W275">
        <v>0</v>
      </c>
      <c r="X275">
        <v>0</v>
      </c>
      <c r="Y275">
        <v>0</v>
      </c>
      <c r="Z275">
        <v>0</v>
      </c>
      <c r="AA275" s="69">
        <v>0</v>
      </c>
    </row>
    <row r="276" spans="1:27" x14ac:dyDescent="0.3">
      <c r="A276" s="67">
        <v>19</v>
      </c>
      <c r="B276" s="78" t="s">
        <v>89</v>
      </c>
      <c r="C276" s="86" t="s">
        <v>89</v>
      </c>
      <c r="D276" s="86" t="s">
        <v>89</v>
      </c>
      <c r="E276" s="86" t="s">
        <v>89</v>
      </c>
      <c r="F276" s="86" t="s">
        <v>89</v>
      </c>
      <c r="G276" s="86" t="s">
        <v>89</v>
      </c>
      <c r="H276" s="86" t="s">
        <v>89</v>
      </c>
      <c r="I276" s="86" t="s">
        <v>89</v>
      </c>
      <c r="J276" s="86" t="s">
        <v>89</v>
      </c>
      <c r="K276" s="86" t="s">
        <v>89</v>
      </c>
      <c r="L276" s="86" t="s">
        <v>89</v>
      </c>
      <c r="M276" s="86" t="s">
        <v>89</v>
      </c>
      <c r="N276" s="86" t="s">
        <v>89</v>
      </c>
      <c r="O276" s="86" t="s">
        <v>89</v>
      </c>
      <c r="P276" s="86" t="s">
        <v>89</v>
      </c>
      <c r="Q276">
        <v>5.6815675994405311E-2</v>
      </c>
      <c r="R276" s="86" t="s">
        <v>89</v>
      </c>
      <c r="S276" s="86" t="s">
        <v>89</v>
      </c>
      <c r="T276" s="86" t="s">
        <v>89</v>
      </c>
      <c r="U276" s="86" t="s">
        <v>89</v>
      </c>
      <c r="V276" s="86" t="s">
        <v>89</v>
      </c>
      <c r="W276" s="86" t="s">
        <v>89</v>
      </c>
      <c r="X276" s="86" t="s">
        <v>89</v>
      </c>
      <c r="Y276" s="86" t="s">
        <v>89</v>
      </c>
      <c r="Z276" s="86" t="s">
        <v>89</v>
      </c>
      <c r="AA276" s="85" t="s">
        <v>89</v>
      </c>
    </row>
    <row r="277" spans="1:27" x14ac:dyDescent="0.3">
      <c r="A277" s="67">
        <v>20</v>
      </c>
      <c r="B277" s="78" t="s">
        <v>89</v>
      </c>
      <c r="C277" s="86" t="s">
        <v>89</v>
      </c>
      <c r="D277" s="86" t="s">
        <v>89</v>
      </c>
      <c r="E277" s="86" t="s">
        <v>89</v>
      </c>
      <c r="F277" s="86" t="s">
        <v>89</v>
      </c>
      <c r="G277" s="86" t="s">
        <v>89</v>
      </c>
      <c r="H277" s="86" t="s">
        <v>89</v>
      </c>
      <c r="I277" s="86" t="s">
        <v>89</v>
      </c>
      <c r="J277" s="86" t="s">
        <v>89</v>
      </c>
      <c r="K277" s="86" t="s">
        <v>89</v>
      </c>
      <c r="L277" s="86" t="s">
        <v>89</v>
      </c>
      <c r="M277" s="86" t="s">
        <v>89</v>
      </c>
      <c r="N277" s="86" t="s">
        <v>89</v>
      </c>
      <c r="O277" s="86" t="s">
        <v>89</v>
      </c>
      <c r="P277" s="86" t="s">
        <v>89</v>
      </c>
      <c r="Q277">
        <v>5.6793786579946555E-2</v>
      </c>
      <c r="R277" s="86" t="s">
        <v>89</v>
      </c>
      <c r="S277">
        <v>0</v>
      </c>
      <c r="T277">
        <v>0</v>
      </c>
      <c r="U277">
        <v>0</v>
      </c>
      <c r="V277">
        <v>0</v>
      </c>
      <c r="W277">
        <v>0</v>
      </c>
      <c r="X277">
        <v>0</v>
      </c>
      <c r="Y277">
        <v>0</v>
      </c>
      <c r="Z277">
        <v>0</v>
      </c>
      <c r="AA277" s="69">
        <v>0</v>
      </c>
    </row>
    <row r="278" spans="1:27" x14ac:dyDescent="0.3">
      <c r="A278" s="67">
        <v>21</v>
      </c>
      <c r="B278" s="78" t="s">
        <v>89</v>
      </c>
      <c r="C278" s="86" t="s">
        <v>89</v>
      </c>
      <c r="D278" s="86" t="s">
        <v>89</v>
      </c>
      <c r="E278" s="86" t="s">
        <v>89</v>
      </c>
      <c r="F278" s="86" t="s">
        <v>89</v>
      </c>
      <c r="G278" s="86" t="s">
        <v>89</v>
      </c>
      <c r="H278" s="86" t="s">
        <v>89</v>
      </c>
      <c r="I278" s="86" t="s">
        <v>89</v>
      </c>
      <c r="J278" s="86" t="s">
        <v>89</v>
      </c>
      <c r="K278" s="86" t="s">
        <v>89</v>
      </c>
      <c r="L278" s="86" t="s">
        <v>89</v>
      </c>
      <c r="M278" s="86" t="s">
        <v>89</v>
      </c>
      <c r="N278" s="86" t="s">
        <v>89</v>
      </c>
      <c r="O278" s="86" t="s">
        <v>89</v>
      </c>
      <c r="P278" s="86" t="s">
        <v>89</v>
      </c>
      <c r="Q278" s="86" t="s">
        <v>89</v>
      </c>
      <c r="R278">
        <v>1.866861246400307E-2</v>
      </c>
      <c r="S278">
        <v>0</v>
      </c>
      <c r="T278">
        <v>0</v>
      </c>
      <c r="U278">
        <v>0</v>
      </c>
      <c r="V278">
        <v>0</v>
      </c>
      <c r="W278">
        <v>0</v>
      </c>
      <c r="X278">
        <v>0</v>
      </c>
      <c r="Y278">
        <v>0</v>
      </c>
      <c r="Z278">
        <v>0</v>
      </c>
      <c r="AA278" s="69">
        <v>0</v>
      </c>
    </row>
    <row r="279" spans="1:27" x14ac:dyDescent="0.3">
      <c r="A279" s="67">
        <v>22</v>
      </c>
      <c r="B279" s="78" t="s">
        <v>89</v>
      </c>
      <c r="C279" s="86" t="s">
        <v>89</v>
      </c>
      <c r="D279" s="86" t="s">
        <v>89</v>
      </c>
      <c r="E279" s="86" t="s">
        <v>89</v>
      </c>
      <c r="F279" s="86" t="s">
        <v>89</v>
      </c>
      <c r="G279" s="86" t="s">
        <v>89</v>
      </c>
      <c r="H279" s="86" t="s">
        <v>89</v>
      </c>
      <c r="I279" s="86" t="s">
        <v>89</v>
      </c>
      <c r="J279" s="86" t="s">
        <v>89</v>
      </c>
      <c r="K279" s="86" t="s">
        <v>89</v>
      </c>
      <c r="L279" s="86" t="s">
        <v>89</v>
      </c>
      <c r="M279" s="86" t="s">
        <v>89</v>
      </c>
      <c r="N279" s="86" t="s">
        <v>89</v>
      </c>
      <c r="O279" s="86" t="s">
        <v>89</v>
      </c>
      <c r="P279" s="86" t="s">
        <v>89</v>
      </c>
      <c r="Q279" s="86" t="s">
        <v>89</v>
      </c>
      <c r="R279">
        <v>1.8668614546586439E-2</v>
      </c>
      <c r="S279">
        <v>0</v>
      </c>
      <c r="T279">
        <v>0</v>
      </c>
      <c r="U279">
        <v>0</v>
      </c>
      <c r="V279">
        <v>0</v>
      </c>
      <c r="W279">
        <v>0</v>
      </c>
      <c r="X279">
        <v>0</v>
      </c>
      <c r="Y279">
        <v>0</v>
      </c>
      <c r="Z279">
        <v>0</v>
      </c>
      <c r="AA279" s="69">
        <v>0</v>
      </c>
    </row>
    <row r="280" spans="1:27" x14ac:dyDescent="0.3">
      <c r="A280" s="67">
        <v>23</v>
      </c>
      <c r="B280" s="78" t="s">
        <v>89</v>
      </c>
      <c r="C280" s="86" t="s">
        <v>89</v>
      </c>
      <c r="D280" s="86" t="s">
        <v>89</v>
      </c>
      <c r="E280" s="86" t="s">
        <v>89</v>
      </c>
      <c r="F280" s="86" t="s">
        <v>89</v>
      </c>
      <c r="G280" s="86" t="s">
        <v>89</v>
      </c>
      <c r="H280" s="86" t="s">
        <v>89</v>
      </c>
      <c r="I280" s="86" t="s">
        <v>89</v>
      </c>
      <c r="J280" s="86" t="s">
        <v>89</v>
      </c>
      <c r="K280" s="86" t="s">
        <v>89</v>
      </c>
      <c r="L280" s="86" t="s">
        <v>89</v>
      </c>
      <c r="M280" s="86" t="s">
        <v>89</v>
      </c>
      <c r="N280" s="86" t="s">
        <v>89</v>
      </c>
      <c r="O280" s="86" t="s">
        <v>89</v>
      </c>
      <c r="P280" s="86" t="s">
        <v>89</v>
      </c>
      <c r="Q280" s="86" t="s">
        <v>89</v>
      </c>
      <c r="R280" s="86" t="s">
        <v>89</v>
      </c>
      <c r="S280">
        <v>0</v>
      </c>
      <c r="T280">
        <v>0</v>
      </c>
      <c r="U280">
        <v>0</v>
      </c>
      <c r="V280">
        <v>0</v>
      </c>
      <c r="W280">
        <v>0</v>
      </c>
      <c r="X280">
        <v>0</v>
      </c>
      <c r="Y280">
        <v>0</v>
      </c>
      <c r="Z280">
        <v>0</v>
      </c>
      <c r="AA280" s="69">
        <v>0</v>
      </c>
    </row>
    <row r="281" spans="1:27" x14ac:dyDescent="0.3">
      <c r="A281" s="67">
        <v>24</v>
      </c>
      <c r="B281" s="78" t="s">
        <v>89</v>
      </c>
      <c r="C281" s="86" t="s">
        <v>89</v>
      </c>
      <c r="D281" s="86" t="s">
        <v>89</v>
      </c>
      <c r="E281" s="86" t="s">
        <v>89</v>
      </c>
      <c r="F281" s="86" t="s">
        <v>89</v>
      </c>
      <c r="G281" s="86" t="s">
        <v>89</v>
      </c>
      <c r="H281" s="86" t="s">
        <v>89</v>
      </c>
      <c r="I281" s="86" t="s">
        <v>89</v>
      </c>
      <c r="J281" s="86" t="s">
        <v>89</v>
      </c>
      <c r="K281" s="86" t="s">
        <v>89</v>
      </c>
      <c r="L281" s="86" t="s">
        <v>89</v>
      </c>
      <c r="M281" s="86" t="s">
        <v>89</v>
      </c>
      <c r="N281" s="86" t="s">
        <v>89</v>
      </c>
      <c r="O281" s="86" t="s">
        <v>89</v>
      </c>
      <c r="P281" s="86" t="s">
        <v>89</v>
      </c>
      <c r="Q281" s="86" t="s">
        <v>89</v>
      </c>
      <c r="R281" s="86" t="s">
        <v>89</v>
      </c>
      <c r="S281" s="86" t="s">
        <v>89</v>
      </c>
      <c r="T281">
        <v>0</v>
      </c>
      <c r="U281">
        <v>0</v>
      </c>
      <c r="V281">
        <v>0</v>
      </c>
      <c r="W281">
        <v>0</v>
      </c>
      <c r="X281">
        <v>0</v>
      </c>
      <c r="Y281">
        <v>0</v>
      </c>
      <c r="Z281">
        <v>0</v>
      </c>
      <c r="AA281" s="69">
        <v>0</v>
      </c>
    </row>
    <row r="282" spans="1:27" x14ac:dyDescent="0.3">
      <c r="A282" s="67">
        <v>25</v>
      </c>
      <c r="B282" s="79" t="s">
        <v>89</v>
      </c>
      <c r="C282" s="84" t="s">
        <v>89</v>
      </c>
      <c r="D282" s="84" t="s">
        <v>89</v>
      </c>
      <c r="E282" s="84" t="s">
        <v>89</v>
      </c>
      <c r="F282" s="84" t="s">
        <v>89</v>
      </c>
      <c r="G282" s="84" t="s">
        <v>89</v>
      </c>
      <c r="H282" s="84" t="s">
        <v>89</v>
      </c>
      <c r="I282" s="84" t="s">
        <v>89</v>
      </c>
      <c r="J282" s="84" t="s">
        <v>89</v>
      </c>
      <c r="K282" s="84" t="s">
        <v>89</v>
      </c>
      <c r="L282" s="84" t="s">
        <v>89</v>
      </c>
      <c r="M282" s="84" t="s">
        <v>89</v>
      </c>
      <c r="N282" s="84" t="s">
        <v>89</v>
      </c>
      <c r="O282" s="84" t="s">
        <v>89</v>
      </c>
      <c r="P282" s="84" t="s">
        <v>89</v>
      </c>
      <c r="Q282" s="84" t="s">
        <v>89</v>
      </c>
      <c r="R282" s="84" t="s">
        <v>89</v>
      </c>
      <c r="S282" s="84" t="s">
        <v>89</v>
      </c>
      <c r="T282" s="70">
        <v>0</v>
      </c>
      <c r="U282" s="70">
        <v>0</v>
      </c>
      <c r="V282" s="70">
        <v>0</v>
      </c>
      <c r="W282" s="70">
        <v>0</v>
      </c>
      <c r="X282" s="70">
        <v>0</v>
      </c>
      <c r="Y282" s="70">
        <v>0</v>
      </c>
      <c r="Z282" s="70">
        <v>0</v>
      </c>
      <c r="AA282" s="71">
        <v>0</v>
      </c>
    </row>
    <row r="284" spans="1:27" x14ac:dyDescent="0.3">
      <c r="A284" s="80" t="s">
        <v>85</v>
      </c>
      <c r="B284" s="67">
        <v>0</v>
      </c>
      <c r="C284" s="67">
        <v>1</v>
      </c>
      <c r="D284" s="67">
        <v>2</v>
      </c>
      <c r="E284" s="67">
        <v>3</v>
      </c>
      <c r="F284" s="67">
        <v>4</v>
      </c>
      <c r="G284" s="67">
        <v>5</v>
      </c>
      <c r="H284" s="67">
        <v>6</v>
      </c>
      <c r="I284" s="67">
        <v>7</v>
      </c>
      <c r="J284" s="67">
        <v>8</v>
      </c>
      <c r="K284" s="67">
        <v>9</v>
      </c>
      <c r="L284" s="67">
        <v>10</v>
      </c>
      <c r="M284" s="67">
        <v>11</v>
      </c>
      <c r="N284" s="67">
        <v>12</v>
      </c>
      <c r="O284" s="67">
        <v>13</v>
      </c>
      <c r="P284" s="67">
        <v>14</v>
      </c>
      <c r="Q284" s="67">
        <v>15</v>
      </c>
      <c r="R284" s="67">
        <v>16</v>
      </c>
      <c r="S284" s="67">
        <v>17</v>
      </c>
      <c r="T284" s="67">
        <v>18</v>
      </c>
      <c r="U284" s="67">
        <v>19</v>
      </c>
      <c r="V284" s="67">
        <v>20</v>
      </c>
      <c r="W284" s="67">
        <v>21</v>
      </c>
      <c r="X284" s="67">
        <v>22</v>
      </c>
      <c r="Y284" s="67">
        <v>23</v>
      </c>
      <c r="Z284" s="67">
        <v>24</v>
      </c>
      <c r="AA284" s="67">
        <v>25</v>
      </c>
    </row>
    <row r="285" spans="1:27" x14ac:dyDescent="0.3">
      <c r="A285" s="67">
        <v>0</v>
      </c>
      <c r="B285" s="82" t="s">
        <v>89</v>
      </c>
      <c r="C285" s="83" t="s">
        <v>89</v>
      </c>
      <c r="D285" s="83" t="s">
        <v>89</v>
      </c>
      <c r="E285" s="83" t="s">
        <v>89</v>
      </c>
      <c r="F285" s="83" t="s">
        <v>89</v>
      </c>
      <c r="G285" s="83" t="s">
        <v>89</v>
      </c>
      <c r="H285" s="83" t="s">
        <v>89</v>
      </c>
      <c r="I285" s="83" t="s">
        <v>89</v>
      </c>
      <c r="J285" s="83" t="s">
        <v>89</v>
      </c>
      <c r="K285" s="83" t="s">
        <v>89</v>
      </c>
      <c r="L285" s="83" t="s">
        <v>89</v>
      </c>
      <c r="M285" s="83" t="s">
        <v>89</v>
      </c>
      <c r="N285" s="83" t="s">
        <v>89</v>
      </c>
      <c r="O285" s="75">
        <v>0</v>
      </c>
      <c r="P285" s="75">
        <v>0</v>
      </c>
      <c r="Q285" s="75">
        <v>0</v>
      </c>
      <c r="R285" s="75">
        <v>0</v>
      </c>
      <c r="S285" s="75">
        <v>0</v>
      </c>
      <c r="T285" s="75">
        <v>0</v>
      </c>
      <c r="U285" s="75">
        <v>0</v>
      </c>
      <c r="V285" s="75">
        <v>0</v>
      </c>
      <c r="W285" s="75">
        <v>0</v>
      </c>
      <c r="X285" s="75">
        <v>0</v>
      </c>
      <c r="Y285" s="75">
        <v>0</v>
      </c>
      <c r="Z285" s="75">
        <v>0</v>
      </c>
      <c r="AA285" s="76">
        <v>0</v>
      </c>
    </row>
    <row r="286" spans="1:27" x14ac:dyDescent="0.3">
      <c r="A286" s="67">
        <v>1</v>
      </c>
      <c r="B286" s="78" t="s">
        <v>89</v>
      </c>
      <c r="C286" s="86" t="s">
        <v>89</v>
      </c>
      <c r="D286" s="86" t="s">
        <v>89</v>
      </c>
      <c r="E286" s="86" t="s">
        <v>89</v>
      </c>
      <c r="F286" s="86" t="s">
        <v>89</v>
      </c>
      <c r="G286" s="86" t="s">
        <v>89</v>
      </c>
      <c r="H286" s="86" t="s">
        <v>89</v>
      </c>
      <c r="I286" s="86" t="s">
        <v>89</v>
      </c>
      <c r="J286" s="86" t="s">
        <v>89</v>
      </c>
      <c r="K286" s="86" t="s">
        <v>89</v>
      </c>
      <c r="L286" s="86" t="s">
        <v>89</v>
      </c>
      <c r="M286" s="86" t="s">
        <v>89</v>
      </c>
      <c r="N286" s="86" t="s">
        <v>89</v>
      </c>
      <c r="O286">
        <v>0</v>
      </c>
      <c r="P286">
        <v>0</v>
      </c>
      <c r="Q286">
        <v>0</v>
      </c>
      <c r="R286">
        <v>0</v>
      </c>
      <c r="S286">
        <v>0</v>
      </c>
      <c r="T286">
        <v>0</v>
      </c>
      <c r="U286">
        <v>0</v>
      </c>
      <c r="V286">
        <v>0</v>
      </c>
      <c r="W286">
        <v>0</v>
      </c>
      <c r="X286">
        <v>0</v>
      </c>
      <c r="Y286">
        <v>0</v>
      </c>
      <c r="Z286">
        <v>0</v>
      </c>
      <c r="AA286" s="69">
        <v>0</v>
      </c>
    </row>
    <row r="287" spans="1:27" x14ac:dyDescent="0.3">
      <c r="A287" s="67">
        <v>2</v>
      </c>
      <c r="B287" s="78" t="s">
        <v>89</v>
      </c>
      <c r="C287" s="86" t="s">
        <v>89</v>
      </c>
      <c r="D287" s="86" t="s">
        <v>89</v>
      </c>
      <c r="E287" s="86" t="s">
        <v>89</v>
      </c>
      <c r="F287" s="86" t="s">
        <v>89</v>
      </c>
      <c r="G287" s="86" t="s">
        <v>89</v>
      </c>
      <c r="H287" s="86" t="s">
        <v>89</v>
      </c>
      <c r="I287" s="86" t="s">
        <v>89</v>
      </c>
      <c r="J287" s="86" t="s">
        <v>89</v>
      </c>
      <c r="K287" s="86" t="s">
        <v>89</v>
      </c>
      <c r="L287" s="86" t="s">
        <v>89</v>
      </c>
      <c r="M287" s="86" t="s">
        <v>89</v>
      </c>
      <c r="N287" s="86" t="s">
        <v>89</v>
      </c>
      <c r="O287">
        <v>0</v>
      </c>
      <c r="P287">
        <v>0</v>
      </c>
      <c r="Q287">
        <v>0</v>
      </c>
      <c r="R287">
        <v>0</v>
      </c>
      <c r="S287">
        <v>0</v>
      </c>
      <c r="T287">
        <v>0</v>
      </c>
      <c r="U287">
        <v>0</v>
      </c>
      <c r="V287">
        <v>0</v>
      </c>
      <c r="W287">
        <v>0</v>
      </c>
      <c r="X287">
        <v>0</v>
      </c>
      <c r="Y287">
        <v>0</v>
      </c>
      <c r="Z287">
        <v>0</v>
      </c>
      <c r="AA287" s="69">
        <v>0</v>
      </c>
    </row>
    <row r="288" spans="1:27" x14ac:dyDescent="0.3">
      <c r="A288" s="67">
        <v>3</v>
      </c>
      <c r="B288" s="78" t="s">
        <v>89</v>
      </c>
      <c r="C288" s="86" t="s">
        <v>89</v>
      </c>
      <c r="D288" s="86" t="s">
        <v>89</v>
      </c>
      <c r="E288" s="86" t="s">
        <v>89</v>
      </c>
      <c r="F288" s="86" t="s">
        <v>89</v>
      </c>
      <c r="G288" s="86" t="s">
        <v>89</v>
      </c>
      <c r="H288" s="86" t="s">
        <v>89</v>
      </c>
      <c r="I288" s="86" t="s">
        <v>89</v>
      </c>
      <c r="J288" s="86" t="s">
        <v>89</v>
      </c>
      <c r="K288" s="86" t="s">
        <v>89</v>
      </c>
      <c r="L288" s="86" t="s">
        <v>89</v>
      </c>
      <c r="M288" s="86" t="s">
        <v>89</v>
      </c>
      <c r="N288" s="86" t="s">
        <v>89</v>
      </c>
      <c r="O288">
        <v>0</v>
      </c>
      <c r="P288">
        <v>0</v>
      </c>
      <c r="Q288">
        <v>0</v>
      </c>
      <c r="R288">
        <v>0</v>
      </c>
      <c r="S288">
        <v>0</v>
      </c>
      <c r="T288">
        <v>0</v>
      </c>
      <c r="U288">
        <v>0</v>
      </c>
      <c r="V288">
        <v>0</v>
      </c>
      <c r="W288">
        <v>0</v>
      </c>
      <c r="X288">
        <v>0</v>
      </c>
      <c r="Y288">
        <v>0</v>
      </c>
      <c r="Z288">
        <v>0</v>
      </c>
      <c r="AA288" s="69">
        <v>0</v>
      </c>
    </row>
    <row r="289" spans="1:27" x14ac:dyDescent="0.3">
      <c r="A289" s="67">
        <v>4</v>
      </c>
      <c r="B289" s="78" t="s">
        <v>89</v>
      </c>
      <c r="C289" s="86" t="s">
        <v>89</v>
      </c>
      <c r="D289" s="86" t="s">
        <v>89</v>
      </c>
      <c r="E289" s="86" t="s">
        <v>89</v>
      </c>
      <c r="F289" s="86" t="s">
        <v>89</v>
      </c>
      <c r="G289" s="86" t="s">
        <v>89</v>
      </c>
      <c r="H289" s="86" t="s">
        <v>89</v>
      </c>
      <c r="I289" s="86" t="s">
        <v>89</v>
      </c>
      <c r="J289" s="86" t="s">
        <v>89</v>
      </c>
      <c r="K289" s="86" t="s">
        <v>89</v>
      </c>
      <c r="L289" s="86" t="s">
        <v>89</v>
      </c>
      <c r="M289" s="86" t="s">
        <v>89</v>
      </c>
      <c r="N289" s="86" t="s">
        <v>89</v>
      </c>
      <c r="O289">
        <v>0</v>
      </c>
      <c r="P289">
        <v>0</v>
      </c>
      <c r="Q289">
        <v>0</v>
      </c>
      <c r="R289">
        <v>0</v>
      </c>
      <c r="S289">
        <v>0</v>
      </c>
      <c r="T289">
        <v>0</v>
      </c>
      <c r="U289">
        <v>0</v>
      </c>
      <c r="V289">
        <v>0</v>
      </c>
      <c r="W289">
        <v>0</v>
      </c>
      <c r="X289">
        <v>0</v>
      </c>
      <c r="Y289">
        <v>0</v>
      </c>
      <c r="Z289">
        <v>0</v>
      </c>
      <c r="AA289" s="69">
        <v>0</v>
      </c>
    </row>
    <row r="290" spans="1:27" x14ac:dyDescent="0.3">
      <c r="A290" s="67">
        <v>5</v>
      </c>
      <c r="B290" s="78" t="s">
        <v>89</v>
      </c>
      <c r="C290" s="86" t="s">
        <v>89</v>
      </c>
      <c r="D290" s="86" t="s">
        <v>89</v>
      </c>
      <c r="E290" s="86" t="s">
        <v>89</v>
      </c>
      <c r="F290" s="86" t="s">
        <v>89</v>
      </c>
      <c r="G290" s="86" t="s">
        <v>89</v>
      </c>
      <c r="H290" s="86" t="s">
        <v>89</v>
      </c>
      <c r="I290" s="86" t="s">
        <v>89</v>
      </c>
      <c r="J290" s="86" t="s">
        <v>89</v>
      </c>
      <c r="K290" s="86" t="s">
        <v>89</v>
      </c>
      <c r="L290" s="86" t="s">
        <v>89</v>
      </c>
      <c r="M290" s="86" t="s">
        <v>89</v>
      </c>
      <c r="N290" s="86" t="s">
        <v>89</v>
      </c>
      <c r="O290">
        <v>0</v>
      </c>
      <c r="P290">
        <v>0</v>
      </c>
      <c r="Q290">
        <v>0</v>
      </c>
      <c r="R290">
        <v>0</v>
      </c>
      <c r="S290">
        <v>0</v>
      </c>
      <c r="T290">
        <v>0</v>
      </c>
      <c r="U290">
        <v>0</v>
      </c>
      <c r="V290">
        <v>0</v>
      </c>
      <c r="W290">
        <v>0</v>
      </c>
      <c r="X290">
        <v>0</v>
      </c>
      <c r="Y290">
        <v>0</v>
      </c>
      <c r="Z290">
        <v>0</v>
      </c>
      <c r="AA290" s="69">
        <v>0</v>
      </c>
    </row>
    <row r="291" spans="1:27" x14ac:dyDescent="0.3">
      <c r="A291" s="67">
        <v>6</v>
      </c>
      <c r="B291" s="78" t="s">
        <v>89</v>
      </c>
      <c r="C291" s="86" t="s">
        <v>89</v>
      </c>
      <c r="D291" s="86" t="s">
        <v>89</v>
      </c>
      <c r="E291" s="86" t="s">
        <v>89</v>
      </c>
      <c r="F291" s="86" t="s">
        <v>89</v>
      </c>
      <c r="G291" s="86" t="s">
        <v>89</v>
      </c>
      <c r="H291" s="86" t="s">
        <v>89</v>
      </c>
      <c r="I291" s="86" t="s">
        <v>89</v>
      </c>
      <c r="J291" s="86" t="s">
        <v>89</v>
      </c>
      <c r="K291" s="86" t="s">
        <v>89</v>
      </c>
      <c r="L291" s="86" t="s">
        <v>89</v>
      </c>
      <c r="M291" s="86" t="s">
        <v>89</v>
      </c>
      <c r="N291" s="86" t="s">
        <v>89</v>
      </c>
      <c r="O291">
        <v>0</v>
      </c>
      <c r="P291">
        <v>0</v>
      </c>
      <c r="Q291">
        <v>0</v>
      </c>
      <c r="R291">
        <v>0</v>
      </c>
      <c r="S291">
        <v>0</v>
      </c>
      <c r="T291">
        <v>0</v>
      </c>
      <c r="U291">
        <v>0</v>
      </c>
      <c r="V291">
        <v>0</v>
      </c>
      <c r="W291">
        <v>0</v>
      </c>
      <c r="X291">
        <v>0</v>
      </c>
      <c r="Y291">
        <v>0</v>
      </c>
      <c r="Z291">
        <v>0</v>
      </c>
      <c r="AA291" s="69">
        <v>0</v>
      </c>
    </row>
    <row r="292" spans="1:27" x14ac:dyDescent="0.3">
      <c r="A292" s="67">
        <v>7</v>
      </c>
      <c r="B292" s="78" t="s">
        <v>89</v>
      </c>
      <c r="C292" s="86" t="s">
        <v>89</v>
      </c>
      <c r="D292" s="86" t="s">
        <v>89</v>
      </c>
      <c r="E292" s="86" t="s">
        <v>89</v>
      </c>
      <c r="F292" s="86" t="s">
        <v>89</v>
      </c>
      <c r="G292" s="86" t="s">
        <v>89</v>
      </c>
      <c r="H292" s="86" t="s">
        <v>89</v>
      </c>
      <c r="I292" s="86" t="s">
        <v>89</v>
      </c>
      <c r="J292" s="86" t="s">
        <v>89</v>
      </c>
      <c r="K292" s="86" t="s">
        <v>89</v>
      </c>
      <c r="L292" s="86" t="s">
        <v>89</v>
      </c>
      <c r="M292" s="86" t="s">
        <v>89</v>
      </c>
      <c r="N292" s="86" t="s">
        <v>89</v>
      </c>
      <c r="O292">
        <v>0</v>
      </c>
      <c r="P292">
        <v>0</v>
      </c>
      <c r="Q292">
        <v>0</v>
      </c>
      <c r="R292">
        <v>0</v>
      </c>
      <c r="S292">
        <v>0</v>
      </c>
      <c r="T292">
        <v>0</v>
      </c>
      <c r="U292">
        <v>0</v>
      </c>
      <c r="V292">
        <v>0</v>
      </c>
      <c r="W292">
        <v>0</v>
      </c>
      <c r="X292">
        <v>0</v>
      </c>
      <c r="Y292">
        <v>0</v>
      </c>
      <c r="Z292">
        <v>0</v>
      </c>
      <c r="AA292" s="69">
        <v>0</v>
      </c>
    </row>
    <row r="293" spans="1:27" x14ac:dyDescent="0.3">
      <c r="A293" s="67">
        <v>8</v>
      </c>
      <c r="B293" s="78" t="s">
        <v>89</v>
      </c>
      <c r="C293" s="86" t="s">
        <v>89</v>
      </c>
      <c r="D293" s="86" t="s">
        <v>89</v>
      </c>
      <c r="E293" s="86" t="s">
        <v>89</v>
      </c>
      <c r="F293" s="86" t="s">
        <v>89</v>
      </c>
      <c r="G293" s="86" t="s">
        <v>89</v>
      </c>
      <c r="H293" s="86" t="s">
        <v>89</v>
      </c>
      <c r="I293" s="86" t="s">
        <v>89</v>
      </c>
      <c r="J293" s="86" t="s">
        <v>89</v>
      </c>
      <c r="K293" s="86" t="s">
        <v>89</v>
      </c>
      <c r="L293" s="86" t="s">
        <v>89</v>
      </c>
      <c r="M293" s="86" t="s">
        <v>89</v>
      </c>
      <c r="N293" s="86" t="s">
        <v>89</v>
      </c>
      <c r="O293">
        <v>0</v>
      </c>
      <c r="P293">
        <v>0</v>
      </c>
      <c r="Q293">
        <v>0</v>
      </c>
      <c r="R293">
        <v>0</v>
      </c>
      <c r="S293">
        <v>0</v>
      </c>
      <c r="T293">
        <v>0</v>
      </c>
      <c r="U293">
        <v>0</v>
      </c>
      <c r="V293">
        <v>0</v>
      </c>
      <c r="W293">
        <v>0</v>
      </c>
      <c r="X293">
        <v>0</v>
      </c>
      <c r="Y293">
        <v>0</v>
      </c>
      <c r="Z293">
        <v>0</v>
      </c>
      <c r="AA293" s="69">
        <v>0</v>
      </c>
    </row>
    <row r="294" spans="1:27" x14ac:dyDescent="0.3">
      <c r="A294" s="67">
        <v>9</v>
      </c>
      <c r="B294" s="78" t="s">
        <v>89</v>
      </c>
      <c r="C294" s="86" t="s">
        <v>89</v>
      </c>
      <c r="D294" s="86" t="s">
        <v>89</v>
      </c>
      <c r="E294" s="86" t="s">
        <v>89</v>
      </c>
      <c r="F294" s="86" t="s">
        <v>89</v>
      </c>
      <c r="G294" s="86" t="s">
        <v>89</v>
      </c>
      <c r="H294" s="86" t="s">
        <v>89</v>
      </c>
      <c r="I294" s="86" t="s">
        <v>89</v>
      </c>
      <c r="J294" s="86" t="s">
        <v>89</v>
      </c>
      <c r="K294" s="86" t="s">
        <v>89</v>
      </c>
      <c r="L294" s="86" t="s">
        <v>89</v>
      </c>
      <c r="M294" s="86" t="s">
        <v>89</v>
      </c>
      <c r="N294" s="86" t="s">
        <v>89</v>
      </c>
      <c r="O294">
        <v>0</v>
      </c>
      <c r="P294">
        <v>0</v>
      </c>
      <c r="Q294">
        <v>0</v>
      </c>
      <c r="R294">
        <v>0</v>
      </c>
      <c r="S294">
        <v>0</v>
      </c>
      <c r="T294">
        <v>0</v>
      </c>
      <c r="U294">
        <v>0</v>
      </c>
      <c r="V294">
        <v>0</v>
      </c>
      <c r="W294">
        <v>0</v>
      </c>
      <c r="X294">
        <v>0</v>
      </c>
      <c r="Y294">
        <v>0</v>
      </c>
      <c r="Z294">
        <v>0</v>
      </c>
      <c r="AA294" s="69">
        <v>0</v>
      </c>
    </row>
    <row r="295" spans="1:27" x14ac:dyDescent="0.3">
      <c r="A295" s="67">
        <v>10</v>
      </c>
      <c r="B295" s="78" t="s">
        <v>89</v>
      </c>
      <c r="C295" s="86" t="s">
        <v>89</v>
      </c>
      <c r="D295" s="86" t="s">
        <v>89</v>
      </c>
      <c r="E295" s="86" t="s">
        <v>89</v>
      </c>
      <c r="F295" s="86" t="s">
        <v>89</v>
      </c>
      <c r="G295" s="86" t="s">
        <v>89</v>
      </c>
      <c r="H295" s="86" t="s">
        <v>89</v>
      </c>
      <c r="I295" s="86" t="s">
        <v>89</v>
      </c>
      <c r="J295" s="86" t="s">
        <v>89</v>
      </c>
      <c r="K295" s="86" t="s">
        <v>89</v>
      </c>
      <c r="L295" s="86" t="s">
        <v>89</v>
      </c>
      <c r="M295" s="86" t="s">
        <v>89</v>
      </c>
      <c r="N295" s="86" t="s">
        <v>89</v>
      </c>
      <c r="O295">
        <v>0</v>
      </c>
      <c r="P295">
        <v>0</v>
      </c>
      <c r="Q295">
        <v>0</v>
      </c>
      <c r="R295">
        <v>0</v>
      </c>
      <c r="S295">
        <v>0</v>
      </c>
      <c r="T295">
        <v>0</v>
      </c>
      <c r="U295">
        <v>0</v>
      </c>
      <c r="V295">
        <v>0</v>
      </c>
      <c r="W295">
        <v>0</v>
      </c>
      <c r="X295">
        <v>0</v>
      </c>
      <c r="Y295">
        <v>0</v>
      </c>
      <c r="Z295">
        <v>0</v>
      </c>
      <c r="AA295" s="69">
        <v>0</v>
      </c>
    </row>
    <row r="296" spans="1:27" x14ac:dyDescent="0.3">
      <c r="A296" s="67">
        <v>11</v>
      </c>
      <c r="B296" s="78" t="s">
        <v>89</v>
      </c>
      <c r="C296" s="86" t="s">
        <v>89</v>
      </c>
      <c r="D296" s="86" t="s">
        <v>89</v>
      </c>
      <c r="E296" s="86" t="s">
        <v>89</v>
      </c>
      <c r="F296" s="86" t="s">
        <v>89</v>
      </c>
      <c r="G296" s="86" t="s">
        <v>89</v>
      </c>
      <c r="H296" s="86" t="s">
        <v>89</v>
      </c>
      <c r="I296" s="86" t="s">
        <v>89</v>
      </c>
      <c r="J296" s="86" t="s">
        <v>89</v>
      </c>
      <c r="K296" s="86" t="s">
        <v>89</v>
      </c>
      <c r="L296" s="86" t="s">
        <v>89</v>
      </c>
      <c r="M296" s="86" t="s">
        <v>89</v>
      </c>
      <c r="N296" s="86" t="s">
        <v>89</v>
      </c>
      <c r="O296">
        <v>0</v>
      </c>
      <c r="P296">
        <v>0</v>
      </c>
      <c r="Q296">
        <v>0</v>
      </c>
      <c r="R296">
        <v>0</v>
      </c>
      <c r="S296">
        <v>0</v>
      </c>
      <c r="T296">
        <v>0</v>
      </c>
      <c r="U296">
        <v>0</v>
      </c>
      <c r="V296">
        <v>0</v>
      </c>
      <c r="W296">
        <v>0</v>
      </c>
      <c r="X296">
        <v>0</v>
      </c>
      <c r="Y296">
        <v>0</v>
      </c>
      <c r="Z296">
        <v>0</v>
      </c>
      <c r="AA296" s="69">
        <v>0</v>
      </c>
    </row>
    <row r="297" spans="1:27" x14ac:dyDescent="0.3">
      <c r="A297" s="67">
        <v>12</v>
      </c>
      <c r="B297" s="78" t="s">
        <v>89</v>
      </c>
      <c r="C297" s="86" t="s">
        <v>89</v>
      </c>
      <c r="D297" s="86" t="s">
        <v>89</v>
      </c>
      <c r="E297" s="86" t="s">
        <v>89</v>
      </c>
      <c r="F297" s="86" t="s">
        <v>89</v>
      </c>
      <c r="G297" s="86" t="s">
        <v>89</v>
      </c>
      <c r="H297" s="86" t="s">
        <v>89</v>
      </c>
      <c r="I297" s="86" t="s">
        <v>89</v>
      </c>
      <c r="J297" s="86" t="s">
        <v>89</v>
      </c>
      <c r="K297" s="86" t="s">
        <v>89</v>
      </c>
      <c r="L297" s="86" t="s">
        <v>89</v>
      </c>
      <c r="M297" s="86" t="s">
        <v>89</v>
      </c>
      <c r="N297" s="86" t="s">
        <v>89</v>
      </c>
      <c r="O297">
        <v>0</v>
      </c>
      <c r="P297">
        <v>0</v>
      </c>
      <c r="Q297">
        <v>0</v>
      </c>
      <c r="R297">
        <v>0</v>
      </c>
      <c r="S297">
        <v>0</v>
      </c>
      <c r="T297">
        <v>0</v>
      </c>
      <c r="U297">
        <v>0</v>
      </c>
      <c r="V297">
        <v>0</v>
      </c>
      <c r="W297">
        <v>0</v>
      </c>
      <c r="X297">
        <v>0</v>
      </c>
      <c r="Y297">
        <v>0</v>
      </c>
      <c r="Z297">
        <v>0</v>
      </c>
      <c r="AA297" s="69">
        <v>0</v>
      </c>
    </row>
    <row r="298" spans="1:27" x14ac:dyDescent="0.3">
      <c r="A298" s="67">
        <v>13</v>
      </c>
      <c r="B298" s="78" t="s">
        <v>89</v>
      </c>
      <c r="C298" s="86" t="s">
        <v>89</v>
      </c>
      <c r="D298" s="86" t="s">
        <v>89</v>
      </c>
      <c r="E298" s="86" t="s">
        <v>89</v>
      </c>
      <c r="F298" s="86" t="s">
        <v>89</v>
      </c>
      <c r="G298" s="86" t="s">
        <v>89</v>
      </c>
      <c r="H298" s="86" t="s">
        <v>89</v>
      </c>
      <c r="I298" s="86" t="s">
        <v>89</v>
      </c>
      <c r="J298" s="86" t="s">
        <v>89</v>
      </c>
      <c r="K298" s="86" t="s">
        <v>89</v>
      </c>
      <c r="L298" s="86" t="s">
        <v>89</v>
      </c>
      <c r="M298" s="86" t="s">
        <v>89</v>
      </c>
      <c r="N298" s="86" t="s">
        <v>89</v>
      </c>
      <c r="O298">
        <v>0</v>
      </c>
      <c r="P298">
        <v>0</v>
      </c>
      <c r="Q298">
        <v>0</v>
      </c>
      <c r="R298">
        <v>0</v>
      </c>
      <c r="S298">
        <v>0</v>
      </c>
      <c r="T298">
        <v>0</v>
      </c>
      <c r="U298">
        <v>0</v>
      </c>
      <c r="V298">
        <v>0</v>
      </c>
      <c r="W298">
        <v>0</v>
      </c>
      <c r="X298">
        <v>0</v>
      </c>
      <c r="Y298">
        <v>0</v>
      </c>
      <c r="Z298">
        <v>0</v>
      </c>
      <c r="AA298" s="69">
        <v>0</v>
      </c>
    </row>
    <row r="299" spans="1:27" x14ac:dyDescent="0.3">
      <c r="A299" s="67">
        <v>14</v>
      </c>
      <c r="B299" s="78" t="s">
        <v>89</v>
      </c>
      <c r="C299" s="86" t="s">
        <v>89</v>
      </c>
      <c r="D299" s="86" t="s">
        <v>89</v>
      </c>
      <c r="E299" s="86" t="s">
        <v>89</v>
      </c>
      <c r="F299" s="86" t="s">
        <v>89</v>
      </c>
      <c r="G299" s="86" t="s">
        <v>89</v>
      </c>
      <c r="H299" s="86" t="s">
        <v>89</v>
      </c>
      <c r="I299" s="86" t="s">
        <v>89</v>
      </c>
      <c r="J299" s="86" t="s">
        <v>89</v>
      </c>
      <c r="K299" s="86" t="s">
        <v>89</v>
      </c>
      <c r="L299" s="86" t="s">
        <v>89</v>
      </c>
      <c r="M299" s="86" t="s">
        <v>89</v>
      </c>
      <c r="N299" s="86" t="s">
        <v>89</v>
      </c>
      <c r="O299">
        <v>0</v>
      </c>
      <c r="P299">
        <v>0</v>
      </c>
      <c r="Q299">
        <v>0</v>
      </c>
      <c r="R299">
        <v>0</v>
      </c>
      <c r="S299">
        <v>0</v>
      </c>
      <c r="T299">
        <v>0</v>
      </c>
      <c r="U299">
        <v>0</v>
      </c>
      <c r="V299">
        <v>0</v>
      </c>
      <c r="W299">
        <v>0</v>
      </c>
      <c r="X299">
        <v>0</v>
      </c>
      <c r="Y299">
        <v>0</v>
      </c>
      <c r="Z299">
        <v>0</v>
      </c>
      <c r="AA299" s="69">
        <v>0</v>
      </c>
    </row>
    <row r="300" spans="1:27" x14ac:dyDescent="0.3">
      <c r="A300" s="67">
        <v>15</v>
      </c>
      <c r="B300" s="78" t="s">
        <v>89</v>
      </c>
      <c r="C300" s="86" t="s">
        <v>89</v>
      </c>
      <c r="D300" s="86" t="s">
        <v>89</v>
      </c>
      <c r="E300" s="86" t="s">
        <v>89</v>
      </c>
      <c r="F300" s="86" t="s">
        <v>89</v>
      </c>
      <c r="G300" s="86" t="s">
        <v>89</v>
      </c>
      <c r="H300" s="86" t="s">
        <v>89</v>
      </c>
      <c r="I300" s="86" t="s">
        <v>89</v>
      </c>
      <c r="J300" s="86" t="s">
        <v>89</v>
      </c>
      <c r="K300" s="86" t="s">
        <v>89</v>
      </c>
      <c r="L300" s="86" t="s">
        <v>89</v>
      </c>
      <c r="M300" s="86" t="s">
        <v>89</v>
      </c>
      <c r="N300" s="86" t="s">
        <v>89</v>
      </c>
      <c r="O300">
        <v>0</v>
      </c>
      <c r="P300">
        <v>0</v>
      </c>
      <c r="Q300">
        <v>0</v>
      </c>
      <c r="R300">
        <v>0</v>
      </c>
      <c r="S300">
        <v>0</v>
      </c>
      <c r="T300">
        <v>0</v>
      </c>
      <c r="U300">
        <v>0</v>
      </c>
      <c r="V300">
        <v>0</v>
      </c>
      <c r="W300">
        <v>0</v>
      </c>
      <c r="X300">
        <v>0</v>
      </c>
      <c r="Y300">
        <v>0</v>
      </c>
      <c r="Z300">
        <v>0</v>
      </c>
      <c r="AA300" s="69">
        <v>0</v>
      </c>
    </row>
    <row r="301" spans="1:27" x14ac:dyDescent="0.3">
      <c r="A301" s="67">
        <v>16</v>
      </c>
      <c r="B301" s="78" t="s">
        <v>89</v>
      </c>
      <c r="C301" s="86" t="s">
        <v>89</v>
      </c>
      <c r="D301" s="86" t="s">
        <v>89</v>
      </c>
      <c r="E301" s="86" t="s">
        <v>89</v>
      </c>
      <c r="F301" s="86" t="s">
        <v>89</v>
      </c>
      <c r="G301" s="86" t="s">
        <v>89</v>
      </c>
      <c r="H301" s="86" t="s">
        <v>89</v>
      </c>
      <c r="I301" s="86" t="s">
        <v>89</v>
      </c>
      <c r="J301" s="86" t="s">
        <v>89</v>
      </c>
      <c r="K301" s="86" t="s">
        <v>89</v>
      </c>
      <c r="L301" s="86" t="s">
        <v>89</v>
      </c>
      <c r="M301" s="86" t="s">
        <v>89</v>
      </c>
      <c r="N301" s="86" t="s">
        <v>89</v>
      </c>
      <c r="O301">
        <v>0</v>
      </c>
      <c r="P301">
        <v>0</v>
      </c>
      <c r="Q301">
        <v>0</v>
      </c>
      <c r="R301">
        <v>0</v>
      </c>
      <c r="S301">
        <v>0</v>
      </c>
      <c r="T301">
        <v>0</v>
      </c>
      <c r="U301">
        <v>0</v>
      </c>
      <c r="V301">
        <v>0</v>
      </c>
      <c r="W301">
        <v>0</v>
      </c>
      <c r="X301">
        <v>0</v>
      </c>
      <c r="Y301">
        <v>0</v>
      </c>
      <c r="Z301">
        <v>0</v>
      </c>
      <c r="AA301" s="69">
        <v>0</v>
      </c>
    </row>
    <row r="302" spans="1:27" x14ac:dyDescent="0.3">
      <c r="A302" s="67">
        <v>17</v>
      </c>
      <c r="B302" s="78" t="s">
        <v>89</v>
      </c>
      <c r="C302" s="86" t="s">
        <v>89</v>
      </c>
      <c r="D302" s="86" t="s">
        <v>89</v>
      </c>
      <c r="E302" s="86" t="s">
        <v>89</v>
      </c>
      <c r="F302" s="86" t="s">
        <v>89</v>
      </c>
      <c r="G302" s="86" t="s">
        <v>89</v>
      </c>
      <c r="H302" s="86" t="s">
        <v>89</v>
      </c>
      <c r="I302" s="86" t="s">
        <v>89</v>
      </c>
      <c r="J302" s="86" t="s">
        <v>89</v>
      </c>
      <c r="K302" s="86" t="s">
        <v>89</v>
      </c>
      <c r="L302" s="86" t="s">
        <v>89</v>
      </c>
      <c r="M302" s="86" t="s">
        <v>89</v>
      </c>
      <c r="N302" s="86" t="s">
        <v>89</v>
      </c>
      <c r="O302" s="86" t="s">
        <v>89</v>
      </c>
      <c r="P302">
        <v>0</v>
      </c>
      <c r="Q302">
        <v>0</v>
      </c>
      <c r="R302">
        <v>0</v>
      </c>
      <c r="S302">
        <v>0</v>
      </c>
      <c r="T302">
        <v>0</v>
      </c>
      <c r="U302">
        <v>0</v>
      </c>
      <c r="V302">
        <v>0</v>
      </c>
      <c r="W302">
        <v>0</v>
      </c>
      <c r="X302">
        <v>0</v>
      </c>
      <c r="Y302">
        <v>0</v>
      </c>
      <c r="Z302">
        <v>0</v>
      </c>
      <c r="AA302" s="69">
        <v>0</v>
      </c>
    </row>
    <row r="303" spans="1:27" x14ac:dyDescent="0.3">
      <c r="A303" s="67">
        <v>18</v>
      </c>
      <c r="B303" s="78" t="s">
        <v>89</v>
      </c>
      <c r="C303" s="86" t="s">
        <v>89</v>
      </c>
      <c r="D303" s="86" t="s">
        <v>89</v>
      </c>
      <c r="E303" s="86" t="s">
        <v>89</v>
      </c>
      <c r="F303" s="86" t="s">
        <v>89</v>
      </c>
      <c r="G303" s="86" t="s">
        <v>89</v>
      </c>
      <c r="H303" s="86" t="s">
        <v>89</v>
      </c>
      <c r="I303" s="86" t="s">
        <v>89</v>
      </c>
      <c r="J303" s="86" t="s">
        <v>89</v>
      </c>
      <c r="K303" s="86" t="s">
        <v>89</v>
      </c>
      <c r="L303" s="86" t="s">
        <v>89</v>
      </c>
      <c r="M303" s="86" t="s">
        <v>89</v>
      </c>
      <c r="N303" s="86" t="s">
        <v>89</v>
      </c>
      <c r="O303" s="86" t="s">
        <v>89</v>
      </c>
      <c r="P303">
        <v>0</v>
      </c>
      <c r="Q303">
        <v>0</v>
      </c>
      <c r="R303">
        <v>0</v>
      </c>
      <c r="S303">
        <v>0</v>
      </c>
      <c r="T303">
        <v>0</v>
      </c>
      <c r="U303">
        <v>0</v>
      </c>
      <c r="V303">
        <v>0</v>
      </c>
      <c r="W303">
        <v>0</v>
      </c>
      <c r="X303">
        <v>0</v>
      </c>
      <c r="Y303">
        <v>0</v>
      </c>
      <c r="Z303">
        <v>0</v>
      </c>
      <c r="AA303" s="69">
        <v>0</v>
      </c>
    </row>
    <row r="304" spans="1:27" x14ac:dyDescent="0.3">
      <c r="A304" s="67">
        <v>19</v>
      </c>
      <c r="B304" s="78" t="s">
        <v>89</v>
      </c>
      <c r="C304" s="86" t="s">
        <v>89</v>
      </c>
      <c r="D304" s="86" t="s">
        <v>89</v>
      </c>
      <c r="E304" s="86" t="s">
        <v>89</v>
      </c>
      <c r="F304" s="86" t="s">
        <v>89</v>
      </c>
      <c r="G304" s="86" t="s">
        <v>89</v>
      </c>
      <c r="H304" s="86" t="s">
        <v>89</v>
      </c>
      <c r="I304" s="86" t="s">
        <v>89</v>
      </c>
      <c r="J304" s="86" t="s">
        <v>89</v>
      </c>
      <c r="K304" s="86" t="s">
        <v>89</v>
      </c>
      <c r="L304" s="86" t="s">
        <v>89</v>
      </c>
      <c r="M304" s="86" t="s">
        <v>89</v>
      </c>
      <c r="N304" s="86" t="s">
        <v>89</v>
      </c>
      <c r="O304" s="86" t="s">
        <v>89</v>
      </c>
      <c r="P304" s="86" t="s">
        <v>89</v>
      </c>
      <c r="Q304">
        <v>0</v>
      </c>
      <c r="R304" s="86" t="s">
        <v>89</v>
      </c>
      <c r="S304" s="86" t="s">
        <v>89</v>
      </c>
      <c r="T304" s="86" t="s">
        <v>89</v>
      </c>
      <c r="U304" s="86" t="s">
        <v>89</v>
      </c>
      <c r="V304" s="86" t="s">
        <v>89</v>
      </c>
      <c r="W304" s="86" t="s">
        <v>89</v>
      </c>
      <c r="X304" s="86" t="s">
        <v>89</v>
      </c>
      <c r="Y304" s="86" t="s">
        <v>89</v>
      </c>
      <c r="Z304" s="86" t="s">
        <v>89</v>
      </c>
      <c r="AA304" s="85" t="s">
        <v>89</v>
      </c>
    </row>
    <row r="305" spans="1:27" x14ac:dyDescent="0.3">
      <c r="A305" s="67">
        <v>20</v>
      </c>
      <c r="B305" s="78" t="s">
        <v>89</v>
      </c>
      <c r="C305" s="86" t="s">
        <v>89</v>
      </c>
      <c r="D305" s="86" t="s">
        <v>89</v>
      </c>
      <c r="E305" s="86" t="s">
        <v>89</v>
      </c>
      <c r="F305" s="86" t="s">
        <v>89</v>
      </c>
      <c r="G305" s="86" t="s">
        <v>89</v>
      </c>
      <c r="H305" s="86" t="s">
        <v>89</v>
      </c>
      <c r="I305" s="86" t="s">
        <v>89</v>
      </c>
      <c r="J305" s="86" t="s">
        <v>89</v>
      </c>
      <c r="K305" s="86" t="s">
        <v>89</v>
      </c>
      <c r="L305" s="86" t="s">
        <v>89</v>
      </c>
      <c r="M305" s="86" t="s">
        <v>89</v>
      </c>
      <c r="N305" s="86" t="s">
        <v>89</v>
      </c>
      <c r="O305" s="86" t="s">
        <v>89</v>
      </c>
      <c r="P305" s="86" t="s">
        <v>89</v>
      </c>
      <c r="Q305">
        <v>0</v>
      </c>
      <c r="R305" s="86" t="s">
        <v>89</v>
      </c>
      <c r="S305">
        <v>0</v>
      </c>
      <c r="T305">
        <v>0</v>
      </c>
      <c r="U305">
        <v>0</v>
      </c>
      <c r="V305">
        <v>0</v>
      </c>
      <c r="W305">
        <v>0</v>
      </c>
      <c r="X305">
        <v>0</v>
      </c>
      <c r="Y305">
        <v>0</v>
      </c>
      <c r="Z305">
        <v>0</v>
      </c>
      <c r="AA305" s="69">
        <v>0</v>
      </c>
    </row>
    <row r="306" spans="1:27" x14ac:dyDescent="0.3">
      <c r="A306" s="67">
        <v>21</v>
      </c>
      <c r="B306" s="78" t="s">
        <v>89</v>
      </c>
      <c r="C306" s="86" t="s">
        <v>89</v>
      </c>
      <c r="D306" s="86" t="s">
        <v>89</v>
      </c>
      <c r="E306" s="86" t="s">
        <v>89</v>
      </c>
      <c r="F306" s="86" t="s">
        <v>89</v>
      </c>
      <c r="G306" s="86" t="s">
        <v>89</v>
      </c>
      <c r="H306" s="86" t="s">
        <v>89</v>
      </c>
      <c r="I306" s="86" t="s">
        <v>89</v>
      </c>
      <c r="J306" s="86" t="s">
        <v>89</v>
      </c>
      <c r="K306" s="86" t="s">
        <v>89</v>
      </c>
      <c r="L306" s="86" t="s">
        <v>89</v>
      </c>
      <c r="M306" s="86" t="s">
        <v>89</v>
      </c>
      <c r="N306" s="86" t="s">
        <v>89</v>
      </c>
      <c r="O306" s="86" t="s">
        <v>89</v>
      </c>
      <c r="P306" s="86" t="s">
        <v>89</v>
      </c>
      <c r="Q306" s="86" t="s">
        <v>89</v>
      </c>
      <c r="R306">
        <v>0</v>
      </c>
      <c r="S306">
        <v>0</v>
      </c>
      <c r="T306">
        <v>0</v>
      </c>
      <c r="U306">
        <v>0</v>
      </c>
      <c r="V306">
        <v>0</v>
      </c>
      <c r="W306">
        <v>0</v>
      </c>
      <c r="X306">
        <v>0</v>
      </c>
      <c r="Y306">
        <v>0</v>
      </c>
      <c r="Z306">
        <v>0</v>
      </c>
      <c r="AA306" s="69">
        <v>0</v>
      </c>
    </row>
    <row r="307" spans="1:27" x14ac:dyDescent="0.3">
      <c r="A307" s="67">
        <v>22</v>
      </c>
      <c r="B307" s="78" t="s">
        <v>89</v>
      </c>
      <c r="C307" s="86" t="s">
        <v>89</v>
      </c>
      <c r="D307" s="86" t="s">
        <v>89</v>
      </c>
      <c r="E307" s="86" t="s">
        <v>89</v>
      </c>
      <c r="F307" s="86" t="s">
        <v>89</v>
      </c>
      <c r="G307" s="86" t="s">
        <v>89</v>
      </c>
      <c r="H307" s="86" t="s">
        <v>89</v>
      </c>
      <c r="I307" s="86" t="s">
        <v>89</v>
      </c>
      <c r="J307" s="86" t="s">
        <v>89</v>
      </c>
      <c r="K307" s="86" t="s">
        <v>89</v>
      </c>
      <c r="L307" s="86" t="s">
        <v>89</v>
      </c>
      <c r="M307" s="86" t="s">
        <v>89</v>
      </c>
      <c r="N307" s="86" t="s">
        <v>89</v>
      </c>
      <c r="O307" s="86" t="s">
        <v>89</v>
      </c>
      <c r="P307" s="86" t="s">
        <v>89</v>
      </c>
      <c r="Q307" s="86" t="s">
        <v>89</v>
      </c>
      <c r="R307">
        <v>0</v>
      </c>
      <c r="S307">
        <v>0</v>
      </c>
      <c r="T307">
        <v>0</v>
      </c>
      <c r="U307">
        <v>0</v>
      </c>
      <c r="V307">
        <v>0</v>
      </c>
      <c r="W307">
        <v>0</v>
      </c>
      <c r="X307">
        <v>0</v>
      </c>
      <c r="Y307">
        <v>0</v>
      </c>
      <c r="Z307">
        <v>0</v>
      </c>
      <c r="AA307" s="69">
        <v>0</v>
      </c>
    </row>
    <row r="308" spans="1:27" x14ac:dyDescent="0.3">
      <c r="A308" s="67">
        <v>23</v>
      </c>
      <c r="B308" s="78" t="s">
        <v>89</v>
      </c>
      <c r="C308" s="86" t="s">
        <v>89</v>
      </c>
      <c r="D308" s="86" t="s">
        <v>89</v>
      </c>
      <c r="E308" s="86" t="s">
        <v>89</v>
      </c>
      <c r="F308" s="86" t="s">
        <v>89</v>
      </c>
      <c r="G308" s="86" t="s">
        <v>89</v>
      </c>
      <c r="H308" s="86" t="s">
        <v>89</v>
      </c>
      <c r="I308" s="86" t="s">
        <v>89</v>
      </c>
      <c r="J308" s="86" t="s">
        <v>89</v>
      </c>
      <c r="K308" s="86" t="s">
        <v>89</v>
      </c>
      <c r="L308" s="86" t="s">
        <v>89</v>
      </c>
      <c r="M308" s="86" t="s">
        <v>89</v>
      </c>
      <c r="N308" s="86" t="s">
        <v>89</v>
      </c>
      <c r="O308" s="86" t="s">
        <v>89</v>
      </c>
      <c r="P308" s="86" t="s">
        <v>89</v>
      </c>
      <c r="Q308" s="86" t="s">
        <v>89</v>
      </c>
      <c r="R308" s="86" t="s">
        <v>89</v>
      </c>
      <c r="S308">
        <v>0</v>
      </c>
      <c r="T308">
        <v>0</v>
      </c>
      <c r="U308">
        <v>0</v>
      </c>
      <c r="V308">
        <v>0</v>
      </c>
      <c r="W308">
        <v>0</v>
      </c>
      <c r="X308">
        <v>0</v>
      </c>
      <c r="Y308">
        <v>0</v>
      </c>
      <c r="Z308">
        <v>0</v>
      </c>
      <c r="AA308" s="69">
        <v>0</v>
      </c>
    </row>
    <row r="309" spans="1:27" x14ac:dyDescent="0.3">
      <c r="A309" s="67">
        <v>24</v>
      </c>
      <c r="B309" s="78" t="s">
        <v>89</v>
      </c>
      <c r="C309" s="86" t="s">
        <v>89</v>
      </c>
      <c r="D309" s="86" t="s">
        <v>89</v>
      </c>
      <c r="E309" s="86" t="s">
        <v>89</v>
      </c>
      <c r="F309" s="86" t="s">
        <v>89</v>
      </c>
      <c r="G309" s="86" t="s">
        <v>89</v>
      </c>
      <c r="H309" s="86" t="s">
        <v>89</v>
      </c>
      <c r="I309" s="86" t="s">
        <v>89</v>
      </c>
      <c r="J309" s="86" t="s">
        <v>89</v>
      </c>
      <c r="K309" s="86" t="s">
        <v>89</v>
      </c>
      <c r="L309" s="86" t="s">
        <v>89</v>
      </c>
      <c r="M309" s="86" t="s">
        <v>89</v>
      </c>
      <c r="N309" s="86" t="s">
        <v>89</v>
      </c>
      <c r="O309" s="86" t="s">
        <v>89</v>
      </c>
      <c r="P309" s="86" t="s">
        <v>89</v>
      </c>
      <c r="Q309" s="86" t="s">
        <v>89</v>
      </c>
      <c r="R309" s="86" t="s">
        <v>89</v>
      </c>
      <c r="S309" s="86" t="s">
        <v>89</v>
      </c>
      <c r="T309">
        <v>0</v>
      </c>
      <c r="U309">
        <v>0</v>
      </c>
      <c r="V309">
        <v>0</v>
      </c>
      <c r="W309">
        <v>0</v>
      </c>
      <c r="X309">
        <v>0</v>
      </c>
      <c r="Y309">
        <v>0</v>
      </c>
      <c r="Z309">
        <v>0</v>
      </c>
      <c r="AA309" s="69">
        <v>0</v>
      </c>
    </row>
    <row r="310" spans="1:27" x14ac:dyDescent="0.3">
      <c r="A310" s="67">
        <v>25</v>
      </c>
      <c r="B310" s="79" t="s">
        <v>89</v>
      </c>
      <c r="C310" s="84" t="s">
        <v>89</v>
      </c>
      <c r="D310" s="84" t="s">
        <v>89</v>
      </c>
      <c r="E310" s="84" t="s">
        <v>89</v>
      </c>
      <c r="F310" s="84" t="s">
        <v>89</v>
      </c>
      <c r="G310" s="84" t="s">
        <v>89</v>
      </c>
      <c r="H310" s="84" t="s">
        <v>89</v>
      </c>
      <c r="I310" s="84" t="s">
        <v>89</v>
      </c>
      <c r="J310" s="84" t="s">
        <v>89</v>
      </c>
      <c r="K310" s="84" t="s">
        <v>89</v>
      </c>
      <c r="L310" s="84" t="s">
        <v>89</v>
      </c>
      <c r="M310" s="84" t="s">
        <v>89</v>
      </c>
      <c r="N310" s="84" t="s">
        <v>89</v>
      </c>
      <c r="O310" s="84" t="s">
        <v>89</v>
      </c>
      <c r="P310" s="84" t="s">
        <v>89</v>
      </c>
      <c r="Q310" s="84" t="s">
        <v>89</v>
      </c>
      <c r="R310" s="84" t="s">
        <v>89</v>
      </c>
      <c r="S310" s="84" t="s">
        <v>89</v>
      </c>
      <c r="T310" s="70">
        <v>0</v>
      </c>
      <c r="U310" s="70">
        <v>0</v>
      </c>
      <c r="V310" s="70">
        <v>0</v>
      </c>
      <c r="W310" s="70">
        <v>0</v>
      </c>
      <c r="X310" s="70">
        <v>0</v>
      </c>
      <c r="Y310" s="70">
        <v>0</v>
      </c>
      <c r="Z310" s="70">
        <v>0</v>
      </c>
      <c r="AA310" s="71">
        <v>0</v>
      </c>
    </row>
    <row r="312" spans="1:27" x14ac:dyDescent="0.3">
      <c r="A312" s="80" t="s">
        <v>86</v>
      </c>
      <c r="B312" s="67">
        <v>0</v>
      </c>
      <c r="C312" s="67">
        <v>1</v>
      </c>
      <c r="D312" s="67">
        <v>2</v>
      </c>
      <c r="E312" s="67">
        <v>3</v>
      </c>
      <c r="F312" s="67">
        <v>4</v>
      </c>
      <c r="G312" s="67">
        <v>5</v>
      </c>
      <c r="H312" s="67">
        <v>6</v>
      </c>
      <c r="I312" s="67">
        <v>7</v>
      </c>
      <c r="J312" s="67">
        <v>8</v>
      </c>
      <c r="K312" s="67">
        <v>9</v>
      </c>
      <c r="L312" s="67">
        <v>10</v>
      </c>
      <c r="M312" s="67">
        <v>11</v>
      </c>
      <c r="N312" s="67">
        <v>12</v>
      </c>
      <c r="O312" s="67">
        <v>13</v>
      </c>
      <c r="P312" s="67">
        <v>14</v>
      </c>
      <c r="Q312" s="67">
        <v>15</v>
      </c>
      <c r="R312" s="67">
        <v>16</v>
      </c>
      <c r="S312" s="67">
        <v>17</v>
      </c>
      <c r="T312" s="67">
        <v>18</v>
      </c>
      <c r="U312" s="67">
        <v>19</v>
      </c>
      <c r="V312" s="67">
        <v>20</v>
      </c>
      <c r="W312" s="67">
        <v>21</v>
      </c>
      <c r="X312" s="67">
        <v>22</v>
      </c>
      <c r="Y312" s="67">
        <v>23</v>
      </c>
      <c r="Z312" s="67">
        <v>24</v>
      </c>
      <c r="AA312" s="67">
        <v>25</v>
      </c>
    </row>
    <row r="313" spans="1:27" x14ac:dyDescent="0.3">
      <c r="A313" s="67">
        <v>0</v>
      </c>
      <c r="B313" s="82" t="s">
        <v>89</v>
      </c>
      <c r="C313" s="83" t="s">
        <v>89</v>
      </c>
      <c r="D313" s="83" t="s">
        <v>89</v>
      </c>
      <c r="E313" s="83" t="s">
        <v>89</v>
      </c>
      <c r="F313" s="83" t="s">
        <v>89</v>
      </c>
      <c r="G313" s="83" t="s">
        <v>89</v>
      </c>
      <c r="H313" s="83" t="s">
        <v>89</v>
      </c>
      <c r="I313" s="83" t="s">
        <v>89</v>
      </c>
      <c r="J313" s="83" t="s">
        <v>89</v>
      </c>
      <c r="K313" s="83" t="s">
        <v>89</v>
      </c>
      <c r="L313" s="83" t="s">
        <v>89</v>
      </c>
      <c r="M313" s="83" t="s">
        <v>89</v>
      </c>
      <c r="N313" s="83" t="s">
        <v>89</v>
      </c>
      <c r="O313" s="75">
        <v>0</v>
      </c>
      <c r="P313" s="75">
        <v>0</v>
      </c>
      <c r="Q313" s="75">
        <v>0</v>
      </c>
      <c r="R313" s="75">
        <v>0</v>
      </c>
      <c r="S313" s="75">
        <v>0</v>
      </c>
      <c r="T313" s="75">
        <v>0</v>
      </c>
      <c r="U313" s="75">
        <v>0</v>
      </c>
      <c r="V313" s="75">
        <v>0</v>
      </c>
      <c r="W313" s="75">
        <v>0</v>
      </c>
      <c r="X313" s="75">
        <v>0</v>
      </c>
      <c r="Y313" s="75">
        <v>0</v>
      </c>
      <c r="Z313" s="75">
        <v>0</v>
      </c>
      <c r="AA313" s="76">
        <v>0</v>
      </c>
    </row>
    <row r="314" spans="1:27" x14ac:dyDescent="0.3">
      <c r="A314" s="67">
        <v>1</v>
      </c>
      <c r="B314" s="78" t="s">
        <v>89</v>
      </c>
      <c r="C314" s="86" t="s">
        <v>89</v>
      </c>
      <c r="D314" s="86" t="s">
        <v>89</v>
      </c>
      <c r="E314" s="86" t="s">
        <v>89</v>
      </c>
      <c r="F314" s="86" t="s">
        <v>89</v>
      </c>
      <c r="G314" s="86" t="s">
        <v>89</v>
      </c>
      <c r="H314" s="86" t="s">
        <v>89</v>
      </c>
      <c r="I314" s="86" t="s">
        <v>89</v>
      </c>
      <c r="J314" s="86" t="s">
        <v>89</v>
      </c>
      <c r="K314" s="86" t="s">
        <v>89</v>
      </c>
      <c r="L314" s="86" t="s">
        <v>89</v>
      </c>
      <c r="M314" s="86" t="s">
        <v>89</v>
      </c>
      <c r="N314" s="86" t="s">
        <v>89</v>
      </c>
      <c r="O314">
        <v>0</v>
      </c>
      <c r="P314">
        <v>0</v>
      </c>
      <c r="Q314">
        <v>0</v>
      </c>
      <c r="R314">
        <v>0</v>
      </c>
      <c r="S314">
        <v>0</v>
      </c>
      <c r="T314">
        <v>0</v>
      </c>
      <c r="U314">
        <v>0</v>
      </c>
      <c r="V314">
        <v>0</v>
      </c>
      <c r="W314">
        <v>0</v>
      </c>
      <c r="X314">
        <v>0</v>
      </c>
      <c r="Y314">
        <v>0</v>
      </c>
      <c r="Z314">
        <v>0</v>
      </c>
      <c r="AA314" s="69">
        <v>0</v>
      </c>
    </row>
    <row r="315" spans="1:27" x14ac:dyDescent="0.3">
      <c r="A315" s="67">
        <v>2</v>
      </c>
      <c r="B315" s="78" t="s">
        <v>89</v>
      </c>
      <c r="C315" s="86" t="s">
        <v>89</v>
      </c>
      <c r="D315" s="86" t="s">
        <v>89</v>
      </c>
      <c r="E315" s="86" t="s">
        <v>89</v>
      </c>
      <c r="F315" s="86" t="s">
        <v>89</v>
      </c>
      <c r="G315" s="86" t="s">
        <v>89</v>
      </c>
      <c r="H315" s="86" t="s">
        <v>89</v>
      </c>
      <c r="I315" s="86" t="s">
        <v>89</v>
      </c>
      <c r="J315" s="86" t="s">
        <v>89</v>
      </c>
      <c r="K315" s="86" t="s">
        <v>89</v>
      </c>
      <c r="L315" s="86" t="s">
        <v>89</v>
      </c>
      <c r="M315" s="86" t="s">
        <v>89</v>
      </c>
      <c r="N315" s="86" t="s">
        <v>89</v>
      </c>
      <c r="O315">
        <v>0</v>
      </c>
      <c r="P315">
        <v>0</v>
      </c>
      <c r="Q315">
        <v>0</v>
      </c>
      <c r="R315">
        <v>0</v>
      </c>
      <c r="S315">
        <v>0</v>
      </c>
      <c r="T315">
        <v>0</v>
      </c>
      <c r="U315">
        <v>0</v>
      </c>
      <c r="V315">
        <v>0</v>
      </c>
      <c r="W315">
        <v>0</v>
      </c>
      <c r="X315">
        <v>0</v>
      </c>
      <c r="Y315">
        <v>0</v>
      </c>
      <c r="Z315">
        <v>0</v>
      </c>
      <c r="AA315" s="69">
        <v>0</v>
      </c>
    </row>
    <row r="316" spans="1:27" x14ac:dyDescent="0.3">
      <c r="A316" s="67">
        <v>3</v>
      </c>
      <c r="B316" s="78" t="s">
        <v>89</v>
      </c>
      <c r="C316" s="86" t="s">
        <v>89</v>
      </c>
      <c r="D316" s="86" t="s">
        <v>89</v>
      </c>
      <c r="E316" s="86" t="s">
        <v>89</v>
      </c>
      <c r="F316" s="86" t="s">
        <v>89</v>
      </c>
      <c r="G316" s="86" t="s">
        <v>89</v>
      </c>
      <c r="H316" s="86" t="s">
        <v>89</v>
      </c>
      <c r="I316" s="86" t="s">
        <v>89</v>
      </c>
      <c r="J316" s="86" t="s">
        <v>89</v>
      </c>
      <c r="K316" s="86" t="s">
        <v>89</v>
      </c>
      <c r="L316" s="86" t="s">
        <v>89</v>
      </c>
      <c r="M316" s="86" t="s">
        <v>89</v>
      </c>
      <c r="N316" s="86" t="s">
        <v>89</v>
      </c>
      <c r="O316">
        <v>0</v>
      </c>
      <c r="P316">
        <v>0</v>
      </c>
      <c r="Q316">
        <v>0</v>
      </c>
      <c r="R316">
        <v>0</v>
      </c>
      <c r="S316">
        <v>0</v>
      </c>
      <c r="T316">
        <v>0</v>
      </c>
      <c r="U316">
        <v>0</v>
      </c>
      <c r="V316">
        <v>0</v>
      </c>
      <c r="W316">
        <v>0</v>
      </c>
      <c r="X316">
        <v>0</v>
      </c>
      <c r="Y316">
        <v>0</v>
      </c>
      <c r="Z316">
        <v>0</v>
      </c>
      <c r="AA316" s="69">
        <v>0</v>
      </c>
    </row>
    <row r="317" spans="1:27" x14ac:dyDescent="0.3">
      <c r="A317" s="67">
        <v>4</v>
      </c>
      <c r="B317" s="78" t="s">
        <v>89</v>
      </c>
      <c r="C317" s="86" t="s">
        <v>89</v>
      </c>
      <c r="D317" s="86" t="s">
        <v>89</v>
      </c>
      <c r="E317" s="86" t="s">
        <v>89</v>
      </c>
      <c r="F317" s="86" t="s">
        <v>89</v>
      </c>
      <c r="G317" s="86" t="s">
        <v>89</v>
      </c>
      <c r="H317" s="86" t="s">
        <v>89</v>
      </c>
      <c r="I317" s="86" t="s">
        <v>89</v>
      </c>
      <c r="J317" s="86" t="s">
        <v>89</v>
      </c>
      <c r="K317" s="86" t="s">
        <v>89</v>
      </c>
      <c r="L317" s="86" t="s">
        <v>89</v>
      </c>
      <c r="M317" s="86" t="s">
        <v>89</v>
      </c>
      <c r="N317" s="86" t="s">
        <v>89</v>
      </c>
      <c r="O317">
        <v>0</v>
      </c>
      <c r="P317">
        <v>0</v>
      </c>
      <c r="Q317">
        <v>0</v>
      </c>
      <c r="R317">
        <v>0</v>
      </c>
      <c r="S317">
        <v>0</v>
      </c>
      <c r="T317">
        <v>0</v>
      </c>
      <c r="U317">
        <v>0</v>
      </c>
      <c r="V317">
        <v>0</v>
      </c>
      <c r="W317">
        <v>0</v>
      </c>
      <c r="X317">
        <v>0</v>
      </c>
      <c r="Y317">
        <v>0</v>
      </c>
      <c r="Z317">
        <v>0</v>
      </c>
      <c r="AA317" s="69">
        <v>0</v>
      </c>
    </row>
    <row r="318" spans="1:27" x14ac:dyDescent="0.3">
      <c r="A318" s="67">
        <v>5</v>
      </c>
      <c r="B318" s="78" t="s">
        <v>89</v>
      </c>
      <c r="C318" s="86" t="s">
        <v>89</v>
      </c>
      <c r="D318" s="86" t="s">
        <v>89</v>
      </c>
      <c r="E318" s="86" t="s">
        <v>89</v>
      </c>
      <c r="F318" s="86" t="s">
        <v>89</v>
      </c>
      <c r="G318" s="86" t="s">
        <v>89</v>
      </c>
      <c r="H318" s="86" t="s">
        <v>89</v>
      </c>
      <c r="I318" s="86" t="s">
        <v>89</v>
      </c>
      <c r="J318" s="86" t="s">
        <v>89</v>
      </c>
      <c r="K318" s="86" t="s">
        <v>89</v>
      </c>
      <c r="L318" s="86" t="s">
        <v>89</v>
      </c>
      <c r="M318" s="86" t="s">
        <v>89</v>
      </c>
      <c r="N318" s="86" t="s">
        <v>89</v>
      </c>
      <c r="O318">
        <v>0</v>
      </c>
      <c r="P318">
        <v>0</v>
      </c>
      <c r="Q318">
        <v>0</v>
      </c>
      <c r="R318">
        <v>0</v>
      </c>
      <c r="S318">
        <v>0</v>
      </c>
      <c r="T318">
        <v>0</v>
      </c>
      <c r="U318">
        <v>0</v>
      </c>
      <c r="V318">
        <v>0</v>
      </c>
      <c r="W318">
        <v>0</v>
      </c>
      <c r="X318">
        <v>0</v>
      </c>
      <c r="Y318">
        <v>0</v>
      </c>
      <c r="Z318">
        <v>0</v>
      </c>
      <c r="AA318" s="69">
        <v>0</v>
      </c>
    </row>
    <row r="319" spans="1:27" x14ac:dyDescent="0.3">
      <c r="A319" s="67">
        <v>6</v>
      </c>
      <c r="B319" s="78" t="s">
        <v>89</v>
      </c>
      <c r="C319" s="86" t="s">
        <v>89</v>
      </c>
      <c r="D319" s="86" t="s">
        <v>89</v>
      </c>
      <c r="E319" s="86" t="s">
        <v>89</v>
      </c>
      <c r="F319" s="86" t="s">
        <v>89</v>
      </c>
      <c r="G319" s="86" t="s">
        <v>89</v>
      </c>
      <c r="H319" s="86" t="s">
        <v>89</v>
      </c>
      <c r="I319" s="86" t="s">
        <v>89</v>
      </c>
      <c r="J319" s="86" t="s">
        <v>89</v>
      </c>
      <c r="K319" s="86" t="s">
        <v>89</v>
      </c>
      <c r="L319" s="86" t="s">
        <v>89</v>
      </c>
      <c r="M319" s="86" t="s">
        <v>89</v>
      </c>
      <c r="N319" s="86" t="s">
        <v>89</v>
      </c>
      <c r="O319">
        <v>0</v>
      </c>
      <c r="P319">
        <v>0</v>
      </c>
      <c r="Q319">
        <v>0</v>
      </c>
      <c r="R319">
        <v>0</v>
      </c>
      <c r="S319">
        <v>0</v>
      </c>
      <c r="T319">
        <v>0</v>
      </c>
      <c r="U319">
        <v>0</v>
      </c>
      <c r="V319">
        <v>0</v>
      </c>
      <c r="W319">
        <v>0</v>
      </c>
      <c r="X319">
        <v>0</v>
      </c>
      <c r="Y319">
        <v>0</v>
      </c>
      <c r="Z319">
        <v>0</v>
      </c>
      <c r="AA319" s="69">
        <v>0</v>
      </c>
    </row>
    <row r="320" spans="1:27" x14ac:dyDescent="0.3">
      <c r="A320" s="67">
        <v>7</v>
      </c>
      <c r="B320" s="78" t="s">
        <v>89</v>
      </c>
      <c r="C320" s="86" t="s">
        <v>89</v>
      </c>
      <c r="D320" s="86" t="s">
        <v>89</v>
      </c>
      <c r="E320" s="86" t="s">
        <v>89</v>
      </c>
      <c r="F320" s="86" t="s">
        <v>89</v>
      </c>
      <c r="G320" s="86" t="s">
        <v>89</v>
      </c>
      <c r="H320" s="86" t="s">
        <v>89</v>
      </c>
      <c r="I320" s="86" t="s">
        <v>89</v>
      </c>
      <c r="J320" s="86" t="s">
        <v>89</v>
      </c>
      <c r="K320" s="86" t="s">
        <v>89</v>
      </c>
      <c r="L320" s="86" t="s">
        <v>89</v>
      </c>
      <c r="M320" s="86" t="s">
        <v>89</v>
      </c>
      <c r="N320" s="86" t="s">
        <v>89</v>
      </c>
      <c r="O320">
        <v>0</v>
      </c>
      <c r="P320">
        <v>0</v>
      </c>
      <c r="Q320">
        <v>0</v>
      </c>
      <c r="R320">
        <v>0</v>
      </c>
      <c r="S320">
        <v>0</v>
      </c>
      <c r="T320">
        <v>0</v>
      </c>
      <c r="U320">
        <v>0</v>
      </c>
      <c r="V320">
        <v>0</v>
      </c>
      <c r="W320">
        <v>0</v>
      </c>
      <c r="X320">
        <v>0</v>
      </c>
      <c r="Y320">
        <v>0</v>
      </c>
      <c r="Z320">
        <v>0</v>
      </c>
      <c r="AA320" s="69">
        <v>0</v>
      </c>
    </row>
    <row r="321" spans="1:27" x14ac:dyDescent="0.3">
      <c r="A321" s="67">
        <v>8</v>
      </c>
      <c r="B321" s="78" t="s">
        <v>89</v>
      </c>
      <c r="C321" s="86" t="s">
        <v>89</v>
      </c>
      <c r="D321" s="86" t="s">
        <v>89</v>
      </c>
      <c r="E321" s="86" t="s">
        <v>89</v>
      </c>
      <c r="F321" s="86" t="s">
        <v>89</v>
      </c>
      <c r="G321" s="86" t="s">
        <v>89</v>
      </c>
      <c r="H321" s="86" t="s">
        <v>89</v>
      </c>
      <c r="I321" s="86" t="s">
        <v>89</v>
      </c>
      <c r="J321" s="86" t="s">
        <v>89</v>
      </c>
      <c r="K321" s="86" t="s">
        <v>89</v>
      </c>
      <c r="L321" s="86" t="s">
        <v>89</v>
      </c>
      <c r="M321" s="86" t="s">
        <v>89</v>
      </c>
      <c r="N321" s="86" t="s">
        <v>89</v>
      </c>
      <c r="O321">
        <v>0</v>
      </c>
      <c r="P321">
        <v>0</v>
      </c>
      <c r="Q321">
        <v>0</v>
      </c>
      <c r="R321">
        <v>0</v>
      </c>
      <c r="S321">
        <v>0</v>
      </c>
      <c r="T321">
        <v>0</v>
      </c>
      <c r="U321">
        <v>0</v>
      </c>
      <c r="V321">
        <v>0</v>
      </c>
      <c r="W321">
        <v>0</v>
      </c>
      <c r="X321">
        <v>0</v>
      </c>
      <c r="Y321">
        <v>0</v>
      </c>
      <c r="Z321">
        <v>0</v>
      </c>
      <c r="AA321" s="69">
        <v>0</v>
      </c>
    </row>
    <row r="322" spans="1:27" x14ac:dyDescent="0.3">
      <c r="A322" s="67">
        <v>9</v>
      </c>
      <c r="B322" s="78" t="s">
        <v>89</v>
      </c>
      <c r="C322" s="86" t="s">
        <v>89</v>
      </c>
      <c r="D322" s="86" t="s">
        <v>89</v>
      </c>
      <c r="E322" s="86" t="s">
        <v>89</v>
      </c>
      <c r="F322" s="86" t="s">
        <v>89</v>
      </c>
      <c r="G322" s="86" t="s">
        <v>89</v>
      </c>
      <c r="H322" s="86" t="s">
        <v>89</v>
      </c>
      <c r="I322" s="86" t="s">
        <v>89</v>
      </c>
      <c r="J322" s="86" t="s">
        <v>89</v>
      </c>
      <c r="K322" s="86" t="s">
        <v>89</v>
      </c>
      <c r="L322" s="86" t="s">
        <v>89</v>
      </c>
      <c r="M322" s="86" t="s">
        <v>89</v>
      </c>
      <c r="N322" s="86" t="s">
        <v>89</v>
      </c>
      <c r="O322">
        <v>0</v>
      </c>
      <c r="P322">
        <v>0</v>
      </c>
      <c r="Q322">
        <v>0</v>
      </c>
      <c r="R322">
        <v>0</v>
      </c>
      <c r="S322">
        <v>0</v>
      </c>
      <c r="T322">
        <v>0</v>
      </c>
      <c r="U322">
        <v>0</v>
      </c>
      <c r="V322">
        <v>0</v>
      </c>
      <c r="W322">
        <v>0</v>
      </c>
      <c r="X322">
        <v>0</v>
      </c>
      <c r="Y322">
        <v>0</v>
      </c>
      <c r="Z322">
        <v>0</v>
      </c>
      <c r="AA322" s="69">
        <v>0</v>
      </c>
    </row>
    <row r="323" spans="1:27" x14ac:dyDescent="0.3">
      <c r="A323" s="67">
        <v>10</v>
      </c>
      <c r="B323" s="78" t="s">
        <v>89</v>
      </c>
      <c r="C323" s="86" t="s">
        <v>89</v>
      </c>
      <c r="D323" s="86" t="s">
        <v>89</v>
      </c>
      <c r="E323" s="86" t="s">
        <v>89</v>
      </c>
      <c r="F323" s="86" t="s">
        <v>89</v>
      </c>
      <c r="G323" s="86" t="s">
        <v>89</v>
      </c>
      <c r="H323" s="86" t="s">
        <v>89</v>
      </c>
      <c r="I323" s="86" t="s">
        <v>89</v>
      </c>
      <c r="J323" s="86" t="s">
        <v>89</v>
      </c>
      <c r="K323" s="86" t="s">
        <v>89</v>
      </c>
      <c r="L323" s="86" t="s">
        <v>89</v>
      </c>
      <c r="M323" s="86" t="s">
        <v>89</v>
      </c>
      <c r="N323" s="86" t="s">
        <v>89</v>
      </c>
      <c r="O323">
        <v>0</v>
      </c>
      <c r="P323">
        <v>0</v>
      </c>
      <c r="Q323">
        <v>0</v>
      </c>
      <c r="R323">
        <v>0</v>
      </c>
      <c r="S323">
        <v>0</v>
      </c>
      <c r="T323">
        <v>0</v>
      </c>
      <c r="U323">
        <v>0</v>
      </c>
      <c r="V323">
        <v>0</v>
      </c>
      <c r="W323">
        <v>0</v>
      </c>
      <c r="X323">
        <v>0</v>
      </c>
      <c r="Y323">
        <v>0</v>
      </c>
      <c r="Z323">
        <v>0</v>
      </c>
      <c r="AA323" s="69">
        <v>0</v>
      </c>
    </row>
    <row r="324" spans="1:27" x14ac:dyDescent="0.3">
      <c r="A324" s="67">
        <v>11</v>
      </c>
      <c r="B324" s="78" t="s">
        <v>89</v>
      </c>
      <c r="C324" s="86" t="s">
        <v>89</v>
      </c>
      <c r="D324" s="86" t="s">
        <v>89</v>
      </c>
      <c r="E324" s="86" t="s">
        <v>89</v>
      </c>
      <c r="F324" s="86" t="s">
        <v>89</v>
      </c>
      <c r="G324" s="86" t="s">
        <v>89</v>
      </c>
      <c r="H324" s="86" t="s">
        <v>89</v>
      </c>
      <c r="I324" s="86" t="s">
        <v>89</v>
      </c>
      <c r="J324" s="86" t="s">
        <v>89</v>
      </c>
      <c r="K324" s="86" t="s">
        <v>89</v>
      </c>
      <c r="L324" s="86" t="s">
        <v>89</v>
      </c>
      <c r="M324" s="86" t="s">
        <v>89</v>
      </c>
      <c r="N324" s="86" t="s">
        <v>89</v>
      </c>
      <c r="O324">
        <v>0</v>
      </c>
      <c r="P324">
        <v>0</v>
      </c>
      <c r="Q324">
        <v>0</v>
      </c>
      <c r="R324">
        <v>0</v>
      </c>
      <c r="S324">
        <v>0</v>
      </c>
      <c r="T324">
        <v>0</v>
      </c>
      <c r="U324">
        <v>0</v>
      </c>
      <c r="V324">
        <v>0</v>
      </c>
      <c r="W324">
        <v>0</v>
      </c>
      <c r="X324">
        <v>0</v>
      </c>
      <c r="Y324">
        <v>0</v>
      </c>
      <c r="Z324">
        <v>0</v>
      </c>
      <c r="AA324" s="69">
        <v>0</v>
      </c>
    </row>
    <row r="325" spans="1:27" x14ac:dyDescent="0.3">
      <c r="A325" s="67">
        <v>12</v>
      </c>
      <c r="B325" s="78" t="s">
        <v>89</v>
      </c>
      <c r="C325" s="86" t="s">
        <v>89</v>
      </c>
      <c r="D325" s="86" t="s">
        <v>89</v>
      </c>
      <c r="E325" s="86" t="s">
        <v>89</v>
      </c>
      <c r="F325" s="86" t="s">
        <v>89</v>
      </c>
      <c r="G325" s="86" t="s">
        <v>89</v>
      </c>
      <c r="H325" s="86" t="s">
        <v>89</v>
      </c>
      <c r="I325" s="86" t="s">
        <v>89</v>
      </c>
      <c r="J325" s="86" t="s">
        <v>89</v>
      </c>
      <c r="K325" s="86" t="s">
        <v>89</v>
      </c>
      <c r="L325" s="86" t="s">
        <v>89</v>
      </c>
      <c r="M325" s="86" t="s">
        <v>89</v>
      </c>
      <c r="N325" s="86" t="s">
        <v>89</v>
      </c>
      <c r="O325">
        <v>0</v>
      </c>
      <c r="P325">
        <v>0</v>
      </c>
      <c r="Q325">
        <v>0</v>
      </c>
      <c r="R325">
        <v>0</v>
      </c>
      <c r="S325">
        <v>0</v>
      </c>
      <c r="T325">
        <v>0</v>
      </c>
      <c r="U325">
        <v>0</v>
      </c>
      <c r="V325">
        <v>0</v>
      </c>
      <c r="W325">
        <v>0</v>
      </c>
      <c r="X325">
        <v>0</v>
      </c>
      <c r="Y325">
        <v>0</v>
      </c>
      <c r="Z325">
        <v>0</v>
      </c>
      <c r="AA325" s="69">
        <v>0</v>
      </c>
    </row>
    <row r="326" spans="1:27" x14ac:dyDescent="0.3">
      <c r="A326" s="67">
        <v>13</v>
      </c>
      <c r="B326" s="78" t="s">
        <v>89</v>
      </c>
      <c r="C326" s="86" t="s">
        <v>89</v>
      </c>
      <c r="D326" s="86" t="s">
        <v>89</v>
      </c>
      <c r="E326" s="86" t="s">
        <v>89</v>
      </c>
      <c r="F326" s="86" t="s">
        <v>89</v>
      </c>
      <c r="G326" s="86" t="s">
        <v>89</v>
      </c>
      <c r="H326" s="86" t="s">
        <v>89</v>
      </c>
      <c r="I326" s="86" t="s">
        <v>89</v>
      </c>
      <c r="J326" s="86" t="s">
        <v>89</v>
      </c>
      <c r="K326" s="86" t="s">
        <v>89</v>
      </c>
      <c r="L326" s="86" t="s">
        <v>89</v>
      </c>
      <c r="M326" s="86" t="s">
        <v>89</v>
      </c>
      <c r="N326" s="86" t="s">
        <v>89</v>
      </c>
      <c r="O326">
        <v>0</v>
      </c>
      <c r="P326">
        <v>0</v>
      </c>
      <c r="Q326">
        <v>0</v>
      </c>
      <c r="R326">
        <v>0</v>
      </c>
      <c r="S326">
        <v>0</v>
      </c>
      <c r="T326">
        <v>0</v>
      </c>
      <c r="U326">
        <v>0</v>
      </c>
      <c r="V326">
        <v>0</v>
      </c>
      <c r="W326">
        <v>0</v>
      </c>
      <c r="X326">
        <v>0</v>
      </c>
      <c r="Y326">
        <v>0</v>
      </c>
      <c r="Z326">
        <v>0</v>
      </c>
      <c r="AA326" s="69">
        <v>0</v>
      </c>
    </row>
    <row r="327" spans="1:27" x14ac:dyDescent="0.3">
      <c r="A327" s="67">
        <v>14</v>
      </c>
      <c r="B327" s="78" t="s">
        <v>89</v>
      </c>
      <c r="C327" s="86" t="s">
        <v>89</v>
      </c>
      <c r="D327" s="86" t="s">
        <v>89</v>
      </c>
      <c r="E327" s="86" t="s">
        <v>89</v>
      </c>
      <c r="F327" s="86" t="s">
        <v>89</v>
      </c>
      <c r="G327" s="86" t="s">
        <v>89</v>
      </c>
      <c r="H327" s="86" t="s">
        <v>89</v>
      </c>
      <c r="I327" s="86" t="s">
        <v>89</v>
      </c>
      <c r="J327" s="86" t="s">
        <v>89</v>
      </c>
      <c r="K327" s="86" t="s">
        <v>89</v>
      </c>
      <c r="L327" s="86" t="s">
        <v>89</v>
      </c>
      <c r="M327" s="86" t="s">
        <v>89</v>
      </c>
      <c r="N327" s="86" t="s">
        <v>89</v>
      </c>
      <c r="O327">
        <v>0</v>
      </c>
      <c r="P327">
        <v>0</v>
      </c>
      <c r="Q327">
        <v>0</v>
      </c>
      <c r="R327">
        <v>0</v>
      </c>
      <c r="S327">
        <v>0</v>
      </c>
      <c r="T327">
        <v>0</v>
      </c>
      <c r="U327">
        <v>0</v>
      </c>
      <c r="V327">
        <v>0</v>
      </c>
      <c r="W327">
        <v>0</v>
      </c>
      <c r="X327">
        <v>0</v>
      </c>
      <c r="Y327">
        <v>0</v>
      </c>
      <c r="Z327">
        <v>0</v>
      </c>
      <c r="AA327" s="69">
        <v>0</v>
      </c>
    </row>
    <row r="328" spans="1:27" x14ac:dyDescent="0.3">
      <c r="A328" s="67">
        <v>15</v>
      </c>
      <c r="B328" s="78" t="s">
        <v>89</v>
      </c>
      <c r="C328" s="86" t="s">
        <v>89</v>
      </c>
      <c r="D328" s="86" t="s">
        <v>89</v>
      </c>
      <c r="E328" s="86" t="s">
        <v>89</v>
      </c>
      <c r="F328" s="86" t="s">
        <v>89</v>
      </c>
      <c r="G328" s="86" t="s">
        <v>89</v>
      </c>
      <c r="H328" s="86" t="s">
        <v>89</v>
      </c>
      <c r="I328" s="86" t="s">
        <v>89</v>
      </c>
      <c r="J328" s="86" t="s">
        <v>89</v>
      </c>
      <c r="K328" s="86" t="s">
        <v>89</v>
      </c>
      <c r="L328" s="86" t="s">
        <v>89</v>
      </c>
      <c r="M328" s="86" t="s">
        <v>89</v>
      </c>
      <c r="N328" s="86" t="s">
        <v>89</v>
      </c>
      <c r="O328">
        <v>0</v>
      </c>
      <c r="P328">
        <v>0</v>
      </c>
      <c r="Q328">
        <v>0</v>
      </c>
      <c r="R328">
        <v>0</v>
      </c>
      <c r="S328">
        <v>0</v>
      </c>
      <c r="T328">
        <v>0</v>
      </c>
      <c r="U328">
        <v>0</v>
      </c>
      <c r="V328">
        <v>0</v>
      </c>
      <c r="W328">
        <v>0</v>
      </c>
      <c r="X328">
        <v>0</v>
      </c>
      <c r="Y328">
        <v>0</v>
      </c>
      <c r="Z328">
        <v>0</v>
      </c>
      <c r="AA328" s="69">
        <v>0</v>
      </c>
    </row>
    <row r="329" spans="1:27" x14ac:dyDescent="0.3">
      <c r="A329" s="67">
        <v>16</v>
      </c>
      <c r="B329" s="78" t="s">
        <v>89</v>
      </c>
      <c r="C329" s="86" t="s">
        <v>89</v>
      </c>
      <c r="D329" s="86" t="s">
        <v>89</v>
      </c>
      <c r="E329" s="86" t="s">
        <v>89</v>
      </c>
      <c r="F329" s="86" t="s">
        <v>89</v>
      </c>
      <c r="G329" s="86" t="s">
        <v>89</v>
      </c>
      <c r="H329" s="86" t="s">
        <v>89</v>
      </c>
      <c r="I329" s="86" t="s">
        <v>89</v>
      </c>
      <c r="J329" s="86" t="s">
        <v>89</v>
      </c>
      <c r="K329" s="86" t="s">
        <v>89</v>
      </c>
      <c r="L329" s="86" t="s">
        <v>89</v>
      </c>
      <c r="M329" s="86" t="s">
        <v>89</v>
      </c>
      <c r="N329" s="86" t="s">
        <v>89</v>
      </c>
      <c r="O329">
        <v>0</v>
      </c>
      <c r="P329">
        <v>0</v>
      </c>
      <c r="Q329">
        <v>0</v>
      </c>
      <c r="R329">
        <v>0</v>
      </c>
      <c r="S329">
        <v>0</v>
      </c>
      <c r="T329">
        <v>0</v>
      </c>
      <c r="U329">
        <v>0</v>
      </c>
      <c r="V329">
        <v>0</v>
      </c>
      <c r="W329">
        <v>0</v>
      </c>
      <c r="X329">
        <v>0</v>
      </c>
      <c r="Y329">
        <v>0</v>
      </c>
      <c r="Z329">
        <v>0</v>
      </c>
      <c r="AA329" s="69">
        <v>0</v>
      </c>
    </row>
    <row r="330" spans="1:27" x14ac:dyDescent="0.3">
      <c r="A330" s="67">
        <v>17</v>
      </c>
      <c r="B330" s="78" t="s">
        <v>89</v>
      </c>
      <c r="C330" s="86" t="s">
        <v>89</v>
      </c>
      <c r="D330" s="86" t="s">
        <v>89</v>
      </c>
      <c r="E330" s="86" t="s">
        <v>89</v>
      </c>
      <c r="F330" s="86" t="s">
        <v>89</v>
      </c>
      <c r="G330" s="86" t="s">
        <v>89</v>
      </c>
      <c r="H330" s="86" t="s">
        <v>89</v>
      </c>
      <c r="I330" s="86" t="s">
        <v>89</v>
      </c>
      <c r="J330" s="86" t="s">
        <v>89</v>
      </c>
      <c r="K330" s="86" t="s">
        <v>89</v>
      </c>
      <c r="L330" s="86" t="s">
        <v>89</v>
      </c>
      <c r="M330" s="86" t="s">
        <v>89</v>
      </c>
      <c r="N330" s="86" t="s">
        <v>89</v>
      </c>
      <c r="O330" s="86" t="s">
        <v>89</v>
      </c>
      <c r="P330">
        <v>0</v>
      </c>
      <c r="Q330">
        <v>0</v>
      </c>
      <c r="R330">
        <v>0</v>
      </c>
      <c r="S330">
        <v>0</v>
      </c>
      <c r="T330">
        <v>0</v>
      </c>
      <c r="U330">
        <v>0</v>
      </c>
      <c r="V330">
        <v>0</v>
      </c>
      <c r="W330">
        <v>0</v>
      </c>
      <c r="X330">
        <v>0</v>
      </c>
      <c r="Y330">
        <v>0</v>
      </c>
      <c r="Z330">
        <v>0</v>
      </c>
      <c r="AA330" s="69">
        <v>0</v>
      </c>
    </row>
    <row r="331" spans="1:27" x14ac:dyDescent="0.3">
      <c r="A331" s="67">
        <v>18</v>
      </c>
      <c r="B331" s="78" t="s">
        <v>89</v>
      </c>
      <c r="C331" s="86" t="s">
        <v>89</v>
      </c>
      <c r="D331" s="86" t="s">
        <v>89</v>
      </c>
      <c r="E331" s="86" t="s">
        <v>89</v>
      </c>
      <c r="F331" s="86" t="s">
        <v>89</v>
      </c>
      <c r="G331" s="86" t="s">
        <v>89</v>
      </c>
      <c r="H331" s="86" t="s">
        <v>89</v>
      </c>
      <c r="I331" s="86" t="s">
        <v>89</v>
      </c>
      <c r="J331" s="86" t="s">
        <v>89</v>
      </c>
      <c r="K331" s="86" t="s">
        <v>89</v>
      </c>
      <c r="L331" s="86" t="s">
        <v>89</v>
      </c>
      <c r="M331" s="86" t="s">
        <v>89</v>
      </c>
      <c r="N331" s="86" t="s">
        <v>89</v>
      </c>
      <c r="O331" s="86" t="s">
        <v>89</v>
      </c>
      <c r="P331">
        <v>0</v>
      </c>
      <c r="Q331">
        <v>0</v>
      </c>
      <c r="R331">
        <v>0</v>
      </c>
      <c r="S331">
        <v>0</v>
      </c>
      <c r="T331">
        <v>0</v>
      </c>
      <c r="U331">
        <v>0</v>
      </c>
      <c r="V331">
        <v>0</v>
      </c>
      <c r="W331">
        <v>0</v>
      </c>
      <c r="X331">
        <v>0</v>
      </c>
      <c r="Y331">
        <v>0</v>
      </c>
      <c r="Z331">
        <v>0</v>
      </c>
      <c r="AA331" s="69">
        <v>0</v>
      </c>
    </row>
    <row r="332" spans="1:27" x14ac:dyDescent="0.3">
      <c r="A332" s="67">
        <v>19</v>
      </c>
      <c r="B332" s="78" t="s">
        <v>89</v>
      </c>
      <c r="C332" s="86" t="s">
        <v>89</v>
      </c>
      <c r="D332" s="86" t="s">
        <v>89</v>
      </c>
      <c r="E332" s="86" t="s">
        <v>89</v>
      </c>
      <c r="F332" s="86" t="s">
        <v>89</v>
      </c>
      <c r="G332" s="86" t="s">
        <v>89</v>
      </c>
      <c r="H332" s="86" t="s">
        <v>89</v>
      </c>
      <c r="I332" s="86" t="s">
        <v>89</v>
      </c>
      <c r="J332" s="86" t="s">
        <v>89</v>
      </c>
      <c r="K332" s="86" t="s">
        <v>89</v>
      </c>
      <c r="L332" s="86" t="s">
        <v>89</v>
      </c>
      <c r="M332" s="86" t="s">
        <v>89</v>
      </c>
      <c r="N332" s="86" t="s">
        <v>89</v>
      </c>
      <c r="O332" s="86" t="s">
        <v>89</v>
      </c>
      <c r="P332" s="86" t="s">
        <v>89</v>
      </c>
      <c r="Q332">
        <v>0</v>
      </c>
      <c r="R332" s="86" t="s">
        <v>89</v>
      </c>
      <c r="S332" s="86" t="s">
        <v>89</v>
      </c>
      <c r="T332" s="86" t="s">
        <v>89</v>
      </c>
      <c r="U332" s="86" t="s">
        <v>89</v>
      </c>
      <c r="V332" s="86" t="s">
        <v>89</v>
      </c>
      <c r="W332" s="86" t="s">
        <v>89</v>
      </c>
      <c r="X332" s="86" t="s">
        <v>89</v>
      </c>
      <c r="Y332" s="86" t="s">
        <v>89</v>
      </c>
      <c r="Z332" s="86" t="s">
        <v>89</v>
      </c>
      <c r="AA332" s="85" t="s">
        <v>89</v>
      </c>
    </row>
    <row r="333" spans="1:27" x14ac:dyDescent="0.3">
      <c r="A333" s="67">
        <v>20</v>
      </c>
      <c r="B333" s="78" t="s">
        <v>89</v>
      </c>
      <c r="C333" s="86" t="s">
        <v>89</v>
      </c>
      <c r="D333" s="86" t="s">
        <v>89</v>
      </c>
      <c r="E333" s="86" t="s">
        <v>89</v>
      </c>
      <c r="F333" s="86" t="s">
        <v>89</v>
      </c>
      <c r="G333" s="86" t="s">
        <v>89</v>
      </c>
      <c r="H333" s="86" t="s">
        <v>89</v>
      </c>
      <c r="I333" s="86" t="s">
        <v>89</v>
      </c>
      <c r="J333" s="86" t="s">
        <v>89</v>
      </c>
      <c r="K333" s="86" t="s">
        <v>89</v>
      </c>
      <c r="L333" s="86" t="s">
        <v>89</v>
      </c>
      <c r="M333" s="86" t="s">
        <v>89</v>
      </c>
      <c r="N333" s="86" t="s">
        <v>89</v>
      </c>
      <c r="O333" s="86" t="s">
        <v>89</v>
      </c>
      <c r="P333" s="86" t="s">
        <v>89</v>
      </c>
      <c r="Q333">
        <v>0</v>
      </c>
      <c r="R333" s="86" t="s">
        <v>89</v>
      </c>
      <c r="S333">
        <v>0</v>
      </c>
      <c r="T333">
        <v>0</v>
      </c>
      <c r="U333">
        <v>0</v>
      </c>
      <c r="V333">
        <v>0</v>
      </c>
      <c r="W333">
        <v>0</v>
      </c>
      <c r="X333">
        <v>0</v>
      </c>
      <c r="Y333">
        <v>0</v>
      </c>
      <c r="Z333">
        <v>0</v>
      </c>
      <c r="AA333" s="69">
        <v>0</v>
      </c>
    </row>
    <row r="334" spans="1:27" x14ac:dyDescent="0.3">
      <c r="A334" s="67">
        <v>21</v>
      </c>
      <c r="B334" s="78" t="s">
        <v>89</v>
      </c>
      <c r="C334" s="86" t="s">
        <v>89</v>
      </c>
      <c r="D334" s="86" t="s">
        <v>89</v>
      </c>
      <c r="E334" s="86" t="s">
        <v>89</v>
      </c>
      <c r="F334" s="86" t="s">
        <v>89</v>
      </c>
      <c r="G334" s="86" t="s">
        <v>89</v>
      </c>
      <c r="H334" s="86" t="s">
        <v>89</v>
      </c>
      <c r="I334" s="86" t="s">
        <v>89</v>
      </c>
      <c r="J334" s="86" t="s">
        <v>89</v>
      </c>
      <c r="K334" s="86" t="s">
        <v>89</v>
      </c>
      <c r="L334" s="86" t="s">
        <v>89</v>
      </c>
      <c r="M334" s="86" t="s">
        <v>89</v>
      </c>
      <c r="N334" s="86" t="s">
        <v>89</v>
      </c>
      <c r="O334" s="86" t="s">
        <v>89</v>
      </c>
      <c r="P334" s="86" t="s">
        <v>89</v>
      </c>
      <c r="Q334" s="86" t="s">
        <v>89</v>
      </c>
      <c r="R334">
        <v>0</v>
      </c>
      <c r="S334">
        <v>0</v>
      </c>
      <c r="T334">
        <v>0</v>
      </c>
      <c r="U334">
        <v>0</v>
      </c>
      <c r="V334">
        <v>0</v>
      </c>
      <c r="W334">
        <v>0</v>
      </c>
      <c r="X334">
        <v>0</v>
      </c>
      <c r="Y334">
        <v>0</v>
      </c>
      <c r="Z334">
        <v>0</v>
      </c>
      <c r="AA334" s="69">
        <v>0</v>
      </c>
    </row>
    <row r="335" spans="1:27" x14ac:dyDescent="0.3">
      <c r="A335" s="67">
        <v>22</v>
      </c>
      <c r="B335" s="78" t="s">
        <v>89</v>
      </c>
      <c r="C335" s="86" t="s">
        <v>89</v>
      </c>
      <c r="D335" s="86" t="s">
        <v>89</v>
      </c>
      <c r="E335" s="86" t="s">
        <v>89</v>
      </c>
      <c r="F335" s="86" t="s">
        <v>89</v>
      </c>
      <c r="G335" s="86" t="s">
        <v>89</v>
      </c>
      <c r="H335" s="86" t="s">
        <v>89</v>
      </c>
      <c r="I335" s="86" t="s">
        <v>89</v>
      </c>
      <c r="J335" s="86" t="s">
        <v>89</v>
      </c>
      <c r="K335" s="86" t="s">
        <v>89</v>
      </c>
      <c r="L335" s="86" t="s">
        <v>89</v>
      </c>
      <c r="M335" s="86" t="s">
        <v>89</v>
      </c>
      <c r="N335" s="86" t="s">
        <v>89</v>
      </c>
      <c r="O335" s="86" t="s">
        <v>89</v>
      </c>
      <c r="P335" s="86" t="s">
        <v>89</v>
      </c>
      <c r="Q335" s="86" t="s">
        <v>89</v>
      </c>
      <c r="R335">
        <v>0</v>
      </c>
      <c r="S335">
        <v>0</v>
      </c>
      <c r="T335">
        <v>0</v>
      </c>
      <c r="U335">
        <v>0</v>
      </c>
      <c r="V335">
        <v>0</v>
      </c>
      <c r="W335">
        <v>0</v>
      </c>
      <c r="X335">
        <v>0</v>
      </c>
      <c r="Y335">
        <v>0</v>
      </c>
      <c r="Z335">
        <v>0</v>
      </c>
      <c r="AA335" s="69">
        <v>0</v>
      </c>
    </row>
    <row r="336" spans="1:27" x14ac:dyDescent="0.3">
      <c r="A336" s="67">
        <v>23</v>
      </c>
      <c r="B336" s="78" t="s">
        <v>89</v>
      </c>
      <c r="C336" s="86" t="s">
        <v>89</v>
      </c>
      <c r="D336" s="86" t="s">
        <v>89</v>
      </c>
      <c r="E336" s="86" t="s">
        <v>89</v>
      </c>
      <c r="F336" s="86" t="s">
        <v>89</v>
      </c>
      <c r="G336" s="86" t="s">
        <v>89</v>
      </c>
      <c r="H336" s="86" t="s">
        <v>89</v>
      </c>
      <c r="I336" s="86" t="s">
        <v>89</v>
      </c>
      <c r="J336" s="86" t="s">
        <v>89</v>
      </c>
      <c r="K336" s="86" t="s">
        <v>89</v>
      </c>
      <c r="L336" s="86" t="s">
        <v>89</v>
      </c>
      <c r="M336" s="86" t="s">
        <v>89</v>
      </c>
      <c r="N336" s="86" t="s">
        <v>89</v>
      </c>
      <c r="O336" s="86" t="s">
        <v>89</v>
      </c>
      <c r="P336" s="86" t="s">
        <v>89</v>
      </c>
      <c r="Q336" s="86" t="s">
        <v>89</v>
      </c>
      <c r="R336" s="86" t="s">
        <v>89</v>
      </c>
      <c r="S336">
        <v>0</v>
      </c>
      <c r="T336">
        <v>0</v>
      </c>
      <c r="U336">
        <v>0</v>
      </c>
      <c r="V336">
        <v>0</v>
      </c>
      <c r="W336">
        <v>0</v>
      </c>
      <c r="X336">
        <v>0</v>
      </c>
      <c r="Y336">
        <v>0</v>
      </c>
      <c r="Z336">
        <v>0</v>
      </c>
      <c r="AA336" s="69">
        <v>0</v>
      </c>
    </row>
    <row r="337" spans="1:27" x14ac:dyDescent="0.3">
      <c r="A337" s="67">
        <v>24</v>
      </c>
      <c r="B337" s="78" t="s">
        <v>89</v>
      </c>
      <c r="C337" s="86" t="s">
        <v>89</v>
      </c>
      <c r="D337" s="86" t="s">
        <v>89</v>
      </c>
      <c r="E337" s="86" t="s">
        <v>89</v>
      </c>
      <c r="F337" s="86" t="s">
        <v>89</v>
      </c>
      <c r="G337" s="86" t="s">
        <v>89</v>
      </c>
      <c r="H337" s="86" t="s">
        <v>89</v>
      </c>
      <c r="I337" s="86" t="s">
        <v>89</v>
      </c>
      <c r="J337" s="86" t="s">
        <v>89</v>
      </c>
      <c r="K337" s="86" t="s">
        <v>89</v>
      </c>
      <c r="L337" s="86" t="s">
        <v>89</v>
      </c>
      <c r="M337" s="86" t="s">
        <v>89</v>
      </c>
      <c r="N337" s="86" t="s">
        <v>89</v>
      </c>
      <c r="O337" s="86" t="s">
        <v>89</v>
      </c>
      <c r="P337" s="86" t="s">
        <v>89</v>
      </c>
      <c r="Q337" s="86" t="s">
        <v>89</v>
      </c>
      <c r="R337" s="86" t="s">
        <v>89</v>
      </c>
      <c r="S337" s="86" t="s">
        <v>89</v>
      </c>
      <c r="T337">
        <v>0</v>
      </c>
      <c r="U337">
        <v>0</v>
      </c>
      <c r="V337">
        <v>0</v>
      </c>
      <c r="W337">
        <v>0</v>
      </c>
      <c r="X337">
        <v>0</v>
      </c>
      <c r="Y337">
        <v>0</v>
      </c>
      <c r="Z337">
        <v>0</v>
      </c>
      <c r="AA337" s="69">
        <v>0</v>
      </c>
    </row>
    <row r="338" spans="1:27" x14ac:dyDescent="0.3">
      <c r="A338" s="67">
        <v>25</v>
      </c>
      <c r="B338" s="79" t="s">
        <v>89</v>
      </c>
      <c r="C338" s="84" t="s">
        <v>89</v>
      </c>
      <c r="D338" s="84" t="s">
        <v>89</v>
      </c>
      <c r="E338" s="84" t="s">
        <v>89</v>
      </c>
      <c r="F338" s="84" t="s">
        <v>89</v>
      </c>
      <c r="G338" s="84" t="s">
        <v>89</v>
      </c>
      <c r="H338" s="84" t="s">
        <v>89</v>
      </c>
      <c r="I338" s="84" t="s">
        <v>89</v>
      </c>
      <c r="J338" s="84" t="s">
        <v>89</v>
      </c>
      <c r="K338" s="84" t="s">
        <v>89</v>
      </c>
      <c r="L338" s="84" t="s">
        <v>89</v>
      </c>
      <c r="M338" s="84" t="s">
        <v>89</v>
      </c>
      <c r="N338" s="84" t="s">
        <v>89</v>
      </c>
      <c r="O338" s="84" t="s">
        <v>89</v>
      </c>
      <c r="P338" s="84" t="s">
        <v>89</v>
      </c>
      <c r="Q338" s="84" t="s">
        <v>89</v>
      </c>
      <c r="R338" s="84" t="s">
        <v>89</v>
      </c>
      <c r="S338" s="84" t="s">
        <v>89</v>
      </c>
      <c r="T338" s="70">
        <v>0</v>
      </c>
      <c r="U338" s="70">
        <v>0</v>
      </c>
      <c r="V338" s="70">
        <v>0</v>
      </c>
      <c r="W338" s="70">
        <v>0</v>
      </c>
      <c r="X338" s="70">
        <v>0</v>
      </c>
      <c r="Y338" s="70">
        <v>0</v>
      </c>
      <c r="Z338" s="70">
        <v>0</v>
      </c>
      <c r="AA338" s="71">
        <v>0</v>
      </c>
    </row>
    <row r="340" spans="1:27" x14ac:dyDescent="0.3">
      <c r="A340" s="80" t="s">
        <v>87</v>
      </c>
      <c r="B340" s="67">
        <v>0</v>
      </c>
      <c r="C340" s="67">
        <v>1</v>
      </c>
      <c r="D340" s="67">
        <v>2</v>
      </c>
      <c r="E340" s="67">
        <v>3</v>
      </c>
      <c r="F340" s="67">
        <v>4</v>
      </c>
      <c r="G340" s="67">
        <v>5</v>
      </c>
      <c r="H340" s="67">
        <v>6</v>
      </c>
      <c r="I340" s="67">
        <v>7</v>
      </c>
      <c r="J340" s="67">
        <v>8</v>
      </c>
      <c r="K340" s="67">
        <v>9</v>
      </c>
      <c r="L340" s="67">
        <v>10</v>
      </c>
      <c r="M340" s="67">
        <v>11</v>
      </c>
      <c r="N340" s="67">
        <v>12</v>
      </c>
      <c r="O340" s="67">
        <v>13</v>
      </c>
      <c r="P340" s="67">
        <v>14</v>
      </c>
      <c r="Q340" s="67">
        <v>15</v>
      </c>
      <c r="R340" s="67">
        <v>16</v>
      </c>
      <c r="S340" s="67">
        <v>17</v>
      </c>
      <c r="T340" s="67">
        <v>18</v>
      </c>
      <c r="U340" s="67">
        <v>19</v>
      </c>
      <c r="V340" s="67">
        <v>20</v>
      </c>
      <c r="W340" s="67">
        <v>21</v>
      </c>
      <c r="X340" s="67">
        <v>22</v>
      </c>
      <c r="Y340" s="67">
        <v>23</v>
      </c>
      <c r="Z340" s="67">
        <v>24</v>
      </c>
      <c r="AA340" s="67">
        <v>25</v>
      </c>
    </row>
    <row r="341" spans="1:27" x14ac:dyDescent="0.3">
      <c r="A341" s="67">
        <v>0</v>
      </c>
      <c r="B341" s="82" t="s">
        <v>89</v>
      </c>
      <c r="C341" s="83" t="s">
        <v>89</v>
      </c>
      <c r="D341" s="83" t="s">
        <v>89</v>
      </c>
      <c r="E341" s="83" t="s">
        <v>89</v>
      </c>
      <c r="F341" s="83" t="s">
        <v>89</v>
      </c>
      <c r="G341" s="83" t="s">
        <v>89</v>
      </c>
      <c r="H341" s="83" t="s">
        <v>89</v>
      </c>
      <c r="I341" s="83" t="s">
        <v>89</v>
      </c>
      <c r="J341" s="83" t="s">
        <v>89</v>
      </c>
      <c r="K341" s="83" t="s">
        <v>89</v>
      </c>
      <c r="L341" s="83" t="s">
        <v>89</v>
      </c>
      <c r="M341" s="83" t="s">
        <v>89</v>
      </c>
      <c r="N341" s="83" t="s">
        <v>89</v>
      </c>
      <c r="O341" s="75">
        <v>0.21582710742950439</v>
      </c>
      <c r="P341" s="75">
        <v>0.18033240064097628</v>
      </c>
      <c r="Q341" s="75">
        <v>0.15272670576616759</v>
      </c>
      <c r="R341" s="75">
        <v>0.11828034709206002</v>
      </c>
      <c r="S341" s="75">
        <v>7.5980132313816354E-2</v>
      </c>
      <c r="T341" s="75">
        <v>3.1577562457937351E-2</v>
      </c>
      <c r="U341" s="75">
        <v>1.9303072117195154E-2</v>
      </c>
      <c r="V341" s="75">
        <v>1.9303072117195154E-2</v>
      </c>
      <c r="W341" s="75">
        <v>1.9303072117195154E-2</v>
      </c>
      <c r="X341" s="75">
        <v>1.9303072117195154E-2</v>
      </c>
      <c r="Y341" s="75">
        <v>1.9303072117195154E-2</v>
      </c>
      <c r="Z341" s="75">
        <v>1.9303072117195154E-2</v>
      </c>
      <c r="AA341" s="76">
        <v>1.9303072117195154E-2</v>
      </c>
    </row>
    <row r="342" spans="1:27" x14ac:dyDescent="0.3">
      <c r="A342" s="67">
        <v>1</v>
      </c>
      <c r="B342" s="78" t="s">
        <v>89</v>
      </c>
      <c r="C342" s="86" t="s">
        <v>89</v>
      </c>
      <c r="D342" s="86" t="s">
        <v>89</v>
      </c>
      <c r="E342" s="86" t="s">
        <v>89</v>
      </c>
      <c r="F342" s="86" t="s">
        <v>89</v>
      </c>
      <c r="G342" s="86" t="s">
        <v>89</v>
      </c>
      <c r="H342" s="86" t="s">
        <v>89</v>
      </c>
      <c r="I342" s="86" t="s">
        <v>89</v>
      </c>
      <c r="J342" s="86" t="s">
        <v>89</v>
      </c>
      <c r="K342" s="86" t="s">
        <v>89</v>
      </c>
      <c r="L342" s="86" t="s">
        <v>89</v>
      </c>
      <c r="M342" s="86" t="s">
        <v>89</v>
      </c>
      <c r="N342" s="86" t="s">
        <v>89</v>
      </c>
      <c r="O342">
        <v>0.21582710742950439</v>
      </c>
      <c r="P342">
        <v>0.18031692776919608</v>
      </c>
      <c r="Q342">
        <v>0.15272670576616759</v>
      </c>
      <c r="R342">
        <v>0.11828034709206002</v>
      </c>
      <c r="S342">
        <v>7.5980132313816354E-2</v>
      </c>
      <c r="T342">
        <v>3.1577562457937351E-2</v>
      </c>
      <c r="U342">
        <v>1.9303072117195154E-2</v>
      </c>
      <c r="V342">
        <v>1.9303072117195154E-2</v>
      </c>
      <c r="W342">
        <v>1.9303072117195154E-2</v>
      </c>
      <c r="X342">
        <v>1.9303072117195154E-2</v>
      </c>
      <c r="Y342">
        <v>1.9303072117195154E-2</v>
      </c>
      <c r="Z342">
        <v>1.9303072117195154E-2</v>
      </c>
      <c r="AA342" s="69">
        <v>1.9303072117195154E-2</v>
      </c>
    </row>
    <row r="343" spans="1:27" x14ac:dyDescent="0.3">
      <c r="A343" s="67">
        <v>2</v>
      </c>
      <c r="B343" s="78" t="s">
        <v>89</v>
      </c>
      <c r="C343" s="86" t="s">
        <v>89</v>
      </c>
      <c r="D343" s="86" t="s">
        <v>89</v>
      </c>
      <c r="E343" s="86" t="s">
        <v>89</v>
      </c>
      <c r="F343" s="86" t="s">
        <v>89</v>
      </c>
      <c r="G343" s="86" t="s">
        <v>89</v>
      </c>
      <c r="H343" s="86" t="s">
        <v>89</v>
      </c>
      <c r="I343" s="86" t="s">
        <v>89</v>
      </c>
      <c r="J343" s="86" t="s">
        <v>89</v>
      </c>
      <c r="K343" s="86" t="s">
        <v>89</v>
      </c>
      <c r="L343" s="86" t="s">
        <v>89</v>
      </c>
      <c r="M343" s="86" t="s">
        <v>89</v>
      </c>
      <c r="N343" s="86" t="s">
        <v>89</v>
      </c>
      <c r="O343">
        <v>0.21582710742950439</v>
      </c>
      <c r="P343">
        <v>0.18033240064097628</v>
      </c>
      <c r="Q343">
        <v>0.15272670576616759</v>
      </c>
      <c r="R343">
        <v>0.11828034709206002</v>
      </c>
      <c r="S343">
        <v>7.5980132313816354E-2</v>
      </c>
      <c r="T343">
        <v>3.1577562457937351E-2</v>
      </c>
      <c r="U343">
        <v>1.9303072117195154E-2</v>
      </c>
      <c r="V343">
        <v>1.9303072117195154E-2</v>
      </c>
      <c r="W343">
        <v>1.9303072117195154E-2</v>
      </c>
      <c r="X343">
        <v>1.9303072117195154E-2</v>
      </c>
      <c r="Y343">
        <v>1.9303072117195154E-2</v>
      </c>
      <c r="Z343">
        <v>1.9303072117195154E-2</v>
      </c>
      <c r="AA343" s="69">
        <v>1.9303072117195154E-2</v>
      </c>
    </row>
    <row r="344" spans="1:27" x14ac:dyDescent="0.3">
      <c r="A344" s="67">
        <v>3</v>
      </c>
      <c r="B344" s="78" t="s">
        <v>89</v>
      </c>
      <c r="C344" s="86" t="s">
        <v>89</v>
      </c>
      <c r="D344" s="86" t="s">
        <v>89</v>
      </c>
      <c r="E344" s="86" t="s">
        <v>89</v>
      </c>
      <c r="F344" s="86" t="s">
        <v>89</v>
      </c>
      <c r="G344" s="86" t="s">
        <v>89</v>
      </c>
      <c r="H344" s="86" t="s">
        <v>89</v>
      </c>
      <c r="I344" s="86" t="s">
        <v>89</v>
      </c>
      <c r="J344" s="86" t="s">
        <v>89</v>
      </c>
      <c r="K344" s="86" t="s">
        <v>89</v>
      </c>
      <c r="L344" s="86" t="s">
        <v>89</v>
      </c>
      <c r="M344" s="86" t="s">
        <v>89</v>
      </c>
      <c r="N344" s="86" t="s">
        <v>89</v>
      </c>
      <c r="O344">
        <v>0.21582710742950439</v>
      </c>
      <c r="P344">
        <v>0.18033240064097628</v>
      </c>
      <c r="Q344">
        <v>0.15272670576616759</v>
      </c>
      <c r="R344">
        <v>0.11828034709206002</v>
      </c>
      <c r="S344">
        <v>7.5980132313816354E-2</v>
      </c>
      <c r="T344">
        <v>3.1577562457937351E-2</v>
      </c>
      <c r="U344">
        <v>1.9303072117195154E-2</v>
      </c>
      <c r="V344">
        <v>1.9303072117195154E-2</v>
      </c>
      <c r="W344">
        <v>1.9303072117195154E-2</v>
      </c>
      <c r="X344">
        <v>1.9303072117195154E-2</v>
      </c>
      <c r="Y344">
        <v>1.9303072117195154E-2</v>
      </c>
      <c r="Z344">
        <v>1.9303072117195154E-2</v>
      </c>
      <c r="AA344" s="69">
        <v>1.9303072117195154E-2</v>
      </c>
    </row>
    <row r="345" spans="1:27" x14ac:dyDescent="0.3">
      <c r="A345" s="67">
        <v>4</v>
      </c>
      <c r="B345" s="78" t="s">
        <v>89</v>
      </c>
      <c r="C345" s="86" t="s">
        <v>89</v>
      </c>
      <c r="D345" s="86" t="s">
        <v>89</v>
      </c>
      <c r="E345" s="86" t="s">
        <v>89</v>
      </c>
      <c r="F345" s="86" t="s">
        <v>89</v>
      </c>
      <c r="G345" s="86" t="s">
        <v>89</v>
      </c>
      <c r="H345" s="86" t="s">
        <v>89</v>
      </c>
      <c r="I345" s="86" t="s">
        <v>89</v>
      </c>
      <c r="J345" s="86" t="s">
        <v>89</v>
      </c>
      <c r="K345" s="86" t="s">
        <v>89</v>
      </c>
      <c r="L345" s="86" t="s">
        <v>89</v>
      </c>
      <c r="M345" s="86" t="s">
        <v>89</v>
      </c>
      <c r="N345" s="86" t="s">
        <v>89</v>
      </c>
      <c r="O345">
        <v>0.21582710742950439</v>
      </c>
      <c r="P345">
        <v>0.18033240064097628</v>
      </c>
      <c r="Q345">
        <v>0.15272670576616759</v>
      </c>
      <c r="R345">
        <v>0.11828034709206002</v>
      </c>
      <c r="S345">
        <v>7.5980132313816354E-2</v>
      </c>
      <c r="T345">
        <v>3.1577562457937351E-2</v>
      </c>
      <c r="U345">
        <v>1.9303072117195154E-2</v>
      </c>
      <c r="V345">
        <v>1.9303072117195154E-2</v>
      </c>
      <c r="W345">
        <v>1.9303072117195154E-2</v>
      </c>
      <c r="X345">
        <v>1.9303072117195154E-2</v>
      </c>
      <c r="Y345">
        <v>1.9303072117195154E-2</v>
      </c>
      <c r="Z345">
        <v>1.9303072117195154E-2</v>
      </c>
      <c r="AA345" s="69">
        <v>1.9303072117195154E-2</v>
      </c>
    </row>
    <row r="346" spans="1:27" x14ac:dyDescent="0.3">
      <c r="A346" s="67">
        <v>5</v>
      </c>
      <c r="B346" s="78" t="s">
        <v>89</v>
      </c>
      <c r="C346" s="86" t="s">
        <v>89</v>
      </c>
      <c r="D346" s="86" t="s">
        <v>89</v>
      </c>
      <c r="E346" s="86" t="s">
        <v>89</v>
      </c>
      <c r="F346" s="86" t="s">
        <v>89</v>
      </c>
      <c r="G346" s="86" t="s">
        <v>89</v>
      </c>
      <c r="H346" s="86" t="s">
        <v>89</v>
      </c>
      <c r="I346" s="86" t="s">
        <v>89</v>
      </c>
      <c r="J346" s="86" t="s">
        <v>89</v>
      </c>
      <c r="K346" s="86" t="s">
        <v>89</v>
      </c>
      <c r="L346" s="86" t="s">
        <v>89</v>
      </c>
      <c r="M346" s="86" t="s">
        <v>89</v>
      </c>
      <c r="N346" s="86" t="s">
        <v>89</v>
      </c>
      <c r="O346">
        <v>0.21582710742950439</v>
      </c>
      <c r="P346">
        <v>0.18033240064097628</v>
      </c>
      <c r="Q346">
        <v>0.15272670576616759</v>
      </c>
      <c r="R346">
        <v>0.11828034709206002</v>
      </c>
      <c r="S346">
        <v>7.5980132313816354E-2</v>
      </c>
      <c r="T346">
        <v>3.1577562457937351E-2</v>
      </c>
      <c r="U346">
        <v>1.9303072117195154E-2</v>
      </c>
      <c r="V346">
        <v>1.9303072117195154E-2</v>
      </c>
      <c r="W346">
        <v>1.9303072117195154E-2</v>
      </c>
      <c r="X346">
        <v>1.9303072117195154E-2</v>
      </c>
      <c r="Y346">
        <v>1.9303072117195154E-2</v>
      </c>
      <c r="Z346">
        <v>1.9303072117195154E-2</v>
      </c>
      <c r="AA346" s="69">
        <v>1.9303072117195154E-2</v>
      </c>
    </row>
    <row r="347" spans="1:27" x14ac:dyDescent="0.3">
      <c r="A347" s="67">
        <v>6</v>
      </c>
      <c r="B347" s="78" t="s">
        <v>89</v>
      </c>
      <c r="C347" s="86" t="s">
        <v>89</v>
      </c>
      <c r="D347" s="86" t="s">
        <v>89</v>
      </c>
      <c r="E347" s="86" t="s">
        <v>89</v>
      </c>
      <c r="F347" s="86" t="s">
        <v>89</v>
      </c>
      <c r="G347" s="86" t="s">
        <v>89</v>
      </c>
      <c r="H347" s="86" t="s">
        <v>89</v>
      </c>
      <c r="I347" s="86" t="s">
        <v>89</v>
      </c>
      <c r="J347" s="86" t="s">
        <v>89</v>
      </c>
      <c r="K347" s="86" t="s">
        <v>89</v>
      </c>
      <c r="L347" s="86" t="s">
        <v>89</v>
      </c>
      <c r="M347" s="86" t="s">
        <v>89</v>
      </c>
      <c r="N347" s="86" t="s">
        <v>89</v>
      </c>
      <c r="O347">
        <v>0.21582710742950439</v>
      </c>
      <c r="P347">
        <v>0.18033240064097628</v>
      </c>
      <c r="Q347">
        <v>0.15272670576616759</v>
      </c>
      <c r="R347">
        <v>0.11828034709206002</v>
      </c>
      <c r="S347">
        <v>7.5980132313816354E-2</v>
      </c>
      <c r="T347">
        <v>3.1577562457937351E-2</v>
      </c>
      <c r="U347">
        <v>1.9303072117195154E-2</v>
      </c>
      <c r="V347">
        <v>1.9303072117195154E-2</v>
      </c>
      <c r="W347">
        <v>1.9303072117195154E-2</v>
      </c>
      <c r="X347">
        <v>1.9303072117195154E-2</v>
      </c>
      <c r="Y347">
        <v>1.9303072117195154E-2</v>
      </c>
      <c r="Z347">
        <v>1.9303072117195154E-2</v>
      </c>
      <c r="AA347" s="69">
        <v>1.9303072117195154E-2</v>
      </c>
    </row>
    <row r="348" spans="1:27" x14ac:dyDescent="0.3">
      <c r="A348" s="67">
        <v>7</v>
      </c>
      <c r="B348" s="78" t="s">
        <v>89</v>
      </c>
      <c r="C348" s="86" t="s">
        <v>89</v>
      </c>
      <c r="D348" s="86" t="s">
        <v>89</v>
      </c>
      <c r="E348" s="86" t="s">
        <v>89</v>
      </c>
      <c r="F348" s="86" t="s">
        <v>89</v>
      </c>
      <c r="G348" s="86" t="s">
        <v>89</v>
      </c>
      <c r="H348" s="86" t="s">
        <v>89</v>
      </c>
      <c r="I348" s="86" t="s">
        <v>89</v>
      </c>
      <c r="J348" s="86" t="s">
        <v>89</v>
      </c>
      <c r="K348" s="86" t="s">
        <v>89</v>
      </c>
      <c r="L348" s="86" t="s">
        <v>89</v>
      </c>
      <c r="M348" s="86" t="s">
        <v>89</v>
      </c>
      <c r="N348" s="86" t="s">
        <v>89</v>
      </c>
      <c r="O348">
        <v>0.21582710742950439</v>
      </c>
      <c r="P348">
        <v>0.18033240064097628</v>
      </c>
      <c r="Q348">
        <v>0.15272670576616759</v>
      </c>
      <c r="R348">
        <v>0.11828034709206002</v>
      </c>
      <c r="S348">
        <v>7.5980132313816354E-2</v>
      </c>
      <c r="T348">
        <v>3.1577562457937351E-2</v>
      </c>
      <c r="U348">
        <v>1.9303072117195154E-2</v>
      </c>
      <c r="V348">
        <v>1.9303072117195154E-2</v>
      </c>
      <c r="W348">
        <v>1.9297385490224347E-2</v>
      </c>
      <c r="X348">
        <v>1.9303072117195154E-2</v>
      </c>
      <c r="Y348">
        <v>1.9303072117195154E-2</v>
      </c>
      <c r="Z348">
        <v>1.9303072117195154E-2</v>
      </c>
      <c r="AA348" s="69">
        <v>1.9303072117195154E-2</v>
      </c>
    </row>
    <row r="349" spans="1:27" x14ac:dyDescent="0.3">
      <c r="A349" s="67">
        <v>8</v>
      </c>
      <c r="B349" s="78" t="s">
        <v>89</v>
      </c>
      <c r="C349" s="86" t="s">
        <v>89</v>
      </c>
      <c r="D349" s="86" t="s">
        <v>89</v>
      </c>
      <c r="E349" s="86" t="s">
        <v>89</v>
      </c>
      <c r="F349" s="86" t="s">
        <v>89</v>
      </c>
      <c r="G349" s="86" t="s">
        <v>89</v>
      </c>
      <c r="H349" s="86" t="s">
        <v>89</v>
      </c>
      <c r="I349" s="86" t="s">
        <v>89</v>
      </c>
      <c r="J349" s="86" t="s">
        <v>89</v>
      </c>
      <c r="K349" s="86" t="s">
        <v>89</v>
      </c>
      <c r="L349" s="86" t="s">
        <v>89</v>
      </c>
      <c r="M349" s="86" t="s">
        <v>89</v>
      </c>
      <c r="N349" s="86" t="s">
        <v>89</v>
      </c>
      <c r="O349">
        <v>0.21582710742950439</v>
      </c>
      <c r="P349">
        <v>0.18033240064097628</v>
      </c>
      <c r="Q349">
        <v>0.15272670576616759</v>
      </c>
      <c r="R349">
        <v>0.11828034709206002</v>
      </c>
      <c r="S349">
        <v>7.5980132313816354E-2</v>
      </c>
      <c r="T349">
        <v>3.1577562457937351E-2</v>
      </c>
      <c r="U349">
        <v>1.9303072117195154E-2</v>
      </c>
      <c r="V349">
        <v>1.9303072117195154E-2</v>
      </c>
      <c r="W349">
        <v>1.9303072117195154E-2</v>
      </c>
      <c r="X349">
        <v>1.9303072117195154E-2</v>
      </c>
      <c r="Y349">
        <v>1.9303072117195154E-2</v>
      </c>
      <c r="Z349">
        <v>1.9303072117195154E-2</v>
      </c>
      <c r="AA349" s="69">
        <v>1.9303072117195154E-2</v>
      </c>
    </row>
    <row r="350" spans="1:27" x14ac:dyDescent="0.3">
      <c r="A350" s="67">
        <v>9</v>
      </c>
      <c r="B350" s="78" t="s">
        <v>89</v>
      </c>
      <c r="C350" s="86" t="s">
        <v>89</v>
      </c>
      <c r="D350" s="86" t="s">
        <v>89</v>
      </c>
      <c r="E350" s="86" t="s">
        <v>89</v>
      </c>
      <c r="F350" s="86" t="s">
        <v>89</v>
      </c>
      <c r="G350" s="86" t="s">
        <v>89</v>
      </c>
      <c r="H350" s="86" t="s">
        <v>89</v>
      </c>
      <c r="I350" s="86" t="s">
        <v>89</v>
      </c>
      <c r="J350" s="86" t="s">
        <v>89</v>
      </c>
      <c r="K350" s="86" t="s">
        <v>89</v>
      </c>
      <c r="L350" s="86" t="s">
        <v>89</v>
      </c>
      <c r="M350" s="86" t="s">
        <v>89</v>
      </c>
      <c r="N350" s="86" t="s">
        <v>89</v>
      </c>
      <c r="O350">
        <v>0.21582710742950439</v>
      </c>
      <c r="P350">
        <v>0.18033240064097628</v>
      </c>
      <c r="Q350">
        <v>0.15272670576616759</v>
      </c>
      <c r="R350">
        <v>0.11828034709206002</v>
      </c>
      <c r="S350">
        <v>7.5980132313816354E-2</v>
      </c>
      <c r="T350">
        <v>3.1577562457937351E-2</v>
      </c>
      <c r="U350">
        <v>1.9303072117195154E-2</v>
      </c>
      <c r="V350">
        <v>1.9303072117195154E-2</v>
      </c>
      <c r="W350">
        <v>1.9303072117195154E-2</v>
      </c>
      <c r="X350">
        <v>1.9303072117195154E-2</v>
      </c>
      <c r="Y350">
        <v>1.9303072117195154E-2</v>
      </c>
      <c r="Z350">
        <v>1.9303072117195154E-2</v>
      </c>
      <c r="AA350" s="69">
        <v>1.9303072117195154E-2</v>
      </c>
    </row>
    <row r="351" spans="1:27" x14ac:dyDescent="0.3">
      <c r="A351" s="67">
        <v>10</v>
      </c>
      <c r="B351" s="78" t="s">
        <v>89</v>
      </c>
      <c r="C351" s="86" t="s">
        <v>89</v>
      </c>
      <c r="D351" s="86" t="s">
        <v>89</v>
      </c>
      <c r="E351" s="86" t="s">
        <v>89</v>
      </c>
      <c r="F351" s="86" t="s">
        <v>89</v>
      </c>
      <c r="G351" s="86" t="s">
        <v>89</v>
      </c>
      <c r="H351" s="86" t="s">
        <v>89</v>
      </c>
      <c r="I351" s="86" t="s">
        <v>89</v>
      </c>
      <c r="J351" s="86" t="s">
        <v>89</v>
      </c>
      <c r="K351" s="86" t="s">
        <v>89</v>
      </c>
      <c r="L351" s="86" t="s">
        <v>89</v>
      </c>
      <c r="M351" s="86" t="s">
        <v>89</v>
      </c>
      <c r="N351" s="86" t="s">
        <v>89</v>
      </c>
      <c r="O351">
        <v>0.21582710742950439</v>
      </c>
      <c r="P351">
        <v>0.18033240064097628</v>
      </c>
      <c r="Q351">
        <v>0.15272670576616759</v>
      </c>
      <c r="R351">
        <v>0.11828034709206002</v>
      </c>
      <c r="S351">
        <v>7.5980132313816354E-2</v>
      </c>
      <c r="T351">
        <v>3.1577562457937351E-2</v>
      </c>
      <c r="U351">
        <v>1.9303072117195154E-2</v>
      </c>
      <c r="V351">
        <v>1.9303072117195154E-2</v>
      </c>
      <c r="W351">
        <v>1.9303072117195154E-2</v>
      </c>
      <c r="X351">
        <v>1.9303072117195154E-2</v>
      </c>
      <c r="Y351">
        <v>1.9303072117195154E-2</v>
      </c>
      <c r="Z351">
        <v>1.9303072117195154E-2</v>
      </c>
      <c r="AA351" s="69">
        <v>1.9303072117195154E-2</v>
      </c>
    </row>
    <row r="352" spans="1:27" x14ac:dyDescent="0.3">
      <c r="A352" s="67">
        <v>11</v>
      </c>
      <c r="B352" s="78" t="s">
        <v>89</v>
      </c>
      <c r="C352" s="86" t="s">
        <v>89</v>
      </c>
      <c r="D352" s="86" t="s">
        <v>89</v>
      </c>
      <c r="E352" s="86" t="s">
        <v>89</v>
      </c>
      <c r="F352" s="86" t="s">
        <v>89</v>
      </c>
      <c r="G352" s="86" t="s">
        <v>89</v>
      </c>
      <c r="H352" s="86" t="s">
        <v>89</v>
      </c>
      <c r="I352" s="86" t="s">
        <v>89</v>
      </c>
      <c r="J352" s="86" t="s">
        <v>89</v>
      </c>
      <c r="K352" s="86" t="s">
        <v>89</v>
      </c>
      <c r="L352" s="86" t="s">
        <v>89</v>
      </c>
      <c r="M352" s="86" t="s">
        <v>89</v>
      </c>
      <c r="N352" s="86" t="s">
        <v>89</v>
      </c>
      <c r="O352">
        <v>0.21582710742950439</v>
      </c>
      <c r="P352">
        <v>0.18033240064097628</v>
      </c>
      <c r="Q352">
        <v>0.15272670576616759</v>
      </c>
      <c r="R352">
        <v>0.11828034709206002</v>
      </c>
      <c r="S352">
        <v>7.5980132313816354E-2</v>
      </c>
      <c r="T352">
        <v>3.1577562457937351E-2</v>
      </c>
      <c r="U352">
        <v>1.9303072117195154E-2</v>
      </c>
      <c r="V352">
        <v>1.9303072117195154E-2</v>
      </c>
      <c r="W352">
        <v>1.9303072117195154E-2</v>
      </c>
      <c r="X352">
        <v>1.9303072117195154E-2</v>
      </c>
      <c r="Y352">
        <v>1.9303072117195154E-2</v>
      </c>
      <c r="Z352">
        <v>1.9303072117195154E-2</v>
      </c>
      <c r="AA352" s="69">
        <v>1.9303072117195154E-2</v>
      </c>
    </row>
    <row r="353" spans="1:27" x14ac:dyDescent="0.3">
      <c r="A353" s="67">
        <v>12</v>
      </c>
      <c r="B353" s="78" t="s">
        <v>89</v>
      </c>
      <c r="C353" s="86" t="s">
        <v>89</v>
      </c>
      <c r="D353" s="86" t="s">
        <v>89</v>
      </c>
      <c r="E353" s="86" t="s">
        <v>89</v>
      </c>
      <c r="F353" s="86" t="s">
        <v>89</v>
      </c>
      <c r="G353" s="86" t="s">
        <v>89</v>
      </c>
      <c r="H353" s="86" t="s">
        <v>89</v>
      </c>
      <c r="I353" s="86" t="s">
        <v>89</v>
      </c>
      <c r="J353" s="86" t="s">
        <v>89</v>
      </c>
      <c r="K353" s="86" t="s">
        <v>89</v>
      </c>
      <c r="L353" s="86" t="s">
        <v>89</v>
      </c>
      <c r="M353" s="86" t="s">
        <v>89</v>
      </c>
      <c r="N353" s="86" t="s">
        <v>89</v>
      </c>
      <c r="O353">
        <v>0.21582710742950439</v>
      </c>
      <c r="P353">
        <v>0.18033240064097628</v>
      </c>
      <c r="Q353">
        <v>0.15272670576616759</v>
      </c>
      <c r="R353">
        <v>0.11828034709206002</v>
      </c>
      <c r="S353">
        <v>7.5980132313816354E-2</v>
      </c>
      <c r="T353">
        <v>3.1577562457937351E-2</v>
      </c>
      <c r="U353">
        <v>1.9303072117195154E-2</v>
      </c>
      <c r="V353">
        <v>1.9303072117195154E-2</v>
      </c>
      <c r="W353">
        <v>1.9303072117195154E-2</v>
      </c>
      <c r="X353">
        <v>1.9303072117195154E-2</v>
      </c>
      <c r="Y353">
        <v>1.9303072117195154E-2</v>
      </c>
      <c r="Z353">
        <v>1.9303072117195154E-2</v>
      </c>
      <c r="AA353" s="69">
        <v>1.9303072117195154E-2</v>
      </c>
    </row>
    <row r="354" spans="1:27" x14ac:dyDescent="0.3">
      <c r="A354" s="67">
        <v>13</v>
      </c>
      <c r="B354" s="78" t="s">
        <v>89</v>
      </c>
      <c r="C354" s="86" t="s">
        <v>89</v>
      </c>
      <c r="D354" s="86" t="s">
        <v>89</v>
      </c>
      <c r="E354" s="86" t="s">
        <v>89</v>
      </c>
      <c r="F354" s="86" t="s">
        <v>89</v>
      </c>
      <c r="G354" s="86" t="s">
        <v>89</v>
      </c>
      <c r="H354" s="86" t="s">
        <v>89</v>
      </c>
      <c r="I354" s="86" t="s">
        <v>89</v>
      </c>
      <c r="J354" s="86" t="s">
        <v>89</v>
      </c>
      <c r="K354" s="86" t="s">
        <v>89</v>
      </c>
      <c r="L354" s="86" t="s">
        <v>89</v>
      </c>
      <c r="M354" s="86" t="s">
        <v>89</v>
      </c>
      <c r="N354" s="86" t="s">
        <v>89</v>
      </c>
      <c r="O354">
        <v>0.21582710742950439</v>
      </c>
      <c r="P354">
        <v>0.18033240064097628</v>
      </c>
      <c r="Q354">
        <v>0.15272670576616759</v>
      </c>
      <c r="R354">
        <v>0.11828034709206002</v>
      </c>
      <c r="S354">
        <v>7.5980132313816354E-2</v>
      </c>
      <c r="T354">
        <v>3.1577562457937351E-2</v>
      </c>
      <c r="U354">
        <v>1.9303072117195154E-2</v>
      </c>
      <c r="V354">
        <v>1.9303072117195154E-2</v>
      </c>
      <c r="W354">
        <v>1.9303072117195154E-2</v>
      </c>
      <c r="X354">
        <v>1.9303072117195154E-2</v>
      </c>
      <c r="Y354">
        <v>1.9303072117195154E-2</v>
      </c>
      <c r="Z354">
        <v>1.9303072117195154E-2</v>
      </c>
      <c r="AA354" s="69">
        <v>1.9303072117195154E-2</v>
      </c>
    </row>
    <row r="355" spans="1:27" x14ac:dyDescent="0.3">
      <c r="A355" s="67">
        <v>14</v>
      </c>
      <c r="B355" s="78" t="s">
        <v>89</v>
      </c>
      <c r="C355" s="86" t="s">
        <v>89</v>
      </c>
      <c r="D355" s="86" t="s">
        <v>89</v>
      </c>
      <c r="E355" s="86" t="s">
        <v>89</v>
      </c>
      <c r="F355" s="86" t="s">
        <v>89</v>
      </c>
      <c r="G355" s="86" t="s">
        <v>89</v>
      </c>
      <c r="H355" s="86" t="s">
        <v>89</v>
      </c>
      <c r="I355" s="86" t="s">
        <v>89</v>
      </c>
      <c r="J355" s="86" t="s">
        <v>89</v>
      </c>
      <c r="K355" s="86" t="s">
        <v>89</v>
      </c>
      <c r="L355" s="86" t="s">
        <v>89</v>
      </c>
      <c r="M355" s="86" t="s">
        <v>89</v>
      </c>
      <c r="N355" s="86" t="s">
        <v>89</v>
      </c>
      <c r="O355">
        <v>0.21582710742950439</v>
      </c>
      <c r="P355">
        <v>0.18033240064097628</v>
      </c>
      <c r="Q355">
        <v>0.15272670576616759</v>
      </c>
      <c r="R355">
        <v>0.11828034709206002</v>
      </c>
      <c r="S355">
        <v>7.5980132313816354E-2</v>
      </c>
      <c r="T355">
        <v>3.1577562457937351E-2</v>
      </c>
      <c r="U355">
        <v>1.9303072117195154E-2</v>
      </c>
      <c r="V355">
        <v>1.9303072117195154E-2</v>
      </c>
      <c r="W355">
        <v>1.9303072117195154E-2</v>
      </c>
      <c r="X355">
        <v>1.9303072117195154E-2</v>
      </c>
      <c r="Y355">
        <v>1.9303072117195154E-2</v>
      </c>
      <c r="Z355">
        <v>1.9303072117195154E-2</v>
      </c>
      <c r="AA355" s="69">
        <v>1.9303072117195154E-2</v>
      </c>
    </row>
    <row r="356" spans="1:27" x14ac:dyDescent="0.3">
      <c r="A356" s="67">
        <v>15</v>
      </c>
      <c r="B356" s="78" t="s">
        <v>89</v>
      </c>
      <c r="C356" s="86" t="s">
        <v>89</v>
      </c>
      <c r="D356" s="86" t="s">
        <v>89</v>
      </c>
      <c r="E356" s="86" t="s">
        <v>89</v>
      </c>
      <c r="F356" s="86" t="s">
        <v>89</v>
      </c>
      <c r="G356" s="86" t="s">
        <v>89</v>
      </c>
      <c r="H356" s="86" t="s">
        <v>89</v>
      </c>
      <c r="I356" s="86" t="s">
        <v>89</v>
      </c>
      <c r="J356" s="86" t="s">
        <v>89</v>
      </c>
      <c r="K356" s="86" t="s">
        <v>89</v>
      </c>
      <c r="L356" s="86" t="s">
        <v>89</v>
      </c>
      <c r="M356" s="86" t="s">
        <v>89</v>
      </c>
      <c r="N356" s="86" t="s">
        <v>89</v>
      </c>
      <c r="O356">
        <v>0.21582710742950439</v>
      </c>
      <c r="P356">
        <v>0.18033240064097628</v>
      </c>
      <c r="Q356">
        <v>0.15272670576616759</v>
      </c>
      <c r="R356">
        <v>0.11828034709206002</v>
      </c>
      <c r="S356">
        <v>7.5980132313816354E-2</v>
      </c>
      <c r="T356">
        <v>3.1577562457937351E-2</v>
      </c>
      <c r="U356">
        <v>1.9303072117195154E-2</v>
      </c>
      <c r="V356">
        <v>1.9303072117195154E-2</v>
      </c>
      <c r="W356">
        <v>1.9303072117195154E-2</v>
      </c>
      <c r="X356">
        <v>1.9303072117195154E-2</v>
      </c>
      <c r="Y356">
        <v>1.9303072117195154E-2</v>
      </c>
      <c r="Z356">
        <v>1.9303072117195154E-2</v>
      </c>
      <c r="AA356" s="69">
        <v>1.9303072117195154E-2</v>
      </c>
    </row>
    <row r="357" spans="1:27" x14ac:dyDescent="0.3">
      <c r="A357" s="67">
        <v>16</v>
      </c>
      <c r="B357" s="78" t="s">
        <v>89</v>
      </c>
      <c r="C357" s="86" t="s">
        <v>89</v>
      </c>
      <c r="D357" s="86" t="s">
        <v>89</v>
      </c>
      <c r="E357" s="86" t="s">
        <v>89</v>
      </c>
      <c r="F357" s="86" t="s">
        <v>89</v>
      </c>
      <c r="G357" s="86" t="s">
        <v>89</v>
      </c>
      <c r="H357" s="86" t="s">
        <v>89</v>
      </c>
      <c r="I357" s="86" t="s">
        <v>89</v>
      </c>
      <c r="J357" s="86" t="s">
        <v>89</v>
      </c>
      <c r="K357" s="86" t="s">
        <v>89</v>
      </c>
      <c r="L357" s="86" t="s">
        <v>89</v>
      </c>
      <c r="M357" s="86" t="s">
        <v>89</v>
      </c>
      <c r="N357" s="86" t="s">
        <v>89</v>
      </c>
      <c r="O357">
        <v>0.21582710742950439</v>
      </c>
      <c r="P357">
        <v>0.18033240064097628</v>
      </c>
      <c r="Q357">
        <v>0.15272670576616759</v>
      </c>
      <c r="R357">
        <v>0.11828034709206002</v>
      </c>
      <c r="S357">
        <v>7.5980132313816354E-2</v>
      </c>
      <c r="T357">
        <v>3.1577562457937351E-2</v>
      </c>
      <c r="U357">
        <v>1.9303072117195154E-2</v>
      </c>
      <c r="V357">
        <v>1.9303072117195154E-2</v>
      </c>
      <c r="W357">
        <v>1.9303072117195154E-2</v>
      </c>
      <c r="X357">
        <v>1.9303072117195154E-2</v>
      </c>
      <c r="Y357">
        <v>1.9303072117195154E-2</v>
      </c>
      <c r="Z357">
        <v>1.9303072117195154E-2</v>
      </c>
      <c r="AA357" s="69">
        <v>1.9303072117195154E-2</v>
      </c>
    </row>
    <row r="358" spans="1:27" x14ac:dyDescent="0.3">
      <c r="A358" s="67">
        <v>17</v>
      </c>
      <c r="B358" s="78" t="s">
        <v>89</v>
      </c>
      <c r="C358" s="86" t="s">
        <v>89</v>
      </c>
      <c r="D358" s="86" t="s">
        <v>89</v>
      </c>
      <c r="E358" s="86" t="s">
        <v>89</v>
      </c>
      <c r="F358" s="86" t="s">
        <v>89</v>
      </c>
      <c r="G358" s="86" t="s">
        <v>89</v>
      </c>
      <c r="H358" s="86" t="s">
        <v>89</v>
      </c>
      <c r="I358" s="86" t="s">
        <v>89</v>
      </c>
      <c r="J358" s="86" t="s">
        <v>89</v>
      </c>
      <c r="K358" s="86" t="s">
        <v>89</v>
      </c>
      <c r="L358" s="86" t="s">
        <v>89</v>
      </c>
      <c r="M358" s="86" t="s">
        <v>89</v>
      </c>
      <c r="N358" s="86" t="s">
        <v>89</v>
      </c>
      <c r="O358" s="86" t="s">
        <v>89</v>
      </c>
      <c r="P358">
        <v>0.18033527240878894</v>
      </c>
      <c r="Q358">
        <v>0.15272152988467974</v>
      </c>
      <c r="R358">
        <v>0.11828047742394585</v>
      </c>
      <c r="S358">
        <v>7.5980344010769432E-2</v>
      </c>
      <c r="T358">
        <v>3.1577540441436971E-2</v>
      </c>
      <c r="U358">
        <v>1.9303576453988659E-2</v>
      </c>
      <c r="V358">
        <v>1.9303576453988659E-2</v>
      </c>
      <c r="W358">
        <v>1.9303576453988659E-2</v>
      </c>
      <c r="X358">
        <v>1.9303576453988659E-2</v>
      </c>
      <c r="Y358">
        <v>1.9303576453988659E-2</v>
      </c>
      <c r="Z358">
        <v>1.9303576453988659E-2</v>
      </c>
      <c r="AA358" s="69">
        <v>1.9303576453988659E-2</v>
      </c>
    </row>
    <row r="359" spans="1:27" x14ac:dyDescent="0.3">
      <c r="A359" s="67">
        <v>18</v>
      </c>
      <c r="B359" s="78" t="s">
        <v>89</v>
      </c>
      <c r="C359" s="86" t="s">
        <v>89</v>
      </c>
      <c r="D359" s="86" t="s">
        <v>89</v>
      </c>
      <c r="E359" s="86" t="s">
        <v>89</v>
      </c>
      <c r="F359" s="86" t="s">
        <v>89</v>
      </c>
      <c r="G359" s="86" t="s">
        <v>89</v>
      </c>
      <c r="H359" s="86" t="s">
        <v>89</v>
      </c>
      <c r="I359" s="86" t="s">
        <v>89</v>
      </c>
      <c r="J359" s="86" t="s">
        <v>89</v>
      </c>
      <c r="K359" s="86" t="s">
        <v>89</v>
      </c>
      <c r="L359" s="86" t="s">
        <v>89</v>
      </c>
      <c r="M359" s="86" t="s">
        <v>89</v>
      </c>
      <c r="N359" s="86" t="s">
        <v>89</v>
      </c>
      <c r="O359" s="86" t="s">
        <v>89</v>
      </c>
      <c r="P359">
        <v>0.18033527240878894</v>
      </c>
      <c r="Q359">
        <v>0.15272152988467974</v>
      </c>
      <c r="R359">
        <v>0.11828047742394585</v>
      </c>
      <c r="S359">
        <v>7.5980344010769432E-2</v>
      </c>
      <c r="T359">
        <v>3.1577540441436971E-2</v>
      </c>
      <c r="U359">
        <v>1.9303576453988659E-2</v>
      </c>
      <c r="V359">
        <v>1.9303576453988659E-2</v>
      </c>
      <c r="W359">
        <v>1.9303576453988659E-2</v>
      </c>
      <c r="X359">
        <v>1.9303576453988659E-2</v>
      </c>
      <c r="Y359">
        <v>1.9303576453988659E-2</v>
      </c>
      <c r="Z359">
        <v>1.9303576453988659E-2</v>
      </c>
      <c r="AA359" s="69">
        <v>1.9303576453988659E-2</v>
      </c>
    </row>
    <row r="360" spans="1:27" x14ac:dyDescent="0.3">
      <c r="A360" s="67">
        <v>19</v>
      </c>
      <c r="B360" s="78" t="s">
        <v>89</v>
      </c>
      <c r="C360" s="86" t="s">
        <v>89</v>
      </c>
      <c r="D360" s="86" t="s">
        <v>89</v>
      </c>
      <c r="E360" s="86" t="s">
        <v>89</v>
      </c>
      <c r="F360" s="86" t="s">
        <v>89</v>
      </c>
      <c r="G360" s="86" t="s">
        <v>89</v>
      </c>
      <c r="H360" s="86" t="s">
        <v>89</v>
      </c>
      <c r="I360" s="86" t="s">
        <v>89</v>
      </c>
      <c r="J360" s="86" t="s">
        <v>89</v>
      </c>
      <c r="K360" s="86" t="s">
        <v>89</v>
      </c>
      <c r="L360" s="86" t="s">
        <v>89</v>
      </c>
      <c r="M360" s="86" t="s">
        <v>89</v>
      </c>
      <c r="N360" s="86" t="s">
        <v>89</v>
      </c>
      <c r="O360" s="86" t="s">
        <v>89</v>
      </c>
      <c r="P360" s="86" t="s">
        <v>89</v>
      </c>
      <c r="Q360">
        <v>0.15285655376564219</v>
      </c>
      <c r="R360" s="86" t="s">
        <v>89</v>
      </c>
      <c r="S360" s="86" t="s">
        <v>89</v>
      </c>
      <c r="T360" s="86" t="s">
        <v>89</v>
      </c>
      <c r="U360" s="86" t="s">
        <v>89</v>
      </c>
      <c r="V360" s="86" t="s">
        <v>89</v>
      </c>
      <c r="W360" s="86" t="s">
        <v>89</v>
      </c>
      <c r="X360" s="86" t="s">
        <v>89</v>
      </c>
      <c r="Y360" s="86" t="s">
        <v>89</v>
      </c>
      <c r="Z360" s="86" t="s">
        <v>89</v>
      </c>
      <c r="AA360" s="85" t="s">
        <v>89</v>
      </c>
    </row>
    <row r="361" spans="1:27" x14ac:dyDescent="0.3">
      <c r="A361" s="67">
        <v>20</v>
      </c>
      <c r="B361" s="78" t="s">
        <v>89</v>
      </c>
      <c r="C361" s="86" t="s">
        <v>89</v>
      </c>
      <c r="D361" s="86" t="s">
        <v>89</v>
      </c>
      <c r="E361" s="86" t="s">
        <v>89</v>
      </c>
      <c r="F361" s="86" t="s">
        <v>89</v>
      </c>
      <c r="G361" s="86" t="s">
        <v>89</v>
      </c>
      <c r="H361" s="86" t="s">
        <v>89</v>
      </c>
      <c r="I361" s="86" t="s">
        <v>89</v>
      </c>
      <c r="J361" s="86" t="s">
        <v>89</v>
      </c>
      <c r="K361" s="86" t="s">
        <v>89</v>
      </c>
      <c r="L361" s="86" t="s">
        <v>89</v>
      </c>
      <c r="M361" s="86" t="s">
        <v>89</v>
      </c>
      <c r="N361" s="86" t="s">
        <v>89</v>
      </c>
      <c r="O361" s="86" t="s">
        <v>89</v>
      </c>
      <c r="P361" s="86" t="s">
        <v>89</v>
      </c>
      <c r="Q361">
        <v>0.15277732378133851</v>
      </c>
      <c r="R361" s="86" t="s">
        <v>89</v>
      </c>
      <c r="S361">
        <v>7.5959494594999288E-2</v>
      </c>
      <c r="T361">
        <v>3.1577921364713941E-2</v>
      </c>
      <c r="U361">
        <v>1.9303007017586967E-2</v>
      </c>
      <c r="V361">
        <v>1.9303007017586967E-2</v>
      </c>
      <c r="W361">
        <v>1.9303007017586967E-2</v>
      </c>
      <c r="X361">
        <v>1.9303007017586967E-2</v>
      </c>
      <c r="Y361">
        <v>1.9303007017586967E-2</v>
      </c>
      <c r="Z361">
        <v>1.9303007017586967E-2</v>
      </c>
      <c r="AA361" s="69">
        <v>1.9303007017586967E-2</v>
      </c>
    </row>
    <row r="362" spans="1:27" x14ac:dyDescent="0.3">
      <c r="A362" s="67">
        <v>21</v>
      </c>
      <c r="B362" s="78" t="s">
        <v>89</v>
      </c>
      <c r="C362" s="86" t="s">
        <v>89</v>
      </c>
      <c r="D362" s="86" t="s">
        <v>89</v>
      </c>
      <c r="E362" s="86" t="s">
        <v>89</v>
      </c>
      <c r="F362" s="86" t="s">
        <v>89</v>
      </c>
      <c r="G362" s="86" t="s">
        <v>89</v>
      </c>
      <c r="H362" s="86" t="s">
        <v>89</v>
      </c>
      <c r="I362" s="86" t="s">
        <v>89</v>
      </c>
      <c r="J362" s="86" t="s">
        <v>89</v>
      </c>
      <c r="K362" s="86" t="s">
        <v>89</v>
      </c>
      <c r="L362" s="86" t="s">
        <v>89</v>
      </c>
      <c r="M362" s="86" t="s">
        <v>89</v>
      </c>
      <c r="N362" s="86" t="s">
        <v>89</v>
      </c>
      <c r="O362" s="86" t="s">
        <v>89</v>
      </c>
      <c r="P362" s="86" t="s">
        <v>89</v>
      </c>
      <c r="Q362" s="86" t="s">
        <v>89</v>
      </c>
      <c r="R362">
        <v>0.11828091333984928</v>
      </c>
      <c r="S362">
        <v>7.5912737954161244E-2</v>
      </c>
      <c r="T362">
        <v>3.1578143679366726E-2</v>
      </c>
      <c r="U362">
        <v>1.9300443477259215E-2</v>
      </c>
      <c r="V362">
        <v>1.9300443477259215E-2</v>
      </c>
      <c r="W362">
        <v>1.9300443477259215E-2</v>
      </c>
      <c r="X362">
        <v>1.9300443477259215E-2</v>
      </c>
      <c r="Y362">
        <v>1.9300443477259215E-2</v>
      </c>
      <c r="Z362">
        <v>1.9300443477259215E-2</v>
      </c>
      <c r="AA362" s="69">
        <v>1.9300443477259215E-2</v>
      </c>
    </row>
    <row r="363" spans="1:27" x14ac:dyDescent="0.3">
      <c r="A363" s="67">
        <v>22</v>
      </c>
      <c r="B363" s="78" t="s">
        <v>89</v>
      </c>
      <c r="C363" s="86" t="s">
        <v>89</v>
      </c>
      <c r="D363" s="86" t="s">
        <v>89</v>
      </c>
      <c r="E363" s="86" t="s">
        <v>89</v>
      </c>
      <c r="F363" s="86" t="s">
        <v>89</v>
      </c>
      <c r="G363" s="86" t="s">
        <v>89</v>
      </c>
      <c r="H363" s="86" t="s">
        <v>89</v>
      </c>
      <c r="I363" s="86" t="s">
        <v>89</v>
      </c>
      <c r="J363" s="86" t="s">
        <v>89</v>
      </c>
      <c r="K363" s="86" t="s">
        <v>89</v>
      </c>
      <c r="L363" s="86" t="s">
        <v>89</v>
      </c>
      <c r="M363" s="86" t="s">
        <v>89</v>
      </c>
      <c r="N363" s="86" t="s">
        <v>89</v>
      </c>
      <c r="O363" s="86" t="s">
        <v>89</v>
      </c>
      <c r="P363" s="86" t="s">
        <v>89</v>
      </c>
      <c r="Q363" s="86" t="s">
        <v>89</v>
      </c>
      <c r="R363">
        <v>0.11828091348054309</v>
      </c>
      <c r="S363">
        <v>7.5912737954161244E-2</v>
      </c>
      <c r="T363">
        <v>3.1578143679366726E-2</v>
      </c>
      <c r="U363">
        <v>1.9300443477259215E-2</v>
      </c>
      <c r="V363">
        <v>1.9300443477259215E-2</v>
      </c>
      <c r="W363">
        <v>1.9300443477259215E-2</v>
      </c>
      <c r="X363">
        <v>1.9300443477259215E-2</v>
      </c>
      <c r="Y363">
        <v>1.9300443477259215E-2</v>
      </c>
      <c r="Z363">
        <v>1.9300443477259215E-2</v>
      </c>
      <c r="AA363" s="69">
        <v>1.9300443477259215E-2</v>
      </c>
    </row>
    <row r="364" spans="1:27" x14ac:dyDescent="0.3">
      <c r="A364" s="67">
        <v>23</v>
      </c>
      <c r="B364" s="78" t="s">
        <v>89</v>
      </c>
      <c r="C364" s="86" t="s">
        <v>89</v>
      </c>
      <c r="D364" s="86" t="s">
        <v>89</v>
      </c>
      <c r="E364" s="86" t="s">
        <v>89</v>
      </c>
      <c r="F364" s="86" t="s">
        <v>89</v>
      </c>
      <c r="G364" s="86" t="s">
        <v>89</v>
      </c>
      <c r="H364" s="86" t="s">
        <v>89</v>
      </c>
      <c r="I364" s="86" t="s">
        <v>89</v>
      </c>
      <c r="J364" s="86" t="s">
        <v>89</v>
      </c>
      <c r="K364" s="86" t="s">
        <v>89</v>
      </c>
      <c r="L364" s="86" t="s">
        <v>89</v>
      </c>
      <c r="M364" s="86" t="s">
        <v>89</v>
      </c>
      <c r="N364" s="86" t="s">
        <v>89</v>
      </c>
      <c r="O364" s="86" t="s">
        <v>89</v>
      </c>
      <c r="P364" s="86" t="s">
        <v>89</v>
      </c>
      <c r="Q364" s="86" t="s">
        <v>89</v>
      </c>
      <c r="R364" s="86" t="s">
        <v>89</v>
      </c>
      <c r="S364">
        <v>7.5908701744896404E-2</v>
      </c>
      <c r="T364">
        <v>3.1577535664920574E-2</v>
      </c>
      <c r="U364">
        <v>1.9287502930042527E-2</v>
      </c>
      <c r="V364">
        <v>1.9294515719747111E-2</v>
      </c>
      <c r="W364">
        <v>1.9294515719747111E-2</v>
      </c>
      <c r="X364">
        <v>1.9294515719747111E-2</v>
      </c>
      <c r="Y364">
        <v>1.9294515719747111E-2</v>
      </c>
      <c r="Z364">
        <v>1.9294515719747111E-2</v>
      </c>
      <c r="AA364" s="69">
        <v>1.9294515719747111E-2</v>
      </c>
    </row>
    <row r="365" spans="1:27" x14ac:dyDescent="0.3">
      <c r="A365" s="67">
        <v>24</v>
      </c>
      <c r="B365" s="78" t="s">
        <v>89</v>
      </c>
      <c r="C365" s="86" t="s">
        <v>89</v>
      </c>
      <c r="D365" s="86" t="s">
        <v>89</v>
      </c>
      <c r="E365" s="86" t="s">
        <v>89</v>
      </c>
      <c r="F365" s="86" t="s">
        <v>89</v>
      </c>
      <c r="G365" s="86" t="s">
        <v>89</v>
      </c>
      <c r="H365" s="86" t="s">
        <v>89</v>
      </c>
      <c r="I365" s="86" t="s">
        <v>89</v>
      </c>
      <c r="J365" s="86" t="s">
        <v>89</v>
      </c>
      <c r="K365" s="86" t="s">
        <v>89</v>
      </c>
      <c r="L365" s="86" t="s">
        <v>89</v>
      </c>
      <c r="M365" s="86" t="s">
        <v>89</v>
      </c>
      <c r="N365" s="86" t="s">
        <v>89</v>
      </c>
      <c r="O365" s="86" t="s">
        <v>89</v>
      </c>
      <c r="P365" s="86" t="s">
        <v>89</v>
      </c>
      <c r="Q365" s="86" t="s">
        <v>89</v>
      </c>
      <c r="R365" s="86" t="s">
        <v>89</v>
      </c>
      <c r="S365" s="86" t="s">
        <v>89</v>
      </c>
      <c r="T365">
        <v>3.1572859658378971E-2</v>
      </c>
      <c r="U365">
        <v>1.9295131203520201E-2</v>
      </c>
      <c r="V365">
        <v>1.9295131203520201E-2</v>
      </c>
      <c r="W365">
        <v>1.9295131203520201E-2</v>
      </c>
      <c r="X365">
        <v>1.9295131203520201E-2</v>
      </c>
      <c r="Y365">
        <v>1.9295131203520201E-2</v>
      </c>
      <c r="Z365">
        <v>1.9295131203520201E-2</v>
      </c>
      <c r="AA365" s="69">
        <v>1.9295131203520201E-2</v>
      </c>
    </row>
    <row r="366" spans="1:27" x14ac:dyDescent="0.3">
      <c r="A366" s="67">
        <v>25</v>
      </c>
      <c r="B366" s="79" t="s">
        <v>89</v>
      </c>
      <c r="C366" s="84" t="s">
        <v>89</v>
      </c>
      <c r="D366" s="84" t="s">
        <v>89</v>
      </c>
      <c r="E366" s="84" t="s">
        <v>89</v>
      </c>
      <c r="F366" s="84" t="s">
        <v>89</v>
      </c>
      <c r="G366" s="84" t="s">
        <v>89</v>
      </c>
      <c r="H366" s="84" t="s">
        <v>89</v>
      </c>
      <c r="I366" s="84" t="s">
        <v>89</v>
      </c>
      <c r="J366" s="84" t="s">
        <v>89</v>
      </c>
      <c r="K366" s="84" t="s">
        <v>89</v>
      </c>
      <c r="L366" s="84" t="s">
        <v>89</v>
      </c>
      <c r="M366" s="84" t="s">
        <v>89</v>
      </c>
      <c r="N366" s="84" t="s">
        <v>89</v>
      </c>
      <c r="O366" s="84" t="s">
        <v>89</v>
      </c>
      <c r="P366" s="84" t="s">
        <v>89</v>
      </c>
      <c r="Q366" s="84" t="s">
        <v>89</v>
      </c>
      <c r="R366" s="84" t="s">
        <v>89</v>
      </c>
      <c r="S366" s="84" t="s">
        <v>89</v>
      </c>
      <c r="T366" s="70">
        <v>3.1575209247648416E-2</v>
      </c>
      <c r="U366" s="70">
        <v>1.9294734165012692E-2</v>
      </c>
      <c r="V366" s="70">
        <v>1.9295645161271635E-2</v>
      </c>
      <c r="W366" s="70">
        <v>1.9295645161271635E-2</v>
      </c>
      <c r="X366" s="70">
        <v>1.9295645161271635E-2</v>
      </c>
      <c r="Y366" s="70">
        <v>1.9295645161271635E-2</v>
      </c>
      <c r="Z366" s="70">
        <v>1.9295645161271635E-2</v>
      </c>
      <c r="AA366" s="71">
        <v>1.9295645161271635E-2</v>
      </c>
    </row>
  </sheetData>
  <mergeCells count="3">
    <mergeCell ref="AI36:AU36"/>
    <mergeCell ref="AI37:AU37"/>
    <mergeCell ref="AI38:AU38"/>
  </mergeCells>
  <dataValidations count="3">
    <dataValidation type="list" allowBlank="1" showInputMessage="1" showErrorMessage="1" sqref="AC4 AG4" xr:uid="{C4D2BB0A-6EFE-427E-910C-D41083D796C5}">
      <formula1>OutputAddresses</formula1>
    </dataValidation>
    <dataValidation type="list" allowBlank="1" showInputMessage="1" showErrorMessage="1" sqref="AD4" xr:uid="{4BD61B11-9517-4EEB-BE27-E52AE5F0E52A}">
      <formula1>InputValues1</formula1>
    </dataValidation>
    <dataValidation type="list" allowBlank="1" showInputMessage="1" showErrorMessage="1" sqref="AH4" xr:uid="{BE4BA951-94BC-43B6-A9C0-8EC13950BE70}">
      <formula1>InputValues2</formula1>
    </dataValidation>
  </dataValidations>
  <pageMargins left="0.7" right="0.7" top="0.75" bottom="0.75" header="0.3" footer="0.3"/>
  <drawing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0F797C78D439C49B8BED6FE947AA64D" ma:contentTypeVersion="6" ma:contentTypeDescription="Create a new document." ma:contentTypeScope="" ma:versionID="1f1c2126f87a34532bf0b352c22d565b">
  <xsd:schema xmlns:xsd="http://www.w3.org/2001/XMLSchema" xmlns:xs="http://www.w3.org/2001/XMLSchema" xmlns:p="http://schemas.microsoft.com/office/2006/metadata/properties" xmlns:ns3="ff87e7ce-6610-4543-8b2a-6b6a95609717" targetNamespace="http://schemas.microsoft.com/office/2006/metadata/properties" ma:root="true" ma:fieldsID="dee84a6a7ace943a15ff6f376309b667" ns3:_="">
    <xsd:import namespace="ff87e7ce-6610-4543-8b2a-6b6a95609717"/>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87e7ce-6610-4543-8b2a-6b6a9560971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B37165E-62C1-47B9-B484-593E1F9D047C}">
  <ds:schemaRefs>
    <ds:schemaRef ds:uri="ff87e7ce-6610-4543-8b2a-6b6a95609717"/>
    <ds:schemaRef ds:uri="http://purl.org/dc/dcmitype/"/>
    <ds:schemaRef ds:uri="http://schemas.microsoft.com/office/2006/documentManagement/types"/>
    <ds:schemaRef ds:uri="http://www.w3.org/XML/1998/namespace"/>
    <ds:schemaRef ds:uri="http://purl.org/dc/terms/"/>
    <ds:schemaRef ds:uri="http://purl.org/dc/elements/1.1/"/>
    <ds:schemaRef ds:uri="http://schemas.microsoft.com/office/2006/metadata/properties"/>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10ED40A6-9B90-4A21-B43B-B42D1FBA060B}">
  <ds:schemaRefs>
    <ds:schemaRef ds:uri="http://schemas.microsoft.com/sharepoint/v3/contenttype/forms"/>
  </ds:schemaRefs>
</ds:datastoreItem>
</file>

<file path=customXml/itemProps3.xml><?xml version="1.0" encoding="utf-8"?>
<ds:datastoreItem xmlns:ds="http://schemas.openxmlformats.org/officeDocument/2006/customXml" ds:itemID="{D46F9FB3-804E-4FA3-B004-55F34AD1E1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f87e7ce-6610-4543-8b2a-6b6a9560971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22</vt:i4>
      </vt:variant>
    </vt:vector>
  </HeadingPairs>
  <TitlesOfParts>
    <vt:vector size="27" baseType="lpstr">
      <vt:lpstr>Main sheet</vt:lpstr>
      <vt:lpstr>Model 2</vt:lpstr>
      <vt:lpstr>Model 3</vt:lpstr>
      <vt:lpstr>1way M2</vt:lpstr>
      <vt:lpstr>2way M2</vt:lpstr>
      <vt:lpstr>'1way M2'!ChartData</vt:lpstr>
      <vt:lpstr>'2way M2'!ChartData1</vt:lpstr>
      <vt:lpstr>'2way M2'!ChartData2</vt:lpstr>
      <vt:lpstr>'1way M2'!InputValues</vt:lpstr>
      <vt:lpstr>'2way M2'!InputValues1</vt:lpstr>
      <vt:lpstr>'2way M2'!InputValues2</vt:lpstr>
      <vt:lpstr>'1way M2'!OutputAddresses</vt:lpstr>
      <vt:lpstr>'2way M2'!OutputAddresses</vt:lpstr>
      <vt:lpstr>'1way M2'!OutputValues</vt:lpstr>
      <vt:lpstr>'2way M2'!OutputValues_1</vt:lpstr>
      <vt:lpstr>'2way M2'!OutputValues_10</vt:lpstr>
      <vt:lpstr>'2way M2'!OutputValues_11</vt:lpstr>
      <vt:lpstr>'2way M2'!OutputValues_12</vt:lpstr>
      <vt:lpstr>'2way M2'!OutputValues_13</vt:lpstr>
      <vt:lpstr>'2way M2'!OutputValues_2</vt:lpstr>
      <vt:lpstr>'2way M2'!OutputValues_3</vt:lpstr>
      <vt:lpstr>'2way M2'!OutputValues_4</vt:lpstr>
      <vt:lpstr>'2way M2'!OutputValues_5</vt:lpstr>
      <vt:lpstr>'2way M2'!OutputValues_6</vt:lpstr>
      <vt:lpstr>'2way M2'!OutputValues_7</vt:lpstr>
      <vt:lpstr>'2way M2'!OutputValues_8</vt:lpstr>
      <vt:lpstr>'2way M2'!OutputValues_9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Mandloi, Indrajeet Singh</dc:creator>
  <cp:lastModifiedBy>Mandloi, Indrajeet Singh</cp:lastModifiedBy>
  <dcterms:created xsi:type="dcterms:W3CDTF">2024-02-22T15:16:22Z</dcterms:created>
  <dcterms:modified xsi:type="dcterms:W3CDTF">2024-03-10T20:50:36Z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0x01010040F797C78D439C49B8BED6FE947AA64D</vt:lpwstr>
  </property>
</Properties>
</file>