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StrangerCodes\AutoQuote\data\"/>
    </mc:Choice>
  </mc:AlternateContent>
  <xr:revisionPtr revIDLastSave="0" documentId="8_{6B302A79-27D9-4FE4-96AF-AE97F62E7FE9}" xr6:coauthVersionLast="47" xr6:coauthVersionMax="47" xr10:uidLastSave="{00000000-0000-0000-0000-000000000000}"/>
  <bookViews>
    <workbookView xWindow="1440" yWindow="1440" windowWidth="14120" windowHeight="7810" tabRatio="778" activeTab="1"/>
  </bookViews>
  <sheets>
    <sheet name="Summary" sheetId="9" r:id="rId1"/>
    <sheet name="Room Appliances " sheetId="5" r:id="rId2"/>
    <sheet name="Bathroom Accessories" sheetId="6" r:id="rId3"/>
    <sheet name="Room Accessories " sheetId="7" r:id="rId4"/>
    <sheet name="LEATHERATTE ITEMS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 localSheetId="0">'[1] Preopening Budget'!#REF!</definedName>
    <definedName name="\0">'[1] Preopening Budget'!#REF!</definedName>
    <definedName name="\C" localSheetId="0">'[2]  OS &amp; E -ordered'!#REF!</definedName>
    <definedName name="\C">'[2]  OS &amp; E -ordered'!#REF!</definedName>
    <definedName name="\F" localSheetId="0">#REF!</definedName>
    <definedName name="\F">#REF!</definedName>
    <definedName name="\J" localSheetId="0">#REF!</definedName>
    <definedName name="\J">#REF!</definedName>
    <definedName name="\P" localSheetId="0">'[2]  OS &amp; E -ordered'!#REF!</definedName>
    <definedName name="\P">'[2]  OS &amp; E -ordered'!#REF!</definedName>
    <definedName name="\Q" localSheetId="0">'[2]  OS &amp; E -ordered'!#REF!</definedName>
    <definedName name="\Q">'[2]  OS &amp; E -ordered'!#REF!</definedName>
    <definedName name="\S" localSheetId="0">'[2]  OS &amp; E -ordered'!#REF!</definedName>
    <definedName name="\S">'[2]  OS &amp; E -ordered'!#REF!</definedName>
    <definedName name="\X" localSheetId="0">'[2]  OS &amp; E -ordered'!#REF!</definedName>
    <definedName name="\X">'[2]  OS &amp; E -ordered'!#REF!</definedName>
    <definedName name="\Y" localSheetId="0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 localSheetId="0">#REF!</definedName>
    <definedName name="_6005___SALARIE">#REF!</definedName>
    <definedName name="_6010___VACATIO" localSheetId="0">#REF!</definedName>
    <definedName name="_6010___VACATIO">#REF!</definedName>
    <definedName name="_6015___PAYROLL" localSheetId="0">'[4] Preopening Budget'!#REF!</definedName>
    <definedName name="_6015___PAYROLL">'[4] Preopening Budget'!#REF!</definedName>
    <definedName name="_6020___CONTRAC" localSheetId="0">#REF!</definedName>
    <definedName name="_6020___CONTRAC">#REF!</definedName>
    <definedName name="_6025___PERSONN" localSheetId="0">#REF!</definedName>
    <definedName name="_6025___PERSONN">#REF!</definedName>
    <definedName name="_6030___TRANSFE" localSheetId="0">#REF!</definedName>
    <definedName name="_6030___TRANSFE">#REF!</definedName>
    <definedName name="_6035___PARKING" localSheetId="0">#REF!</definedName>
    <definedName name="_6035___PARKING">#REF!</definedName>
    <definedName name="_6040___AUTOMOB" localSheetId="0">'[1] Preopening Budget'!#REF!</definedName>
    <definedName name="_6040___AUTOMOB">'[1] Preopening Budget'!#REF!</definedName>
    <definedName name="_6045___TELEPHO" localSheetId="0">'[1] Preopening Budget'!#REF!</definedName>
    <definedName name="_6045___TELEPHO">'[1] Preopening Budget'!#REF!</definedName>
    <definedName name="_6055___TRAVEL_" localSheetId="0">'[1] Preopening Budget'!#REF!</definedName>
    <definedName name="_6055___TRAVEL_">'[1] Preopening Budget'!#REF!</definedName>
    <definedName name="_6060___BUSINES" localSheetId="0">'[1] Preopening Budget'!#REF!</definedName>
    <definedName name="_6060___BUSINES">'[1] Preopening Budget'!#REF!</definedName>
    <definedName name="_6065___ASSOCIA" localSheetId="0">'[1] Preopening Budget'!#REF!</definedName>
    <definedName name="_6065___ASSOCIA">'[1] Preopening Budget'!#REF!</definedName>
    <definedName name="_6070___TRADE_P" localSheetId="0">'[1] Preopening Budget'!#REF!</definedName>
    <definedName name="_6070___TRADE_P">'[1] Preopening Budget'!#REF!</definedName>
    <definedName name="_6075___OFFICE_" localSheetId="0">'[1] Preopening Budget'!#REF!</definedName>
    <definedName name="_6075___OFFICE_">'[1] Preopening Budget'!#REF!</definedName>
    <definedName name="_6080___INTERNA" localSheetId="0">'[1] Preopening Budget'!#REF!</definedName>
    <definedName name="_6080___INTERNA">'[1] Preopening Budget'!#REF!</definedName>
    <definedName name="_6085___NATIONA" localSheetId="0">'[1] Preopening Budget'!#REF!</definedName>
    <definedName name="_6085___NATIONA">'[1] Preopening Budget'!#REF!</definedName>
    <definedName name="_6095___PROMOTI" localSheetId="0">'[1] Preopening Budget'!#REF!</definedName>
    <definedName name="_6095___PROMOTI">'[1] Preopening Budget'!#REF!</definedName>
    <definedName name="_6105___BROCHUR" localSheetId="0">'[1] Preopening Budget'!#REF!</definedName>
    <definedName name="_6105___BROCHUR">'[1] Preopening Budget'!#REF!</definedName>
    <definedName name="_6110___AUDIO_V" localSheetId="0">'[1] Preopening Budget'!#REF!</definedName>
    <definedName name="_6110___AUDIO_V">'[1] Preopening Budget'!#REF!</definedName>
    <definedName name="_6115___PUBLIC_" localSheetId="0">'[1] Preopening Budget'!#REF!</definedName>
    <definedName name="_6115___PUBLIC_">'[1] Preopening Budget'!#REF!</definedName>
    <definedName name="_6120___OPENING" localSheetId="0">#REF!</definedName>
    <definedName name="_6120___OPENING">#REF!</definedName>
    <definedName name="_6125___TRAININ" localSheetId="0">'[1] Preopening Budget'!#REF!</definedName>
    <definedName name="_6125___TRAININ">'[1] Preopening Budget'!#REF!</definedName>
    <definedName name="_6130___EMPLOYE" localSheetId="0">'[1] Preopening Budget'!#REF!</definedName>
    <definedName name="_6130___EMPLOYE">'[1] Preopening Budget'!#REF!</definedName>
    <definedName name="_6135___OFFICE_" localSheetId="0">#REF!</definedName>
    <definedName name="_6135___OFFICE_">#REF!</definedName>
    <definedName name="_6140___OFFICE_" localSheetId="0">'[1] Preopening Budget'!#REF!</definedName>
    <definedName name="_6140___OFFICE_">'[1] Preopening Budget'!#REF!</definedName>
    <definedName name="_6145___LICENSE" localSheetId="0">#REF!</definedName>
    <definedName name="_6145___LICENSE">#REF!</definedName>
    <definedName name="_6150___PROFESS" localSheetId="0">'[1] Preopening Budget'!#REF!</definedName>
    <definedName name="_6150___PROFESS">'[1] Preopening Budget'!#REF!</definedName>
    <definedName name="_6155___OPENING" localSheetId="0">#REF!</definedName>
    <definedName name="_6155___OPENING">#REF!</definedName>
    <definedName name="_6165___UTILITI" localSheetId="0">'[1] Preopening Budget'!#REF!</definedName>
    <definedName name="_6165___UTILITI">'[1] Preopening Budget'!#REF!</definedName>
    <definedName name="_6170___SECURIT" localSheetId="0">'[1] Preopening Budget'!#REF!</definedName>
    <definedName name="_6170___SECURIT">'[1] Preopening Budget'!#REF!</definedName>
    <definedName name="_6175___MISCELL" localSheetId="0">'[1] Preopening Budget'!#REF!</definedName>
    <definedName name="_6175___MISCELL">'[1] Preopening Budget'!#REF!</definedName>
    <definedName name="_Fill" localSheetId="0" hidden="1">'[2]  OS &amp; E -ordered'!#REF!</definedName>
    <definedName name="_Fill" hidden="1">'[2]  OS &amp; E -ordered'!#REF!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0</definedName>
    <definedName name="_Sort" localSheetId="0" hidden="1">#REF!</definedName>
    <definedName name="_Sort" hidden="1">#REF!</definedName>
    <definedName name="a_Input_Budget_Year" localSheetId="0">#REF!</definedName>
    <definedName name="a_Input_Budget_Year">#REF!</definedName>
    <definedName name="a_Input_Data" localSheetId="0">#REF!</definedName>
    <definedName name="a_Input_Data">#REF!</definedName>
    <definedName name="Accounting" localSheetId="0">'[5]Contract Labor'!#REF!</definedName>
    <definedName name="Accounting">'[5]Contract Labor'!#REF!</definedName>
    <definedName name="Acct" localSheetId="0">#REF!</definedName>
    <definedName name="Acct">#REF!</definedName>
    <definedName name="Admin" localSheetId="0">#REF!</definedName>
    <definedName name="Admin">#REF!</definedName>
    <definedName name="ADOther" localSheetId="0">'[5] Dues'!#REF!</definedName>
    <definedName name="ADOther">'[5] Dues'!#REF!</definedName>
    <definedName name="AG_total">'[6]A &amp; G'!$J$154</definedName>
    <definedName name="aloft_belt" localSheetId="0">#REF!</definedName>
    <definedName name="aloft_belt">#REF!</definedName>
    <definedName name="aloft_outerwear" localSheetId="0">#REF!</definedName>
    <definedName name="aloft_outerwear">#REF!</definedName>
    <definedName name="aloft_shirt" localSheetId="0">#REF!</definedName>
    <definedName name="aloft_shirt">#REF!</definedName>
    <definedName name="aloha_f_fte" localSheetId="0">#REF!</definedName>
    <definedName name="aloha_f_fte">#REF!</definedName>
    <definedName name="aloha_m_fte" localSheetId="0">#REF!</definedName>
    <definedName name="aloha_m_fte">#REF!</definedName>
    <definedName name="aloha_pant_f" localSheetId="0">#REF!</definedName>
    <definedName name="aloha_pant_f">#REF!</definedName>
    <definedName name="aloha_pant_m" localSheetId="0">#REF!</definedName>
    <definedName name="aloha_pant_m">#REF!</definedName>
    <definedName name="aloha_shirt_black" localSheetId="0">#REF!</definedName>
    <definedName name="aloha_shirt_black">#REF!</definedName>
    <definedName name="aloha_shirt_blue" localSheetId="0">#REF!</definedName>
    <definedName name="aloha_shirt_blue">#REF!</definedName>
    <definedName name="aloha_shirt_espresso" localSheetId="0">#REF!</definedName>
    <definedName name="aloha_shirt_espresso">#REF!</definedName>
    <definedName name="aloha_shirt_green" localSheetId="0">#REF!</definedName>
    <definedName name="aloha_shirt_green">#REF!</definedName>
    <definedName name="aloha_skirt_f" localSheetId="0">#REF!</definedName>
    <definedName name="aloha_skirt_f">#REF!</definedName>
    <definedName name="aloha_sweater" localSheetId="0">#REF!</definedName>
    <definedName name="aloha_sweater">#REF!</definedName>
    <definedName name="AREA_AG">'[6]A &amp; G'!$C$5:$C$72+'[6]A &amp; G'!$C$79:$C$142+'[6]A &amp; G'!$C$147:$C$152</definedName>
    <definedName name="associates" localSheetId="0">#REF!</definedName>
    <definedName name="associates">#REF!</definedName>
    <definedName name="b_Budget_Summary" localSheetId="0">#REF!</definedName>
    <definedName name="b_Budget_Summary">#REF!</definedName>
    <definedName name="BMHuman_Resources_Printed_Material" localSheetId="0">'[5]Brochures &amp; Materials'!#REF!</definedName>
    <definedName name="BMHuman_Resources_Printed_Material">'[5]Brochures &amp; Materials'!#REF!</definedName>
    <definedName name="BMMeeting_Facilities_Guide" localSheetId="0">'[5]Brochures &amp; Materials'!#REF!</definedName>
    <definedName name="BMMeeting_Facilities_Guide">'[5]Brochures &amp; Materials'!#REF!</definedName>
    <definedName name="bmmTariff" localSheetId="0">'[5]Brochures &amp; Materials'!#REF!</definedName>
    <definedName name="bmmTariff">'[5]Brochures &amp; Materials'!#REF!</definedName>
    <definedName name="bmmtemp" localSheetId="0">'[5]Brochures &amp; Materials'!#REF!</definedName>
    <definedName name="bmmtemp">'[5]Brochures &amp; Materials'!#REF!</definedName>
    <definedName name="BMPhotography" localSheetId="0">'[5]Brochures &amp; Materials'!#REF!</definedName>
    <definedName name="BMPhotography">'[5]Brochures &amp; Materials'!#REF!</definedName>
    <definedName name="body_wash" localSheetId="0">#REF!</definedName>
    <definedName name="body_wash">#REF!</definedName>
    <definedName name="body_wash_cons" localSheetId="0">#REF!</definedName>
    <definedName name="body_wash_cons">#REF!</definedName>
    <definedName name="body_wash_dis" localSheetId="0">#REF!</definedName>
    <definedName name="body_wash_dis">#REF!</definedName>
    <definedName name="BPOther" localSheetId="0">'[5]Business Promo'!#REF!</definedName>
    <definedName name="BPOther">'[5]Business Promo'!#REF!</definedName>
    <definedName name="BQT" localSheetId="0">#REF!</definedName>
    <definedName name="BQT">#REF!</definedName>
    <definedName name="Brand" localSheetId="0">#REF!</definedName>
    <definedName name="Brand">#REF!</definedName>
    <definedName name="Budget_Summary_Worksheet" localSheetId="0">#REF!</definedName>
    <definedName name="Budget_Summary_Worksheet">#REF!</definedName>
    <definedName name="C_" localSheetId="0">#REF!</definedName>
    <definedName name="C_">#REF!</definedName>
    <definedName name="c_Miniplan" localSheetId="0">#REF!</definedName>
    <definedName name="c_Miniplan">#REF!</definedName>
    <definedName name="cap_coffee" localSheetId="0">#REF!</definedName>
    <definedName name="cap_coffee">#REF!</definedName>
    <definedName name="cap_coffee_cons" localSheetId="0">#REF!</definedName>
    <definedName name="cap_coffee_cons">#REF!</definedName>
    <definedName name="change_form" localSheetId="0">#REF!</definedName>
    <definedName name="change_form">#REF!</definedName>
    <definedName name="Chart_of_Pre_Opening_Accounts" localSheetId="0">#REF!</definedName>
    <definedName name="Chart_of_Pre_Opening_Accounts">#REF!</definedName>
    <definedName name="Check_Request_Procedures" localSheetId="0">#REF!</definedName>
    <definedName name="Check_Request_Procedures">#REF!</definedName>
    <definedName name="chef_coat" localSheetId="0">#REF!</definedName>
    <definedName name="chef_coat">#REF!</definedName>
    <definedName name="chef_fte" localSheetId="0">#REF!</definedName>
    <definedName name="chef_fte">#REF!</definedName>
    <definedName name="chef_pant" localSheetId="0">#REF!</definedName>
    <definedName name="chef_pant">#REF!</definedName>
    <definedName name="club" localSheetId="0">#REF!</definedName>
    <definedName name="club">#REF!</definedName>
    <definedName name="coffee_cond" localSheetId="0">#REF!</definedName>
    <definedName name="coffee_cond">#REF!</definedName>
    <definedName name="coffee_cond_cons" localSheetId="0">#REF!</definedName>
    <definedName name="coffee_cond_cons">#REF!</definedName>
    <definedName name="coffee_decaf" localSheetId="0">#REF!</definedName>
    <definedName name="coffee_decaf">#REF!</definedName>
    <definedName name="coffee_decaf_cons" localSheetId="0">#REF!</definedName>
    <definedName name="coffee_decaf_cons">#REF!</definedName>
    <definedName name="coffee_heat_band" localSheetId="0">#REF!</definedName>
    <definedName name="coffee_heat_band">#REF!</definedName>
    <definedName name="coffee_heat_band_cons" localSheetId="0">#REF!</definedName>
    <definedName name="coffee_heat_band_cons">#REF!</definedName>
    <definedName name="coffee_reg" localSheetId="0">#REF!</definedName>
    <definedName name="coffee_reg">#REF!</definedName>
    <definedName name="coffee_reg_cons" localSheetId="0">#REF!</definedName>
    <definedName name="coffee_reg_cons">#REF!</definedName>
    <definedName name="Common_Parts" localSheetId="0">#REF!</definedName>
    <definedName name="Common_Parts">#REF!</definedName>
    <definedName name="Contingency">'[7]Sheraton Reef Village'!$H$36</definedName>
    <definedName name="ContServ1">'[8]Rooms - FO'!$A$34:$F$42</definedName>
    <definedName name="cover" localSheetId="0">#REF!</definedName>
    <definedName name="cover">#REF!</definedName>
    <definedName name="Cover_sheet" localSheetId="0">#REF!</definedName>
    <definedName name="Cover_sheet">#REF!</definedName>
    <definedName name="crib_mattress" localSheetId="0">#REF!</definedName>
    <definedName name="crib_mattress">#REF!</definedName>
    <definedName name="crib_par" localSheetId="0">#REF!</definedName>
    <definedName name="crib_par">#REF!</definedName>
    <definedName name="CRIBS" localSheetId="0">#REF!</definedName>
    <definedName name="CRIBS">#REF!</definedName>
    <definedName name="ct_Administrative" localSheetId="0">'[5]Contract Labor'!#REF!</definedName>
    <definedName name="ct_Administrative">'[5]Contract Labor'!#REF!</definedName>
    <definedName name="ct_Human_Resources" localSheetId="0">'[5]Contract Labor'!#REF!</definedName>
    <definedName name="ct_Human_Resources">'[5]Contract Labor'!#REF!</definedName>
    <definedName name="cup_coffee" localSheetId="0">#REF!</definedName>
    <definedName name="cup_coffee">#REF!</definedName>
    <definedName name="cup_coffee_cons" localSheetId="0">#REF!</definedName>
    <definedName name="cup_coffee_cons">#REF!</definedName>
    <definedName name="cup_water" localSheetId="0">#REF!</definedName>
    <definedName name="cup_water">#REF!</definedName>
    <definedName name="cup_water_cons" localSheetId="0">#REF!</definedName>
    <definedName name="cup_water_cons">#REF!</definedName>
    <definedName name="d_Freight_Estimate" localSheetId="0">#REF!</definedName>
    <definedName name="d_Freight_Estimate">#REF!</definedName>
    <definedName name="d_Shipping_Overseas" localSheetId="0">#REF!</definedName>
    <definedName name="d_Shipping_Overseas">#REF!</definedName>
    <definedName name="d_Shipping_US" localSheetId="0">#REF!</definedName>
    <definedName name="d_Shipping_US">#REF!</definedName>
    <definedName name="d_Specialty_Mobiles" localSheetId="0">#REF!</definedName>
    <definedName name="d_Specialty_Mobiles">#REF!</definedName>
    <definedName name="DATA" localSheetId="0">#REF!</definedName>
    <definedName name="DATA">#REF!</definedName>
    <definedName name="DATA2" localSheetId="0">'[2]  OS &amp; E -ordered'!#REF!</definedName>
    <definedName name="DATA2">'[2]  OS &amp; E -ordered'!#REF!</definedName>
    <definedName name="_xlnm.Database" localSheetId="0">#REF!</definedName>
    <definedName name="_xlnm.Database">#REF!</definedName>
    <definedName name="datarange" localSheetId="0">#REF!</definedName>
    <definedName name="datarange">#REF!</definedName>
    <definedName name="ddd" localSheetId="3" hidden="1">{"Mahattan 2",#N/A,FALSE,"B";"Manhattan 1",#N/A,FALSE,"B"}</definedName>
    <definedName name="ddd" hidden="1">{"Mahattan 2",#N/A,FALSE,"B";"Manhattan 1",#N/A,FALSE,"B"}</definedName>
    <definedName name="dddd" localSheetId="0">#REF!</definedName>
    <definedName name="dddd">#REF!</definedName>
    <definedName name="Department_Heads" localSheetId="0">[5]Relo!#REF!</definedName>
    <definedName name="Department_Heads">[5]Relo!#REF!</definedName>
    <definedName name="DIFFERENCE" localSheetId="0">'[2]  OS &amp; E -ordered'!#REF!</definedName>
    <definedName name="DIFFERENCE">'[2]  OS &amp; E -ordered'!#REF!</definedName>
    <definedName name="DISCOUNT" localSheetId="0">'[9]Cast Iron'!#REF!</definedName>
    <definedName name="DISCOUNT">'[9]Cast Iron'!#REF!</definedName>
    <definedName name="dispenser_batteries" localSheetId="0">#REF!</definedName>
    <definedName name="dispenser_batteries">#REF!</definedName>
    <definedName name="DND_hang_tag" localSheetId="0">#REF!</definedName>
    <definedName name="DND_hang_tag">#REF!</definedName>
    <definedName name="DND_hang_tag_cons" localSheetId="0">#REF!</definedName>
    <definedName name="DND_hang_tag_cons">#REF!</definedName>
    <definedName name="DOSM" localSheetId="0">#REF!</definedName>
    <definedName name="DOSM">#REF!</definedName>
    <definedName name="doubles" localSheetId="0">#REF!</definedName>
    <definedName name="doubles">#REF!</definedName>
    <definedName name="dqueen_bath" localSheetId="0">#REF!</definedName>
    <definedName name="dqueen_bath">#REF!</definedName>
    <definedName name="dqueen_bolster" localSheetId="0">#REF!</definedName>
    <definedName name="dqueen_bolster">#REF!</definedName>
    <definedName name="dqueen_bottom" localSheetId="0">#REF!</definedName>
    <definedName name="dqueen_bottom">#REF!</definedName>
    <definedName name="dqueen_duvet" localSheetId="0">#REF!</definedName>
    <definedName name="dqueen_duvet">#REF!</definedName>
    <definedName name="dqueen_hand" localSheetId="0">#REF!</definedName>
    <definedName name="dqueen_hand">#REF!</definedName>
    <definedName name="dqueen_mat" localSheetId="0">#REF!</definedName>
    <definedName name="dqueen_mat">#REF!</definedName>
    <definedName name="dqueen_other" localSheetId="0">#REF!</definedName>
    <definedName name="dqueen_other">#REF!</definedName>
    <definedName name="dqueen_pad" localSheetId="0">#REF!</definedName>
    <definedName name="dqueen_pad">#REF!</definedName>
    <definedName name="dqueen_pillow" localSheetId="0">#REF!</definedName>
    <definedName name="dqueen_pillow">#REF!</definedName>
    <definedName name="dqueen_pillow_hypo" localSheetId="0">#REF!</definedName>
    <definedName name="dqueen_pillow_hypo">#REF!</definedName>
    <definedName name="dqueen_wash" localSheetId="0">#REF!</definedName>
    <definedName name="dqueen_wash">#REF!</definedName>
    <definedName name="duvet_par" localSheetId="0">#REF!</definedName>
    <definedName name="duvet_par">#REF!</definedName>
    <definedName name="e_Csave_Dept_Budget" localSheetId="0">#REF!</definedName>
    <definedName name="e_Csave_Dept_Budget">#REF!</definedName>
    <definedName name="e_Csave_Staffing_Detail" localSheetId="0">#REF!</definedName>
    <definedName name="e_Csave_Staffing_Detail">#REF!</definedName>
    <definedName name="Ea_Casters_and_Wheels" localSheetId="0">#REF!</definedName>
    <definedName name="Ea_Casters_and_Wheels">#REF!</definedName>
    <definedName name="ear_bud" localSheetId="0">#REF!</definedName>
    <definedName name="ear_bud">#REF!</definedName>
    <definedName name="ear_bud_cons" localSheetId="0">#REF!</definedName>
    <definedName name="ear_bud_cons">#REF!</definedName>
    <definedName name="Eb_Totes_Shelves_Organizers" localSheetId="0">#REF!</definedName>
    <definedName name="Eb_Totes_Shelves_Organizers">#REF!</definedName>
    <definedName name="Ec_Mobile_Supplier" localSheetId="0">#REF!</definedName>
    <definedName name="Ec_Mobile_Supplier">#REF!</definedName>
    <definedName name="Ed_Super_Supplier" localSheetId="0">#REF!</definedName>
    <definedName name="Ed_Super_Supplier">#REF!</definedName>
    <definedName name="Edr">[10]program!$Q$45</definedName>
    <definedName name="Ee_Tote_Carrier" localSheetId="0">#REF!</definedName>
    <definedName name="Ee_Tote_Carrier">#REF!</definedName>
    <definedName name="Ef_Junior_Supplier" localSheetId="0">#REF!</definedName>
    <definedName name="Ef_Junior_Supplier">#REF!</definedName>
    <definedName name="Eg_Mobile_Collector" localSheetId="0">#REF!</definedName>
    <definedName name="Eg_Mobile_Collector">#REF!</definedName>
    <definedName name="Eh_Pick_Station" localSheetId="0">#REF!</definedName>
    <definedName name="Eh_Pick_Station">#REF!</definedName>
    <definedName name="Ei_Accessories" localSheetId="0">#REF!</definedName>
    <definedName name="Ei_Accessories">#REF!</definedName>
    <definedName name="Ej_Mobile_Labels" localSheetId="0">#REF!</definedName>
    <definedName name="Ej_Mobile_Labels">#REF!</definedName>
    <definedName name="Ek_Tote_Labels" localSheetId="0">#REF!</definedName>
    <definedName name="Ek_Tote_Labels">#REF!</definedName>
    <definedName name="Ek_Tote_Labels_Dots" localSheetId="0">#REF!</definedName>
    <definedName name="Ek_Tote_Labels_Dots">#REF!</definedName>
    <definedName name="El_Power_Assembly" localSheetId="0">#REF!</definedName>
    <definedName name="El_Power_Assembly">#REF!</definedName>
    <definedName name="ELEVATORS" localSheetId="0">'[2]  OS &amp; E -ordered'!#REF!</definedName>
    <definedName name="ELEVATORS">'[2]  OS &amp; E -ordered'!#REF!</definedName>
    <definedName name="Eng" localSheetId="0">#REF!</definedName>
    <definedName name="Eng">#REF!</definedName>
    <definedName name="engineer_jacket" localSheetId="0">#REF!</definedName>
    <definedName name="engineer_jacket">#REF!</definedName>
    <definedName name="engineer_pant" localSheetId="0">#REF!</definedName>
    <definedName name="engineer_pant">#REF!</definedName>
    <definedName name="engineer_shirt" localSheetId="0">#REF!</definedName>
    <definedName name="engineer_shirt">#REF!</definedName>
    <definedName name="engineering_fte" localSheetId="0">#REF!</definedName>
    <definedName name="engineering_fte">#REF!</definedName>
    <definedName name="Executive_Committee" localSheetId="0">[5]Relo!#REF!</definedName>
    <definedName name="Executive_Committee">[5]Relo!#REF!</definedName>
    <definedName name="Expense_Report_Procedures" localSheetId="0">#REF!</definedName>
    <definedName name="Expense_Report_Procedures">#REF!</definedName>
    <definedName name="extra" localSheetId="0">#REF!</definedName>
    <definedName name="extra">#REF!</definedName>
    <definedName name="F___B_Test_Meals" localSheetId="0">[5]TRAINING!#REF!</definedName>
    <definedName name="F___B_Test_Meals">[5]TRAINING!#REF!</definedName>
    <definedName name="f_Csave_ROI_A" localSheetId="0">#REF!</definedName>
    <definedName name="f_Csave_ROI_A">#REF!</definedName>
    <definedName name="f_Csave_ROI_B" localSheetId="0">#REF!</definedName>
    <definedName name="f_Csave_ROI_B">#REF!</definedName>
    <definedName name="face_wash" localSheetId="0">#REF!</definedName>
    <definedName name="face_wash">#REF!</definedName>
    <definedName name="face_wash_cons" localSheetId="0">#REF!</definedName>
    <definedName name="face_wash_cons">#REF!</definedName>
    <definedName name="facial" localSheetId="0">#REF!</definedName>
    <definedName name="facial">#REF!</definedName>
    <definedName name="facial_cons" localSheetId="0">#REF!</definedName>
    <definedName name="facial_cons">#REF!</definedName>
    <definedName name="FB" localSheetId="0">#REF!</definedName>
    <definedName name="FB">#REF!</definedName>
    <definedName name="FORMA_ONLY2" localSheetId="0">'[2]  OS &amp; E -ordered'!#REF!</definedName>
    <definedName name="FORMA_ONLY2">'[2]  OS &amp; E -ordered'!#REF!</definedName>
    <definedName name="freight" localSheetId="0">#REF!</definedName>
    <definedName name="freight">#REF!</definedName>
    <definedName name="FRIEGHT" localSheetId="0">'[2]  OS &amp; E -ordered'!#REF!</definedName>
    <definedName name="FRIEGHT">'[2]  OS &amp; E -ordered'!#REF!</definedName>
    <definedName name="full" localSheetId="0">#REF!</definedName>
    <definedName name="full">#REF!</definedName>
    <definedName name="Furniture_Set_Up_costs" localSheetId="0">'[5]Office Rental'!#REF!</definedName>
    <definedName name="Furniture_Set_Up_costs">'[5]Office Rental'!#REF!</definedName>
    <definedName name="g_Exec_Sum_A" localSheetId="0">#REF!</definedName>
    <definedName name="g_Exec_Sum_A">#REF!</definedName>
    <definedName name="g_Exec_Sum_B" localSheetId="0">#REF!</definedName>
    <definedName name="g_Exec_Sum_B">#REF!</definedName>
    <definedName name="Gesamtkatalog_Abf_ExportPL" localSheetId="0">#REF!</definedName>
    <definedName name="Gesamtkatalog_Abf_ExportPL">#REF!</definedName>
    <definedName name="Gesamtkatalog_Neu_Abfrage" localSheetId="0">#REF!</definedName>
    <definedName name="Gesamtkatalog_Neu_Abfrage">#REF!</definedName>
    <definedName name="ggg" localSheetId="3" hidden="1">{"Mahattan 2",#N/A,FALSE,"B";"Manhattan 1",#N/A,FALSE,"B"}</definedName>
    <definedName name="ggg" hidden="1">{"Mahattan 2",#N/A,FALSE,"B";"Manhattan 1",#N/A,FALSE,"B"}</definedName>
    <definedName name="GM" localSheetId="0">#REF!</definedName>
    <definedName name="GM">#REF!</definedName>
    <definedName name="gsupply_inv" localSheetId="0">#REF!</definedName>
    <definedName name="gsupply_inv">#REF!</definedName>
    <definedName name="Guest_Rooms" localSheetId="0">#REF!</definedName>
    <definedName name="Guest_Rooms">#REF!</definedName>
    <definedName name="GUESTROOMS" localSheetId="0">'[2]  OS &amp; E -ordered'!#REF!</definedName>
    <definedName name="GUESTROOMS">'[2]  OS &amp; E -ordered'!#REF!</definedName>
    <definedName name="h_Savings_ORN_A" localSheetId="0">#REF!</definedName>
    <definedName name="h_Savings_ORN_A">#REF!</definedName>
    <definedName name="h_Savings_ORN_B" localSheetId="0">#REF!</definedName>
    <definedName name="h_Savings_ORN_B">#REF!</definedName>
    <definedName name="hand_lotion" localSheetId="0">#REF!</definedName>
    <definedName name="hand_lotion">#REF!</definedName>
    <definedName name="hand_lotion_cons" localSheetId="0">#REF!</definedName>
    <definedName name="hand_lotion_cons">#REF!</definedName>
    <definedName name="hanger" localSheetId="0">#REF!</definedName>
    <definedName name="hanger">#REF!</definedName>
    <definedName name="hanger_cons" localSheetId="0">#REF!</definedName>
    <definedName name="hanger_cons">#REF!</definedName>
    <definedName name="HEOS_TTL" localSheetId="0">'[2]  OS &amp; E -ordered'!#REF!</definedName>
    <definedName name="HEOS_TTL">'[2]  OS &amp; E -ordered'!#REF!</definedName>
    <definedName name="hire_hall_equipment" localSheetId="0">'[5]HR RECRUITING'!#REF!</definedName>
    <definedName name="hire_hall_equipment">'[5]HR RECRUITING'!#REF!</definedName>
    <definedName name="HK" localSheetId="0">#REF!</definedName>
    <definedName name="HK">#REF!</definedName>
    <definedName name="hotel_name" localSheetId="0">#REF!</definedName>
    <definedName name="hotel_name">#REF!</definedName>
    <definedName name="hotel_occ" localSheetId="0">#REF!</definedName>
    <definedName name="hotel_occ">#REF!</definedName>
    <definedName name="Hotels_2">[11]Data!$B$1:$AJ$1</definedName>
    <definedName name="Hr" localSheetId="0">'[5]Contract Labor'!#REF!</definedName>
    <definedName name="Hr">'[5]Contract Labor'!#REF!</definedName>
    <definedName name="HR_Employee_Screening" localSheetId="0">'[5]HR RECRUITING'!#REF!</definedName>
    <definedName name="HR_Employee_Screening">'[5]HR RECRUITING'!#REF!</definedName>
    <definedName name="HR_Hire_Hall_Advertising" localSheetId="0">'[5]HR RECRUITING'!#REF!</definedName>
    <definedName name="HR_Hire_Hall_Advertising">'[5]HR RECRUITING'!#REF!</definedName>
    <definedName name="HR_Hire_Hall_Printed_Materials" localSheetId="0">'[5]HR RECRUITING'!#REF!</definedName>
    <definedName name="HR_Hire_Hall_Printed_Materials">'[5]HR RECRUITING'!#REF!</definedName>
    <definedName name="I" localSheetId="0">#REF!</definedName>
    <definedName name="I">#REF!</definedName>
    <definedName name="i_Payback_Months_A" localSheetId="0">#REF!</definedName>
    <definedName name="i_Payback_Months_A">#REF!</definedName>
    <definedName name="i_Payback_Months_B" localSheetId="0">#REF!</definedName>
    <definedName name="i_Payback_Months_B">#REF!</definedName>
    <definedName name="inflation" localSheetId="0">#REF!</definedName>
    <definedName name="inflation">#REF!</definedName>
    <definedName name="Instruction_Information" localSheetId="0">#REF!</definedName>
    <definedName name="Instruction_Information">#REF!</definedName>
    <definedName name="IPS_hardware">'[12]OA-Email'!$I$28</definedName>
    <definedName name="Junior_Supplier" localSheetId="0">#REF!</definedName>
    <definedName name="Junior_Supplier">#REF!</definedName>
    <definedName name="key_dept_heads" localSheetId="0">[5]Relo!#REF!</definedName>
    <definedName name="key_dept_heads">[5]Relo!#REF!</definedName>
    <definedName name="keys" localSheetId="0">#REF!</definedName>
    <definedName name="keys">#REF!</definedName>
    <definedName name="Kick_Off_Event" localSheetId="0">[5]TRAINING!#REF!</definedName>
    <definedName name="Kick_Off_Event">[5]TRAINING!#REF!</definedName>
    <definedName name="king_bath" localSheetId="0">#REF!</definedName>
    <definedName name="king_bath">#REF!</definedName>
    <definedName name="king_bolster" localSheetId="0">#REF!</definedName>
    <definedName name="king_bolster">#REF!</definedName>
    <definedName name="king_bottom" localSheetId="0">#REF!</definedName>
    <definedName name="king_bottom">#REF!</definedName>
    <definedName name="king_duvet" localSheetId="0">#REF!</definedName>
    <definedName name="king_duvet">#REF!</definedName>
    <definedName name="king_hand" localSheetId="0">#REF!</definedName>
    <definedName name="king_hand">#REF!</definedName>
    <definedName name="king_mat" localSheetId="0">#REF!</definedName>
    <definedName name="king_mat">#REF!</definedName>
    <definedName name="king_other" localSheetId="0">#REF!</definedName>
    <definedName name="king_other">#REF!</definedName>
    <definedName name="king_pad" localSheetId="0">#REF!</definedName>
    <definedName name="king_pad">#REF!</definedName>
    <definedName name="king_pillow" localSheetId="0">#REF!</definedName>
    <definedName name="king_pillow">#REF!</definedName>
    <definedName name="king_pillow_hypo" localSheetId="0">#REF!</definedName>
    <definedName name="king_pillow_hypo">#REF!</definedName>
    <definedName name="king_wash" localSheetId="0">#REF!</definedName>
    <definedName name="king_wash">#REF!</definedName>
    <definedName name="kings" localSheetId="0">#REF!</definedName>
    <definedName name="kings">#REF!</definedName>
    <definedName name="L" localSheetId="0">'[2]  OS &amp; E -ordered'!#REF!</definedName>
    <definedName name="L">'[2]  OS &amp; E -ordered'!#REF!</definedName>
    <definedName name="linen_par" localSheetId="0">#REF!</definedName>
    <definedName name="linen_par">#REF!</definedName>
    <definedName name="lll" localSheetId="0">#REF!</definedName>
    <definedName name="lll">#REF!</definedName>
    <definedName name="LMAirport_Signage" localSheetId="0">#REF!</definedName>
    <definedName name="LMAirport_Signage">#REF!</definedName>
    <definedName name="LMConsumer_Advertising" localSheetId="0">#REF!</definedName>
    <definedName name="LMConsumer_Advertising">#REF!</definedName>
    <definedName name="LMHuman_Resources_Recruitment" localSheetId="0">#REF!</definedName>
    <definedName name="LMHuman_Resources_Recruitment">#REF!</definedName>
    <definedName name="loft_dqueen" localSheetId="0">#REF!</definedName>
    <definedName name="loft_dqueen">#REF!</definedName>
    <definedName name="loft_dqueen_ada" localSheetId="0">#REF!</definedName>
    <definedName name="loft_dqueen_ada">#REF!</definedName>
    <definedName name="loft_dqueen_beds" localSheetId="0">#REF!</definedName>
    <definedName name="loft_dqueen_beds">#REF!</definedName>
    <definedName name="loft_king" localSheetId="0">#REF!</definedName>
    <definedName name="loft_king">#REF!</definedName>
    <definedName name="loft_king_ada" localSheetId="0">#REF!</definedName>
    <definedName name="loft_king_ada">#REF!</definedName>
    <definedName name="loft_king_beds" localSheetId="0">#REF!</definedName>
    <definedName name="loft_king_beds">#REF!</definedName>
    <definedName name="M" localSheetId="0">'[2]  OS &amp; E -ordered'!#REF!</definedName>
    <definedName name="M">'[2]  OS &amp; E -ordered'!#REF!</definedName>
    <definedName name="MAAirport_Signage" localSheetId="0">'[5]Media &amp; Advertising'!#REF!</definedName>
    <definedName name="MAAirport_Signage">'[5]Media &amp; Advertising'!#REF!</definedName>
    <definedName name="MADirect_Mail" localSheetId="0">'[5]Media &amp; Advertising'!#REF!</definedName>
    <definedName name="MADirect_Mail">'[5]Media &amp; Advertising'!#REF!</definedName>
    <definedName name="MALocal_Media" localSheetId="0">'[5]Media &amp; Advertising'!#REF!</definedName>
    <definedName name="MALocal_Media">'[5]Media &amp; Advertising'!#REF!</definedName>
    <definedName name="MANational_Media" localSheetId="0">'[5]Media &amp; Advertising'!#REF!</definedName>
    <definedName name="MANational_Media">'[5]Media &amp; Advertising'!#REF!</definedName>
    <definedName name="MAPromotional_Displays" localSheetId="0">'[5]Media &amp; Advertising'!#REF!</definedName>
    <definedName name="MAPromotional_Displays">'[5]Media &amp; Advertising'!#REF!</definedName>
    <definedName name="MATrade_Publications" localSheetId="0">'[5]Media &amp; Advertising'!#REF!</definedName>
    <definedName name="MATrade_Publications">'[5]Media &amp; Advertising'!#REF!</definedName>
    <definedName name="mattress_pad_par" localSheetId="0">#REF!</definedName>
    <definedName name="mattress_pad_par">#REF!</definedName>
    <definedName name="media_production" localSheetId="0">'[5]Media &amp; Advertising'!#REF!</definedName>
    <definedName name="media_production">'[5]Media &amp; Advertising'!#REF!</definedName>
    <definedName name="mileage_worksheet" localSheetId="0">#REF!</definedName>
    <definedName name="mileage_worksheet">#REF!</definedName>
    <definedName name="MISCOther_Departments" localSheetId="0">[5]Operations!#REF!</definedName>
    <definedName name="MISCOther_Departments">[5]Operations!#REF!</definedName>
    <definedName name="Mobile_Collector" localSheetId="0">#REF!</definedName>
    <definedName name="Mobile_Collector">#REF!</definedName>
    <definedName name="Mobile_Supplier" localSheetId="0">#REF!</definedName>
    <definedName name="Mobile_Supplier">#REF!</definedName>
    <definedName name="module" localSheetId="0">#REF!</definedName>
    <definedName name="module">#REF!</definedName>
    <definedName name="Monthly_Telephone_Switch_Rental" localSheetId="0">'[5]Telephone &amp; Postage'!#REF!</definedName>
    <definedName name="Monthly_Telephone_Switch_Rental">'[5]Telephone &amp; Postage'!#REF!</definedName>
    <definedName name="Moving_To_Hotel" localSheetId="0">'[5]Office Rental'!#REF!</definedName>
    <definedName name="Moving_To_Hotel">'[5]Office Rental'!#REF!</definedName>
    <definedName name="MS_Parts_Objects" localSheetId="0">#REF!</definedName>
    <definedName name="MS_Parts_Objects">#REF!</definedName>
    <definedName name="MS_Parts_Pricing" localSheetId="0">#REF!</definedName>
    <definedName name="MS_Parts_Pricing">#REF!</definedName>
    <definedName name="Name">[13]Index!$C$2</definedName>
    <definedName name="NAME2" localSheetId="0">'[2]  OS &amp; E -ordered'!#REF!</definedName>
    <definedName name="NAME2">'[2]  OS &amp; E -ordered'!#REF!</definedName>
    <definedName name="Nuuc" localSheetId="0">#REF!</definedName>
    <definedName name="Nuuc">#REF!</definedName>
    <definedName name="OAGift" localSheetId="0">'[5]Opening Assistance'!#REF!</definedName>
    <definedName name="OAGift">'[5]Opening Assistance'!#REF!</definedName>
    <definedName name="OAHotel" localSheetId="0">'[5]Opening Assistance'!#REF!</definedName>
    <definedName name="OAHotel">'[5]Opening Assistance'!#REF!</definedName>
    <definedName name="OAMileage_Allowance" localSheetId="0">'[5]Opening Assistance'!#REF!</definedName>
    <definedName name="OAMileage_Allowance">'[5]Opening Assistance'!#REF!</definedName>
    <definedName name="OAPer_Diem" localSheetId="0">'[5]Opening Assistance'!#REF!</definedName>
    <definedName name="OAPer_Diem">'[5]Opening Assistance'!#REF!</definedName>
    <definedName name="OASalary___Benefits" localSheetId="0">'[5]Opening Assistance'!#REF!</definedName>
    <definedName name="OASalary___Benefits">'[5]Opening Assistance'!#REF!</definedName>
    <definedName name="OFERFurniture_Rental" localSheetId="0">'[5]Eqpmnt lease'!#REF!</definedName>
    <definedName name="OFERFurniture_Rental">'[5]Eqpmnt lease'!#REF!</definedName>
    <definedName name="OFERMass_Hire_Equipment" localSheetId="0">'[5]Eqpmnt lease'!#REF!</definedName>
    <definedName name="OFERMass_Hire_Equipment">'[5]Eqpmnt lease'!#REF!</definedName>
    <definedName name="OFSRSet_Up___Moving_Costs" localSheetId="0">'[5]Office Rental'!#REF!</definedName>
    <definedName name="OFSRSet_Up___Moving_Costs">'[5]Office Rental'!#REF!</definedName>
    <definedName name="OPENDATE" localSheetId="0">#REF!</definedName>
    <definedName name="OPENDATE">#REF!</definedName>
    <definedName name="opening" localSheetId="0">#REF!</definedName>
    <definedName name="opening">#REF!</definedName>
    <definedName name="opening_date">'[3]Office Space'!$H$2</definedName>
    <definedName name="ORIGINAL" localSheetId="0">'[2]  OS &amp; E -ordered'!#REF!</definedName>
    <definedName name="ORIGINAL">'[2]  OS &amp; E -ordered'!#REF!</definedName>
    <definedName name="OSEdata" localSheetId="0">#REF!</definedName>
    <definedName name="OSEdata">#REF!</definedName>
    <definedName name="OSInitial_Order" localSheetId="0">#REF!</definedName>
    <definedName name="OSInitial_Order">#REF!</definedName>
    <definedName name="OSMarketing" localSheetId="0">#REF!</definedName>
    <definedName name="OSMarketing">#REF!</definedName>
    <definedName name="OSOperations" localSheetId="0">#REF!</definedName>
    <definedName name="OSOperations">#REF!</definedName>
    <definedName name="OSOther" localSheetId="0">#REF!</definedName>
    <definedName name="OSOther">#REF!</definedName>
    <definedName name="Other" localSheetId="0">'[5]Telephone &amp; Postage'!#REF!</definedName>
    <definedName name="Other">'[5]Telephone &amp; Postage'!#REF!</definedName>
    <definedName name="OTSRPre_Opening_Space" localSheetId="0">'[5]Office Rental'!#REF!</definedName>
    <definedName name="OTSRPre_Opening_Space">'[5]Office Rental'!#REF!</definedName>
    <definedName name="OUTLETS" localSheetId="0">'[2]  OS &amp; E -ordered'!#REF!</definedName>
    <definedName name="OUTLETS">'[2]  OS &amp; E -ordered'!#REF!</definedName>
    <definedName name="OWNER" localSheetId="0">'[14]PO Office - Bran'!#REF!</definedName>
    <definedName name="OWNER">'[14]PO Office - Bran'!#REF!</definedName>
    <definedName name="P" localSheetId="0">#REF!</definedName>
    <definedName name="P">#REF!</definedName>
    <definedName name="paper_pad" localSheetId="0">#REF!</definedName>
    <definedName name="paper_pad">#REF!</definedName>
    <definedName name="paper_pad_cons" localSheetId="0">#REF!</definedName>
    <definedName name="paper_pad_cons">#REF!</definedName>
    <definedName name="pencil" localSheetId="0">#REF!</definedName>
    <definedName name="pencil">#REF!</definedName>
    <definedName name="pencil_cons" localSheetId="0">#REF!</definedName>
    <definedName name="pencil_cons">#REF!</definedName>
    <definedName name="pet_hang_tag" localSheetId="0">#REF!</definedName>
    <definedName name="pet_hang_tag">#REF!</definedName>
    <definedName name="pet_hang_tag_con" localSheetId="0">#REF!</definedName>
    <definedName name="pet_hang_tag_con">#REF!</definedName>
    <definedName name="PHONES" localSheetId="0">'[2]  OS &amp; E -ordered'!#REF!</definedName>
    <definedName name="PHONES">'[2]  OS &amp; E -ordered'!#REF!</definedName>
    <definedName name="pick_n_pack" localSheetId="0">#REF!</definedName>
    <definedName name="pick_n_pack">#REF!</definedName>
    <definedName name="pillow_par" localSheetId="0">#REF!</definedName>
    <definedName name="pillow_par">#REF!</definedName>
    <definedName name="PM" localSheetId="0">#REF!</definedName>
    <definedName name="PM">#REF!</definedName>
    <definedName name="po_log" localSheetId="0">#REF!</definedName>
    <definedName name="po_log">#REF!</definedName>
    <definedName name="po_proceduresa" localSheetId="0">#REF!</definedName>
    <definedName name="po_proceduresa">#REF!</definedName>
    <definedName name="post_card" localSheetId="0">#REF!</definedName>
    <definedName name="post_card">#REF!</definedName>
    <definedName name="post_card_cons" localSheetId="0">#REF!</definedName>
    <definedName name="post_card_cons">#REF!</definedName>
    <definedName name="Power_Assembly" localSheetId="0">#REF!</definedName>
    <definedName name="Power_Assembly">#REF!</definedName>
    <definedName name="_xlnm.Print_Area" localSheetId="2">'Bathroom Accessories'!$A$1:$K$8</definedName>
    <definedName name="_xlnm.Print_Area" localSheetId="3">'Room Accessories '!$A$1:$L$17</definedName>
    <definedName name="_xlnm.Print_Area" localSheetId="0">Summary!$A$1:$D$35</definedName>
    <definedName name="_xlnm.Print_Area">#REF!</definedName>
    <definedName name="PRINT1.1" localSheetId="0">#REF!</definedName>
    <definedName name="PRINT1.1">#REF!</definedName>
    <definedName name="PRINT2" localSheetId="3">'[2]  OS &amp; E -ordered'!#REF!</definedName>
    <definedName name="PRINT2" localSheetId="0">'[2]  OS &amp; E -ordered'!#REF!</definedName>
    <definedName name="PRINT2">'[2]  OS &amp; E -ordered'!#REF!</definedName>
    <definedName name="ProjectName">[10]program!$F$2</definedName>
    <definedName name="Prop_Name">[15]MPP!$M$28</definedName>
    <definedName name="PROP_TYPE" localSheetId="0">'[2]  OS &amp; E -ordered'!#REF!</definedName>
    <definedName name="PROP_TYPE">'[2]  OS &amp; E -ordered'!#REF!</definedName>
    <definedName name="PRRetainer" localSheetId="0">'[5]Public Relations'!#REF!</definedName>
    <definedName name="PRRetainer">'[5]Public Relations'!#REF!</definedName>
    <definedName name="PS_marketing" localSheetId="0">'[5]PS &amp; O'!#REF!</definedName>
    <definedName name="PS_marketing">'[5]PS &amp; O'!#REF!</definedName>
    <definedName name="PS_other" localSheetId="0">'[5]PS &amp; O'!#REF!</definedName>
    <definedName name="PS_other">'[5]PS &amp; O'!#REF!</definedName>
    <definedName name="PSOperations" localSheetId="0">'[5]PS &amp; O'!#REF!</definedName>
    <definedName name="PSOperations">'[5]PS &amp; O'!#REF!</definedName>
    <definedName name="Purchase_order_Procedures" localSheetId="3">#REF!</definedName>
    <definedName name="Purchase_order_Procedures" localSheetId="0">#REF!</definedName>
    <definedName name="Purchase_order_Procedures">#REF!</definedName>
    <definedName name="purchasing" localSheetId="0">#REF!</definedName>
    <definedName name="purchasing">#REF!</definedName>
    <definedName name="PURCHASING_FEE" localSheetId="3">'[2]  OS &amp; E -ordered'!#REF!</definedName>
    <definedName name="PURCHASING_FEE" localSheetId="0">'[2]  OS &amp; E -ordered'!#REF!</definedName>
    <definedName name="PURCHASING_FEE">'[2]  OS &amp; E -ordered'!#REF!</definedName>
    <definedName name="qqq" localSheetId="0">#REF!</definedName>
    <definedName name="qqq">#REF!</definedName>
    <definedName name="queen" localSheetId="0">#REF!</definedName>
    <definedName name="queen">#REF!</definedName>
    <definedName name="Ra_Casters_and_Wheels" localSheetId="0">#REF!</definedName>
    <definedName name="Ra_Casters_and_Wheels">#REF!</definedName>
    <definedName name="RAW_TTL" localSheetId="0">'[2]  OS &amp; E -ordered'!#REF!</definedName>
    <definedName name="RAW_TTL">'[2]  OS &amp; E -ordered'!#REF!</definedName>
    <definedName name="Rb_Totes_Shelves_Organizers" localSheetId="0">#REF!</definedName>
    <definedName name="Rb_Totes_Shelves_Organizers">#REF!</definedName>
    <definedName name="Rc_Mobile_Supplier" localSheetId="0">#REF!</definedName>
    <definedName name="Rc_Mobile_Supplier">#REF!</definedName>
    <definedName name="Rd_Super_Supplier" localSheetId="0">#REF!</definedName>
    <definedName name="Rd_Super_Supplier">#REF!</definedName>
    <definedName name="Re_Tote_Carrier" localSheetId="0">#REF!</definedName>
    <definedName name="Re_Tote_Carrier">#REF!</definedName>
    <definedName name="recharge_occ" localSheetId="0">#REF!</definedName>
    <definedName name="recharge_occ">#REF!</definedName>
    <definedName name="recharge_par" localSheetId="0">#REF!</definedName>
    <definedName name="recharge_par">#REF!</definedName>
    <definedName name="recharge_towel" localSheetId="0">#REF!</definedName>
    <definedName name="recharge_towel">#REF!</definedName>
    <definedName name="Recognition_Program" localSheetId="0">[5]TRAINING!#REF!</definedName>
    <definedName name="Recognition_Program">[5]TRAINING!#REF!</definedName>
    <definedName name="refresh_f_fte" localSheetId="0">#REF!</definedName>
    <definedName name="refresh_f_fte">#REF!</definedName>
    <definedName name="refresh_m_fte" localSheetId="0">#REF!</definedName>
    <definedName name="refresh_m_fte">#REF!</definedName>
    <definedName name="refresh_pant_f" localSheetId="0">#REF!</definedName>
    <definedName name="refresh_pant_f">#REF!</definedName>
    <definedName name="refresh_pant_m" localSheetId="0">#REF!</definedName>
    <definedName name="refresh_pant_m">#REF!</definedName>
    <definedName name="refresh_shirt_f" localSheetId="0">#REF!</definedName>
    <definedName name="refresh_shirt_f">#REF!</definedName>
    <definedName name="refresh_shirt_m" localSheetId="0">#REF!</definedName>
    <definedName name="refresh_shirt_m">#REF!</definedName>
    <definedName name="relo_keys_dept_heads" localSheetId="0">[5]Relo!#REF!</definedName>
    <definedName name="relo_keys_dept_heads">[5]Relo!#REF!</definedName>
    <definedName name="Renovated_dbls" localSheetId="0">#REF!</definedName>
    <definedName name="Renovated_dbls">#REF!</definedName>
    <definedName name="Renovated_kings" localSheetId="0">#REF!</definedName>
    <definedName name="Renovated_kings">#REF!</definedName>
    <definedName name="Rf_Junior_Supplier" localSheetId="0">#REF!</definedName>
    <definedName name="Rf_Junior_Supplier">#REF!</definedName>
    <definedName name="Rg_Mobile_Collector" localSheetId="0">#REF!</definedName>
    <definedName name="Rg_Mobile_Collector">#REF!</definedName>
    <definedName name="Rh_Pick_Station" localSheetId="0">#REF!</definedName>
    <definedName name="Rh_Pick_Station">#REF!</definedName>
    <definedName name="Ri_Accessories" localSheetId="0">#REF!</definedName>
    <definedName name="Ri_Accessories">#REF!</definedName>
    <definedName name="Rj_Mobile_Labels" localSheetId="0">#REF!</definedName>
    <definedName name="Rj_Mobile_Labels">#REF!</definedName>
    <definedName name="Rk_Tote_Labels" localSheetId="0">#REF!</definedName>
    <definedName name="Rk_Tote_Labels">#REF!</definedName>
    <definedName name="Rk_Tote_Labels_Dots" localSheetId="0">#REF!</definedName>
    <definedName name="Rk_Tote_Labels_Dots">#REF!</definedName>
    <definedName name="Rl_Common_Parts" localSheetId="0">#REF!</definedName>
    <definedName name="Rl_Common_Parts">#REF!</definedName>
    <definedName name="RM" localSheetId="0">#REF!</definedName>
    <definedName name="RM">#REF!</definedName>
    <definedName name="Rm_Power_Assembly" localSheetId="0">#REF!</definedName>
    <definedName name="Rm_Power_Assembly">#REF!</definedName>
    <definedName name="room_left" localSheetId="0">#REF!</definedName>
    <definedName name="room_left">#REF!</definedName>
    <definedName name="room_right" localSheetId="0">#REF!</definedName>
    <definedName name="room_right">#REF!</definedName>
    <definedName name="Rooms">'[7]Sheraton Reef Village'!$C$8</definedName>
    <definedName name="SALES">'[16]ITEM DETAILS'!$A$187:$IV$204</definedName>
    <definedName name="sales_tax" localSheetId="3">#REF!</definedName>
    <definedName name="sales_tax" localSheetId="0">#REF!</definedName>
    <definedName name="sales_tax">#REF!</definedName>
    <definedName name="se" localSheetId="0">#REF!</definedName>
    <definedName name="se">#REF!</definedName>
    <definedName name="Security_systems___Monitoring_Services" localSheetId="3">'[5]Office Rental'!#REF!</definedName>
    <definedName name="Security_systems___Monitoring_Services" localSheetId="0">'[5]Office Rental'!#REF!</definedName>
    <definedName name="Security_systems___Monitoring_Services">'[5]Office Rental'!#REF!</definedName>
    <definedName name="see_gree_card_cons" localSheetId="0">#REF!</definedName>
    <definedName name="see_gree_card_cons">#REF!</definedName>
    <definedName name="see_green_card" localSheetId="0">#REF!</definedName>
    <definedName name="see_green_card">#REF!</definedName>
    <definedName name="see_green_card_cons" localSheetId="0">#REF!</definedName>
    <definedName name="see_green_card_cons">#REF!</definedName>
    <definedName name="shampoo" localSheetId="0">#REF!</definedName>
    <definedName name="shampoo">#REF!</definedName>
    <definedName name="shampoo_cons" localSheetId="0">#REF!</definedName>
    <definedName name="shampoo_cons">#REF!</definedName>
    <definedName name="shampoo_dis" localSheetId="0">#REF!</definedName>
    <definedName name="shampoo_dis">#REF!</definedName>
    <definedName name="SHEETS" localSheetId="0">#REF!</definedName>
    <definedName name="SHEETS">#REF!</definedName>
    <definedName name="shipextra" localSheetId="0">#REF!</definedName>
    <definedName name="shipextra">#REF!</definedName>
    <definedName name="showers" localSheetId="0">#REF!</definedName>
    <definedName name="showers">#REF!</definedName>
    <definedName name="SIGNS" localSheetId="0">'[2]  OS &amp; E -ordered'!#REF!</definedName>
    <definedName name="SIGNS">'[2]  OS &amp; E -ordered'!#REF!</definedName>
    <definedName name="SM" localSheetId="0">#REF!</definedName>
    <definedName name="SM">#REF!</definedName>
    <definedName name="SMOK" localSheetId="0">#REF!</definedName>
    <definedName name="SMOK">#REF!</definedName>
    <definedName name="soap" localSheetId="0">#REF!</definedName>
    <definedName name="soap">#REF!</definedName>
    <definedName name="soap_cons" localSheetId="0">#REF!</definedName>
    <definedName name="soap_cons">#REF!</definedName>
    <definedName name="soap_dish" localSheetId="0">#REF!</definedName>
    <definedName name="soap_dish">#REF!</definedName>
    <definedName name="soap_dish_cons" localSheetId="0">#REF!</definedName>
    <definedName name="soap_dish_cons">#REF!</definedName>
    <definedName name="SPELL" localSheetId="0">#REF!</definedName>
    <definedName name="SPELL">#REF!</definedName>
    <definedName name="SPELL2" localSheetId="0">'[2]  OS &amp; E -ordered'!#REF!</definedName>
    <definedName name="SPELL2">'[2]  OS &amp; E -ordered'!#REF!</definedName>
    <definedName name="spg" localSheetId="0">#REF!</definedName>
    <definedName name="spg">#REF!</definedName>
    <definedName name="SPG_rooms" localSheetId="0">#REF!</definedName>
    <definedName name="SPG_rooms">#REF!</definedName>
    <definedName name="splash_occ" localSheetId="0">#REF!</definedName>
    <definedName name="splash_occ">#REF!</definedName>
    <definedName name="splash_par" localSheetId="0">#REF!</definedName>
    <definedName name="splash_par">#REF!</definedName>
    <definedName name="splash_towel" localSheetId="0">#REF!</definedName>
    <definedName name="splash_towel">#REF!</definedName>
    <definedName name="START_LINE" localSheetId="0">'[17]OFFICE SPACE'!#REF!</definedName>
    <definedName name="START_LINE">'[17]OFFICE SPACE'!#REF!</definedName>
    <definedName name="STAY" localSheetId="0">'[2]  OS &amp; E -ordered'!#REF!</definedName>
    <definedName name="STAY">'[2]  OS &amp; E -ordered'!#REF!</definedName>
    <definedName name="SUBTOTAL_FOOD__" localSheetId="0">'[2]  OS &amp; E -ordered'!#REF!</definedName>
    <definedName name="SUBTOTAL_FOOD__">'[2]  OS &amp; E -ordered'!#REF!</definedName>
    <definedName name="SUBTOTAL_GENERA" localSheetId="0">'[2]  OS &amp; E -ordered'!#REF!</definedName>
    <definedName name="SUBTOTAL_GENERA">'[2]  OS &amp; E -ordered'!#REF!</definedName>
    <definedName name="SUBTOTAL_GUESTR" localSheetId="0">'[2]  OS &amp; E -ordered'!#REF!</definedName>
    <definedName name="SUBTOTAL_GUESTR">'[2]  OS &amp; E -ordered'!#REF!</definedName>
    <definedName name="SUBTOTAL_HOUSEK" localSheetId="0">'[2]  OS &amp; E -ordered'!#REF!</definedName>
    <definedName name="SUBTOTAL_HOUSEK">'[2]  OS &amp; E -ordered'!#REF!</definedName>
    <definedName name="SUBTOTAL_LOBBY" localSheetId="0">'[2]  OS &amp; E -ordered'!#REF!</definedName>
    <definedName name="SUBTOTAL_LOBBY">'[2]  OS &amp; E -ordered'!#REF!</definedName>
    <definedName name="SUBTOTAL_MARKET" localSheetId="0">'[2]  OS &amp; E -ordered'!#REF!</definedName>
    <definedName name="SUBTOTAL_MARKET">'[2]  OS &amp; E -ordered'!#REF!</definedName>
    <definedName name="SUBTOTAL_OUTDOO" localSheetId="0">'[2]  OS &amp; E -ordered'!#REF!</definedName>
    <definedName name="SUBTOTAL_OUTDOO">'[2]  OS &amp; E -ordered'!#REF!</definedName>
    <definedName name="suites" localSheetId="0">#REF!</definedName>
    <definedName name="suites">#REF!</definedName>
    <definedName name="SUMMARY" localSheetId="0">'[2]  OS &amp; E -ordered'!#REF!</definedName>
    <definedName name="SUMMARY">'[2]  OS &amp; E -ordered'!#REF!</definedName>
    <definedName name="Super_Supplier" localSheetId="0">#REF!</definedName>
    <definedName name="Super_Supplier">#REF!</definedName>
    <definedName name="te_dept_heads" localSheetId="0">[5]Relo!#REF!</definedName>
    <definedName name="te_dept_heads">[5]Relo!#REF!</definedName>
    <definedName name="te_ec" localSheetId="0">[5]Relo!#REF!</definedName>
    <definedName name="te_ec">[5]Relo!#REF!</definedName>
    <definedName name="te_managers" localSheetId="0">[5]Relo!#REF!</definedName>
    <definedName name="te_managers">[5]Relo!#REF!</definedName>
    <definedName name="tea_decaf" localSheetId="0">#REF!</definedName>
    <definedName name="tea_decaf">#REF!</definedName>
    <definedName name="tea_decaf_cons" localSheetId="0">#REF!</definedName>
    <definedName name="tea_decaf_cons">#REF!</definedName>
    <definedName name="tea_reg" localSheetId="0">#REF!</definedName>
    <definedName name="tea_reg">#REF!</definedName>
    <definedName name="tea_reg_cons" localSheetId="0">#REF!</definedName>
    <definedName name="tea_reg_cons">#REF!</definedName>
    <definedName name="Technical_SVCS___Corporate_travel" localSheetId="0">#REF!</definedName>
    <definedName name="Technical_SVCS___Corporate_travel">#REF!</definedName>
    <definedName name="tel_Pos_Administrative" localSheetId="0">'[5]Telephone &amp; Postage'!#REF!</definedName>
    <definedName name="tel_Pos_Administrative">'[5]Telephone &amp; Postage'!#REF!</definedName>
    <definedName name="Tel_Postage_Markt" localSheetId="0">'[5]Telephone &amp; Postage'!#REF!</definedName>
    <definedName name="Tel_Postage_Markt">'[5]Telephone &amp; Postage'!#REF!</definedName>
    <definedName name="Telephone_Installation" localSheetId="0">'[5]Telephone &amp; Postage'!#REF!</definedName>
    <definedName name="Telephone_Installation">'[5]Telephone &amp; Postage'!#REF!</definedName>
    <definedName name="terry_par" localSheetId="0">#REF!</definedName>
    <definedName name="terry_par">#REF!</definedName>
    <definedName name="The_Westin_Pasadena" localSheetId="0">#REF!</definedName>
    <definedName name="The_Westin_Pasadena">#REF!</definedName>
    <definedName name="toilet_paper" localSheetId="0">#REF!</definedName>
    <definedName name="toilet_paper">#REF!</definedName>
    <definedName name="toilet_paper_cons" localSheetId="0">#REF!</definedName>
    <definedName name="toilet_paper_cons">#REF!</definedName>
    <definedName name="TOTAL">'[3]Office Space'!$C$1</definedName>
    <definedName name="TOTAL_EXPENSE" localSheetId="0">'[2]  OS &amp; E -ordered'!#REF!</definedName>
    <definedName name="TOTAL_EXPENSE">'[2]  OS &amp; E -ordered'!#REF!</definedName>
    <definedName name="total_keys" localSheetId="0">#REF!</definedName>
    <definedName name="total_keys">#REF!</definedName>
    <definedName name="TOTAL_PREOPENIN" localSheetId="0">#REF!</definedName>
    <definedName name="TOTAL_PREOPENIN">#REF!</definedName>
    <definedName name="Totes_Accessories" localSheetId="0">#REF!</definedName>
    <definedName name="Totes_Accessories">#REF!</definedName>
    <definedName name="TOWELS" localSheetId="0">'[2]  OS &amp; E -ordered'!#REF!</definedName>
    <definedName name="TOWELS">'[2]  OS &amp; E -ordered'!#REF!</definedName>
    <definedName name="TPOperations" localSheetId="0">'[5]Telephone &amp; Postage'!#REF!</definedName>
    <definedName name="TPOperations">'[5]Telephone &amp; Postage'!#REF!</definedName>
    <definedName name="TPTelephone_Installation" localSheetId="0">'[5]Telephone &amp; Postage'!#REF!</definedName>
    <definedName name="TPTelephone_Installation">'[5]Telephone &amp; Postage'!#REF!</definedName>
    <definedName name="trade_publications" localSheetId="0">'[5] Dues'!#REF!</definedName>
    <definedName name="trade_publications">'[5] Dues'!#REF!</definedName>
    <definedName name="Training_Manuals" localSheetId="0">[5]TRAINING!#REF!</definedName>
    <definedName name="Training_Manuals">[5]TRAINING!#REF!</definedName>
    <definedName name="trash_cans" localSheetId="0">#REF!</definedName>
    <definedName name="trash_cans">#REF!</definedName>
    <definedName name="trash_cans_cons" localSheetId="0">#REF!</definedName>
    <definedName name="trash_cans_cons">#REF!</definedName>
    <definedName name="TRCompetitive_Surveys" localSheetId="0">'[5]Travel &amp; Related'!#REF!</definedName>
    <definedName name="TRCompetitive_Surveys">'[5]Travel &amp; Related'!#REF!</definedName>
    <definedName name="TRHuman_Resource_Training" localSheetId="0">'[5]HR RECRUITING'!#REF!</definedName>
    <definedName name="TRHuman_Resource_Training">'[5]HR RECRUITING'!#REF!</definedName>
    <definedName name="TRSite_Inspections" localSheetId="0">'[5]Travel &amp; Related'!#REF!</definedName>
    <definedName name="TRSite_Inspections">'[5]Travel &amp; Related'!#REF!</definedName>
    <definedName name="TRTrips" localSheetId="0">'[5]Travel &amp; Related'!#REF!</definedName>
    <definedName name="TRTrips">'[5]Travel &amp; Related'!#REF!</definedName>
    <definedName name="TTL" localSheetId="0">'[2]  OS &amp; E -ordered'!#REF!</definedName>
    <definedName name="TTL">'[2]  OS &amp; E -ordered'!#REF!</definedName>
    <definedName name="ttt" localSheetId="0">#REF!</definedName>
    <definedName name="ttt">#REF!</definedName>
    <definedName name="twin">'[18]OS &amp; E Westin'!$B$5</definedName>
    <definedName name="UPre_Opening_on_Site" localSheetId="3">#REF!</definedName>
    <definedName name="UPre_Opening_on_Site" localSheetId="0">#REF!</definedName>
    <definedName name="UPre_Opening_on_Site">#REF!</definedName>
    <definedName name="USales_Office" localSheetId="0">#REF!</definedName>
    <definedName name="USales_Office">#REF!</definedName>
    <definedName name="vmail" localSheetId="0">#REF!</definedName>
    <definedName name="vmail">#REF!</definedName>
    <definedName name="vmail_cons" localSheetId="0">#REF!</definedName>
    <definedName name="vmail_cons">#REF!</definedName>
    <definedName name="vvdfv" localSheetId="0">#REF!</definedName>
    <definedName name="vvdfv">#REF!</definedName>
    <definedName name="vvfgg" localSheetId="0">#REF!</definedName>
    <definedName name="vvfgg">#REF!</definedName>
    <definedName name="warehousing" localSheetId="0">#REF!</definedName>
    <definedName name="warehousing">#REF!</definedName>
    <definedName name="water" localSheetId="0">#REF!</definedName>
    <definedName name="water">#REF!</definedName>
    <definedName name="water_cons" localSheetId="0">#REF!</definedName>
    <definedName name="water_cons">#REF!</definedName>
    <definedName name="WEC" localSheetId="0">#REF!</definedName>
    <definedName name="WEC">#REF!</definedName>
    <definedName name="WGO" localSheetId="0">#REF!</definedName>
    <definedName name="WGO">#REF!</definedName>
    <definedName name="whwit" localSheetId="0">#REF!</definedName>
    <definedName name="whwit">#REF!</definedName>
    <definedName name="wrn.Grey._.List._.1998." localSheetId="3" hidden="1">{"Empire 4",#N/A,FALSE,"B";"Empire 3",#N/A,FALSE,"B";"Empire 2",#N/A,FALSE,"B";"Empire 1",#N/A,FALSE,"B"}</definedName>
    <definedName name="wrn.Grey._.List._.1998." hidden="1">{"Empire 4",#N/A,FALSE,"B";"Empire 3",#N/A,FALSE,"B";"Empire 2",#N/A,FALSE,"B";"Empire 1",#N/A,FALSE,"B"}</definedName>
    <definedName name="wrn.New._.Grey._.List." localSheetId="3" hidden="1">{"Mahattan 2",#N/A,FALSE,"B";"Manhattan 1",#N/A,FALSE,"B"}</definedName>
    <definedName name="wrn.New._.Grey._.List." hidden="1">{"Mahattan 2",#N/A,FALSE,"B";"Manhattan 1",#N/A,FALSE,"B"}</definedName>
    <definedName name="wxyz_apron" localSheetId="0">#REF!</definedName>
    <definedName name="wxyz_apron">#REF!</definedName>
    <definedName name="wxyz_f_fte" localSheetId="0">#REF!</definedName>
    <definedName name="wxyz_f_fte">#REF!</definedName>
    <definedName name="wxyz_m_fte" localSheetId="0">#REF!</definedName>
    <definedName name="wxyz_m_fte">#REF!</definedName>
    <definedName name="wxyz_pant_f" localSheetId="0">#REF!</definedName>
    <definedName name="wxyz_pant_f">#REF!</definedName>
    <definedName name="wxyz_pant_m" localSheetId="0">#REF!</definedName>
    <definedName name="wxyz_pant_m">#REF!</definedName>
    <definedName name="wxyz_shirt_black" localSheetId="0">#REF!</definedName>
    <definedName name="wxyz_shirt_black">#REF!</definedName>
    <definedName name="wxyz_shirt_blue" localSheetId="0">#REF!</definedName>
    <definedName name="wxyz_shirt_blue">#REF!</definedName>
    <definedName name="wxyz_shirt_espresso" localSheetId="0">#REF!</definedName>
    <definedName name="wxyz_shirt_espresso">#REF!</definedName>
    <definedName name="wxyz_shirt_green" localSheetId="0">#REF!</definedName>
    <definedName name="wxyz_shirt_green">#REF!</definedName>
    <definedName name="Z" localSheetId="0">'[2]  OS &amp; E -ordered'!#REF!</definedName>
    <definedName name="Z">'[2]  OS &amp; E -ordered'!#REF!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7" l="1"/>
  <c r="C20" i="9" s="1"/>
  <c r="I16" i="7"/>
  <c r="K16" i="7" s="1"/>
  <c r="C1" i="10"/>
  <c r="C5" i="10"/>
  <c r="G5" i="10"/>
  <c r="I5" i="10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C1" i="7"/>
  <c r="I11" i="7"/>
  <c r="C1" i="6"/>
  <c r="C4" i="6" s="1"/>
  <c r="H4" i="6" s="1"/>
  <c r="J4" i="6" s="1"/>
  <c r="C3" i="6"/>
  <c r="H3" i="6" s="1"/>
  <c r="C1" i="5"/>
  <c r="C21" i="5"/>
  <c r="I21" i="5"/>
  <c r="K21" i="5" s="1"/>
  <c r="A5" i="5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4" i="5"/>
  <c r="C5" i="5"/>
  <c r="I5" i="5"/>
  <c r="K5" i="5"/>
  <c r="I12" i="5"/>
  <c r="K12" i="5"/>
  <c r="I11" i="5"/>
  <c r="K11" i="5"/>
  <c r="I4" i="5"/>
  <c r="K4" i="5"/>
  <c r="I16" i="5"/>
  <c r="K16" i="5"/>
  <c r="A19" i="9"/>
  <c r="A20" i="9"/>
  <c r="A21" i="9"/>
  <c r="I8" i="7"/>
  <c r="K8" i="7" s="1"/>
  <c r="I5" i="7"/>
  <c r="K5" i="7"/>
  <c r="I12" i="7"/>
  <c r="K12" i="7" s="1"/>
  <c r="I6" i="7"/>
  <c r="K6" i="7"/>
  <c r="I10" i="7"/>
  <c r="K10" i="7" s="1"/>
  <c r="I4" i="7"/>
  <c r="I13" i="7"/>
  <c r="K13" i="7"/>
  <c r="I9" i="7"/>
  <c r="K9" i="7"/>
  <c r="I3" i="7"/>
  <c r="K3" i="7"/>
  <c r="I7" i="7"/>
  <c r="K7" i="7"/>
  <c r="C15" i="7"/>
  <c r="I15" i="7"/>
  <c r="K15" i="7" s="1"/>
  <c r="I14" i="7"/>
  <c r="K14" i="7"/>
  <c r="K4" i="7"/>
  <c r="C7" i="6"/>
  <c r="H7" i="6" s="1"/>
  <c r="J7" i="6" s="1"/>
  <c r="C6" i="6"/>
  <c r="H6" i="6"/>
  <c r="J6" i="6" s="1"/>
  <c r="C3" i="5"/>
  <c r="I3" i="5"/>
  <c r="K3" i="5"/>
  <c r="C8" i="5"/>
  <c r="I8" i="5" s="1"/>
  <c r="K8" i="5" s="1"/>
  <c r="C13" i="5"/>
  <c r="I13" i="5"/>
  <c r="K13" i="5" s="1"/>
  <c r="C9" i="5"/>
  <c r="I9" i="5"/>
  <c r="K9" i="5"/>
  <c r="C14" i="5"/>
  <c r="I14" i="5"/>
  <c r="K14" i="5"/>
  <c r="C6" i="5"/>
  <c r="I6" i="5" s="1"/>
  <c r="C10" i="5"/>
  <c r="I10" i="5"/>
  <c r="K10" i="5" s="1"/>
  <c r="C15" i="5"/>
  <c r="I15" i="5"/>
  <c r="K15" i="5"/>
  <c r="C17" i="5"/>
  <c r="I17" i="5"/>
  <c r="K17" i="5"/>
  <c r="C4" i="10"/>
  <c r="G4" i="10" s="1"/>
  <c r="I4" i="10" s="1"/>
  <c r="C7" i="5"/>
  <c r="I7" i="5"/>
  <c r="K7" i="5" s="1"/>
  <c r="C18" i="5"/>
  <c r="I18" i="5"/>
  <c r="K18" i="5"/>
  <c r="C6" i="10"/>
  <c r="G6" i="10"/>
  <c r="I6" i="10"/>
  <c r="C7" i="10"/>
  <c r="G7" i="10" s="1"/>
  <c r="I7" i="10" s="1"/>
  <c r="K11" i="7"/>
  <c r="C9" i="10"/>
  <c r="G9" i="10" s="1"/>
  <c r="I9" i="10" s="1"/>
  <c r="C8" i="10"/>
  <c r="G8" i="10"/>
  <c r="I8" i="10" s="1"/>
  <c r="C19" i="5"/>
  <c r="I19" i="5"/>
  <c r="K19" i="5"/>
  <c r="C20" i="5"/>
  <c r="I20" i="5"/>
  <c r="K20" i="5"/>
  <c r="C3" i="10"/>
  <c r="G3" i="10" s="1"/>
  <c r="J3" i="6" l="1"/>
  <c r="K6" i="5"/>
  <c r="I22" i="5"/>
  <c r="C18" i="9" s="1"/>
  <c r="K22" i="5"/>
  <c r="D18" i="9" s="1"/>
  <c r="G10" i="10"/>
  <c r="C21" i="9" s="1"/>
  <c r="I3" i="10"/>
  <c r="I10" i="10" s="1"/>
  <c r="D21" i="9" s="1"/>
  <c r="K17" i="7"/>
  <c r="D20" i="9" s="1"/>
  <c r="C5" i="6"/>
  <c r="H5" i="6" s="1"/>
  <c r="J5" i="6" s="1"/>
  <c r="H8" i="6" l="1"/>
  <c r="C19" i="9" s="1"/>
  <c r="C22" i="9"/>
  <c r="J8" i="6"/>
  <c r="D19" i="9" s="1"/>
  <c r="D22" i="9" s="1"/>
</calcChain>
</file>

<file path=xl/sharedStrings.xml><?xml version="1.0" encoding="utf-8"?>
<sst xmlns="http://schemas.openxmlformats.org/spreadsheetml/2006/main" count="261" uniqueCount="174">
  <si>
    <t>No</t>
  </si>
  <si>
    <t>Item</t>
  </si>
  <si>
    <t>Qty</t>
  </si>
  <si>
    <t>Hairdryer</t>
  </si>
  <si>
    <t>Emergency Flashlight</t>
  </si>
  <si>
    <t>Iron</t>
  </si>
  <si>
    <t>Iron Organizer</t>
  </si>
  <si>
    <t>Electric Kettle</t>
  </si>
  <si>
    <t>Digital Weighing Scale</t>
  </si>
  <si>
    <t>Hair Dryer Bag</t>
  </si>
  <si>
    <t>TERMS &amp; CONDITIONS:</t>
  </si>
  <si>
    <t>BANK DETAILS</t>
  </si>
  <si>
    <t>SHANTI METAL INDUSTRIES.</t>
  </si>
  <si>
    <t>BANGALORE-560026.</t>
  </si>
  <si>
    <t>TEL-080 22975431</t>
  </si>
  <si>
    <t>GSTIN: 29ADJFS2382K1ZH</t>
  </si>
  <si>
    <t>www.melangeindia.in</t>
  </si>
  <si>
    <t>MODEL NO</t>
  </si>
  <si>
    <t>BRAND</t>
  </si>
  <si>
    <t>IMAGE</t>
  </si>
  <si>
    <t>SPECIFICATION</t>
  </si>
  <si>
    <t>PRICE/PC</t>
  </si>
  <si>
    <t>AMOUNT</t>
  </si>
  <si>
    <t>WALTHR</t>
  </si>
  <si>
    <t>IR-TR001</t>
  </si>
  <si>
    <t>IR-IO001 - A</t>
  </si>
  <si>
    <t>IR-HB001</t>
  </si>
  <si>
    <t>TOTAL</t>
  </si>
  <si>
    <t>• SPECIALLY DESIGNED EMERGENCY TORCH
• AUTO-ON WHEN REMOVED FROM HOLDER
• AUTO-OFF WHEN PLACED IN HOLDER
• ENERGY SAVING LED LIGHTS (13 LED)
• OPERATES ON 3 X AA CELLS
• NON-SLIP HANDLE
• COLOR OPTIONS - BLACK</t>
  </si>
  <si>
    <t>IR-EK020</t>
  </si>
  <si>
    <t>IR-WRB02</t>
  </si>
  <si>
    <t>IR-HR024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</si>
  <si>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</si>
  <si>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• 1.2L, 220-240V, 1000-1200W, 50/60HZ
• MATERIAL: INSIDE STAINLESS STEEL 304, OUTSIDE IS COLOR STAINLESS
STEEL, MIDDLE IS PLASTIC.
• CORDLESS ELECTRIC KETTLE: SEPARATE BASE MOVE KETTLE
CONVENIENTLY. 360 °ROTATION DESIGN.
• TWO METAL CONTROLLER, DOUBLE SAFETY PROTECTION FOR CHY BOILING.
• STEAM SWITCH FOR AUTOMATIC POWER OFF WHEN WATER BOILED.
• CONCEALED HEATING ELEMENT, SAFETY AND EASY CLEANING.
• UK STRIX CONTTOLLER
• COLOR - SS / GRAPHITE/ COPPER</t>
  </si>
  <si>
    <t>IR-IB003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</si>
  <si>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</si>
  <si>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GREY COLOUR GOLDEN EMBROIDARY
MATERIAL : VELVET</t>
  </si>
  <si>
    <t>Sr. No.</t>
  </si>
  <si>
    <t xml:space="preserve">Item </t>
  </si>
  <si>
    <t>WLATHR</t>
  </si>
  <si>
    <t>TISSUE BOX</t>
  </si>
  <si>
    <t>MATERIAL : RESIN WITH MOP
Size : 140*140*145 MM</t>
  </si>
  <si>
    <t>SOAP DISH</t>
  </si>
  <si>
    <t>MATERIAL : RESIN WITH MOP
Size :  100*100*30 MM</t>
  </si>
  <si>
    <t>FACE TOWEL TRAY</t>
  </si>
  <si>
    <t>MATERIAL : RESIN WITH MOP
Size :  250*140*30 MM</t>
  </si>
  <si>
    <t>BATHROOM AMENITY BOX</t>
  </si>
  <si>
    <t>MATERIAL : RESIN WITH MOP
Size :  263*200*75 MM</t>
  </si>
  <si>
    <t>BATH SALT CONTAINER WITH LID &amp; SCOOP - ONLY FOR SUITES</t>
  </si>
  <si>
    <t>MATERIAL : RESIN WITH MOP
Size :  77*77*91/105 MM</t>
  </si>
  <si>
    <t xml:space="preserve">TOTAL </t>
  </si>
  <si>
    <t>Total Qty</t>
  </si>
  <si>
    <t>Coat Hanger</t>
  </si>
  <si>
    <t>IR-HG001.1C</t>
  </si>
  <si>
    <t>Bathrobe Hanger</t>
  </si>
  <si>
    <t>Shoehorn</t>
  </si>
  <si>
    <t>Coat Brush</t>
  </si>
  <si>
    <t>Luggage Rack with back rest</t>
  </si>
  <si>
    <t>IR-LR004A</t>
  </si>
  <si>
    <t>Wine &amp; Bottle Cap Opener</t>
  </si>
  <si>
    <t>IR-BO001</t>
  </si>
  <si>
    <t>• FOLDABLE COMPACT UNIT
• 100% METAL, TEFLON COATED DEVICE
• COMPRISING - KNIFE, CORKSCREW &amp;
BOTTLE OPENER</t>
  </si>
  <si>
    <t>Babycrib</t>
  </si>
  <si>
    <t>RABBIT HIDE AND SEEK PLUS CONVERTIBLE
BEDSIDE BABY COT &amp; CRIB, COMPACT FOLD
FOR EASY STORAGE.
DIMENSION : 100L X 70W X 77H CM</t>
  </si>
  <si>
    <t>Rollaway Bed</t>
  </si>
  <si>
    <t>SIZE: 6 X 3 FEET
MS POWDER COATED BASE
EASY DURABLE AND MOVABLE
FOLDING BED WITH 6 " MATTRESS
LOCKABLE WHEELS TO AVOID MOVEMENT
OF BED WITH MATTRES
6 INCH FOLDABLE MATTRESS</t>
  </si>
  <si>
    <t>Ice Bucket with Tong</t>
  </si>
  <si>
    <t>IR-IBT001</t>
  </si>
  <si>
    <t>• STAINLESS STEEL
• DOUBLE WALL
• CAPACITY 1.2 LTR
• WITH ICE TONG
• FINISH : MATT / MIRROR</t>
  </si>
  <si>
    <t>Coat Stand</t>
  </si>
  <si>
    <t>IR-CHS001</t>
  </si>
  <si>
    <t>• MATERIAL: WOOD,SINGLE POLE
• COLOR: DARK BROWN,MATT
• SIZE:460(W)*240(D)*1080(H)MM</t>
  </si>
  <si>
    <t>BATH tub caddy</t>
  </si>
  <si>
    <t xml:space="preserve">#51, Raja Hariharan Tower, </t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</si>
  <si>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Floor, Sajjan Rao Road, </t>
    </r>
  </si>
  <si>
    <t>Near Basappa Circle, VV Puram,</t>
  </si>
  <si>
    <t>SL.NO</t>
  </si>
  <si>
    <t>PRODUCT</t>
  </si>
  <si>
    <t>QTY</t>
  </si>
  <si>
    <t>CHEQUE PRINT NAME     : SHANTI METAL INDUSTRIES</t>
  </si>
  <si>
    <t>PAYMENT MODE               : E-TRANSFER OR CHEQUE</t>
  </si>
  <si>
    <t>LOCATION                          : BANGALORE</t>
  </si>
  <si>
    <t>ACCOUNT NO                    : 2512011789</t>
  </si>
  <si>
    <t>IFSC CODE                         : KKBK0000423</t>
  </si>
  <si>
    <t>BANK NAME                       : KOTAK MAHINDRA BANK</t>
  </si>
  <si>
    <t>BANK ADDRESS                 : BASAVANGUDI, BANGALORE - 560004</t>
  </si>
  <si>
    <t>SS BATH TUB CADDY</t>
  </si>
  <si>
    <t>Sheet</t>
  </si>
  <si>
    <t>GST</t>
  </si>
  <si>
    <t>GST Value</t>
  </si>
  <si>
    <t>• SOLID RUBBER WOOD
• WATER &amp; PEST RESISTANT
• FOLDABLE
• SIZE : 600*450*680MM
MAHAGONY MATT COLOR WITH BLACK COLOR BELT.</t>
  </si>
  <si>
    <t xml:space="preserve">Room Appliances </t>
  </si>
  <si>
    <t>Bathroom Accessories</t>
  </si>
  <si>
    <t xml:space="preserve">Room Accessories </t>
  </si>
  <si>
    <t>GST VALUE</t>
  </si>
  <si>
    <t>SUB:  PI</t>
  </si>
  <si>
    <t>IR-HR027</t>
  </si>
  <si>
    <t xml:space="preserve"> IR-IR001</t>
  </si>
  <si>
    <t>BRAND: WALTHR
MODEL NO: IR-IO001
PBT HIGH TEMPERATURE RESISTANT MATERIAL
FEATURES :
HEAT RESISTANT ACCESSORIES WITH HOOK &amp; FIXING SCREWS
WEIGHT : 440G
COLOR : BLACK/ WHITE</t>
  </si>
  <si>
    <t>IR-EK005</t>
  </si>
  <si>
    <t>• FOOD GRADE 304# STAINLESS STEEL
• DOUBLE WALL &amp; COOL TOUCH
• AUTOMATIC SHUT-OFF
• BOIL DRY &amp; OVERHEATING PROTECTION
• WITH UK STRIX THERMO CONTROL
• SEAMLESS TANK, EASY TO CLEAN
• 220-240V - 1500W, 50/60HZ
• CAPACITY : 1.2 LTR
• COLOR : WHITE WITH GREY / BLACK</t>
  </si>
  <si>
    <t xml:space="preserve"> IR-EK019</t>
  </si>
  <si>
    <t>1. DOUBLE WALL S/S ELECTRIC KETTLE--INNER FLASK: S/S304,ONE-PIECE,WELDLESS;
OUTSIDE HOUSING:S/S304,FREE OF FINGER MARKS;
2. SCALD PROOF: OUTSIDE HOUSING TEMPERATURE IS ONLY 60℃ WHEN WATER BOILS,
SAFE TO USE;
3. ELEGANT DESIGN, FINE WORKCRAFT,SPECIALLY FOR LUXURY HOTELS AND RESORTS;
4. OPEN HANDLE, FLAT HINGED LID; OPTIMIZED FILTER AND STEAM VENT, EASY TO CLEAN
5. STRIX THERMOCONTROL, THREE-ACTION PROTECTION;
6. CAPACITY: 0.6L; AC220-240V, 1000W, SAVING WATER AND ENERGY, ECO-FRIENDLY.
H:175MM, W: 180MM</t>
  </si>
  <si>
    <t xml:space="preserve"> IR-WS008</t>
  </si>
  <si>
    <t>GLASS MATERIAL
COLOR : BLACK
LARGE, EASY TO READ 1.2” LCD DISPLAY
150KG/330LB CAPACITY
FOUR DIGIT READOUT IN 0.1 KG OR 0.2LB
UNIT : KG / LB/ ST
POWERED BY LITHIUM BATTERY
SIZE : 300 * 300 * 22 MM</t>
  </si>
  <si>
    <t>Bathroom Bin</t>
  </si>
  <si>
    <t>Room Bin</t>
  </si>
  <si>
    <t>IR-RD002</t>
  </si>
  <si>
    <t>POWDER COATED WITH STAINLESS STEEL RING
FIRE RETARDANT LINER
SIZE : 225*270MM
SHAPE : ROUND</t>
  </si>
  <si>
    <t>IR-WRB02.1</t>
  </si>
  <si>
    <t xml:space="preserve"> IR-DS009</t>
  </si>
  <si>
    <t>QI-ENABLED BLUETOOTH SPEAKER WITH ALARM CLOCK WITH RADIO
-10W WIRELESS CHARGING
-WIRELESS MUSIC PLAYER
-DUAL ALARM, WAKE UP TO MELODY OR FM RADIO
-FM RADIO, UP TO 20 STATION STORAGE
-DAYLIGHT-SAVING TIME MODE
-4 LEVEL DIMMABLE
-1A USB CHARGING PORT
-SNOOZE FUNCTION
AVAILABLE COLOR: BLACK,WHITE
-USB CHARGING PORT: 5V 1A</t>
  </si>
  <si>
    <t>WALL MOUNTED ROUND MIRROR WITH LED LIGHT AND WITH TOUCH BUTTONSOLID BRASS WITH CHROME PLATED, HARDWIREDDOUBLE ARM SINGLE SIDE LED MIRROR
SIZE : 8” DIA
POWER : AC 110-260V
FOLD : 3XLIGHT 
COLOR : WHITE / WARM WHITE / YELLOW</t>
  </si>
  <si>
    <t xml:space="preserve"> IR-MR004</t>
  </si>
  <si>
    <t>MIRROR</t>
  </si>
  <si>
    <t>MINI BAR( WELLWAY)</t>
  </si>
  <si>
    <t>XC-40C</t>
  </si>
  <si>
    <t>WELLWAY BY WALTHR</t>
  </si>
  <si>
    <t xml:space="preserve"> ABSORPTION MINI-REFRIGERATOR CAPACITY 40 LCOOLING SYSTEM ABSORPTION (NH3, H2O, HE)FOAM VESICANT C5H10 / C-PENTANECOOLING TEMPERATURE 4~6℃ TO 7~9℃WEIGHT 18 KGAC VOLTAGE AC 220~240V / 50~60HZRATED POWER 70 WCONSUMPTION OF ENERGY 0.75 KWH/24HDIMENSIONS 400MM×430MM×560MM</t>
  </si>
  <si>
    <t>Mens Hanger</t>
  </si>
  <si>
    <t>IR-HG001.1A</t>
  </si>
  <si>
    <t>TEETH HANGERS
12 MM THICKNESS</t>
  </si>
  <si>
    <t xml:space="preserve">
TROUSER HANGERS
20  MM  THICKNESS
NATURAL WOODEN</t>
  </si>
  <si>
    <t>Skirt Clip Hanger</t>
  </si>
  <si>
    <t>IR-HG001.2A</t>
  </si>
  <si>
    <t>CLIP HANGERS
12 MM THICKNESS</t>
  </si>
  <si>
    <t>BRAND: WALTHR
BATHROBE HANGER 
20 MM THICKNESS</t>
  </si>
  <si>
    <t xml:space="preserve"> IR-HG001.6</t>
  </si>
  <si>
    <t xml:space="preserve">MATERIAL: WOODEN
COAT BRUSH
SIZE  : 15" </t>
  </si>
  <si>
    <t>IR-HG001.8B</t>
  </si>
  <si>
    <t>Hilton Bedside Notepad</t>
  </si>
  <si>
    <t>Material : Leatherette with Logo Embossed</t>
  </si>
  <si>
    <t>Hilton TV Remote Control Cover</t>
  </si>
  <si>
    <t>Hilton TCM Tray</t>
  </si>
  <si>
    <t>Hilton TCM Tray Sachet Holder</t>
  </si>
  <si>
    <t>Hilton Shoe Basket</t>
  </si>
  <si>
    <t>Jewelley tray</t>
  </si>
  <si>
    <t>Laundry Delivery Basket</t>
  </si>
  <si>
    <t>LEATHERATTE ITEMS</t>
  </si>
  <si>
    <t>3. PAYMENT TERMS: 100% ADVANCE</t>
  </si>
  <si>
    <t>2. DELIVERY SCHEDULE: 6 - 8 WEEKS FROM THE DATE OF P.O AND 100% ADVANCE.</t>
  </si>
  <si>
    <t>DATE : 17.04.2024</t>
  </si>
  <si>
    <t>REF NO:  40215</t>
  </si>
  <si>
    <t>Bani Square Gurgaon Hilton</t>
  </si>
  <si>
    <t>TO</t>
  </si>
  <si>
    <t>4. PACKING AND FREIGHT CHARGES EXTRA AT ACTUALS</t>
  </si>
  <si>
    <t>Rooms</t>
  </si>
  <si>
    <t>Option</t>
  </si>
  <si>
    <t>Ironing Board</t>
  </si>
  <si>
    <t>ELEGANT PEDAL BIN
WITH SOFT CLOSE &amp; PP LINER
COLOR : BLACK/ SS
CPACITY : 3 LTR</t>
  </si>
  <si>
    <t>ELEGANT PEDAL BIN
WITH SOFT CLOSE &amp; PP LINER
COLOR : BLACK/ SS
CPACITY : 5 LTR</t>
  </si>
  <si>
    <t>Dock Station</t>
  </si>
  <si>
    <t>Material : Leatherette 
SIZE: 400*500*70 mm</t>
  </si>
  <si>
    <t>Material : Leatherette 
SIZE: 200 *100 *20 mm</t>
  </si>
  <si>
    <t>Material : Leatherette 
SIZE: 400 *300 *40 mm</t>
  </si>
  <si>
    <t>Material : Leatherette with Logo Embossed
SIZE: 400 *300 *20mm</t>
  </si>
  <si>
    <t>Material : Leatherette with Logo Embossed
SIZE: 200*50*50 mm</t>
  </si>
  <si>
    <t>Material : Leatherette with Logo Embossed
SIZE: 190*140 mm</t>
  </si>
  <si>
    <t>Remarks</t>
  </si>
  <si>
    <t>Design, Size, Color and Material Can customized as per request</t>
  </si>
  <si>
    <t>1. GST EXTRA AS PER MENTIONED ABOVE</t>
  </si>
  <si>
    <t>FABRIC GUIDE INDICATOR
ADJUSTABLE STEAM AND SPRAY SELF CLEANING SYSTEM.
CERAMIC SOLE PLATE, AUTO SHUT OFF, ANTI CALC
ANTI DRIP, DRY / STEAM / SPRAY / BURST FUCTION
220V-50HZ, WATTS 1600W
AUTO OFF AFTER 30 SEC IN HORIZONTAL, 8 MIN IN VERTICAL POSITIONS
3MTR POWER COD
WATER TANK CAPACITY: 300ML
COLOR : WHITE /BLACK</t>
  </si>
  <si>
    <t>• 220V-240V 50HZ 1870W
• SAFETY CUT OFF
• HANGING-UP LOOP
• 2X1.00MM FLAT PVC COILED CABLE, 3M
WHEN EXTENDED
• COOL SHOT BUTTON
• TWO SPEED &amp; THREE TEMPERATURE SETTINGS
• COOL SHOT KNOB</t>
  </si>
  <si>
    <t>Color  Can be customized as per request</t>
  </si>
  <si>
    <t>Design, Size, Color Can be customized as per request</t>
  </si>
  <si>
    <t>SAFE</t>
  </si>
  <si>
    <t>LOOGER UNIT</t>
  </si>
  <si>
    <t>COFFEE MACHINE</t>
  </si>
  <si>
    <t xml:space="preserve">
WOODEN SHOE HORN
SIZE  : 15" </t>
  </si>
  <si>
    <t>IR-ES001</t>
  </si>
  <si>
    <t>• RUST-PROOF SURFACE WITH QUALITY
POWDER COATING FINISH
• SIZE (W*D*H) : 420 * 370 * 200 MM
• THICKNESS OF THE SAFE BODY : 1.5 MM
• THICKNESS OF THE DOOR : 4 MM
FEATURE:
• DIGITAL KEYPAD WITH BRIGHT LED DISPLAY
• AUTO ELECTRONIC LOCK
• MOTORIZED OPENING/LOCKING BY 2 BOLTS: 20MM DIA
• 3 WAYS TO OPEN THE SAFE
-PRIVATE CODE(3~6 DIGITS)
- MASTER CODE,  - KEY OPTIONAL
• SAFE WILL HOLD 15 MIN IN CASE OF 3 TIMES WRONG TRY
• PRE-DRILLED HOLES WITH FIXING BOLTS
• EMERGENCY BATTERY HOLE,  • POWER : 4*1.5V CELLS
• LIGHT, CEU SYSTEM, AUDIT TRIAL OF LAST
1000 OPENING RECORD
• AVAILABLE COLOR : BLACK / WHITE</t>
  </si>
  <si>
    <t xml:space="preserve">
FOR AUDIT TRAIL OF 200 RECORDS
• IT IS EASY TO VIEW A HISTORY OF ACTIONS
• (RECORDS OF THE DATES AND TIMES
• WHEN THE SAFE WAS OPENED) AND TO
• UNLOCK THE SAFE.</t>
  </si>
  <si>
    <t>• Size: 330mm x 155mm x 255mm
• Voltage : 220-240v/110-120v
• Frequency : 50/60hz
• Rated power: 1400w
• Pressure : 19bar
• Water tank capacity : 800ml
• Rated power: 1400w
• Pressure : 19bar
• Color : Black/ Red/ White</t>
  </si>
  <si>
    <t>IR - CM002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</si>
</sst>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0" formatCode="_ &quot;₹&quot;\ * #,##0.00_ ;_ &quot;₹&quot;\ * \-#,##0.00_ ;_ &quot;₹&quot;\ * &quot;-&quot;??_ ;_ @_ "/>
    <numFmt numFmtId="171" formatCode="_ * #,##0.00_ ;_ * \-#,##0.00_ ;_ * &quot;-&quot;??_ ;_ @_ "/>
    <numFmt numFmtId="173" formatCode="_ [$₹-4009]\ * #,##0.00_ ;_ [$₹-4009]\ * \-#,##0.00_ ;_ [$₹-4009]\ * &quot;-&quot;??_ ;_ @_ "/>
    <numFmt numFmtId="174" formatCode="_-[$$-409]* #,##0.00_ ;_-[$$-409]* \-#,##0.00\ ;_-[$$-409]* &quot;-&quot;??_ ;_-@_ "/>
    <numFmt numFmtId="182" formatCode="#,##0_ 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3" borderId="0" applyNumberFormat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182" fontId="8" fillId="0" borderId="0">
      <alignment vertical="center"/>
    </xf>
    <xf numFmtId="9" fontId="3" fillId="0" borderId="0" applyFont="0" applyFill="0" applyBorder="0" applyAlignment="0" applyProtection="0"/>
  </cellStyleXfs>
  <cellXfs count="151">
    <xf numFmtId="0" fontId="0" fillId="0" borderId="0" xfId="0"/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4" applyFont="1" applyFill="1" applyBorder="1" applyAlignment="1">
      <alignment vertical="center" wrapText="1"/>
    </xf>
    <xf numFmtId="0" fontId="11" fillId="0" borderId="1" xfId="1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/>
    </xf>
    <xf numFmtId="0" fontId="0" fillId="5" borderId="3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3" fillId="5" borderId="5" xfId="5" applyFont="1" applyFill="1" applyBorder="1" applyAlignment="1" applyProtection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173" fontId="3" fillId="0" borderId="1" xfId="2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173" fontId="11" fillId="0" borderId="1" xfId="0" applyNumberFormat="1" applyFont="1" applyBorder="1" applyAlignment="1">
      <alignment vertical="center" wrapText="1"/>
    </xf>
    <xf numFmtId="173" fontId="0" fillId="0" borderId="0" xfId="0" applyNumberFormat="1"/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173" fontId="11" fillId="0" borderId="6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73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3" fontId="4" fillId="6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3" fontId="3" fillId="0" borderId="1" xfId="3" applyFont="1" applyFill="1" applyBorder="1" applyAlignment="1">
      <alignment horizontal="center" vertical="center"/>
    </xf>
    <xf numFmtId="173" fontId="0" fillId="0" borderId="1" xfId="0" applyNumberFormat="1" applyFont="1" applyBorder="1" applyAlignment="1">
      <alignment vertical="center" wrapText="1"/>
    </xf>
    <xf numFmtId="0" fontId="0" fillId="0" borderId="0" xfId="0" applyFont="1" applyFill="1"/>
    <xf numFmtId="173" fontId="0" fillId="0" borderId="0" xfId="0" applyNumberFormat="1" applyFont="1"/>
    <xf numFmtId="0" fontId="9" fillId="0" borderId="0" xfId="0" applyFont="1"/>
    <xf numFmtId="0" fontId="14" fillId="0" borderId="0" xfId="0" applyFont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173" fontId="11" fillId="0" borderId="1" xfId="2" applyNumberFormat="1" applyFont="1" applyBorder="1" applyAlignment="1">
      <alignment vertical="center" wrapText="1"/>
    </xf>
    <xf numFmtId="173" fontId="9" fillId="0" borderId="0" xfId="2" applyNumberFormat="1" applyFont="1"/>
    <xf numFmtId="0" fontId="0" fillId="5" borderId="9" xfId="0" applyFont="1" applyFill="1" applyBorder="1" applyAlignment="1">
      <alignment vertical="center"/>
    </xf>
    <xf numFmtId="171" fontId="3" fillId="5" borderId="0" xfId="2" applyFont="1" applyFill="1" applyAlignment="1">
      <alignment vertical="center"/>
    </xf>
    <xf numFmtId="0" fontId="13" fillId="5" borderId="10" xfId="5" applyFont="1" applyFill="1" applyBorder="1" applyAlignment="1" applyProtection="1">
      <alignment vertical="center"/>
    </xf>
    <xf numFmtId="0" fontId="0" fillId="5" borderId="11" xfId="0" applyFont="1" applyFill="1" applyBorder="1" applyAlignment="1">
      <alignment vertical="center"/>
    </xf>
    <xf numFmtId="0" fontId="15" fillId="0" borderId="3" xfId="0" applyFont="1" applyBorder="1"/>
    <xf numFmtId="0" fontId="0" fillId="5" borderId="3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3" fontId="3" fillId="5" borderId="1" xfId="2" applyNumberFormat="1" applyFont="1" applyFill="1" applyBorder="1" applyAlignment="1">
      <alignment vertical="center"/>
    </xf>
    <xf numFmtId="0" fontId="16" fillId="5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17" fillId="7" borderId="3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173" fontId="0" fillId="5" borderId="0" xfId="0" applyNumberFormat="1" applyFont="1" applyFill="1" applyAlignment="1">
      <alignment vertical="center"/>
    </xf>
    <xf numFmtId="0" fontId="0" fillId="5" borderId="1" xfId="0" applyFont="1" applyFill="1" applyBorder="1" applyAlignment="1">
      <alignment vertical="center" wrapText="1"/>
    </xf>
    <xf numFmtId="173" fontId="3" fillId="5" borderId="1" xfId="2" applyNumberFormat="1" applyFont="1" applyFill="1" applyBorder="1" applyAlignment="1">
      <alignment vertical="center" wrapText="1"/>
    </xf>
    <xf numFmtId="174" fontId="4" fillId="6" borderId="8" xfId="2" applyNumberFormat="1" applyFont="1" applyFill="1" applyBorder="1" applyAlignment="1">
      <alignment horizontal="center" vertical="center"/>
    </xf>
    <xf numFmtId="9" fontId="0" fillId="5" borderId="1" xfId="0" applyNumberFormat="1" applyFont="1" applyFill="1" applyBorder="1" applyAlignment="1">
      <alignment vertical="center"/>
    </xf>
    <xf numFmtId="9" fontId="11" fillId="0" borderId="1" xfId="9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6" borderId="14" xfId="0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vertical="center" wrapText="1"/>
    </xf>
    <xf numFmtId="0" fontId="11" fillId="5" borderId="0" xfId="0" applyFont="1" applyFill="1" applyAlignment="1">
      <alignment vertical="center"/>
    </xf>
    <xf numFmtId="171" fontId="3" fillId="5" borderId="9" xfId="2" applyFont="1" applyFill="1" applyBorder="1" applyAlignment="1">
      <alignment vertical="center"/>
    </xf>
    <xf numFmtId="171" fontId="3" fillId="5" borderId="15" xfId="2" applyFont="1" applyFill="1" applyBorder="1" applyAlignment="1">
      <alignment vertical="center"/>
    </xf>
    <xf numFmtId="171" fontId="3" fillId="5" borderId="0" xfId="2" applyFont="1" applyFill="1" applyBorder="1" applyAlignment="1">
      <alignment vertical="center"/>
    </xf>
    <xf numFmtId="171" fontId="3" fillId="5" borderId="16" xfId="2" applyFont="1" applyFill="1" applyBorder="1" applyAlignment="1">
      <alignment vertical="center"/>
    </xf>
    <xf numFmtId="171" fontId="3" fillId="5" borderId="10" xfId="2" applyFont="1" applyFill="1" applyBorder="1" applyAlignment="1">
      <alignment vertical="center"/>
    </xf>
    <xf numFmtId="171" fontId="3" fillId="5" borderId="11" xfId="2" applyFont="1" applyFill="1" applyBorder="1" applyAlignment="1">
      <alignment vertical="center"/>
    </xf>
    <xf numFmtId="171" fontId="3" fillId="5" borderId="9" xfId="2" applyFont="1" applyFill="1" applyBorder="1" applyAlignment="1">
      <alignment horizontal="right" vertical="center"/>
    </xf>
    <xf numFmtId="171" fontId="3" fillId="5" borderId="0" xfId="2" applyFont="1" applyFill="1" applyBorder="1" applyAlignment="1">
      <alignment horizontal="center" vertical="center"/>
    </xf>
    <xf numFmtId="171" fontId="3" fillId="5" borderId="16" xfId="2" applyFont="1" applyFill="1" applyBorder="1" applyAlignment="1">
      <alignment horizontal="center" vertical="center"/>
    </xf>
    <xf numFmtId="171" fontId="3" fillId="5" borderId="10" xfId="2" applyFont="1" applyFill="1" applyBorder="1" applyAlignment="1">
      <alignment horizontal="center" vertical="center"/>
    </xf>
    <xf numFmtId="171" fontId="3" fillId="5" borderId="0" xfId="2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71" fontId="11" fillId="0" borderId="1" xfId="2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vertical="center"/>
    </xf>
    <xf numFmtId="171" fontId="4" fillId="6" borderId="8" xfId="2" applyFont="1" applyFill="1" applyBorder="1" applyAlignment="1">
      <alignment horizontal="center" vertical="center"/>
    </xf>
    <xf numFmtId="171" fontId="4" fillId="6" borderId="14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1" fontId="11" fillId="0" borderId="6" xfId="2" applyFont="1" applyFill="1" applyBorder="1" applyAlignment="1">
      <alignment horizontal="center" vertical="center"/>
    </xf>
    <xf numFmtId="0" fontId="0" fillId="8" borderId="2" xfId="0" applyFont="1" applyFill="1" applyBorder="1" applyAlignment="1">
      <alignment vertical="center"/>
    </xf>
    <xf numFmtId="171" fontId="3" fillId="8" borderId="1" xfId="2" applyFont="1" applyFill="1" applyBorder="1" applyAlignment="1">
      <alignment horizontal="right" vertical="center"/>
    </xf>
    <xf numFmtId="171" fontId="3" fillId="8" borderId="6" xfId="2" applyFont="1" applyFill="1" applyBorder="1" applyAlignment="1">
      <alignment vertical="center"/>
    </xf>
    <xf numFmtId="0" fontId="0" fillId="8" borderId="17" xfId="0" applyFont="1" applyFill="1" applyBorder="1" applyAlignment="1">
      <alignment vertical="center"/>
    </xf>
    <xf numFmtId="0" fontId="0" fillId="8" borderId="18" xfId="0" applyFont="1" applyFill="1" applyBorder="1" applyAlignment="1">
      <alignment vertical="center"/>
    </xf>
    <xf numFmtId="173" fontId="3" fillId="8" borderId="18" xfId="2" applyNumberFormat="1" applyFont="1" applyFill="1" applyBorder="1" applyAlignment="1">
      <alignment vertical="center"/>
    </xf>
    <xf numFmtId="173" fontId="0" fillId="8" borderId="18" xfId="0" applyNumberFormat="1" applyFont="1" applyFill="1" applyBorder="1" applyAlignment="1">
      <alignment horizontal="center" vertical="center"/>
    </xf>
    <xf numFmtId="173" fontId="0" fillId="8" borderId="18" xfId="0" applyNumberFormat="1" applyFont="1" applyFill="1" applyBorder="1"/>
    <xf numFmtId="0" fontId="11" fillId="8" borderId="18" xfId="0" applyFont="1" applyFill="1" applyBorder="1" applyAlignment="1">
      <alignment vertical="center" wrapText="1"/>
    </xf>
    <xf numFmtId="173" fontId="11" fillId="8" borderId="19" xfId="0" applyNumberFormat="1" applyFont="1" applyFill="1" applyBorder="1" applyAlignment="1">
      <alignment vertical="center" wrapText="1"/>
    </xf>
    <xf numFmtId="171" fontId="10" fillId="5" borderId="0" xfId="2" applyFont="1" applyFill="1" applyBorder="1" applyAlignment="1">
      <alignment vertical="center"/>
    </xf>
    <xf numFmtId="0" fontId="9" fillId="5" borderId="4" xfId="0" applyFont="1" applyFill="1" applyBorder="1" applyAlignment="1">
      <alignment horizontal="left" vertical="center"/>
    </xf>
    <xf numFmtId="0" fontId="18" fillId="0" borderId="1" xfId="7" applyFont="1" applyFill="1" applyBorder="1" applyAlignment="1">
      <alignment horizontal="left" vertical="center" wrapText="1"/>
    </xf>
    <xf numFmtId="0" fontId="12" fillId="0" borderId="20" xfId="0" applyFont="1" applyBorder="1" applyAlignment="1">
      <alignment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left" vertical="center" wrapText="1"/>
    </xf>
    <xf numFmtId="173" fontId="3" fillId="0" borderId="20" xfId="2" applyNumberFormat="1" applyFont="1" applyFill="1" applyBorder="1" applyAlignment="1">
      <alignment horizontal="right" vertical="center"/>
    </xf>
    <xf numFmtId="173" fontId="11" fillId="0" borderId="20" xfId="0" applyNumberFormat="1" applyFont="1" applyBorder="1" applyAlignment="1">
      <alignment vertical="center" wrapText="1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8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8" applyNumberFormat="1" applyFont="1" applyFill="1" applyBorder="1" applyAlignment="1" applyProtection="1">
      <alignment vertical="center" wrapText="1"/>
      <protection locked="0"/>
    </xf>
    <xf numFmtId="171" fontId="3" fillId="5" borderId="15" xfId="2" applyFont="1" applyFill="1" applyBorder="1" applyAlignment="1">
      <alignment horizontal="right" vertical="center"/>
    </xf>
    <xf numFmtId="0" fontId="0" fillId="8" borderId="18" xfId="0" applyFont="1" applyFill="1" applyBorder="1" applyAlignment="1">
      <alignment horizontal="right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center" vertical="center" wrapText="1"/>
    </xf>
    <xf numFmtId="173" fontId="11" fillId="0" borderId="1" xfId="0" applyNumberFormat="1" applyFont="1" applyFill="1" applyBorder="1" applyAlignment="1">
      <alignment vertical="center" wrapText="1"/>
    </xf>
    <xf numFmtId="9" fontId="11" fillId="0" borderId="1" xfId="0" applyNumberFormat="1" applyFont="1" applyFill="1" applyBorder="1" applyAlignment="1">
      <alignment vertical="center" wrapText="1"/>
    </xf>
    <xf numFmtId="173" fontId="11" fillId="0" borderId="6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173" fontId="11" fillId="0" borderId="1" xfId="2" applyNumberFormat="1" applyFont="1" applyFill="1" applyBorder="1" applyAlignment="1">
      <alignment vertical="center" wrapText="1"/>
    </xf>
    <xf numFmtId="9" fontId="11" fillId="0" borderId="1" xfId="9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173" fontId="0" fillId="0" borderId="1" xfId="0" applyNumberFormat="1" applyFont="1" applyFill="1" applyBorder="1" applyAlignment="1">
      <alignment vertical="center" wrapText="1"/>
    </xf>
    <xf numFmtId="173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173" fontId="4" fillId="6" borderId="8" xfId="2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vertical="center" wrapText="1"/>
    </xf>
    <xf numFmtId="173" fontId="14" fillId="0" borderId="6" xfId="0" applyNumberFormat="1" applyFont="1" applyFill="1" applyBorder="1" applyAlignment="1">
      <alignment vertical="center" wrapText="1"/>
    </xf>
    <xf numFmtId="173" fontId="11" fillId="8" borderId="18" xfId="2" applyNumberFormat="1" applyFont="1" applyFill="1" applyBorder="1" applyAlignment="1">
      <alignment vertical="center" wrapText="1"/>
    </xf>
    <xf numFmtId="0" fontId="14" fillId="8" borderId="18" xfId="0" applyFont="1" applyFill="1" applyBorder="1" applyAlignment="1">
      <alignment vertical="center" wrapText="1"/>
    </xf>
    <xf numFmtId="173" fontId="14" fillId="0" borderId="19" xfId="0" applyNumberFormat="1" applyFont="1" applyBorder="1" applyAlignment="1">
      <alignment vertical="center" wrapText="1"/>
    </xf>
    <xf numFmtId="173" fontId="0" fillId="5" borderId="1" xfId="0" applyNumberFormat="1" applyFont="1" applyFill="1" applyBorder="1" applyAlignment="1">
      <alignment vertical="center"/>
    </xf>
    <xf numFmtId="173" fontId="0" fillId="0" borderId="1" xfId="0" applyNumberFormat="1" applyFont="1" applyFill="1" applyBorder="1" applyAlignment="1">
      <alignment vertical="center"/>
    </xf>
    <xf numFmtId="173" fontId="0" fillId="8" borderId="18" xfId="0" applyNumberFormat="1" applyFont="1" applyFill="1" applyBorder="1" applyAlignment="1">
      <alignment vertical="center"/>
    </xf>
    <xf numFmtId="173" fontId="0" fillId="5" borderId="19" xfId="0" applyNumberFormat="1" applyFont="1" applyFill="1" applyBorder="1"/>
    <xf numFmtId="170" fontId="0" fillId="5" borderId="1" xfId="0" applyNumberFormat="1" applyFont="1" applyFill="1" applyBorder="1" applyAlignment="1">
      <alignment vertical="center"/>
    </xf>
    <xf numFmtId="170" fontId="0" fillId="8" borderId="18" xfId="0" applyNumberFormat="1" applyFont="1" applyFill="1" applyBorder="1" applyAlignment="1">
      <alignment vertical="center"/>
    </xf>
    <xf numFmtId="173" fontId="0" fillId="5" borderId="19" xfId="0" applyNumberFormat="1" applyFont="1" applyFill="1" applyBorder="1" applyAlignment="1">
      <alignment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Fill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173" fontId="14" fillId="0" borderId="21" xfId="0" applyNumberFormat="1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right" vertical="center"/>
    </xf>
    <xf numFmtId="0" fontId="0" fillId="9" borderId="10" xfId="0" applyFont="1" applyFill="1" applyBorder="1" applyAlignment="1">
      <alignment horizontal="right" vertical="center"/>
    </xf>
    <xf numFmtId="0" fontId="0" fillId="9" borderId="10" xfId="0" applyFont="1" applyFill="1" applyBorder="1" applyAlignment="1">
      <alignment horizontal="left" vertical="center"/>
    </xf>
    <xf numFmtId="0" fontId="0" fillId="9" borderId="11" xfId="0" applyFont="1" applyFill="1" applyBorder="1" applyAlignment="1">
      <alignment horizontal="left" vertical="center"/>
    </xf>
    <xf numFmtId="0" fontId="11" fillId="8" borderId="17" xfId="0" applyFont="1" applyFill="1" applyBorder="1" applyAlignment="1">
      <alignment horizontal="right" vertical="center" wrapText="1"/>
    </xf>
    <xf numFmtId="0" fontId="11" fillId="8" borderId="18" xfId="0" applyFont="1" applyFill="1" applyBorder="1" applyAlignment="1">
      <alignment horizontal="right" vertical="center" wrapText="1"/>
    </xf>
    <xf numFmtId="0" fontId="0" fillId="8" borderId="17" xfId="0" applyFont="1" applyFill="1" applyBorder="1" applyAlignment="1">
      <alignment horizontal="right" vertical="center"/>
    </xf>
    <xf numFmtId="0" fontId="0" fillId="8" borderId="18" xfId="0" applyFont="1" applyFill="1" applyBorder="1" applyAlignment="1">
      <alignment horizontal="right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</cellXfs>
  <cellStyles count="10">
    <cellStyle name="Bad" xfId="1" builtinId="27"/>
    <cellStyle name="Comma" xfId="2" builtinId="3"/>
    <cellStyle name="Comma 2" xfId="3"/>
    <cellStyle name="Good" xfId="4" builtinId="26"/>
    <cellStyle name="Hyperlink" xfId="5" builtinId="8"/>
    <cellStyle name="Normal" xfId="0" builtinId="0"/>
    <cellStyle name="Normal 12 4" xfId="6"/>
    <cellStyle name="Normal 2" xfId="7"/>
    <cellStyle name="Normal 3 2" xfId="8"/>
    <cellStyle name="Percent" xfId="9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jpeg"/><Relationship Id="rId21" Type="http://schemas.openxmlformats.org/officeDocument/2006/relationships/image" Target="../media/image22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jpe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3" Type="http://schemas.openxmlformats.org/officeDocument/2006/relationships/image" Target="../media/image26.jpeg"/><Relationship Id="rId7" Type="http://schemas.openxmlformats.org/officeDocument/2006/relationships/image" Target="../media/image30.emf"/><Relationship Id="rId12" Type="http://schemas.openxmlformats.org/officeDocument/2006/relationships/image" Target="../media/image35.jpeg"/><Relationship Id="rId2" Type="http://schemas.openxmlformats.org/officeDocument/2006/relationships/image" Target="../media/image25.jpeg"/><Relationship Id="rId1" Type="http://schemas.openxmlformats.org/officeDocument/2006/relationships/image" Target="../media/image24.png"/><Relationship Id="rId6" Type="http://schemas.openxmlformats.org/officeDocument/2006/relationships/image" Target="../media/image29.emf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0" Type="http://schemas.openxmlformats.org/officeDocument/2006/relationships/image" Target="../media/image33.jpe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image" Target="../media/image38.jpeg"/><Relationship Id="rId1" Type="http://schemas.openxmlformats.org/officeDocument/2006/relationships/image" Target="../media/image37.jpeg"/><Relationship Id="rId6" Type="http://schemas.openxmlformats.org/officeDocument/2006/relationships/image" Target="../media/image42.png"/><Relationship Id="rId5" Type="http://schemas.openxmlformats.org/officeDocument/2006/relationships/image" Target="../media/image41.jpeg"/><Relationship Id="rId4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3</xdr:row>
      <xdr:rowOff>50800</xdr:rowOff>
    </xdr:from>
    <xdr:to>
      <xdr:col>3</xdr:col>
      <xdr:colOff>622300</xdr:colOff>
      <xdr:row>6</xdr:row>
      <xdr:rowOff>88900</xdr:rowOff>
    </xdr:to>
    <xdr:pic>
      <xdr:nvPicPr>
        <xdr:cNvPr id="12346" name="Picture 54" descr="MELANGE LOGO">
          <a:extLst>
            <a:ext uri="{FF2B5EF4-FFF2-40B4-BE49-F238E27FC236}">
              <a16:creationId xmlns:a16="http://schemas.microsoft.com/office/drawing/2014/main" id="{D07063DE-EE39-452F-ACAD-EF87229FD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400" y="584200"/>
          <a:ext cx="15621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5</xdr:row>
      <xdr:rowOff>311150</xdr:rowOff>
    </xdr:from>
    <xdr:to>
      <xdr:col>5</xdr:col>
      <xdr:colOff>996950</xdr:colOff>
      <xdr:row>5</xdr:row>
      <xdr:rowOff>1035050</xdr:rowOff>
    </xdr:to>
    <xdr:pic>
      <xdr:nvPicPr>
        <xdr:cNvPr id="13946" name="Picture 21">
          <a:extLst>
            <a:ext uri="{FF2B5EF4-FFF2-40B4-BE49-F238E27FC236}">
              <a16:creationId xmlns:a16="http://schemas.microsoft.com/office/drawing/2014/main" id="{C542EAD8-8CE3-4DA0-A976-DF54ECED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8" r="16626"/>
        <a:stretch>
          <a:fillRect/>
        </a:stretch>
      </xdr:blipFill>
      <xdr:spPr bwMode="auto">
        <a:xfrm>
          <a:off x="6673850" y="4635500"/>
          <a:ext cx="330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622300</xdr:colOff>
      <xdr:row>7</xdr:row>
      <xdr:rowOff>400050</xdr:rowOff>
    </xdr:from>
    <xdr:to>
      <xdr:col>5</xdr:col>
      <xdr:colOff>1339850</xdr:colOff>
      <xdr:row>7</xdr:row>
      <xdr:rowOff>1060450</xdr:rowOff>
    </xdr:to>
    <xdr:pic>
      <xdr:nvPicPr>
        <xdr:cNvPr id="13947" name="Picture 125">
          <a:extLst>
            <a:ext uri="{FF2B5EF4-FFF2-40B4-BE49-F238E27FC236}">
              <a16:creationId xmlns:a16="http://schemas.microsoft.com/office/drawing/2014/main" id="{3C601BF0-9DB3-41EA-89E1-A045DA2F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264400"/>
          <a:ext cx="7175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330200</xdr:colOff>
      <xdr:row>4</xdr:row>
      <xdr:rowOff>247650</xdr:rowOff>
    </xdr:from>
    <xdr:to>
      <xdr:col>5</xdr:col>
      <xdr:colOff>1079500</xdr:colOff>
      <xdr:row>4</xdr:row>
      <xdr:rowOff>1035050</xdr:rowOff>
    </xdr:to>
    <xdr:pic>
      <xdr:nvPicPr>
        <xdr:cNvPr id="13948" name="Picture 26">
          <a:extLst>
            <a:ext uri="{FF2B5EF4-FFF2-40B4-BE49-F238E27FC236}">
              <a16:creationId xmlns:a16="http://schemas.microsoft.com/office/drawing/2014/main" id="{D12E8843-5EC1-4A45-AAD4-E2C35769E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r="46085" b="-1579"/>
        <a:stretch>
          <a:fillRect/>
        </a:stretch>
      </xdr:blipFill>
      <xdr:spPr bwMode="auto">
        <a:xfrm>
          <a:off x="6337300" y="3302000"/>
          <a:ext cx="749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387350</xdr:colOff>
      <xdr:row>2</xdr:row>
      <xdr:rowOff>400050</xdr:rowOff>
    </xdr:from>
    <xdr:to>
      <xdr:col>5</xdr:col>
      <xdr:colOff>1168400</xdr:colOff>
      <xdr:row>2</xdr:row>
      <xdr:rowOff>1123950</xdr:rowOff>
    </xdr:to>
    <xdr:pic>
      <xdr:nvPicPr>
        <xdr:cNvPr id="13949" name="Picture 1">
          <a:extLst>
            <a:ext uri="{FF2B5EF4-FFF2-40B4-BE49-F238E27FC236}">
              <a16:creationId xmlns:a16="http://schemas.microsoft.com/office/drawing/2014/main" id="{5B7D5F65-DE07-4624-B20F-95982FB47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450" y="914400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336550</xdr:colOff>
      <xdr:row>9</xdr:row>
      <xdr:rowOff>266700</xdr:rowOff>
    </xdr:from>
    <xdr:to>
      <xdr:col>5</xdr:col>
      <xdr:colOff>1117600</xdr:colOff>
      <xdr:row>9</xdr:row>
      <xdr:rowOff>990600</xdr:rowOff>
    </xdr:to>
    <xdr:pic>
      <xdr:nvPicPr>
        <xdr:cNvPr id="13950" name="Picture 207">
          <a:extLst>
            <a:ext uri="{FF2B5EF4-FFF2-40B4-BE49-F238E27FC236}">
              <a16:creationId xmlns:a16="http://schemas.microsoft.com/office/drawing/2014/main" id="{FC662E65-C182-48DB-869C-446696FD2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9671050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203200</xdr:colOff>
      <xdr:row>3</xdr:row>
      <xdr:rowOff>190500</xdr:rowOff>
    </xdr:from>
    <xdr:to>
      <xdr:col>5</xdr:col>
      <xdr:colOff>1263650</xdr:colOff>
      <xdr:row>3</xdr:row>
      <xdr:rowOff>1123950</xdr:rowOff>
    </xdr:to>
    <xdr:pic>
      <xdr:nvPicPr>
        <xdr:cNvPr id="13951" name="Picture 2">
          <a:extLst>
            <a:ext uri="{FF2B5EF4-FFF2-40B4-BE49-F238E27FC236}">
              <a16:creationId xmlns:a16="http://schemas.microsoft.com/office/drawing/2014/main" id="{000E9D44-B180-4390-9E5D-48FA9262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974850"/>
          <a:ext cx="1060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273050</xdr:colOff>
      <xdr:row>6</xdr:row>
      <xdr:rowOff>190500</xdr:rowOff>
    </xdr:from>
    <xdr:to>
      <xdr:col>5</xdr:col>
      <xdr:colOff>1035050</xdr:colOff>
      <xdr:row>6</xdr:row>
      <xdr:rowOff>635000</xdr:rowOff>
    </xdr:to>
    <xdr:pic>
      <xdr:nvPicPr>
        <xdr:cNvPr id="13952" name="Picture 32">
          <a:extLst>
            <a:ext uri="{FF2B5EF4-FFF2-40B4-BE49-F238E27FC236}">
              <a16:creationId xmlns:a16="http://schemas.microsoft.com/office/drawing/2014/main" id="{D5239032-05D9-43DE-AD63-EE8F8C4A9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3413"/>
        <a:stretch>
          <a:fillRect/>
        </a:stretch>
      </xdr:blipFill>
      <xdr:spPr bwMode="auto">
        <a:xfrm>
          <a:off x="6280150" y="5784850"/>
          <a:ext cx="7620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260350</xdr:colOff>
      <xdr:row>10</xdr:row>
      <xdr:rowOff>285750</xdr:rowOff>
    </xdr:from>
    <xdr:to>
      <xdr:col>5</xdr:col>
      <xdr:colOff>850900</xdr:colOff>
      <xdr:row>10</xdr:row>
      <xdr:rowOff>1009650</xdr:rowOff>
    </xdr:to>
    <xdr:pic>
      <xdr:nvPicPr>
        <xdr:cNvPr id="13953" name="Picture 57">
          <a:extLst>
            <a:ext uri="{FF2B5EF4-FFF2-40B4-BE49-F238E27FC236}">
              <a16:creationId xmlns:a16="http://schemas.microsoft.com/office/drawing/2014/main" id="{8870870F-C19F-48BF-A939-E75AEEE2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0960100"/>
          <a:ext cx="590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330200</xdr:colOff>
      <xdr:row>12</xdr:row>
      <xdr:rowOff>266700</xdr:rowOff>
    </xdr:from>
    <xdr:to>
      <xdr:col>5</xdr:col>
      <xdr:colOff>1606550</xdr:colOff>
      <xdr:row>12</xdr:row>
      <xdr:rowOff>1143000</xdr:rowOff>
    </xdr:to>
    <xdr:pic>
      <xdr:nvPicPr>
        <xdr:cNvPr id="13954" name="Picture 24">
          <a:extLst>
            <a:ext uri="{FF2B5EF4-FFF2-40B4-BE49-F238E27FC236}">
              <a16:creationId xmlns:a16="http://schemas.microsoft.com/office/drawing/2014/main" id="{9DC51374-33F8-41FF-A4AB-B3101701A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7300" y="13481050"/>
          <a:ext cx="12763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31750</xdr:colOff>
      <xdr:row>14</xdr:row>
      <xdr:rowOff>171450</xdr:rowOff>
    </xdr:from>
    <xdr:to>
      <xdr:col>5</xdr:col>
      <xdr:colOff>781050</xdr:colOff>
      <xdr:row>14</xdr:row>
      <xdr:rowOff>1047750</xdr:rowOff>
    </xdr:to>
    <xdr:pic>
      <xdr:nvPicPr>
        <xdr:cNvPr id="13955" name="Picture 1">
          <a:extLst>
            <a:ext uri="{FF2B5EF4-FFF2-40B4-BE49-F238E27FC236}">
              <a16:creationId xmlns:a16="http://schemas.microsoft.com/office/drawing/2014/main" id="{FE8E93DD-2EE7-40F6-B7B6-A8A048C43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5925800"/>
          <a:ext cx="749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781050</xdr:colOff>
      <xdr:row>14</xdr:row>
      <xdr:rowOff>190500</xdr:rowOff>
    </xdr:from>
    <xdr:to>
      <xdr:col>5</xdr:col>
      <xdr:colOff>1619250</xdr:colOff>
      <xdr:row>14</xdr:row>
      <xdr:rowOff>977900</xdr:rowOff>
    </xdr:to>
    <xdr:pic>
      <xdr:nvPicPr>
        <xdr:cNvPr id="13956" name="Picture 7">
          <a:extLst>
            <a:ext uri="{FF2B5EF4-FFF2-40B4-BE49-F238E27FC236}">
              <a16:creationId xmlns:a16="http://schemas.microsoft.com/office/drawing/2014/main" id="{51D57BEB-2607-45ED-A222-BA681D8C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8150" y="15944850"/>
          <a:ext cx="8382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349250</xdr:colOff>
      <xdr:row>16</xdr:row>
      <xdr:rowOff>63500</xdr:rowOff>
    </xdr:from>
    <xdr:to>
      <xdr:col>5</xdr:col>
      <xdr:colOff>1600200</xdr:colOff>
      <xdr:row>16</xdr:row>
      <xdr:rowOff>1085850</xdr:rowOff>
    </xdr:to>
    <xdr:pic>
      <xdr:nvPicPr>
        <xdr:cNvPr id="13957" name="Picture 6">
          <a:extLst>
            <a:ext uri="{FF2B5EF4-FFF2-40B4-BE49-F238E27FC236}">
              <a16:creationId xmlns:a16="http://schemas.microsoft.com/office/drawing/2014/main" id="{7EDB493D-CE2B-41CD-B7BA-B8BE78288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6350" y="18357850"/>
          <a:ext cx="125095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31750</xdr:colOff>
      <xdr:row>15</xdr:row>
      <xdr:rowOff>171450</xdr:rowOff>
    </xdr:from>
    <xdr:to>
      <xdr:col>5</xdr:col>
      <xdr:colOff>781050</xdr:colOff>
      <xdr:row>15</xdr:row>
      <xdr:rowOff>1047750</xdr:rowOff>
    </xdr:to>
    <xdr:pic>
      <xdr:nvPicPr>
        <xdr:cNvPr id="13958" name="Picture 1">
          <a:extLst>
            <a:ext uri="{FF2B5EF4-FFF2-40B4-BE49-F238E27FC236}">
              <a16:creationId xmlns:a16="http://schemas.microsoft.com/office/drawing/2014/main" id="{704B2B0B-5E99-4294-A3FF-5BEBAB8C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7195800"/>
          <a:ext cx="749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781050</xdr:colOff>
      <xdr:row>15</xdr:row>
      <xdr:rowOff>190500</xdr:rowOff>
    </xdr:from>
    <xdr:to>
      <xdr:col>5</xdr:col>
      <xdr:colOff>1619250</xdr:colOff>
      <xdr:row>15</xdr:row>
      <xdr:rowOff>977900</xdr:rowOff>
    </xdr:to>
    <xdr:pic>
      <xdr:nvPicPr>
        <xdr:cNvPr id="13959" name="Picture 7">
          <a:extLst>
            <a:ext uri="{FF2B5EF4-FFF2-40B4-BE49-F238E27FC236}">
              <a16:creationId xmlns:a16="http://schemas.microsoft.com/office/drawing/2014/main" id="{98AF39A7-20FD-4B56-982A-D051AD07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8150" y="17214850"/>
          <a:ext cx="8382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1028700</xdr:colOff>
      <xdr:row>6</xdr:row>
      <xdr:rowOff>311150</xdr:rowOff>
    </xdr:from>
    <xdr:to>
      <xdr:col>5</xdr:col>
      <xdr:colOff>1695450</xdr:colOff>
      <xdr:row>6</xdr:row>
      <xdr:rowOff>1111250</xdr:rowOff>
    </xdr:to>
    <xdr:pic>
      <xdr:nvPicPr>
        <xdr:cNvPr id="13960" name="Picture 1">
          <a:extLst>
            <a:ext uri="{FF2B5EF4-FFF2-40B4-BE49-F238E27FC236}">
              <a16:creationId xmlns:a16="http://schemas.microsoft.com/office/drawing/2014/main" id="{238ACF15-4E66-4D51-8391-F473E6E01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5800" y="5905500"/>
          <a:ext cx="6667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533400</xdr:colOff>
      <xdr:row>8</xdr:row>
      <xdr:rowOff>76200</xdr:rowOff>
    </xdr:from>
    <xdr:to>
      <xdr:col>5</xdr:col>
      <xdr:colOff>1320800</xdr:colOff>
      <xdr:row>8</xdr:row>
      <xdr:rowOff>1162050</xdr:rowOff>
    </xdr:to>
    <xdr:pic>
      <xdr:nvPicPr>
        <xdr:cNvPr id="13961" name="Picture 2">
          <a:extLst>
            <a:ext uri="{FF2B5EF4-FFF2-40B4-BE49-F238E27FC236}">
              <a16:creationId xmlns:a16="http://schemas.microsoft.com/office/drawing/2014/main" id="{011F9D98-B398-4B2C-8E15-F55702F5B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8210550"/>
          <a:ext cx="7874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368300</xdr:colOff>
      <xdr:row>11</xdr:row>
      <xdr:rowOff>209550</xdr:rowOff>
    </xdr:from>
    <xdr:to>
      <xdr:col>5</xdr:col>
      <xdr:colOff>1365250</xdr:colOff>
      <xdr:row>11</xdr:row>
      <xdr:rowOff>1104900</xdr:rowOff>
    </xdr:to>
    <xdr:pic>
      <xdr:nvPicPr>
        <xdr:cNvPr id="13962" name="Picture 3">
          <a:extLst>
            <a:ext uri="{FF2B5EF4-FFF2-40B4-BE49-F238E27FC236}">
              <a16:creationId xmlns:a16="http://schemas.microsoft.com/office/drawing/2014/main" id="{CBA73394-A014-496E-B728-02BFF2720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12153900"/>
          <a:ext cx="9969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927100</xdr:colOff>
      <xdr:row>10</xdr:row>
      <xdr:rowOff>285750</xdr:rowOff>
    </xdr:from>
    <xdr:to>
      <xdr:col>5</xdr:col>
      <xdr:colOff>1695450</xdr:colOff>
      <xdr:row>10</xdr:row>
      <xdr:rowOff>889000</xdr:rowOff>
    </xdr:to>
    <xdr:pic>
      <xdr:nvPicPr>
        <xdr:cNvPr id="13963" name="Picture 4">
          <a:extLst>
            <a:ext uri="{FF2B5EF4-FFF2-40B4-BE49-F238E27FC236}">
              <a16:creationId xmlns:a16="http://schemas.microsoft.com/office/drawing/2014/main" id="{29665B94-00B7-4A44-A22D-297A583AB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0960100"/>
          <a:ext cx="768350" cy="60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273050</xdr:colOff>
      <xdr:row>13</xdr:row>
      <xdr:rowOff>215900</xdr:rowOff>
    </xdr:from>
    <xdr:to>
      <xdr:col>5</xdr:col>
      <xdr:colOff>1790700</xdr:colOff>
      <xdr:row>13</xdr:row>
      <xdr:rowOff>1073150</xdr:rowOff>
    </xdr:to>
    <xdr:pic>
      <xdr:nvPicPr>
        <xdr:cNvPr id="13964" name="Picture 5">
          <a:extLst>
            <a:ext uri="{FF2B5EF4-FFF2-40B4-BE49-F238E27FC236}">
              <a16:creationId xmlns:a16="http://schemas.microsoft.com/office/drawing/2014/main" id="{370AE0A4-0C77-470E-905D-6ECA59625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0150" y="14700250"/>
          <a:ext cx="15176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17</xdr:row>
      <xdr:rowOff>285750</xdr:rowOff>
    </xdr:from>
    <xdr:to>
      <xdr:col>5</xdr:col>
      <xdr:colOff>1790700</xdr:colOff>
      <xdr:row>17</xdr:row>
      <xdr:rowOff>908050</xdr:rowOff>
    </xdr:to>
    <xdr:pic>
      <xdr:nvPicPr>
        <xdr:cNvPr id="13965" name="Picture 6">
          <a:extLst>
            <a:ext uri="{FF2B5EF4-FFF2-40B4-BE49-F238E27FC236}">
              <a16:creationId xmlns:a16="http://schemas.microsoft.com/office/drawing/2014/main" id="{49F5B052-C166-425C-A35D-2ACCE8D4E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19850100"/>
          <a:ext cx="16383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508000</xdr:colOff>
      <xdr:row>18</xdr:row>
      <xdr:rowOff>50800</xdr:rowOff>
    </xdr:from>
    <xdr:to>
      <xdr:col>5</xdr:col>
      <xdr:colOff>920750</xdr:colOff>
      <xdr:row>18</xdr:row>
      <xdr:rowOff>495300</xdr:rowOff>
    </xdr:to>
    <xdr:pic>
      <xdr:nvPicPr>
        <xdr:cNvPr id="13966" name="图片 6" descr="XC-40C_resize.jpg">
          <a:extLst>
            <a:ext uri="{FF2B5EF4-FFF2-40B4-BE49-F238E27FC236}">
              <a16:creationId xmlns:a16="http://schemas.microsoft.com/office/drawing/2014/main" id="{D65BA1A5-5795-4646-9224-C88A6303C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66"/>
        <a:stretch>
          <a:fillRect/>
        </a:stretch>
      </xdr:blipFill>
      <xdr:spPr bwMode="auto">
        <a:xfrm>
          <a:off x="6515100" y="20885150"/>
          <a:ext cx="41275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18</xdr:row>
      <xdr:rowOff>508000</xdr:rowOff>
    </xdr:from>
    <xdr:to>
      <xdr:col>5</xdr:col>
      <xdr:colOff>1485900</xdr:colOff>
      <xdr:row>18</xdr:row>
      <xdr:rowOff>1231900</xdr:rowOff>
    </xdr:to>
    <xdr:pic>
      <xdr:nvPicPr>
        <xdr:cNvPr id="13967" name="图片 6" descr="XC-40C_resize.jpg">
          <a:extLst>
            <a:ext uri="{FF2B5EF4-FFF2-40B4-BE49-F238E27FC236}">
              <a16:creationId xmlns:a16="http://schemas.microsoft.com/office/drawing/2014/main" id="{DF393DBD-3ED1-4FB5-82FA-E9FFD9179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951"/>
        <a:stretch>
          <a:fillRect/>
        </a:stretch>
      </xdr:blipFill>
      <xdr:spPr bwMode="auto">
        <a:xfrm>
          <a:off x="6426200" y="21342350"/>
          <a:ext cx="10668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317500</xdr:colOff>
      <xdr:row>19</xdr:row>
      <xdr:rowOff>241300</xdr:rowOff>
    </xdr:from>
    <xdr:to>
      <xdr:col>5</xdr:col>
      <xdr:colOff>1504950</xdr:colOff>
      <xdr:row>19</xdr:row>
      <xdr:rowOff>965200</xdr:rowOff>
    </xdr:to>
    <xdr:pic>
      <xdr:nvPicPr>
        <xdr:cNvPr id="13968" name="Picture 1">
          <a:extLst>
            <a:ext uri="{FF2B5EF4-FFF2-40B4-BE49-F238E27FC236}">
              <a16:creationId xmlns:a16="http://schemas.microsoft.com/office/drawing/2014/main" id="{4E5B975D-C83D-42D1-AD67-68DE35ECC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22345650"/>
          <a:ext cx="1187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628650</xdr:colOff>
      <xdr:row>20</xdr:row>
      <xdr:rowOff>190500</xdr:rowOff>
    </xdr:from>
    <xdr:to>
      <xdr:col>5</xdr:col>
      <xdr:colOff>1136650</xdr:colOff>
      <xdr:row>20</xdr:row>
      <xdr:rowOff>914400</xdr:rowOff>
    </xdr:to>
    <xdr:pic>
      <xdr:nvPicPr>
        <xdr:cNvPr id="13969" name="Picture 183">
          <a:extLst>
            <a:ext uri="{FF2B5EF4-FFF2-40B4-BE49-F238E27FC236}">
              <a16:creationId xmlns:a16="http://schemas.microsoft.com/office/drawing/2014/main" id="{61500F8A-2550-4493-B3B4-096F55CA7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5750" y="23564850"/>
          <a:ext cx="508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323850</xdr:rowOff>
    </xdr:from>
    <xdr:to>
      <xdr:col>4</xdr:col>
      <xdr:colOff>1333500</xdr:colOff>
      <xdr:row>2</xdr:row>
      <xdr:rowOff>895350</xdr:rowOff>
    </xdr:to>
    <xdr:pic>
      <xdr:nvPicPr>
        <xdr:cNvPr id="14681" name="Picture 11">
          <a:extLst>
            <a:ext uri="{FF2B5EF4-FFF2-40B4-BE49-F238E27FC236}">
              <a16:creationId xmlns:a16="http://schemas.microsoft.com/office/drawing/2014/main" id="{BDDAF389-3227-4222-A835-07C52C99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93980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107950</xdr:colOff>
      <xdr:row>3</xdr:row>
      <xdr:rowOff>323850</xdr:rowOff>
    </xdr:from>
    <xdr:to>
      <xdr:col>4</xdr:col>
      <xdr:colOff>1333500</xdr:colOff>
      <xdr:row>3</xdr:row>
      <xdr:rowOff>895350</xdr:rowOff>
    </xdr:to>
    <xdr:pic>
      <xdr:nvPicPr>
        <xdr:cNvPr id="14682" name="Picture 12">
          <a:extLst>
            <a:ext uri="{FF2B5EF4-FFF2-40B4-BE49-F238E27FC236}">
              <a16:creationId xmlns:a16="http://schemas.microsoft.com/office/drawing/2014/main" id="{47845F46-2134-4FA3-A8E5-E0702B80A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220980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107950</xdr:colOff>
      <xdr:row>4</xdr:row>
      <xdr:rowOff>323850</xdr:rowOff>
    </xdr:from>
    <xdr:to>
      <xdr:col>4</xdr:col>
      <xdr:colOff>1333500</xdr:colOff>
      <xdr:row>4</xdr:row>
      <xdr:rowOff>895350</xdr:rowOff>
    </xdr:to>
    <xdr:pic>
      <xdr:nvPicPr>
        <xdr:cNvPr id="14683" name="Picture 13">
          <a:extLst>
            <a:ext uri="{FF2B5EF4-FFF2-40B4-BE49-F238E27FC236}">
              <a16:creationId xmlns:a16="http://schemas.microsoft.com/office/drawing/2014/main" id="{9BDD8120-1987-4B16-96F3-7DA1E192B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347980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107950</xdr:colOff>
      <xdr:row>5</xdr:row>
      <xdr:rowOff>323850</xdr:rowOff>
    </xdr:from>
    <xdr:to>
      <xdr:col>4</xdr:col>
      <xdr:colOff>1333500</xdr:colOff>
      <xdr:row>5</xdr:row>
      <xdr:rowOff>895350</xdr:rowOff>
    </xdr:to>
    <xdr:pic>
      <xdr:nvPicPr>
        <xdr:cNvPr id="14684" name="Picture 14">
          <a:extLst>
            <a:ext uri="{FF2B5EF4-FFF2-40B4-BE49-F238E27FC236}">
              <a16:creationId xmlns:a16="http://schemas.microsoft.com/office/drawing/2014/main" id="{33A883F7-73DF-4CF3-ABD6-9E567599F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474980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107950</xdr:colOff>
      <xdr:row>6</xdr:row>
      <xdr:rowOff>323850</xdr:rowOff>
    </xdr:from>
    <xdr:to>
      <xdr:col>4</xdr:col>
      <xdr:colOff>1333500</xdr:colOff>
      <xdr:row>6</xdr:row>
      <xdr:rowOff>895350</xdr:rowOff>
    </xdr:to>
    <xdr:pic>
      <xdr:nvPicPr>
        <xdr:cNvPr id="14685" name="Picture 15">
          <a:extLst>
            <a:ext uri="{FF2B5EF4-FFF2-40B4-BE49-F238E27FC236}">
              <a16:creationId xmlns:a16="http://schemas.microsoft.com/office/drawing/2014/main" id="{958BE1CC-23D2-4ED2-865D-6B8CC2CD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601980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12</xdr:row>
      <xdr:rowOff>152400</xdr:rowOff>
    </xdr:from>
    <xdr:to>
      <xdr:col>5</xdr:col>
      <xdr:colOff>1117600</xdr:colOff>
      <xdr:row>12</xdr:row>
      <xdr:rowOff>869950</xdr:rowOff>
    </xdr:to>
    <xdr:pic>
      <xdr:nvPicPr>
        <xdr:cNvPr id="15928" name="Picture 94">
          <a:extLst>
            <a:ext uri="{FF2B5EF4-FFF2-40B4-BE49-F238E27FC236}">
              <a16:creationId xmlns:a16="http://schemas.microsoft.com/office/drawing/2014/main" id="{37350DFB-0314-4098-A410-62432DD0C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9044"/>
        <a:stretch>
          <a:fillRect/>
        </a:stretch>
      </xdr:blipFill>
      <xdr:spPr bwMode="auto">
        <a:xfrm>
          <a:off x="6032500" y="13900150"/>
          <a:ext cx="5969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412750</xdr:colOff>
      <xdr:row>13</xdr:row>
      <xdr:rowOff>247650</xdr:rowOff>
    </xdr:from>
    <xdr:to>
      <xdr:col>5</xdr:col>
      <xdr:colOff>1003300</xdr:colOff>
      <xdr:row>13</xdr:row>
      <xdr:rowOff>971550</xdr:rowOff>
    </xdr:to>
    <xdr:pic>
      <xdr:nvPicPr>
        <xdr:cNvPr id="15929" name="Picture 36">
          <a:extLst>
            <a:ext uri="{FF2B5EF4-FFF2-40B4-BE49-F238E27FC236}">
              <a16:creationId xmlns:a16="http://schemas.microsoft.com/office/drawing/2014/main" id="{A0FBECE4-91EF-41C8-93D8-077B45A1E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5265400"/>
          <a:ext cx="590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101600</xdr:colOff>
      <xdr:row>9</xdr:row>
      <xdr:rowOff>279400</xdr:rowOff>
    </xdr:from>
    <xdr:to>
      <xdr:col>5</xdr:col>
      <xdr:colOff>781050</xdr:colOff>
      <xdr:row>9</xdr:row>
      <xdr:rowOff>1003300</xdr:rowOff>
    </xdr:to>
    <xdr:pic>
      <xdr:nvPicPr>
        <xdr:cNvPr id="15930" name="Picture 99">
          <a:extLst>
            <a:ext uri="{FF2B5EF4-FFF2-40B4-BE49-F238E27FC236}">
              <a16:creationId xmlns:a16="http://schemas.microsoft.com/office/drawing/2014/main" id="{B12F4E26-FE8E-4273-A703-21707A1BE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9975850"/>
          <a:ext cx="679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857250</xdr:colOff>
      <xdr:row>9</xdr:row>
      <xdr:rowOff>304800</xdr:rowOff>
    </xdr:from>
    <xdr:to>
      <xdr:col>5</xdr:col>
      <xdr:colOff>1219200</xdr:colOff>
      <xdr:row>9</xdr:row>
      <xdr:rowOff>1028700</xdr:rowOff>
    </xdr:to>
    <xdr:pic>
      <xdr:nvPicPr>
        <xdr:cNvPr id="15931" name="Picture 100">
          <a:extLst>
            <a:ext uri="{FF2B5EF4-FFF2-40B4-BE49-F238E27FC236}">
              <a16:creationId xmlns:a16="http://schemas.microsoft.com/office/drawing/2014/main" id="{AC79DDE0-46EE-4979-A60D-E29C24FF5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01" r="31754"/>
        <a:stretch>
          <a:fillRect/>
        </a:stretch>
      </xdr:blipFill>
      <xdr:spPr bwMode="auto">
        <a:xfrm>
          <a:off x="6369050" y="10001250"/>
          <a:ext cx="3619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76200</xdr:colOff>
      <xdr:row>10</xdr:row>
      <xdr:rowOff>209550</xdr:rowOff>
    </xdr:from>
    <xdr:to>
      <xdr:col>5</xdr:col>
      <xdr:colOff>1282700</xdr:colOff>
      <xdr:row>10</xdr:row>
      <xdr:rowOff>1143000</xdr:rowOff>
    </xdr:to>
    <xdr:pic>
      <xdr:nvPicPr>
        <xdr:cNvPr id="15932" name="Picture 1">
          <a:extLst>
            <a:ext uri="{FF2B5EF4-FFF2-40B4-BE49-F238E27FC236}">
              <a16:creationId xmlns:a16="http://schemas.microsoft.com/office/drawing/2014/main" id="{BC1C09B7-17F9-4635-ADF3-A7C8B9480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11176000"/>
          <a:ext cx="1206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139700</xdr:colOff>
      <xdr:row>11</xdr:row>
      <xdr:rowOff>95250</xdr:rowOff>
    </xdr:from>
    <xdr:to>
      <xdr:col>5</xdr:col>
      <xdr:colOff>736600</xdr:colOff>
      <xdr:row>11</xdr:row>
      <xdr:rowOff>546100</xdr:rowOff>
    </xdr:to>
    <xdr:pic>
      <xdr:nvPicPr>
        <xdr:cNvPr id="15933" name="Picture 6">
          <a:extLst>
            <a:ext uri="{FF2B5EF4-FFF2-40B4-BE49-F238E27FC236}">
              <a16:creationId xmlns:a16="http://schemas.microsoft.com/office/drawing/2014/main" id="{BF221778-E42C-412E-A48E-4FB872698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2331700"/>
          <a:ext cx="59690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431800</xdr:colOff>
      <xdr:row>11</xdr:row>
      <xdr:rowOff>673100</xdr:rowOff>
    </xdr:from>
    <xdr:to>
      <xdr:col>5</xdr:col>
      <xdr:colOff>1320800</xdr:colOff>
      <xdr:row>11</xdr:row>
      <xdr:rowOff>1130300</xdr:rowOff>
    </xdr:to>
    <xdr:pic>
      <xdr:nvPicPr>
        <xdr:cNvPr id="15934" name="Picture 8">
          <a:extLst>
            <a:ext uri="{FF2B5EF4-FFF2-40B4-BE49-F238E27FC236}">
              <a16:creationId xmlns:a16="http://schemas.microsoft.com/office/drawing/2014/main" id="{24E184CF-712F-44B8-BA49-60C456511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90955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107950</xdr:colOff>
      <xdr:row>6</xdr:row>
      <xdr:rowOff>609600</xdr:rowOff>
    </xdr:from>
    <xdr:to>
      <xdr:col>5</xdr:col>
      <xdr:colOff>1098550</xdr:colOff>
      <xdr:row>6</xdr:row>
      <xdr:rowOff>857250</xdr:rowOff>
    </xdr:to>
    <xdr:pic>
      <xdr:nvPicPr>
        <xdr:cNvPr id="15935" name="Picture 2">
          <a:extLst>
            <a:ext uri="{FF2B5EF4-FFF2-40B4-BE49-F238E27FC236}">
              <a16:creationId xmlns:a16="http://schemas.microsoft.com/office/drawing/2014/main" id="{804380AA-C676-4E80-96DD-E52E83B6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73"/>
        <a:stretch>
          <a:fillRect/>
        </a:stretch>
      </xdr:blipFill>
      <xdr:spPr bwMode="auto">
        <a:xfrm>
          <a:off x="5619750" y="6496050"/>
          <a:ext cx="990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190500</xdr:colOff>
      <xdr:row>7</xdr:row>
      <xdr:rowOff>247650</xdr:rowOff>
    </xdr:from>
    <xdr:to>
      <xdr:col>5</xdr:col>
      <xdr:colOff>1409700</xdr:colOff>
      <xdr:row>7</xdr:row>
      <xdr:rowOff>971550</xdr:rowOff>
    </xdr:to>
    <xdr:pic>
      <xdr:nvPicPr>
        <xdr:cNvPr id="15936" name="Picture 195">
          <a:extLst>
            <a:ext uri="{FF2B5EF4-FFF2-40B4-BE49-F238E27FC236}">
              <a16:creationId xmlns:a16="http://schemas.microsoft.com/office/drawing/2014/main" id="{251FA5AD-D7FC-443A-B3C7-C7170ACC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21" t="16298" r="11932" b="18513"/>
        <a:stretch>
          <a:fillRect/>
        </a:stretch>
      </xdr:blipFill>
      <xdr:spPr bwMode="auto">
        <a:xfrm>
          <a:off x="5702300" y="7404100"/>
          <a:ext cx="1219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241300</xdr:colOff>
      <xdr:row>14</xdr:row>
      <xdr:rowOff>260350</xdr:rowOff>
    </xdr:from>
    <xdr:to>
      <xdr:col>5</xdr:col>
      <xdr:colOff>1257300</xdr:colOff>
      <xdr:row>14</xdr:row>
      <xdr:rowOff>806450</xdr:rowOff>
    </xdr:to>
    <xdr:pic>
      <xdr:nvPicPr>
        <xdr:cNvPr id="15937" name="Picture 47">
          <a:extLst>
            <a:ext uri="{FF2B5EF4-FFF2-40B4-BE49-F238E27FC236}">
              <a16:creationId xmlns:a16="http://schemas.microsoft.com/office/drawing/2014/main" id="{61F5A113-E33B-4B6D-AD91-EE0946E4F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16548100"/>
          <a:ext cx="10160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158750</xdr:colOff>
      <xdr:row>2</xdr:row>
      <xdr:rowOff>311150</xdr:rowOff>
    </xdr:from>
    <xdr:to>
      <xdr:col>5</xdr:col>
      <xdr:colOff>1314450</xdr:colOff>
      <xdr:row>2</xdr:row>
      <xdr:rowOff>1098550</xdr:rowOff>
    </xdr:to>
    <xdr:pic>
      <xdr:nvPicPr>
        <xdr:cNvPr id="15938" name="Picture 1">
          <a:extLst>
            <a:ext uri="{FF2B5EF4-FFF2-40B4-BE49-F238E27FC236}">
              <a16:creationId xmlns:a16="http://schemas.microsoft.com/office/drawing/2014/main" id="{183412AC-AAD1-45B5-A3D3-E26CA54D6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550" y="1117600"/>
          <a:ext cx="1155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158750</xdr:colOff>
      <xdr:row>3</xdr:row>
      <xdr:rowOff>311150</xdr:rowOff>
    </xdr:from>
    <xdr:to>
      <xdr:col>5</xdr:col>
      <xdr:colOff>1314450</xdr:colOff>
      <xdr:row>3</xdr:row>
      <xdr:rowOff>1098550</xdr:rowOff>
    </xdr:to>
    <xdr:pic>
      <xdr:nvPicPr>
        <xdr:cNvPr id="15939" name="Picture 18">
          <a:extLst>
            <a:ext uri="{FF2B5EF4-FFF2-40B4-BE49-F238E27FC236}">
              <a16:creationId xmlns:a16="http://schemas.microsoft.com/office/drawing/2014/main" id="{58CF72A6-B0F4-4443-A375-2937D87B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550" y="2387600"/>
          <a:ext cx="1155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158750</xdr:colOff>
      <xdr:row>4</xdr:row>
      <xdr:rowOff>311150</xdr:rowOff>
    </xdr:from>
    <xdr:to>
      <xdr:col>5</xdr:col>
      <xdr:colOff>1314450</xdr:colOff>
      <xdr:row>4</xdr:row>
      <xdr:rowOff>1098550</xdr:rowOff>
    </xdr:to>
    <xdr:pic>
      <xdr:nvPicPr>
        <xdr:cNvPr id="15940" name="Picture 19">
          <a:extLst>
            <a:ext uri="{FF2B5EF4-FFF2-40B4-BE49-F238E27FC236}">
              <a16:creationId xmlns:a16="http://schemas.microsoft.com/office/drawing/2014/main" id="{F8909696-8E87-4E5F-A0FB-4CFE4FF07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550" y="3657600"/>
          <a:ext cx="1155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158750</xdr:colOff>
      <xdr:row>5</xdr:row>
      <xdr:rowOff>311150</xdr:rowOff>
    </xdr:from>
    <xdr:to>
      <xdr:col>5</xdr:col>
      <xdr:colOff>1314450</xdr:colOff>
      <xdr:row>5</xdr:row>
      <xdr:rowOff>1098550</xdr:rowOff>
    </xdr:to>
    <xdr:pic>
      <xdr:nvPicPr>
        <xdr:cNvPr id="15941" name="Picture 20">
          <a:extLst>
            <a:ext uri="{FF2B5EF4-FFF2-40B4-BE49-F238E27FC236}">
              <a16:creationId xmlns:a16="http://schemas.microsoft.com/office/drawing/2014/main" id="{8F8607CC-5B79-4A26-ABBE-9B576A30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550" y="4927600"/>
          <a:ext cx="1155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361950</xdr:colOff>
      <xdr:row>8</xdr:row>
      <xdr:rowOff>381000</xdr:rowOff>
    </xdr:from>
    <xdr:to>
      <xdr:col>5</xdr:col>
      <xdr:colOff>1009650</xdr:colOff>
      <xdr:row>8</xdr:row>
      <xdr:rowOff>1104900</xdr:rowOff>
    </xdr:to>
    <xdr:pic>
      <xdr:nvPicPr>
        <xdr:cNvPr id="15942" name="Picture 33">
          <a:extLst>
            <a:ext uri="{FF2B5EF4-FFF2-40B4-BE49-F238E27FC236}">
              <a16:creationId xmlns:a16="http://schemas.microsoft.com/office/drawing/2014/main" id="{987D19EF-067C-4F43-A416-224FE98E8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3750" y="8807450"/>
          <a:ext cx="6477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88900</xdr:colOff>
      <xdr:row>15</xdr:row>
      <xdr:rowOff>190500</xdr:rowOff>
    </xdr:from>
    <xdr:to>
      <xdr:col>5</xdr:col>
      <xdr:colOff>1397000</xdr:colOff>
      <xdr:row>15</xdr:row>
      <xdr:rowOff>1098550</xdr:rowOff>
    </xdr:to>
    <xdr:pic>
      <xdr:nvPicPr>
        <xdr:cNvPr id="15943" name="Picture 1">
          <a:extLst>
            <a:ext uri="{FF2B5EF4-FFF2-40B4-BE49-F238E27FC236}">
              <a16:creationId xmlns:a16="http://schemas.microsoft.com/office/drawing/2014/main" id="{AAF38056-2C16-4592-956C-32C7B5EFC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7748250"/>
          <a:ext cx="1308100" cy="90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2</xdr:row>
      <xdr:rowOff>330200</xdr:rowOff>
    </xdr:from>
    <xdr:to>
      <xdr:col>3</xdr:col>
      <xdr:colOff>1339850</xdr:colOff>
      <xdr:row>2</xdr:row>
      <xdr:rowOff>1365250</xdr:rowOff>
    </xdr:to>
    <xdr:pic>
      <xdr:nvPicPr>
        <xdr:cNvPr id="16511" name="Picture 4">
          <a:extLst>
            <a:ext uri="{FF2B5EF4-FFF2-40B4-BE49-F238E27FC236}">
              <a16:creationId xmlns:a16="http://schemas.microsoft.com/office/drawing/2014/main" id="{EDB19F1F-0D3B-49EB-B4FC-8A634230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774700"/>
          <a:ext cx="77470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565150</xdr:colOff>
      <xdr:row>3</xdr:row>
      <xdr:rowOff>336550</xdr:rowOff>
    </xdr:from>
    <xdr:to>
      <xdr:col>3</xdr:col>
      <xdr:colOff>1193800</xdr:colOff>
      <xdr:row>3</xdr:row>
      <xdr:rowOff>1479550</xdr:rowOff>
    </xdr:to>
    <xdr:pic>
      <xdr:nvPicPr>
        <xdr:cNvPr id="16512" name="Picture 5">
          <a:extLst>
            <a:ext uri="{FF2B5EF4-FFF2-40B4-BE49-F238E27FC236}">
              <a16:creationId xmlns:a16="http://schemas.microsoft.com/office/drawing/2014/main" id="{1F0EC482-6E15-42B2-BB18-21D3ADA41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292350"/>
          <a:ext cx="6286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209550</xdr:colOff>
      <xdr:row>4</xdr:row>
      <xdr:rowOff>590550</xdr:rowOff>
    </xdr:from>
    <xdr:to>
      <xdr:col>3</xdr:col>
      <xdr:colOff>1397000</xdr:colOff>
      <xdr:row>5</xdr:row>
      <xdr:rowOff>234950</xdr:rowOff>
    </xdr:to>
    <xdr:pic>
      <xdr:nvPicPr>
        <xdr:cNvPr id="16513" name="Picture 6">
          <a:extLst>
            <a:ext uri="{FF2B5EF4-FFF2-40B4-BE49-F238E27FC236}">
              <a16:creationId xmlns:a16="http://schemas.microsoft.com/office/drawing/2014/main" id="{CC1ADB51-69ED-41DA-83F0-F0CA332DE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050" y="4324350"/>
          <a:ext cx="1187450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241300</xdr:colOff>
      <xdr:row>6</xdr:row>
      <xdr:rowOff>419100</xdr:rowOff>
    </xdr:from>
    <xdr:to>
      <xdr:col>3</xdr:col>
      <xdr:colOff>1651000</xdr:colOff>
      <xdr:row>6</xdr:row>
      <xdr:rowOff>1009650</xdr:rowOff>
    </xdr:to>
    <xdr:pic>
      <xdr:nvPicPr>
        <xdr:cNvPr id="16514" name="Picture 13">
          <a:extLst>
            <a:ext uri="{FF2B5EF4-FFF2-40B4-BE49-F238E27FC236}">
              <a16:creationId xmlns:a16="http://schemas.microsoft.com/office/drawing/2014/main" id="{0B670C8A-DA3B-4654-88A2-AEDAF8A1F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172200"/>
          <a:ext cx="1409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158750</xdr:colOff>
      <xdr:row>7</xdr:row>
      <xdr:rowOff>63500</xdr:rowOff>
    </xdr:from>
    <xdr:to>
      <xdr:col>3</xdr:col>
      <xdr:colOff>1536700</xdr:colOff>
      <xdr:row>7</xdr:row>
      <xdr:rowOff>946150</xdr:rowOff>
    </xdr:to>
    <xdr:pic>
      <xdr:nvPicPr>
        <xdr:cNvPr id="16515" name="Picture 14">
          <a:extLst>
            <a:ext uri="{FF2B5EF4-FFF2-40B4-BE49-F238E27FC236}">
              <a16:creationId xmlns:a16="http://schemas.microsoft.com/office/drawing/2014/main" id="{C570B169-0B16-4190-9689-C0A5D7DD0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0250" y="7245350"/>
          <a:ext cx="13779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209550</xdr:colOff>
      <xdr:row>8</xdr:row>
      <xdr:rowOff>190500</xdr:rowOff>
    </xdr:from>
    <xdr:to>
      <xdr:col>3</xdr:col>
      <xdr:colOff>1574800</xdr:colOff>
      <xdr:row>8</xdr:row>
      <xdr:rowOff>1047750</xdr:rowOff>
    </xdr:to>
    <xdr:pic>
      <xdr:nvPicPr>
        <xdr:cNvPr id="16516" name="Picture 11">
          <a:extLst>
            <a:ext uri="{FF2B5EF4-FFF2-40B4-BE49-F238E27FC236}">
              <a16:creationId xmlns:a16="http://schemas.microsoft.com/office/drawing/2014/main" id="{DACF8A77-04B0-4647-BE57-1C51B261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050" y="8655050"/>
          <a:ext cx="13652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E%20MERIDIEN\LE%20MERIDIEN%20-%20AHMEDABAD\REVISED%20BOQ%20FOR%20ROOM%20ACCESSORIES%20-%20REF%2039744%20-%20DTD%2008.03.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Accessories - Summary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showGridLines="0" view="pageBreakPreview" topLeftCell="A4" zoomScaleNormal="100" zoomScaleSheetLayoutView="100" workbookViewId="0">
      <selection activeCell="D13" sqref="D13"/>
    </sheetView>
  </sheetViews>
  <sheetFormatPr defaultColWidth="21.1796875" defaultRowHeight="14.5"/>
  <cols>
    <col min="1" max="1" width="11.54296875" style="47" customWidth="1"/>
    <col min="2" max="2" width="36" style="47" customWidth="1"/>
    <col min="3" max="3" width="26.26953125" style="77" customWidth="1"/>
    <col min="4" max="4" width="20.7265625" style="77" customWidth="1"/>
    <col min="5" max="16384" width="21.1796875" style="47"/>
  </cols>
  <sheetData>
    <row r="1" spans="1:4" ht="14.15" customHeight="1">
      <c r="A1" s="12" t="s">
        <v>12</v>
      </c>
      <c r="B1" s="41"/>
      <c r="C1" s="67"/>
      <c r="D1" s="68"/>
    </row>
    <row r="2" spans="1:4" ht="14.15" customHeight="1">
      <c r="A2" s="11" t="s">
        <v>73</v>
      </c>
      <c r="B2" s="10"/>
      <c r="C2" s="69"/>
      <c r="D2" s="70"/>
    </row>
    <row r="3" spans="1:4" ht="14.15" customHeight="1">
      <c r="A3" s="11" t="s">
        <v>74</v>
      </c>
      <c r="B3" s="10"/>
      <c r="C3" s="69"/>
      <c r="D3" s="70"/>
    </row>
    <row r="4" spans="1:4" ht="14.15" customHeight="1">
      <c r="A4" s="11" t="s">
        <v>75</v>
      </c>
      <c r="B4" s="10"/>
      <c r="C4" s="69"/>
      <c r="D4" s="70"/>
    </row>
    <row r="5" spans="1:4" ht="14.15" customHeight="1">
      <c r="A5" s="11" t="s">
        <v>13</v>
      </c>
      <c r="B5" s="10"/>
      <c r="C5" s="69"/>
      <c r="D5" s="70"/>
    </row>
    <row r="6" spans="1:4" ht="14.15" customHeight="1">
      <c r="A6" s="11" t="s">
        <v>14</v>
      </c>
      <c r="B6" s="10"/>
      <c r="C6" s="69"/>
      <c r="D6" s="70"/>
    </row>
    <row r="7" spans="1:4" ht="14.15" customHeight="1">
      <c r="A7" s="11" t="s">
        <v>15</v>
      </c>
      <c r="B7" s="10"/>
      <c r="C7" s="69"/>
      <c r="D7" s="70"/>
    </row>
    <row r="8" spans="1:4" ht="14.15" customHeight="1" thickBot="1">
      <c r="A8" s="13" t="s">
        <v>16</v>
      </c>
      <c r="B8" s="43"/>
      <c r="C8" s="71"/>
      <c r="D8" s="72"/>
    </row>
    <row r="9" spans="1:4" ht="14.15" customHeight="1">
      <c r="A9" s="96" t="s">
        <v>144</v>
      </c>
      <c r="B9" s="41"/>
      <c r="C9" s="73"/>
      <c r="D9" s="106" t="s">
        <v>141</v>
      </c>
    </row>
    <row r="10" spans="1:4" ht="14.15" customHeight="1">
      <c r="A10" s="45" t="s">
        <v>143</v>
      </c>
      <c r="B10" s="10"/>
      <c r="C10" s="69"/>
      <c r="D10" s="70"/>
    </row>
    <row r="11" spans="1:4" ht="14.15" customHeight="1">
      <c r="A11" s="46"/>
      <c r="B11" s="10"/>
      <c r="C11" s="69"/>
      <c r="D11" s="70"/>
    </row>
    <row r="12" spans="1:4" ht="14.15" customHeight="1">
      <c r="A12" s="11"/>
      <c r="B12" s="10"/>
      <c r="C12" s="95"/>
      <c r="D12" s="70"/>
    </row>
    <row r="13" spans="1:4" ht="14.15" customHeight="1">
      <c r="A13" s="11"/>
      <c r="B13" s="10"/>
      <c r="C13" s="69"/>
      <c r="D13" s="70"/>
    </row>
    <row r="14" spans="1:4" ht="14.15" customHeight="1">
      <c r="A14" s="139" t="s">
        <v>95</v>
      </c>
      <c r="B14" s="140"/>
      <c r="C14" s="140"/>
      <c r="D14" s="141"/>
    </row>
    <row r="15" spans="1:4" ht="14.15" customHeight="1">
      <c r="A15" s="139" t="s">
        <v>142</v>
      </c>
      <c r="B15" s="140"/>
      <c r="C15" s="140"/>
      <c r="D15" s="141"/>
    </row>
    <row r="16" spans="1:4" ht="14.15" customHeight="1" thickBot="1">
      <c r="A16" s="142" t="s">
        <v>146</v>
      </c>
      <c r="B16" s="143"/>
      <c r="C16" s="144">
        <v>150</v>
      </c>
      <c r="D16" s="145"/>
    </row>
    <row r="17" spans="1:7" ht="20.149999999999999" customHeight="1">
      <c r="A17" s="27" t="s">
        <v>76</v>
      </c>
      <c r="B17" s="28" t="s">
        <v>87</v>
      </c>
      <c r="C17" s="81" t="s">
        <v>22</v>
      </c>
      <c r="D17" s="82" t="s">
        <v>94</v>
      </c>
    </row>
    <row r="18" spans="1:7" s="66" customFormat="1">
      <c r="A18" s="83">
        <v>1</v>
      </c>
      <c r="B18" s="78" t="s">
        <v>91</v>
      </c>
      <c r="C18" s="79">
        <f>'Room Appliances '!I22</f>
        <v>5970000</v>
      </c>
      <c r="D18" s="84">
        <f>'Room Appliances '!K22</f>
        <v>1074600</v>
      </c>
    </row>
    <row r="19" spans="1:7" s="66" customFormat="1">
      <c r="A19" s="83">
        <f>1+A18</f>
        <v>2</v>
      </c>
      <c r="B19" s="78" t="s">
        <v>92</v>
      </c>
      <c r="C19" s="79">
        <f>'Bathroom Accessories'!H8</f>
        <v>1146945</v>
      </c>
      <c r="D19" s="84">
        <f>'Bathroom Accessories'!J8</f>
        <v>206450.1</v>
      </c>
    </row>
    <row r="20" spans="1:7" s="66" customFormat="1">
      <c r="A20" s="83">
        <f>1+A19</f>
        <v>3</v>
      </c>
      <c r="B20" s="78" t="s">
        <v>93</v>
      </c>
      <c r="C20" s="79">
        <f>'Room Accessories '!I17</f>
        <v>1302800</v>
      </c>
      <c r="D20" s="84">
        <f>'Room Accessories '!K17</f>
        <v>216876</v>
      </c>
    </row>
    <row r="21" spans="1:7" s="66" customFormat="1">
      <c r="A21" s="83">
        <f>1+A20</f>
        <v>4</v>
      </c>
      <c r="B21" s="78" t="s">
        <v>138</v>
      </c>
      <c r="C21" s="79">
        <f>'LEATHERATTE ITEMS'!G10</f>
        <v>304750</v>
      </c>
      <c r="D21" s="84">
        <f>'LEATHERATTE ITEMS'!I10</f>
        <v>54855</v>
      </c>
    </row>
    <row r="22" spans="1:7">
      <c r="A22" s="85"/>
      <c r="B22" s="86" t="s">
        <v>27</v>
      </c>
      <c r="C22" s="86">
        <f>SUM(C18:C21)</f>
        <v>8724495</v>
      </c>
      <c r="D22" s="87">
        <f>SUM(D18:D21)</f>
        <v>1552781.1</v>
      </c>
      <c r="G22" s="57"/>
    </row>
    <row r="23" spans="1:7" ht="14.15" customHeight="1" thickBot="1">
      <c r="A23" s="80" t="s">
        <v>10</v>
      </c>
      <c r="B23" s="44"/>
      <c r="C23" s="69"/>
      <c r="D23" s="70"/>
    </row>
    <row r="24" spans="1:7" ht="14.25" customHeight="1">
      <c r="A24" s="8" t="s">
        <v>160</v>
      </c>
      <c r="B24" s="9"/>
      <c r="C24" s="69"/>
      <c r="D24" s="70"/>
    </row>
    <row r="25" spans="1:7" ht="14.15" customHeight="1">
      <c r="A25" s="8" t="s">
        <v>140</v>
      </c>
      <c r="B25" s="9"/>
      <c r="C25" s="69"/>
      <c r="D25" s="70"/>
    </row>
    <row r="26" spans="1:7" ht="14.15" customHeight="1">
      <c r="A26" s="8" t="s">
        <v>139</v>
      </c>
      <c r="B26" s="9"/>
      <c r="C26" s="69"/>
      <c r="D26" s="70"/>
    </row>
    <row r="27" spans="1:7" ht="14.15" customHeight="1" thickBot="1">
      <c r="A27" s="8" t="s">
        <v>145</v>
      </c>
      <c r="B27" s="9"/>
      <c r="C27" s="69"/>
      <c r="D27" s="70"/>
    </row>
    <row r="28" spans="1:7" ht="14.15" customHeight="1" thickBot="1">
      <c r="A28" s="51" t="s">
        <v>11</v>
      </c>
      <c r="B28" s="52"/>
      <c r="C28" s="67"/>
      <c r="D28" s="68"/>
    </row>
    <row r="29" spans="1:7" s="42" customFormat="1">
      <c r="A29" s="53" t="s">
        <v>79</v>
      </c>
      <c r="B29" s="54"/>
      <c r="C29" s="69"/>
      <c r="D29" s="70"/>
      <c r="E29" s="47"/>
      <c r="F29" s="47"/>
    </row>
    <row r="30" spans="1:7" s="42" customFormat="1">
      <c r="A30" s="53" t="s">
        <v>80</v>
      </c>
      <c r="B30" s="54"/>
      <c r="C30" s="69"/>
      <c r="D30" s="70"/>
      <c r="E30" s="47"/>
      <c r="F30" s="47"/>
    </row>
    <row r="31" spans="1:7" s="42" customFormat="1">
      <c r="A31" s="53" t="s">
        <v>81</v>
      </c>
      <c r="B31" s="54"/>
      <c r="C31" s="74"/>
      <c r="D31" s="75"/>
      <c r="E31" s="47"/>
      <c r="F31" s="47"/>
    </row>
    <row r="32" spans="1:7" s="42" customFormat="1">
      <c r="A32" s="53" t="s">
        <v>82</v>
      </c>
      <c r="B32" s="54"/>
      <c r="C32" s="74"/>
      <c r="D32" s="75"/>
      <c r="E32" s="47"/>
      <c r="F32" s="47"/>
    </row>
    <row r="33" spans="1:6" s="42" customFormat="1">
      <c r="A33" s="53" t="s">
        <v>83</v>
      </c>
      <c r="B33" s="54"/>
      <c r="C33" s="74"/>
      <c r="D33" s="75"/>
      <c r="E33" s="47"/>
      <c r="F33" s="47"/>
    </row>
    <row r="34" spans="1:6" s="42" customFormat="1">
      <c r="A34" s="53" t="s">
        <v>84</v>
      </c>
      <c r="B34" s="54"/>
      <c r="C34" s="74"/>
      <c r="D34" s="75"/>
      <c r="E34" s="47"/>
      <c r="F34" s="47"/>
    </row>
    <row r="35" spans="1:6" s="42" customFormat="1" ht="15" thickBot="1">
      <c r="A35" s="55" t="s">
        <v>85</v>
      </c>
      <c r="B35" s="56"/>
      <c r="C35" s="76"/>
      <c r="D35" s="72"/>
      <c r="E35" s="47"/>
      <c r="F35" s="47"/>
    </row>
  </sheetData>
  <mergeCells count="4">
    <mergeCell ref="A14:D14"/>
    <mergeCell ref="A15:D15"/>
    <mergeCell ref="A16:B16"/>
    <mergeCell ref="C16:D16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showGridLines="0" tabSelected="1" view="pageBreakPreview" zoomScale="70" zoomScaleNormal="70" zoomScaleSheetLayoutView="70" workbookViewId="0">
      <selection activeCell="G5" sqref="G5"/>
    </sheetView>
  </sheetViews>
  <sheetFormatPr defaultColWidth="9" defaultRowHeight="14.5"/>
  <cols>
    <col min="1" max="1" width="5" customWidth="1"/>
    <col min="2" max="2" width="17.453125" customWidth="1"/>
    <col min="3" max="3" width="12.81640625" customWidth="1"/>
    <col min="4" max="4" width="30" customWidth="1"/>
    <col min="5" max="5" width="20.7265625" customWidth="1"/>
    <col min="6" max="6" width="27.1796875" customWidth="1"/>
    <col min="7" max="7" width="66.26953125" customWidth="1"/>
    <col min="8" max="9" width="20.7265625" style="19" customWidth="1"/>
    <col min="10" max="10" width="5.7265625" bestFit="1" customWidth="1"/>
    <col min="11" max="11" width="16.1796875" bestFit="1" customWidth="1"/>
  </cols>
  <sheetData>
    <row r="1" spans="1:11" ht="15" thickBot="1">
      <c r="B1" t="s">
        <v>146</v>
      </c>
      <c r="C1">
        <f>Summary!C16</f>
        <v>150</v>
      </c>
    </row>
    <row r="2" spans="1:11" s="1" customFormat="1" ht="25.5" customHeight="1">
      <c r="A2" s="27" t="s">
        <v>0</v>
      </c>
      <c r="B2" s="28" t="s">
        <v>1</v>
      </c>
      <c r="C2" s="28" t="s">
        <v>2</v>
      </c>
      <c r="D2" s="28" t="s">
        <v>17</v>
      </c>
      <c r="E2" s="28" t="s">
        <v>18</v>
      </c>
      <c r="F2" s="28" t="s">
        <v>19</v>
      </c>
      <c r="G2" s="28" t="s">
        <v>20</v>
      </c>
      <c r="H2" s="29" t="s">
        <v>21</v>
      </c>
      <c r="I2" s="29" t="s">
        <v>22</v>
      </c>
      <c r="J2" s="28" t="s">
        <v>88</v>
      </c>
      <c r="K2" s="64" t="s">
        <v>89</v>
      </c>
    </row>
    <row r="3" spans="1:11" s="1" customFormat="1" ht="100" customHeight="1">
      <c r="A3" s="7">
        <v>1</v>
      </c>
      <c r="B3" s="2" t="s">
        <v>3</v>
      </c>
      <c r="C3" s="6">
        <f>C1</f>
        <v>150</v>
      </c>
      <c r="D3" s="14" t="s">
        <v>31</v>
      </c>
      <c r="E3" s="14" t="s">
        <v>23</v>
      </c>
      <c r="F3" s="14"/>
      <c r="G3" s="15" t="s">
        <v>32</v>
      </c>
      <c r="H3" s="16">
        <v>1850</v>
      </c>
      <c r="I3" s="18">
        <f t="shared" ref="I3:I21" si="0">H3*C3</f>
        <v>277500</v>
      </c>
      <c r="J3" s="65">
        <v>0.18</v>
      </c>
      <c r="K3" s="22">
        <f>I3*J3</f>
        <v>49950</v>
      </c>
    </row>
    <row r="4" spans="1:11" s="1" customFormat="1" ht="100" customHeight="1">
      <c r="A4" s="7">
        <f>1+A3</f>
        <v>2</v>
      </c>
      <c r="B4" s="2" t="s">
        <v>147</v>
      </c>
      <c r="C4" s="6"/>
      <c r="D4" s="14" t="s">
        <v>96</v>
      </c>
      <c r="E4" s="14" t="s">
        <v>23</v>
      </c>
      <c r="F4" s="14"/>
      <c r="G4" s="15" t="s">
        <v>162</v>
      </c>
      <c r="H4" s="16">
        <v>1995</v>
      </c>
      <c r="I4" s="18">
        <f t="shared" si="0"/>
        <v>0</v>
      </c>
      <c r="J4" s="65">
        <v>0.18</v>
      </c>
      <c r="K4" s="22">
        <f>I4*J4</f>
        <v>0</v>
      </c>
    </row>
    <row r="5" spans="1:11" s="113" customFormat="1" ht="100" customHeight="1">
      <c r="A5" s="7">
        <f t="shared" ref="A5:A21" si="1">1+A4</f>
        <v>3</v>
      </c>
      <c r="B5" s="21" t="s">
        <v>9</v>
      </c>
      <c r="C5" s="109">
        <f>C1</f>
        <v>150</v>
      </c>
      <c r="D5" s="14" t="s">
        <v>26</v>
      </c>
      <c r="E5" s="14" t="s">
        <v>23</v>
      </c>
      <c r="F5" s="14"/>
      <c r="G5" s="15" t="s">
        <v>36</v>
      </c>
      <c r="H5" s="16">
        <v>350</v>
      </c>
      <c r="I5" s="110">
        <f t="shared" si="0"/>
        <v>52500</v>
      </c>
      <c r="J5" s="111">
        <v>0.18</v>
      </c>
      <c r="K5" s="112">
        <f t="shared" ref="K5:K21" si="2">I5*J5</f>
        <v>9450</v>
      </c>
    </row>
    <row r="6" spans="1:11" s="113" customFormat="1" ht="100" customHeight="1">
      <c r="A6" s="7">
        <f t="shared" si="1"/>
        <v>4</v>
      </c>
      <c r="B6" s="21" t="s">
        <v>4</v>
      </c>
      <c r="C6" s="109">
        <f>C1</f>
        <v>150</v>
      </c>
      <c r="D6" s="14" t="s">
        <v>24</v>
      </c>
      <c r="E6" s="14" t="s">
        <v>23</v>
      </c>
      <c r="F6" s="14"/>
      <c r="G6" s="15" t="s">
        <v>28</v>
      </c>
      <c r="H6" s="16">
        <v>775</v>
      </c>
      <c r="I6" s="110">
        <f t="shared" si="0"/>
        <v>116250</v>
      </c>
      <c r="J6" s="111">
        <v>0.18</v>
      </c>
      <c r="K6" s="112">
        <f t="shared" si="2"/>
        <v>20925</v>
      </c>
    </row>
    <row r="7" spans="1:11" s="1" customFormat="1" ht="100" customHeight="1">
      <c r="A7" s="7">
        <f t="shared" si="1"/>
        <v>5</v>
      </c>
      <c r="B7" s="21" t="s">
        <v>5</v>
      </c>
      <c r="C7" s="6">
        <f>C1</f>
        <v>150</v>
      </c>
      <c r="D7" s="14" t="s">
        <v>97</v>
      </c>
      <c r="E7" s="14" t="s">
        <v>23</v>
      </c>
      <c r="F7" s="14"/>
      <c r="G7" s="15" t="s">
        <v>161</v>
      </c>
      <c r="H7" s="16">
        <v>1675</v>
      </c>
      <c r="I7" s="18">
        <f t="shared" si="0"/>
        <v>251250</v>
      </c>
      <c r="J7" s="65">
        <v>0.18</v>
      </c>
      <c r="K7" s="22">
        <f t="shared" si="2"/>
        <v>45225</v>
      </c>
    </row>
    <row r="8" spans="1:11" s="1" customFormat="1" ht="100" customHeight="1">
      <c r="A8" s="7">
        <f t="shared" si="1"/>
        <v>6</v>
      </c>
      <c r="B8" s="3" t="s">
        <v>6</v>
      </c>
      <c r="C8" s="6">
        <f>C1</f>
        <v>150</v>
      </c>
      <c r="D8" s="14" t="s">
        <v>25</v>
      </c>
      <c r="E8" s="14" t="s">
        <v>23</v>
      </c>
      <c r="F8" s="14"/>
      <c r="G8" s="97" t="s">
        <v>98</v>
      </c>
      <c r="H8" s="18">
        <v>600</v>
      </c>
      <c r="I8" s="18">
        <f t="shared" si="0"/>
        <v>90000</v>
      </c>
      <c r="J8" s="65">
        <v>0.18</v>
      </c>
      <c r="K8" s="22">
        <f t="shared" si="2"/>
        <v>16200</v>
      </c>
    </row>
    <row r="9" spans="1:11" s="1" customFormat="1" ht="100" customHeight="1">
      <c r="A9" s="7">
        <f t="shared" si="1"/>
        <v>7</v>
      </c>
      <c r="B9" s="3" t="s">
        <v>148</v>
      </c>
      <c r="C9" s="6">
        <f>C1</f>
        <v>150</v>
      </c>
      <c r="D9" s="14" t="s">
        <v>34</v>
      </c>
      <c r="E9" s="14" t="s">
        <v>23</v>
      </c>
      <c r="F9" s="14"/>
      <c r="G9" s="15" t="s">
        <v>35</v>
      </c>
      <c r="H9" s="16">
        <v>2150</v>
      </c>
      <c r="I9" s="18">
        <f t="shared" si="0"/>
        <v>322500</v>
      </c>
      <c r="J9" s="65">
        <v>0.18</v>
      </c>
      <c r="K9" s="22">
        <f t="shared" si="2"/>
        <v>58050</v>
      </c>
    </row>
    <row r="10" spans="1:11" s="1" customFormat="1" ht="100" customHeight="1">
      <c r="A10" s="7">
        <f t="shared" si="1"/>
        <v>8</v>
      </c>
      <c r="B10" s="3" t="s">
        <v>7</v>
      </c>
      <c r="C10" s="6">
        <f>C1</f>
        <v>150</v>
      </c>
      <c r="D10" s="17" t="s">
        <v>29</v>
      </c>
      <c r="E10" s="14" t="s">
        <v>23</v>
      </c>
      <c r="F10" s="17"/>
      <c r="G10" s="15" t="s">
        <v>33</v>
      </c>
      <c r="H10" s="16">
        <v>2250</v>
      </c>
      <c r="I10" s="18">
        <f t="shared" si="0"/>
        <v>337500</v>
      </c>
      <c r="J10" s="65">
        <v>0.18</v>
      </c>
      <c r="K10" s="22">
        <f t="shared" si="2"/>
        <v>60750</v>
      </c>
    </row>
    <row r="11" spans="1:11" s="1" customFormat="1" ht="100" customHeight="1">
      <c r="A11" s="7">
        <f t="shared" si="1"/>
        <v>9</v>
      </c>
      <c r="B11" s="3" t="s">
        <v>147</v>
      </c>
      <c r="C11" s="6"/>
      <c r="D11" s="17" t="s">
        <v>99</v>
      </c>
      <c r="E11" s="14" t="s">
        <v>23</v>
      </c>
      <c r="F11" s="17"/>
      <c r="G11" s="15" t="s">
        <v>100</v>
      </c>
      <c r="H11" s="16">
        <v>1775</v>
      </c>
      <c r="I11" s="18">
        <f t="shared" si="0"/>
        <v>0</v>
      </c>
      <c r="J11" s="65">
        <v>0.18</v>
      </c>
      <c r="K11" s="22">
        <f t="shared" si="2"/>
        <v>0</v>
      </c>
    </row>
    <row r="12" spans="1:11" s="1" customFormat="1" ht="100" customHeight="1">
      <c r="A12" s="7">
        <f t="shared" si="1"/>
        <v>10</v>
      </c>
      <c r="B12" s="3" t="s">
        <v>147</v>
      </c>
      <c r="C12" s="6"/>
      <c r="D12" s="17" t="s">
        <v>101</v>
      </c>
      <c r="E12" s="14" t="s">
        <v>23</v>
      </c>
      <c r="F12" s="17"/>
      <c r="G12" s="15" t="s">
        <v>102</v>
      </c>
      <c r="H12" s="16">
        <v>2240</v>
      </c>
      <c r="I12" s="18">
        <f t="shared" si="0"/>
        <v>0</v>
      </c>
      <c r="J12" s="65">
        <v>0.18</v>
      </c>
      <c r="K12" s="22">
        <f t="shared" si="2"/>
        <v>0</v>
      </c>
    </row>
    <row r="13" spans="1:11" s="1" customFormat="1" ht="100" customHeight="1">
      <c r="A13" s="7">
        <f t="shared" si="1"/>
        <v>11</v>
      </c>
      <c r="B13" s="4" t="s">
        <v>8</v>
      </c>
      <c r="C13" s="6">
        <f>C1</f>
        <v>150</v>
      </c>
      <c r="D13" s="14" t="s">
        <v>103</v>
      </c>
      <c r="E13" s="14" t="s">
        <v>23</v>
      </c>
      <c r="F13" s="14"/>
      <c r="G13" s="15" t="s">
        <v>104</v>
      </c>
      <c r="H13" s="16">
        <v>1350</v>
      </c>
      <c r="I13" s="18">
        <f t="shared" si="0"/>
        <v>202500</v>
      </c>
      <c r="J13" s="65">
        <v>0.18</v>
      </c>
      <c r="K13" s="22">
        <f t="shared" si="2"/>
        <v>36450</v>
      </c>
    </row>
    <row r="14" spans="1:11" s="1" customFormat="1" ht="100" customHeight="1">
      <c r="A14" s="7">
        <f t="shared" si="1"/>
        <v>12</v>
      </c>
      <c r="B14" s="5" t="s">
        <v>106</v>
      </c>
      <c r="C14" s="6">
        <f>C1</f>
        <v>150</v>
      </c>
      <c r="D14" s="14" t="s">
        <v>107</v>
      </c>
      <c r="E14" s="14" t="s">
        <v>23</v>
      </c>
      <c r="F14" s="14"/>
      <c r="G14" s="15" t="s">
        <v>108</v>
      </c>
      <c r="H14" s="18">
        <v>750</v>
      </c>
      <c r="I14" s="18">
        <f>H14*C14</f>
        <v>112500</v>
      </c>
      <c r="J14" s="65">
        <v>0.18</v>
      </c>
      <c r="K14" s="22">
        <f>I14*J14</f>
        <v>20250</v>
      </c>
    </row>
    <row r="15" spans="1:11" s="1" customFormat="1" ht="100" customHeight="1">
      <c r="A15" s="7">
        <f t="shared" si="1"/>
        <v>13</v>
      </c>
      <c r="B15" s="5" t="s">
        <v>105</v>
      </c>
      <c r="C15" s="6">
        <f>C1</f>
        <v>150</v>
      </c>
      <c r="D15" s="14" t="s">
        <v>30</v>
      </c>
      <c r="E15" s="14" t="s">
        <v>23</v>
      </c>
      <c r="F15" s="14"/>
      <c r="G15" s="15" t="s">
        <v>149</v>
      </c>
      <c r="H15" s="18">
        <v>950</v>
      </c>
      <c r="I15" s="18">
        <f t="shared" si="0"/>
        <v>142500</v>
      </c>
      <c r="J15" s="65">
        <v>0.18</v>
      </c>
      <c r="K15" s="22">
        <f t="shared" si="2"/>
        <v>25650</v>
      </c>
    </row>
    <row r="16" spans="1:11" s="1" customFormat="1" ht="100" customHeight="1">
      <c r="A16" s="7">
        <f t="shared" si="1"/>
        <v>14</v>
      </c>
      <c r="B16" s="5" t="s">
        <v>147</v>
      </c>
      <c r="C16" s="6"/>
      <c r="D16" s="14" t="s">
        <v>109</v>
      </c>
      <c r="E16" s="14" t="s">
        <v>23</v>
      </c>
      <c r="F16" s="14"/>
      <c r="G16" s="15" t="s">
        <v>150</v>
      </c>
      <c r="H16" s="16">
        <v>1225</v>
      </c>
      <c r="I16" s="18">
        <f t="shared" si="0"/>
        <v>0</v>
      </c>
      <c r="J16" s="65">
        <v>0.18</v>
      </c>
      <c r="K16" s="22">
        <f t="shared" si="2"/>
        <v>0</v>
      </c>
    </row>
    <row r="17" spans="1:11" s="1" customFormat="1" ht="100" customHeight="1">
      <c r="A17" s="7">
        <f t="shared" si="1"/>
        <v>15</v>
      </c>
      <c r="B17" s="98" t="s">
        <v>151</v>
      </c>
      <c r="C17" s="6">
        <f>C1</f>
        <v>150</v>
      </c>
      <c r="D17" s="99" t="s">
        <v>110</v>
      </c>
      <c r="E17" s="14" t="s">
        <v>23</v>
      </c>
      <c r="F17" s="99"/>
      <c r="G17" s="100" t="s">
        <v>111</v>
      </c>
      <c r="H17" s="101">
        <v>4800</v>
      </c>
      <c r="I17" s="102">
        <f t="shared" si="0"/>
        <v>720000</v>
      </c>
      <c r="J17" s="65">
        <v>0.18</v>
      </c>
      <c r="K17" s="22">
        <f t="shared" si="2"/>
        <v>129600</v>
      </c>
    </row>
    <row r="18" spans="1:11" s="1" customFormat="1" ht="100" customHeight="1">
      <c r="A18" s="7">
        <f t="shared" si="1"/>
        <v>16</v>
      </c>
      <c r="B18" s="98" t="s">
        <v>114</v>
      </c>
      <c r="C18" s="6">
        <f>C1</f>
        <v>150</v>
      </c>
      <c r="D18" s="99" t="s">
        <v>113</v>
      </c>
      <c r="E18" s="14" t="s">
        <v>23</v>
      </c>
      <c r="F18" s="99"/>
      <c r="G18" s="100" t="s">
        <v>112</v>
      </c>
      <c r="H18" s="101">
        <v>6500</v>
      </c>
      <c r="I18" s="102">
        <f t="shared" si="0"/>
        <v>975000</v>
      </c>
      <c r="J18" s="65">
        <v>0.18</v>
      </c>
      <c r="K18" s="22">
        <f t="shared" si="2"/>
        <v>175500</v>
      </c>
    </row>
    <row r="19" spans="1:11" s="1" customFormat="1" ht="100" customHeight="1">
      <c r="A19" s="7">
        <f t="shared" si="1"/>
        <v>17</v>
      </c>
      <c r="B19" s="98" t="s">
        <v>115</v>
      </c>
      <c r="C19" s="6">
        <f>C1</f>
        <v>150</v>
      </c>
      <c r="D19" s="99" t="s">
        <v>116</v>
      </c>
      <c r="E19" s="137" t="s">
        <v>117</v>
      </c>
      <c r="F19" s="14"/>
      <c r="G19" s="100" t="s">
        <v>118</v>
      </c>
      <c r="H19" s="101">
        <v>9600</v>
      </c>
      <c r="I19" s="102">
        <f t="shared" si="0"/>
        <v>1440000</v>
      </c>
      <c r="J19" s="65">
        <v>0.18</v>
      </c>
      <c r="K19" s="22">
        <f t="shared" si="2"/>
        <v>259200</v>
      </c>
    </row>
    <row r="20" spans="1:11" s="1" customFormat="1" ht="100" customHeight="1">
      <c r="A20" s="7">
        <f t="shared" si="1"/>
        <v>18</v>
      </c>
      <c r="B20" s="98" t="s">
        <v>165</v>
      </c>
      <c r="C20" s="6">
        <f>C1</f>
        <v>150</v>
      </c>
      <c r="D20" s="99" t="s">
        <v>169</v>
      </c>
      <c r="E20" s="99" t="s">
        <v>23</v>
      </c>
      <c r="F20" s="99"/>
      <c r="G20" s="15" t="s">
        <v>170</v>
      </c>
      <c r="H20" s="101">
        <v>6000</v>
      </c>
      <c r="I20" s="102">
        <f t="shared" si="0"/>
        <v>900000</v>
      </c>
      <c r="J20" s="65">
        <v>0.18</v>
      </c>
      <c r="K20" s="22">
        <f t="shared" si="2"/>
        <v>162000</v>
      </c>
    </row>
    <row r="21" spans="1:11" s="1" customFormat="1" ht="100" customHeight="1">
      <c r="A21" s="7">
        <f t="shared" si="1"/>
        <v>19</v>
      </c>
      <c r="B21" s="98" t="s">
        <v>166</v>
      </c>
      <c r="C21" s="134">
        <f>C1/75</f>
        <v>2</v>
      </c>
      <c r="D21" s="99"/>
      <c r="E21" s="99" t="s">
        <v>23</v>
      </c>
      <c r="F21" s="99"/>
      <c r="G21" s="15" t="s">
        <v>171</v>
      </c>
      <c r="H21" s="101">
        <v>15000</v>
      </c>
      <c r="I21" s="102">
        <f t="shared" si="0"/>
        <v>30000</v>
      </c>
      <c r="J21" s="65">
        <v>0.18</v>
      </c>
      <c r="K21" s="22">
        <f t="shared" si="2"/>
        <v>5400</v>
      </c>
    </row>
    <row r="22" spans="1:11" s="1" customFormat="1" ht="20.149999999999999" customHeight="1" thickBot="1">
      <c r="A22" s="146" t="s">
        <v>27</v>
      </c>
      <c r="B22" s="147"/>
      <c r="C22" s="147"/>
      <c r="D22" s="147"/>
      <c r="E22" s="147"/>
      <c r="F22" s="147"/>
      <c r="G22" s="147"/>
      <c r="H22" s="147"/>
      <c r="I22" s="94">
        <f>SUM(I3:I21)</f>
        <v>5970000</v>
      </c>
      <c r="J22" s="93"/>
      <c r="K22" s="94">
        <f>SUM(K3:K21)</f>
        <v>1074600</v>
      </c>
    </row>
  </sheetData>
  <mergeCells count="1">
    <mergeCell ref="A22:H22"/>
  </mergeCells>
  <conditionalFormatting sqref="D14:D15 F14:F16">
    <cfRule type="duplicateValues" dxfId="16" priority="27" stopIfTrue="1"/>
  </conditionalFormatting>
  <conditionalFormatting sqref="F17:F18 D16:D21 F20:F21">
    <cfRule type="duplicateValues" dxfId="15" priority="26" stopIfTrue="1"/>
  </conditionalFormatting>
  <conditionalFormatting sqref="F6 D6">
    <cfRule type="duplicateValues" dxfId="14" priority="25" stopIfTrue="1"/>
  </conditionalFormatting>
  <conditionalFormatting sqref="F8 D8">
    <cfRule type="duplicateValues" dxfId="13" priority="19" stopIfTrue="1"/>
  </conditionalFormatting>
  <conditionalFormatting sqref="D5 F5">
    <cfRule type="duplicateValues" dxfId="12" priority="17" stopIfTrue="1"/>
  </conditionalFormatting>
  <conditionalFormatting sqref="D13 F13">
    <cfRule type="duplicateValues" dxfId="11" priority="11" stopIfTrue="1"/>
  </conditionalFormatting>
  <conditionalFormatting sqref="F3:F4 D3:D4">
    <cfRule type="duplicateValues" dxfId="10" priority="5" stopIfTrue="1"/>
  </conditionalFormatting>
  <conditionalFormatting sqref="F10:F12 D10:D12">
    <cfRule type="duplicateValues" dxfId="9" priority="31" stopIfTrue="1"/>
  </conditionalFormatting>
  <conditionalFormatting sqref="D7 F7">
    <cfRule type="duplicateValues" dxfId="8" priority="43" stopIfTrue="1"/>
  </conditionalFormatting>
  <conditionalFormatting sqref="F9 D9">
    <cfRule type="duplicateValues" dxfId="7" priority="47" stopIfTrue="1"/>
  </conditionalFormatting>
  <conditionalFormatting sqref="F19">
    <cfRule type="duplicateValues" dxfId="6" priority="1" stopIfTrue="1"/>
  </conditionalFormatting>
  <pageMargins left="0.25" right="0.25" top="0.75" bottom="0.75" header="0.3" footer="0.3"/>
  <pageSetup paperSize="8" scale="5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showGridLines="0" view="pageBreakPreview" topLeftCell="A7" zoomScale="85" zoomScaleNormal="85" zoomScaleSheetLayoutView="85" workbookViewId="0">
      <selection activeCell="H4" sqref="H4"/>
    </sheetView>
  </sheetViews>
  <sheetFormatPr defaultColWidth="8.81640625" defaultRowHeight="14.5"/>
  <cols>
    <col min="1" max="1" width="4" style="26" customWidth="1"/>
    <col min="2" max="2" width="36.26953125" style="26" customWidth="1"/>
    <col min="3" max="3" width="11.1796875" style="26" customWidth="1"/>
    <col min="4" max="5" width="20.7265625" style="26" customWidth="1"/>
    <col min="6" max="6" width="35.81640625" style="34" customWidth="1"/>
    <col min="7" max="7" width="10.7265625" style="35" bestFit="1" customWidth="1"/>
    <col min="8" max="8" width="14.453125" style="35" bestFit="1" customWidth="1"/>
    <col min="9" max="9" width="4.7265625" style="26" bestFit="1" customWidth="1"/>
    <col min="10" max="10" width="14.54296875" style="63" bestFit="1" customWidth="1"/>
    <col min="11" max="11" width="28.453125" style="26" customWidth="1"/>
    <col min="12" max="16384" width="8.81640625" style="26"/>
  </cols>
  <sheetData>
    <row r="1" spans="1:11" ht="15" thickBot="1">
      <c r="B1" t="s">
        <v>146</v>
      </c>
      <c r="C1">
        <f>Summary!C16</f>
        <v>150</v>
      </c>
    </row>
    <row r="2" spans="1:11" s="30" customFormat="1" ht="33.75" customHeight="1">
      <c r="A2" s="27" t="s">
        <v>37</v>
      </c>
      <c r="B2" s="28" t="s">
        <v>38</v>
      </c>
      <c r="C2" s="28" t="s">
        <v>2</v>
      </c>
      <c r="D2" s="28" t="s">
        <v>18</v>
      </c>
      <c r="E2" s="28" t="s">
        <v>19</v>
      </c>
      <c r="F2" s="28" t="s">
        <v>20</v>
      </c>
      <c r="G2" s="29" t="s">
        <v>21</v>
      </c>
      <c r="H2" s="29" t="s">
        <v>22</v>
      </c>
      <c r="I2" s="28" t="s">
        <v>88</v>
      </c>
      <c r="J2" s="28" t="s">
        <v>89</v>
      </c>
      <c r="K2" s="28" t="s">
        <v>158</v>
      </c>
    </row>
    <row r="3" spans="1:11" ht="100" customHeight="1">
      <c r="A3" s="31">
        <v>1</v>
      </c>
      <c r="B3" s="23" t="s">
        <v>40</v>
      </c>
      <c r="C3" s="23">
        <f>C1</f>
        <v>150</v>
      </c>
      <c r="D3" s="32" t="s">
        <v>39</v>
      </c>
      <c r="E3" s="23"/>
      <c r="F3" s="33" t="s">
        <v>41</v>
      </c>
      <c r="G3" s="24">
        <v>2250</v>
      </c>
      <c r="H3" s="24">
        <f>G3*C3</f>
        <v>337500</v>
      </c>
      <c r="I3" s="61">
        <v>0.18</v>
      </c>
      <c r="J3" s="127">
        <f>I3*H3</f>
        <v>60750</v>
      </c>
      <c r="K3" s="122" t="s">
        <v>159</v>
      </c>
    </row>
    <row r="4" spans="1:11" ht="100" customHeight="1">
      <c r="A4" s="31">
        <v>2</v>
      </c>
      <c r="B4" s="23" t="s">
        <v>42</v>
      </c>
      <c r="C4" s="23">
        <f>C1</f>
        <v>150</v>
      </c>
      <c r="D4" s="32" t="s">
        <v>39</v>
      </c>
      <c r="E4" s="23"/>
      <c r="F4" s="33" t="s">
        <v>43</v>
      </c>
      <c r="G4" s="24">
        <v>800</v>
      </c>
      <c r="H4" s="24">
        <f>G4*C4</f>
        <v>120000</v>
      </c>
      <c r="I4" s="61">
        <v>0.18</v>
      </c>
      <c r="J4" s="127">
        <f>I4*H4</f>
        <v>21600</v>
      </c>
      <c r="K4" s="122" t="s">
        <v>159</v>
      </c>
    </row>
    <row r="5" spans="1:11" s="34" customFormat="1" ht="100" customHeight="1">
      <c r="A5" s="117">
        <v>3</v>
      </c>
      <c r="B5" s="14" t="s">
        <v>44</v>
      </c>
      <c r="C5" s="14">
        <f>C1</f>
        <v>150</v>
      </c>
      <c r="D5" s="32" t="s">
        <v>39</v>
      </c>
      <c r="E5" s="14"/>
      <c r="F5" s="118" t="s">
        <v>45</v>
      </c>
      <c r="G5" s="119">
        <v>1455</v>
      </c>
      <c r="H5" s="119">
        <f>G5*C5</f>
        <v>218250</v>
      </c>
      <c r="I5" s="120">
        <v>0.18</v>
      </c>
      <c r="J5" s="128">
        <f>I5*H5</f>
        <v>39285</v>
      </c>
      <c r="K5" s="122" t="s">
        <v>159</v>
      </c>
    </row>
    <row r="6" spans="1:11" s="34" customFormat="1" ht="100" customHeight="1">
      <c r="A6" s="117">
        <v>4</v>
      </c>
      <c r="B6" s="14" t="s">
        <v>46</v>
      </c>
      <c r="C6" s="14">
        <f>C1</f>
        <v>150</v>
      </c>
      <c r="D6" s="32" t="s">
        <v>39</v>
      </c>
      <c r="E6" s="14"/>
      <c r="F6" s="118" t="s">
        <v>47</v>
      </c>
      <c r="G6" s="119">
        <v>3072</v>
      </c>
      <c r="H6" s="119">
        <f>G6*C6</f>
        <v>460800</v>
      </c>
      <c r="I6" s="120">
        <v>0.18</v>
      </c>
      <c r="J6" s="128">
        <f>I6*H6</f>
        <v>82944</v>
      </c>
      <c r="K6" s="122" t="s">
        <v>159</v>
      </c>
    </row>
    <row r="7" spans="1:11" s="34" customFormat="1" ht="100" customHeight="1">
      <c r="A7" s="117">
        <v>5</v>
      </c>
      <c r="B7" s="17" t="s">
        <v>48</v>
      </c>
      <c r="C7" s="14">
        <f>C1/10</f>
        <v>15</v>
      </c>
      <c r="D7" s="32" t="s">
        <v>39</v>
      </c>
      <c r="E7" s="14"/>
      <c r="F7" s="118" t="s">
        <v>49</v>
      </c>
      <c r="G7" s="119">
        <v>693</v>
      </c>
      <c r="H7" s="119">
        <f>G7*C7</f>
        <v>10395</v>
      </c>
      <c r="I7" s="120">
        <v>0.18</v>
      </c>
      <c r="J7" s="128">
        <f>I7*H7</f>
        <v>1871.1</v>
      </c>
      <c r="K7" s="122" t="s">
        <v>159</v>
      </c>
    </row>
    <row r="8" spans="1:11" ht="20.149999999999999" customHeight="1" thickBot="1">
      <c r="A8" s="148" t="s">
        <v>50</v>
      </c>
      <c r="B8" s="149"/>
      <c r="C8" s="149"/>
      <c r="D8" s="149"/>
      <c r="E8" s="149"/>
      <c r="F8" s="149"/>
      <c r="G8" s="149"/>
      <c r="H8" s="91">
        <f>SUM(H3:H7)</f>
        <v>1146945</v>
      </c>
      <c r="I8" s="92"/>
      <c r="J8" s="129">
        <f>SUM(J3:J7)</f>
        <v>206450.1</v>
      </c>
      <c r="K8" s="130"/>
    </row>
  </sheetData>
  <mergeCells count="1">
    <mergeCell ref="A8:G8"/>
  </mergeCells>
  <pageMargins left="0.25" right="0.25" top="0.75" bottom="0.75" header="0.3" footer="0.3"/>
  <pageSetup scale="50" fitToHeight="0" orientation="portrait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showGridLines="0" view="pageBreakPreview" topLeftCell="A13" zoomScale="70" zoomScaleNormal="70" zoomScaleSheetLayoutView="70" workbookViewId="0">
      <selection activeCell="G15" sqref="G15"/>
    </sheetView>
  </sheetViews>
  <sheetFormatPr defaultColWidth="9.1796875" defaultRowHeight="14.5"/>
  <cols>
    <col min="1" max="1" width="7.54296875" style="36" customWidth="1"/>
    <col min="2" max="2" width="17.453125" style="36" customWidth="1"/>
    <col min="3" max="3" width="12.453125" style="36" customWidth="1"/>
    <col min="4" max="6" width="20.7265625" style="36" customWidth="1"/>
    <col min="7" max="7" width="40.7265625" style="36" customWidth="1"/>
    <col min="8" max="9" width="20.7265625" style="40" customWidth="1"/>
    <col min="10" max="10" width="12.54296875" style="36" bestFit="1" customWidth="1"/>
    <col min="11" max="11" width="15.453125" style="36" bestFit="1" customWidth="1"/>
    <col min="12" max="12" width="26.1796875" style="36" customWidth="1"/>
    <col min="13" max="16384" width="9.1796875" style="36"/>
  </cols>
  <sheetData>
    <row r="1" spans="1:12" ht="15" thickBot="1">
      <c r="B1" t="s">
        <v>146</v>
      </c>
      <c r="C1">
        <f>Summary!C16</f>
        <v>150</v>
      </c>
    </row>
    <row r="2" spans="1:12" s="37" customFormat="1" ht="48.75" customHeight="1">
      <c r="A2" s="27" t="s">
        <v>37</v>
      </c>
      <c r="B2" s="28" t="s">
        <v>1</v>
      </c>
      <c r="C2" s="28" t="s">
        <v>51</v>
      </c>
      <c r="D2" s="28" t="s">
        <v>17</v>
      </c>
      <c r="E2" s="28" t="s">
        <v>18</v>
      </c>
      <c r="F2" s="28" t="s">
        <v>19</v>
      </c>
      <c r="G2" s="28" t="s">
        <v>20</v>
      </c>
      <c r="H2" s="121" t="s">
        <v>21</v>
      </c>
      <c r="I2" s="121" t="s">
        <v>22</v>
      </c>
      <c r="J2" s="28" t="s">
        <v>88</v>
      </c>
      <c r="K2" s="28" t="s">
        <v>94</v>
      </c>
      <c r="L2" s="28" t="s">
        <v>158</v>
      </c>
    </row>
    <row r="3" spans="1:12" s="37" customFormat="1" ht="100" customHeight="1">
      <c r="A3" s="7">
        <v>1</v>
      </c>
      <c r="B3" s="38" t="s">
        <v>119</v>
      </c>
      <c r="C3" s="6">
        <v>800</v>
      </c>
      <c r="D3" s="17" t="s">
        <v>120</v>
      </c>
      <c r="E3" s="14" t="s">
        <v>23</v>
      </c>
      <c r="F3" s="17"/>
      <c r="G3" s="15" t="s">
        <v>121</v>
      </c>
      <c r="H3" s="16">
        <v>110</v>
      </c>
      <c r="I3" s="39">
        <f t="shared" ref="I3:I15" si="0">H3*C3</f>
        <v>88000</v>
      </c>
      <c r="J3" s="62">
        <v>0.12</v>
      </c>
      <c r="K3" s="39">
        <f t="shared" ref="K3:K15" si="1">I3*J3</f>
        <v>10560</v>
      </c>
      <c r="L3" s="122" t="s">
        <v>163</v>
      </c>
    </row>
    <row r="4" spans="1:12" s="37" customFormat="1" ht="100" customHeight="1">
      <c r="A4" s="7">
        <f>1+A3</f>
        <v>2</v>
      </c>
      <c r="B4" s="38" t="s">
        <v>123</v>
      </c>
      <c r="C4" s="6">
        <v>500</v>
      </c>
      <c r="D4" s="17" t="s">
        <v>124</v>
      </c>
      <c r="E4" s="14" t="s">
        <v>23</v>
      </c>
      <c r="F4" s="17"/>
      <c r="G4" s="15" t="s">
        <v>125</v>
      </c>
      <c r="H4" s="16">
        <v>120</v>
      </c>
      <c r="I4" s="39">
        <f t="shared" si="0"/>
        <v>60000</v>
      </c>
      <c r="J4" s="62">
        <v>0.18</v>
      </c>
      <c r="K4" s="39">
        <f t="shared" si="1"/>
        <v>10800</v>
      </c>
      <c r="L4" s="122" t="s">
        <v>163</v>
      </c>
    </row>
    <row r="5" spans="1:12" s="37" customFormat="1" ht="100" customHeight="1">
      <c r="A5" s="7">
        <f t="shared" ref="A5:A16" si="2">1+A4</f>
        <v>3</v>
      </c>
      <c r="B5" s="38" t="s">
        <v>54</v>
      </c>
      <c r="C5" s="6">
        <v>300</v>
      </c>
      <c r="D5" s="14"/>
      <c r="E5" s="14" t="s">
        <v>23</v>
      </c>
      <c r="F5" s="17"/>
      <c r="G5" s="15" t="s">
        <v>126</v>
      </c>
      <c r="H5" s="16">
        <v>165</v>
      </c>
      <c r="I5" s="39">
        <f t="shared" si="0"/>
        <v>49500</v>
      </c>
      <c r="J5" s="62">
        <v>0.12</v>
      </c>
      <c r="K5" s="39">
        <f t="shared" si="1"/>
        <v>5940</v>
      </c>
      <c r="L5" s="122" t="s">
        <v>163</v>
      </c>
    </row>
    <row r="6" spans="1:12" s="37" customFormat="1" ht="100" customHeight="1">
      <c r="A6" s="7">
        <f t="shared" si="2"/>
        <v>4</v>
      </c>
      <c r="B6" s="38" t="s">
        <v>52</v>
      </c>
      <c r="C6" s="6">
        <v>300</v>
      </c>
      <c r="D6" s="17" t="s">
        <v>53</v>
      </c>
      <c r="E6" s="14" t="s">
        <v>23</v>
      </c>
      <c r="F6" s="17"/>
      <c r="G6" s="15" t="s">
        <v>122</v>
      </c>
      <c r="H6" s="16">
        <v>275</v>
      </c>
      <c r="I6" s="39">
        <f>H6*C6</f>
        <v>82500</v>
      </c>
      <c r="J6" s="62">
        <v>0.12</v>
      </c>
      <c r="K6" s="39">
        <f>I6*J6</f>
        <v>9900</v>
      </c>
      <c r="L6" s="122" t="s">
        <v>163</v>
      </c>
    </row>
    <row r="7" spans="1:12" s="37" customFormat="1" ht="100" customHeight="1">
      <c r="A7" s="7">
        <f t="shared" si="2"/>
        <v>5</v>
      </c>
      <c r="B7" s="38" t="s">
        <v>55</v>
      </c>
      <c r="C7" s="6">
        <v>160</v>
      </c>
      <c r="D7" s="14" t="s">
        <v>127</v>
      </c>
      <c r="E7" s="14" t="s">
        <v>23</v>
      </c>
      <c r="F7" s="14"/>
      <c r="G7" s="15" t="s">
        <v>168</v>
      </c>
      <c r="H7" s="16">
        <v>180</v>
      </c>
      <c r="I7" s="39">
        <f t="shared" si="0"/>
        <v>28800</v>
      </c>
      <c r="J7" s="62">
        <v>0.12</v>
      </c>
      <c r="K7" s="39">
        <f t="shared" si="1"/>
        <v>3456</v>
      </c>
      <c r="L7" s="122" t="s">
        <v>163</v>
      </c>
    </row>
    <row r="8" spans="1:12" s="37" customFormat="1" ht="100" customHeight="1">
      <c r="A8" s="7">
        <f t="shared" si="2"/>
        <v>6</v>
      </c>
      <c r="B8" s="38" t="s">
        <v>56</v>
      </c>
      <c r="C8" s="6">
        <v>160</v>
      </c>
      <c r="D8" s="14" t="s">
        <v>129</v>
      </c>
      <c r="E8" s="14" t="s">
        <v>23</v>
      </c>
      <c r="F8" s="14"/>
      <c r="G8" s="15" t="s">
        <v>128</v>
      </c>
      <c r="H8" s="16">
        <v>200</v>
      </c>
      <c r="I8" s="39">
        <f t="shared" si="0"/>
        <v>32000</v>
      </c>
      <c r="J8" s="62">
        <v>0.12</v>
      </c>
      <c r="K8" s="39">
        <f t="shared" si="1"/>
        <v>3840</v>
      </c>
      <c r="L8" s="122" t="s">
        <v>163</v>
      </c>
    </row>
    <row r="9" spans="1:12" s="116" customFormat="1" ht="100" customHeight="1">
      <c r="A9" s="20">
        <f t="shared" si="2"/>
        <v>7</v>
      </c>
      <c r="B9" s="21" t="s">
        <v>57</v>
      </c>
      <c r="C9" s="109">
        <v>10</v>
      </c>
      <c r="D9" s="17" t="s">
        <v>58</v>
      </c>
      <c r="E9" s="14" t="s">
        <v>23</v>
      </c>
      <c r="F9" s="17"/>
      <c r="G9" s="15" t="s">
        <v>90</v>
      </c>
      <c r="H9" s="16">
        <v>4200</v>
      </c>
      <c r="I9" s="114">
        <f t="shared" si="0"/>
        <v>42000</v>
      </c>
      <c r="J9" s="115">
        <v>0.18</v>
      </c>
      <c r="K9" s="114">
        <f t="shared" si="1"/>
        <v>7560</v>
      </c>
      <c r="L9" s="122" t="s">
        <v>163</v>
      </c>
    </row>
    <row r="10" spans="1:12" s="116" customFormat="1" ht="100" customHeight="1">
      <c r="A10" s="20">
        <f t="shared" si="2"/>
        <v>8</v>
      </c>
      <c r="B10" s="21" t="s">
        <v>59</v>
      </c>
      <c r="C10" s="109">
        <v>300</v>
      </c>
      <c r="D10" s="17" t="s">
        <v>60</v>
      </c>
      <c r="E10" s="14" t="s">
        <v>23</v>
      </c>
      <c r="F10" s="17"/>
      <c r="G10" s="15" t="s">
        <v>61</v>
      </c>
      <c r="H10" s="16">
        <v>160</v>
      </c>
      <c r="I10" s="114">
        <f t="shared" si="0"/>
        <v>48000</v>
      </c>
      <c r="J10" s="115">
        <v>0.18</v>
      </c>
      <c r="K10" s="114">
        <f t="shared" si="1"/>
        <v>8640</v>
      </c>
      <c r="L10" s="123"/>
    </row>
    <row r="11" spans="1:12" s="116" customFormat="1" ht="100" customHeight="1">
      <c r="A11" s="20">
        <f t="shared" si="2"/>
        <v>9</v>
      </c>
      <c r="B11" s="21" t="s">
        <v>62</v>
      </c>
      <c r="C11" s="109">
        <v>5</v>
      </c>
      <c r="D11" s="17"/>
      <c r="E11" s="14"/>
      <c r="F11" s="17"/>
      <c r="G11" s="15" t="s">
        <v>63</v>
      </c>
      <c r="H11" s="16">
        <v>10800</v>
      </c>
      <c r="I11" s="114">
        <f t="shared" si="0"/>
        <v>54000</v>
      </c>
      <c r="J11" s="115">
        <v>0.18</v>
      </c>
      <c r="K11" s="114">
        <f t="shared" si="1"/>
        <v>9720</v>
      </c>
      <c r="L11" s="123"/>
    </row>
    <row r="12" spans="1:12" s="116" customFormat="1" ht="119.25" customHeight="1">
      <c r="A12" s="20">
        <f t="shared" si="2"/>
        <v>10</v>
      </c>
      <c r="B12" s="21" t="s">
        <v>64</v>
      </c>
      <c r="C12" s="109">
        <v>10</v>
      </c>
      <c r="D12" s="17"/>
      <c r="E12" s="14"/>
      <c r="F12" s="17"/>
      <c r="G12" s="15" t="s">
        <v>65</v>
      </c>
      <c r="H12" s="16">
        <v>13000</v>
      </c>
      <c r="I12" s="114">
        <f t="shared" si="0"/>
        <v>130000</v>
      </c>
      <c r="J12" s="115">
        <v>0.18</v>
      </c>
      <c r="K12" s="114">
        <f t="shared" si="1"/>
        <v>23400</v>
      </c>
      <c r="L12" s="123"/>
    </row>
    <row r="13" spans="1:12" s="116" customFormat="1" ht="100" customHeight="1">
      <c r="A13" s="20">
        <f t="shared" si="2"/>
        <v>11</v>
      </c>
      <c r="B13" s="21" t="s">
        <v>66</v>
      </c>
      <c r="C13" s="109">
        <v>10</v>
      </c>
      <c r="D13" s="17" t="s">
        <v>67</v>
      </c>
      <c r="E13" s="14" t="s">
        <v>23</v>
      </c>
      <c r="F13" s="17"/>
      <c r="G13" s="15" t="s">
        <v>68</v>
      </c>
      <c r="H13" s="16">
        <v>1300</v>
      </c>
      <c r="I13" s="114">
        <f t="shared" si="0"/>
        <v>13000</v>
      </c>
      <c r="J13" s="115">
        <v>0.12</v>
      </c>
      <c r="K13" s="114">
        <f t="shared" si="1"/>
        <v>1560</v>
      </c>
      <c r="L13" s="123"/>
    </row>
    <row r="14" spans="1:12" s="116" customFormat="1" ht="100" customHeight="1">
      <c r="A14" s="20">
        <f t="shared" si="2"/>
        <v>12</v>
      </c>
      <c r="B14" s="21" t="s">
        <v>69</v>
      </c>
      <c r="C14" s="109">
        <v>10</v>
      </c>
      <c r="D14" s="17" t="s">
        <v>70</v>
      </c>
      <c r="E14" s="14" t="s">
        <v>23</v>
      </c>
      <c r="F14" s="17"/>
      <c r="G14" s="15" t="s">
        <v>71</v>
      </c>
      <c r="H14" s="16">
        <v>6500</v>
      </c>
      <c r="I14" s="114">
        <f t="shared" si="0"/>
        <v>65000</v>
      </c>
      <c r="J14" s="115">
        <v>0.18</v>
      </c>
      <c r="K14" s="114">
        <f t="shared" si="1"/>
        <v>11700</v>
      </c>
      <c r="L14" s="123"/>
    </row>
    <row r="15" spans="1:12" s="116" customFormat="1" ht="100" customHeight="1">
      <c r="A15" s="20">
        <f t="shared" si="2"/>
        <v>13</v>
      </c>
      <c r="B15" s="21" t="s">
        <v>72</v>
      </c>
      <c r="C15" s="109">
        <f>C1</f>
        <v>150</v>
      </c>
      <c r="D15" s="17"/>
      <c r="E15" s="14" t="s">
        <v>23</v>
      </c>
      <c r="F15" s="17"/>
      <c r="G15" s="15" t="s">
        <v>86</v>
      </c>
      <c r="H15" s="16">
        <v>3500</v>
      </c>
      <c r="I15" s="114">
        <f t="shared" si="0"/>
        <v>525000</v>
      </c>
      <c r="J15" s="115">
        <v>0.18</v>
      </c>
      <c r="K15" s="114">
        <f t="shared" si="1"/>
        <v>94500</v>
      </c>
      <c r="L15" s="123"/>
    </row>
    <row r="16" spans="1:12" s="116" customFormat="1" ht="100" customHeight="1">
      <c r="A16" s="20">
        <f t="shared" si="2"/>
        <v>14</v>
      </c>
      <c r="B16" s="135" t="s">
        <v>167</v>
      </c>
      <c r="C16" s="136">
        <v>10</v>
      </c>
      <c r="D16" s="137" t="s">
        <v>173</v>
      </c>
      <c r="E16" s="14" t="s">
        <v>23</v>
      </c>
      <c r="F16" s="137"/>
      <c r="G16" s="100" t="s">
        <v>172</v>
      </c>
      <c r="H16" s="101">
        <v>8500</v>
      </c>
      <c r="I16" s="114">
        <f>H16*C16</f>
        <v>85000</v>
      </c>
      <c r="J16" s="115">
        <v>0.18</v>
      </c>
      <c r="K16" s="114">
        <f>I16*J16</f>
        <v>15300</v>
      </c>
      <c r="L16" s="138"/>
    </row>
    <row r="17" spans="1:12" s="37" customFormat="1" ht="30" customHeight="1" thickBot="1">
      <c r="A17" s="146" t="s">
        <v>50</v>
      </c>
      <c r="B17" s="147"/>
      <c r="C17" s="147"/>
      <c r="D17" s="147"/>
      <c r="E17" s="147"/>
      <c r="F17" s="147"/>
      <c r="G17" s="147"/>
      <c r="H17" s="147"/>
      <c r="I17" s="124">
        <f>SUM(I3:I16)</f>
        <v>1302800</v>
      </c>
      <c r="J17" s="125"/>
      <c r="K17" s="124">
        <f>SUM(K3:K16)</f>
        <v>216876</v>
      </c>
      <c r="L17" s="126"/>
    </row>
  </sheetData>
  <mergeCells count="1">
    <mergeCell ref="A17:H17"/>
  </mergeCells>
  <conditionalFormatting sqref="D6">
    <cfRule type="duplicateValues" dxfId="5" priority="8" stopIfTrue="1"/>
  </conditionalFormatting>
  <conditionalFormatting sqref="D13:D16 D3:D4 F9:F11 D9:D11 F13:F16 F3:F6">
    <cfRule type="duplicateValues" dxfId="4" priority="7" stopIfTrue="1"/>
  </conditionalFormatting>
  <conditionalFormatting sqref="D5">
    <cfRule type="duplicateValues" dxfId="3" priority="6" stopIfTrue="1"/>
  </conditionalFormatting>
  <conditionalFormatting sqref="F8 D8">
    <cfRule type="duplicateValues" dxfId="2" priority="5" stopIfTrue="1"/>
  </conditionalFormatting>
  <conditionalFormatting sqref="F7 D7">
    <cfRule type="duplicateValues" dxfId="1" priority="4" stopIfTrue="1"/>
  </conditionalFormatting>
  <conditionalFormatting sqref="F12 D12">
    <cfRule type="duplicateValues" dxfId="0" priority="1" stopIfTrue="1"/>
  </conditionalFormatting>
  <pageMargins left="0.25" right="0.25" top="0.75" bottom="0.75" header="0.3" footer="0.3"/>
  <pageSetup scale="4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5" zoomScaleNormal="85" workbookViewId="0">
      <selection activeCell="E4" sqref="E4"/>
    </sheetView>
  </sheetViews>
  <sheetFormatPr defaultColWidth="21.1796875" defaultRowHeight="14.5"/>
  <cols>
    <col min="1" max="1" width="6.81640625" style="47" customWidth="1"/>
    <col min="2" max="2" width="29.26953125" style="47" customWidth="1"/>
    <col min="3" max="3" width="8.453125" style="47" bestFit="1" customWidth="1"/>
    <col min="4" max="4" width="26.26953125" style="47" customWidth="1"/>
    <col min="5" max="5" width="40.7265625" style="47" customWidth="1"/>
    <col min="6" max="6" width="17.26953125" style="47" customWidth="1"/>
    <col min="7" max="7" width="20.7265625" style="47" customWidth="1"/>
    <col min="8" max="8" width="5.7265625" style="47" bestFit="1" customWidth="1"/>
    <col min="9" max="9" width="16.7265625" style="47" customWidth="1"/>
    <col min="10" max="10" width="33.26953125" style="47" customWidth="1"/>
    <col min="11" max="16384" width="21.1796875" style="47"/>
  </cols>
  <sheetData>
    <row r="1" spans="1:10" ht="15" thickBot="1">
      <c r="B1" t="s">
        <v>146</v>
      </c>
      <c r="C1">
        <f>Summary!C16</f>
        <v>150</v>
      </c>
    </row>
    <row r="2" spans="1:10" ht="20.149999999999999" customHeight="1">
      <c r="A2" s="27" t="s">
        <v>76</v>
      </c>
      <c r="B2" s="28" t="s">
        <v>77</v>
      </c>
      <c r="C2" s="28" t="s">
        <v>78</v>
      </c>
      <c r="D2" s="28" t="s">
        <v>19</v>
      </c>
      <c r="E2" s="28" t="s">
        <v>20</v>
      </c>
      <c r="F2" s="60" t="s">
        <v>21</v>
      </c>
      <c r="G2" s="28" t="s">
        <v>22</v>
      </c>
      <c r="H2" s="28" t="s">
        <v>88</v>
      </c>
      <c r="I2" s="28" t="s">
        <v>89</v>
      </c>
      <c r="J2" s="28" t="s">
        <v>158</v>
      </c>
    </row>
    <row r="3" spans="1:10" ht="119.25" customHeight="1">
      <c r="A3" s="48">
        <v>1</v>
      </c>
      <c r="B3" s="49" t="s">
        <v>130</v>
      </c>
      <c r="C3" s="23">
        <f>C1</f>
        <v>150</v>
      </c>
      <c r="D3" s="58"/>
      <c r="E3" s="25" t="s">
        <v>157</v>
      </c>
      <c r="F3" s="59">
        <v>550</v>
      </c>
      <c r="G3" s="50">
        <f t="shared" ref="G3:G9" si="0">+F3*C3</f>
        <v>82500</v>
      </c>
      <c r="H3" s="61">
        <v>0.18</v>
      </c>
      <c r="I3" s="131">
        <f t="shared" ref="I3:I9" si="1">H3*G3</f>
        <v>14850</v>
      </c>
      <c r="J3" s="122" t="s">
        <v>164</v>
      </c>
    </row>
    <row r="4" spans="1:10" ht="140.25" customHeight="1">
      <c r="A4" s="48">
        <v>2</v>
      </c>
      <c r="B4" s="104" t="s">
        <v>132</v>
      </c>
      <c r="C4" s="23">
        <f>C1</f>
        <v>150</v>
      </c>
      <c r="D4" s="58"/>
      <c r="E4" s="103" t="s">
        <v>156</v>
      </c>
      <c r="F4" s="59">
        <v>950</v>
      </c>
      <c r="G4" s="50">
        <f t="shared" si="0"/>
        <v>142500</v>
      </c>
      <c r="H4" s="61">
        <v>0.18</v>
      </c>
      <c r="I4" s="131">
        <f t="shared" si="1"/>
        <v>25650</v>
      </c>
      <c r="J4" s="122" t="s">
        <v>164</v>
      </c>
    </row>
    <row r="5" spans="1:10" ht="88.5" customHeight="1">
      <c r="A5" s="48">
        <v>3</v>
      </c>
      <c r="B5" s="104" t="s">
        <v>133</v>
      </c>
      <c r="C5" s="23">
        <f>C1/10</f>
        <v>15</v>
      </c>
      <c r="D5" s="150"/>
      <c r="E5" s="103" t="s">
        <v>155</v>
      </c>
      <c r="F5" s="59">
        <v>1250</v>
      </c>
      <c r="G5" s="50">
        <f t="shared" si="0"/>
        <v>18750</v>
      </c>
      <c r="H5" s="61">
        <v>0.18</v>
      </c>
      <c r="I5" s="131">
        <f t="shared" si="1"/>
        <v>3375</v>
      </c>
      <c r="J5" s="122" t="s">
        <v>164</v>
      </c>
    </row>
    <row r="6" spans="1:10" ht="70.5" customHeight="1">
      <c r="A6" s="48">
        <v>4</v>
      </c>
      <c r="B6" s="104" t="s">
        <v>134</v>
      </c>
      <c r="C6" s="23">
        <f>C1/10</f>
        <v>15</v>
      </c>
      <c r="D6" s="150"/>
      <c r="E6" s="103" t="s">
        <v>131</v>
      </c>
      <c r="F6" s="59">
        <v>550</v>
      </c>
      <c r="G6" s="50">
        <f t="shared" si="0"/>
        <v>8250</v>
      </c>
      <c r="H6" s="61">
        <v>0.18</v>
      </c>
      <c r="I6" s="131">
        <f t="shared" si="1"/>
        <v>1485</v>
      </c>
      <c r="J6" s="122" t="s">
        <v>164</v>
      </c>
    </row>
    <row r="7" spans="1:10" ht="112.5" customHeight="1">
      <c r="A7" s="48">
        <v>5</v>
      </c>
      <c r="B7" s="104" t="s">
        <v>135</v>
      </c>
      <c r="C7" s="23">
        <f>C1/15</f>
        <v>10</v>
      </c>
      <c r="D7" s="108"/>
      <c r="E7" s="103" t="s">
        <v>154</v>
      </c>
      <c r="F7" s="59">
        <v>1350</v>
      </c>
      <c r="G7" s="50">
        <f t="shared" si="0"/>
        <v>13500</v>
      </c>
      <c r="H7" s="61">
        <v>0.18</v>
      </c>
      <c r="I7" s="131">
        <f t="shared" si="1"/>
        <v>2430</v>
      </c>
      <c r="J7" s="122" t="s">
        <v>164</v>
      </c>
    </row>
    <row r="8" spans="1:10" ht="101.25" customHeight="1">
      <c r="A8" s="48">
        <v>6</v>
      </c>
      <c r="B8" s="104" t="s">
        <v>136</v>
      </c>
      <c r="C8" s="23">
        <f>C1/15</f>
        <v>10</v>
      </c>
      <c r="D8" s="108"/>
      <c r="E8" s="103" t="s">
        <v>153</v>
      </c>
      <c r="F8" s="59">
        <v>1150</v>
      </c>
      <c r="G8" s="50">
        <f t="shared" si="0"/>
        <v>11500</v>
      </c>
      <c r="H8" s="61">
        <v>0.18</v>
      </c>
      <c r="I8" s="131">
        <f t="shared" si="1"/>
        <v>2070</v>
      </c>
      <c r="J8" s="122" t="s">
        <v>164</v>
      </c>
    </row>
    <row r="9" spans="1:10" ht="104.25" customHeight="1">
      <c r="A9" s="48">
        <v>7</v>
      </c>
      <c r="B9" s="105" t="s">
        <v>137</v>
      </c>
      <c r="C9" s="23">
        <f>C1/10</f>
        <v>15</v>
      </c>
      <c r="D9" s="108"/>
      <c r="E9" s="103" t="s">
        <v>152</v>
      </c>
      <c r="F9" s="59">
        <v>1850</v>
      </c>
      <c r="G9" s="50">
        <f t="shared" si="0"/>
        <v>27750</v>
      </c>
      <c r="H9" s="61">
        <v>0.18</v>
      </c>
      <c r="I9" s="131">
        <f t="shared" si="1"/>
        <v>4995</v>
      </c>
      <c r="J9" s="122" t="s">
        <v>164</v>
      </c>
    </row>
    <row r="10" spans="1:10" ht="15" thickBot="1">
      <c r="A10" s="88"/>
      <c r="B10" s="89"/>
      <c r="C10" s="89"/>
      <c r="D10" s="89"/>
      <c r="E10" s="89"/>
      <c r="F10" s="107" t="s">
        <v>27</v>
      </c>
      <c r="G10" s="90">
        <f>SUM(G3:G9)</f>
        <v>304750</v>
      </c>
      <c r="H10" s="89"/>
      <c r="I10" s="132">
        <f>SUM(I3:I9)</f>
        <v>54855</v>
      </c>
      <c r="J10" s="133"/>
    </row>
  </sheetData>
  <mergeCells count="1"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Room Appliances </vt:lpstr>
      <vt:lpstr>Bathroom Accessories</vt:lpstr>
      <vt:lpstr>Room Accessories </vt:lpstr>
      <vt:lpstr>LEATHERATTE ITEMS</vt:lpstr>
      <vt:lpstr>'Bathroom Accessories'!Print_Area</vt:lpstr>
      <vt:lpstr>'Room Accessories 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SHILADITYA CHATTORAJ</cp:lastModifiedBy>
  <cp:lastPrinted>2024-03-20T05:53:36Z</cp:lastPrinted>
  <dcterms:created xsi:type="dcterms:W3CDTF">2021-04-30T14:41:19Z</dcterms:created>
  <dcterms:modified xsi:type="dcterms:W3CDTF">2024-07-22T11:36:10Z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