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us\Documents\GitHub\AutoQuote\data\"/>
    </mc:Choice>
  </mc:AlternateContent>
  <xr:revisionPtr revIDLastSave="0" documentId="8_{0925294E-EAF4-451B-B054-AAF373C08947}" xr6:coauthVersionLast="47" xr6:coauthVersionMax="47" xr10:uidLastSave="{00000000-0000-0000-0000-000000000000}"/>
  <bookViews>
    <workbookView xWindow="1416" yWindow="1176" windowWidth="21624" windowHeight="11784" xr2:uid="{00000000-000D-0000-FFFF-FFFF00000000}"/>
  </bookViews>
  <sheets>
    <sheet name="Summary" sheetId="9" r:id="rId1"/>
    <sheet name="Room Appliances " sheetId="5" r:id="rId2"/>
    <sheet name="Bathroom Accessories" sheetId="6" r:id="rId3"/>
    <sheet name="Room Accessories " sheetId="7" r:id="rId4"/>
    <sheet name="TROLLEYS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0" localSheetId="0">'[1] Preopening Budget'!#REF!</definedName>
    <definedName name="\0">'[1] Preopening Budget'!#REF!</definedName>
    <definedName name="\C" localSheetId="0">'[2]  OS &amp; E -ordered'!#REF!</definedName>
    <definedName name="\C">'[2]  OS &amp; E -ordered'!#REF!</definedName>
    <definedName name="\F" localSheetId="0">#REF!</definedName>
    <definedName name="\F">#REF!</definedName>
    <definedName name="\J" localSheetId="0">#REF!</definedName>
    <definedName name="\J">#REF!</definedName>
    <definedName name="\P" localSheetId="0">'[2]  OS &amp; E -ordered'!#REF!</definedName>
    <definedName name="\P">'[2]  OS &amp; E -ordered'!#REF!</definedName>
    <definedName name="\Q" localSheetId="0">'[2]  OS &amp; E -ordered'!#REF!</definedName>
    <definedName name="\Q">'[2]  OS &amp; E -ordered'!#REF!</definedName>
    <definedName name="\S" localSheetId="0">'[2]  OS &amp; E -ordered'!#REF!</definedName>
    <definedName name="\S">'[2]  OS &amp; E -ordered'!#REF!</definedName>
    <definedName name="\X" localSheetId="0">'[2]  OS &amp; E -ordered'!#REF!</definedName>
    <definedName name="\X">'[2]  OS &amp; E -ordered'!#REF!</definedName>
    <definedName name="\Y" localSheetId="0">'[2]  OS &amp; E -ordered'!#REF!</definedName>
    <definedName name="\Y">'[2]  OS &amp; E -ordered'!#REF!</definedName>
    <definedName name="__123Graph_ACurrent" hidden="1">'[3]Office Space'!$O$43:$AA$43</definedName>
    <definedName name="__123Graph_BCurrent" hidden="1">'[3]Office Space'!$O$44:$AA$44</definedName>
    <definedName name="__123Graph_XCurrent" hidden="1">'[3]Office Space'!$O$8:$AA$8</definedName>
    <definedName name="_01_Jan_03">'[3]Office Space'!$H$2</definedName>
    <definedName name="_6005___SALARIE" localSheetId="0">#REF!</definedName>
    <definedName name="_6005___SALARIE">#REF!</definedName>
    <definedName name="_6010___VACATIO" localSheetId="0">#REF!</definedName>
    <definedName name="_6010___VACATIO">#REF!</definedName>
    <definedName name="_6015___PAYROLL" localSheetId="0">'[4] Preopening Budget'!#REF!</definedName>
    <definedName name="_6015___PAYROLL">'[4] Preopening Budget'!#REF!</definedName>
    <definedName name="_6020___CONTRAC" localSheetId="0">#REF!</definedName>
    <definedName name="_6020___CONTRAC">#REF!</definedName>
    <definedName name="_6025___PERSONN" localSheetId="0">#REF!</definedName>
    <definedName name="_6025___PERSONN">#REF!</definedName>
    <definedName name="_6030___TRANSFE" localSheetId="0">#REF!</definedName>
    <definedName name="_6030___TRANSFE">#REF!</definedName>
    <definedName name="_6035___PARKING" localSheetId="0">#REF!</definedName>
    <definedName name="_6035___PARKING">#REF!</definedName>
    <definedName name="_6040___AUTOMOB" localSheetId="0">'[1] Preopening Budget'!#REF!</definedName>
    <definedName name="_6040___AUTOMOB">'[1] Preopening Budget'!#REF!</definedName>
    <definedName name="_6045___TELEPHO" localSheetId="0">'[1] Preopening Budget'!#REF!</definedName>
    <definedName name="_6045___TELEPHO">'[1] Preopening Budget'!#REF!</definedName>
    <definedName name="_6055___TRAVEL_" localSheetId="0">'[1] Preopening Budget'!#REF!</definedName>
    <definedName name="_6055___TRAVEL_">'[1] Preopening Budget'!#REF!</definedName>
    <definedName name="_6060___BUSINES" localSheetId="0">'[1] Preopening Budget'!#REF!</definedName>
    <definedName name="_6060___BUSINES">'[1] Preopening Budget'!#REF!</definedName>
    <definedName name="_6065___ASSOCIA" localSheetId="0">'[1] Preopening Budget'!#REF!</definedName>
    <definedName name="_6065___ASSOCIA">'[1] Preopening Budget'!#REF!</definedName>
    <definedName name="_6070___TRADE_P" localSheetId="0">'[1] Preopening Budget'!#REF!</definedName>
    <definedName name="_6070___TRADE_P">'[1] Preopening Budget'!#REF!</definedName>
    <definedName name="_6075___OFFICE_" localSheetId="0">'[1] Preopening Budget'!#REF!</definedName>
    <definedName name="_6075___OFFICE_">'[1] Preopening Budget'!#REF!</definedName>
    <definedName name="_6080___INTERNA" localSheetId="0">'[1] Preopening Budget'!#REF!</definedName>
    <definedName name="_6080___INTERNA">'[1] Preopening Budget'!#REF!</definedName>
    <definedName name="_6085___NATIONA" localSheetId="0">'[1] Preopening Budget'!#REF!</definedName>
    <definedName name="_6085___NATIONA">'[1] Preopening Budget'!#REF!</definedName>
    <definedName name="_6095___PROMOTI" localSheetId="0">'[1] Preopening Budget'!#REF!</definedName>
    <definedName name="_6095___PROMOTI">'[1] Preopening Budget'!#REF!</definedName>
    <definedName name="_6105___BROCHUR" localSheetId="0">'[1] Preopening Budget'!#REF!</definedName>
    <definedName name="_6105___BROCHUR">'[1] Preopening Budget'!#REF!</definedName>
    <definedName name="_6110___AUDIO_V" localSheetId="0">'[1] Preopening Budget'!#REF!</definedName>
    <definedName name="_6110___AUDIO_V">'[1] Preopening Budget'!#REF!</definedName>
    <definedName name="_6115___PUBLIC_" localSheetId="0">'[1] Preopening Budget'!#REF!</definedName>
    <definedName name="_6115___PUBLIC_">'[1] Preopening Budget'!#REF!</definedName>
    <definedName name="_6120___OPENING" localSheetId="0">#REF!</definedName>
    <definedName name="_6120___OPENING">#REF!</definedName>
    <definedName name="_6125___TRAININ" localSheetId="0">'[1] Preopening Budget'!#REF!</definedName>
    <definedName name="_6125___TRAININ">'[1] Preopening Budget'!#REF!</definedName>
    <definedName name="_6130___EMPLOYE" localSheetId="0">'[1] Preopening Budget'!#REF!</definedName>
    <definedName name="_6130___EMPLOYE">'[1] Preopening Budget'!#REF!</definedName>
    <definedName name="_6135___OFFICE_" localSheetId="0">#REF!</definedName>
    <definedName name="_6135___OFFICE_">#REF!</definedName>
    <definedName name="_6140___OFFICE_" localSheetId="0">'[1] Preopening Budget'!#REF!</definedName>
    <definedName name="_6140___OFFICE_">'[1] Preopening Budget'!#REF!</definedName>
    <definedName name="_6145___LICENSE" localSheetId="0">#REF!</definedName>
    <definedName name="_6145___LICENSE">#REF!</definedName>
    <definedName name="_6150___PROFESS" localSheetId="0">'[1] Preopening Budget'!#REF!</definedName>
    <definedName name="_6150___PROFESS">'[1] Preopening Budget'!#REF!</definedName>
    <definedName name="_6155___OPENING" localSheetId="0">#REF!</definedName>
    <definedName name="_6155___OPENING">#REF!</definedName>
    <definedName name="_6165___UTILITI" localSheetId="0">'[1] Preopening Budget'!#REF!</definedName>
    <definedName name="_6165___UTILITI">'[1] Preopening Budget'!#REF!</definedName>
    <definedName name="_6170___SECURIT" localSheetId="0">'[1] Preopening Budget'!#REF!</definedName>
    <definedName name="_6170___SECURIT">'[1] Preopening Budget'!#REF!</definedName>
    <definedName name="_6175___MISCELL" localSheetId="0">'[1] Preopening Budget'!#REF!</definedName>
    <definedName name="_6175___MISCELL">'[1] Preopening Budget'!#REF!</definedName>
    <definedName name="_Fill" localSheetId="0" hidden="1">'[2]  OS &amp; E -ordered'!#REF!</definedName>
    <definedName name="_Fill" hidden="1">'[2]  OS &amp; E -ordered'!#REF!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0</definedName>
    <definedName name="_Sort" localSheetId="0" hidden="1">#REF!</definedName>
    <definedName name="_Sort" hidden="1">#REF!</definedName>
    <definedName name="a_Input_Budget_Year" localSheetId="0">#REF!</definedName>
    <definedName name="a_Input_Budget_Year">#REF!</definedName>
    <definedName name="a_Input_Data" localSheetId="0">#REF!</definedName>
    <definedName name="a_Input_Data">#REF!</definedName>
    <definedName name="Accounting" localSheetId="0">'[5]Contract Labor'!#REF!</definedName>
    <definedName name="Accounting">'[5]Contract Labor'!#REF!</definedName>
    <definedName name="Acct" localSheetId="0">#REF!</definedName>
    <definedName name="Acct">#REF!</definedName>
    <definedName name="Admin" localSheetId="0">#REF!</definedName>
    <definedName name="Admin">#REF!</definedName>
    <definedName name="ADOther" localSheetId="0">'[5] Dues'!#REF!</definedName>
    <definedName name="ADOther">'[5] Dues'!#REF!</definedName>
    <definedName name="AG_total">'[6]A &amp; G'!$J$154</definedName>
    <definedName name="aloft_belt" localSheetId="0">#REF!</definedName>
    <definedName name="aloft_belt">#REF!</definedName>
    <definedName name="aloft_outerwear" localSheetId="0">#REF!</definedName>
    <definedName name="aloft_outerwear">#REF!</definedName>
    <definedName name="aloft_shirt" localSheetId="0">#REF!</definedName>
    <definedName name="aloft_shirt">#REF!</definedName>
    <definedName name="aloha_f_fte" localSheetId="0">#REF!</definedName>
    <definedName name="aloha_f_fte">#REF!</definedName>
    <definedName name="aloha_m_fte" localSheetId="0">#REF!</definedName>
    <definedName name="aloha_m_fte">#REF!</definedName>
    <definedName name="aloha_pant_f" localSheetId="0">#REF!</definedName>
    <definedName name="aloha_pant_f">#REF!</definedName>
    <definedName name="aloha_pant_m" localSheetId="0">#REF!</definedName>
    <definedName name="aloha_pant_m">#REF!</definedName>
    <definedName name="aloha_shirt_black" localSheetId="0">#REF!</definedName>
    <definedName name="aloha_shirt_black">#REF!</definedName>
    <definedName name="aloha_shirt_blue" localSheetId="0">#REF!</definedName>
    <definedName name="aloha_shirt_blue">#REF!</definedName>
    <definedName name="aloha_shirt_espresso" localSheetId="0">#REF!</definedName>
    <definedName name="aloha_shirt_espresso">#REF!</definedName>
    <definedName name="aloha_shirt_green" localSheetId="0">#REF!</definedName>
    <definedName name="aloha_shirt_green">#REF!</definedName>
    <definedName name="aloha_skirt_f" localSheetId="0">#REF!</definedName>
    <definedName name="aloha_skirt_f">#REF!</definedName>
    <definedName name="aloha_sweater" localSheetId="0">#REF!</definedName>
    <definedName name="aloha_sweater">#REF!</definedName>
    <definedName name="AREA_AG">'[6]A &amp; G'!$C$5:$C$72+'[6]A &amp; G'!$C$79:$C$142+'[6]A &amp; G'!$C$147:$C$152</definedName>
    <definedName name="associates" localSheetId="0">#REF!</definedName>
    <definedName name="associates">#REF!</definedName>
    <definedName name="b_Budget_Summary" localSheetId="0">#REF!</definedName>
    <definedName name="b_Budget_Summary">#REF!</definedName>
    <definedName name="BMHuman_Resources_Printed_Material" localSheetId="0">'[5]Brochures &amp; Materials'!#REF!</definedName>
    <definedName name="BMHuman_Resources_Printed_Material">'[5]Brochures &amp; Materials'!#REF!</definedName>
    <definedName name="BMMeeting_Facilities_Guide" localSheetId="0">'[5]Brochures &amp; Materials'!#REF!</definedName>
    <definedName name="BMMeeting_Facilities_Guide">'[5]Brochures &amp; Materials'!#REF!</definedName>
    <definedName name="bmmTariff" localSheetId="0">'[5]Brochures &amp; Materials'!#REF!</definedName>
    <definedName name="bmmTariff">'[5]Brochures &amp; Materials'!#REF!</definedName>
    <definedName name="bmmtemp" localSheetId="0">'[5]Brochures &amp; Materials'!#REF!</definedName>
    <definedName name="bmmtemp">'[5]Brochures &amp; Materials'!#REF!</definedName>
    <definedName name="BMPhotography" localSheetId="0">'[5]Brochures &amp; Materials'!#REF!</definedName>
    <definedName name="BMPhotography">'[5]Brochures &amp; Materials'!#REF!</definedName>
    <definedName name="body_wash" localSheetId="0">#REF!</definedName>
    <definedName name="body_wash">#REF!</definedName>
    <definedName name="body_wash_cons" localSheetId="0">#REF!</definedName>
    <definedName name="body_wash_cons">#REF!</definedName>
    <definedName name="body_wash_dis" localSheetId="0">#REF!</definedName>
    <definedName name="body_wash_dis">#REF!</definedName>
    <definedName name="BPOther" localSheetId="0">'[5]Business Promo'!#REF!</definedName>
    <definedName name="BPOther">'[5]Business Promo'!#REF!</definedName>
    <definedName name="BQT" localSheetId="0">#REF!</definedName>
    <definedName name="BQT">#REF!</definedName>
    <definedName name="Brand" localSheetId="0">#REF!</definedName>
    <definedName name="Brand">#REF!</definedName>
    <definedName name="Budget_Summary_Worksheet" localSheetId="0">#REF!</definedName>
    <definedName name="Budget_Summary_Worksheet">#REF!</definedName>
    <definedName name="C_" localSheetId="0">#REF!</definedName>
    <definedName name="C_">#REF!</definedName>
    <definedName name="c_Miniplan" localSheetId="0">#REF!</definedName>
    <definedName name="c_Miniplan">#REF!</definedName>
    <definedName name="cap_coffee" localSheetId="0">#REF!</definedName>
    <definedName name="cap_coffee">#REF!</definedName>
    <definedName name="cap_coffee_cons" localSheetId="0">#REF!</definedName>
    <definedName name="cap_coffee_cons">#REF!</definedName>
    <definedName name="change_form" localSheetId="0">#REF!</definedName>
    <definedName name="change_form">#REF!</definedName>
    <definedName name="Chart_of_Pre_Opening_Accounts" localSheetId="0">#REF!</definedName>
    <definedName name="Chart_of_Pre_Opening_Accounts">#REF!</definedName>
    <definedName name="Check_Request_Procedures" localSheetId="0">#REF!</definedName>
    <definedName name="Check_Request_Procedures">#REF!</definedName>
    <definedName name="chef_coat" localSheetId="0">#REF!</definedName>
    <definedName name="chef_coat">#REF!</definedName>
    <definedName name="chef_fte" localSheetId="0">#REF!</definedName>
    <definedName name="chef_fte">#REF!</definedName>
    <definedName name="chef_pant" localSheetId="0">#REF!</definedName>
    <definedName name="chef_pant">#REF!</definedName>
    <definedName name="club" localSheetId="0">#REF!</definedName>
    <definedName name="club">#REF!</definedName>
    <definedName name="coffee_cond" localSheetId="0">#REF!</definedName>
    <definedName name="coffee_cond">#REF!</definedName>
    <definedName name="coffee_cond_cons" localSheetId="0">#REF!</definedName>
    <definedName name="coffee_cond_cons">#REF!</definedName>
    <definedName name="coffee_decaf" localSheetId="0">#REF!</definedName>
    <definedName name="coffee_decaf">#REF!</definedName>
    <definedName name="coffee_decaf_cons" localSheetId="0">#REF!</definedName>
    <definedName name="coffee_decaf_cons">#REF!</definedName>
    <definedName name="coffee_heat_band" localSheetId="0">#REF!</definedName>
    <definedName name="coffee_heat_band">#REF!</definedName>
    <definedName name="coffee_heat_band_cons" localSheetId="0">#REF!</definedName>
    <definedName name="coffee_heat_band_cons">#REF!</definedName>
    <definedName name="coffee_reg" localSheetId="0">#REF!</definedName>
    <definedName name="coffee_reg">#REF!</definedName>
    <definedName name="coffee_reg_cons" localSheetId="0">#REF!</definedName>
    <definedName name="coffee_reg_cons">#REF!</definedName>
    <definedName name="Common_Parts" localSheetId="0">#REF!</definedName>
    <definedName name="Common_Parts">#REF!</definedName>
    <definedName name="Contingency">'[7]Sheraton Reef Village'!$H$36</definedName>
    <definedName name="ContServ1">'[8]Rooms - FO'!$A$34:$F$42</definedName>
    <definedName name="cover" localSheetId="0">#REF!</definedName>
    <definedName name="cover">#REF!</definedName>
    <definedName name="Cover_sheet" localSheetId="0">#REF!</definedName>
    <definedName name="Cover_sheet">#REF!</definedName>
    <definedName name="crib_mattress" localSheetId="0">#REF!</definedName>
    <definedName name="crib_mattress">#REF!</definedName>
    <definedName name="crib_par" localSheetId="0">#REF!</definedName>
    <definedName name="crib_par">#REF!</definedName>
    <definedName name="CRIBS" localSheetId="0">#REF!</definedName>
    <definedName name="CRIBS">#REF!</definedName>
    <definedName name="ct_Administrative" localSheetId="0">'[5]Contract Labor'!#REF!</definedName>
    <definedName name="ct_Administrative">'[5]Contract Labor'!#REF!</definedName>
    <definedName name="ct_Human_Resources" localSheetId="0">'[5]Contract Labor'!#REF!</definedName>
    <definedName name="ct_Human_Resources">'[5]Contract Labor'!#REF!</definedName>
    <definedName name="cup_coffee" localSheetId="0">#REF!</definedName>
    <definedName name="cup_coffee">#REF!</definedName>
    <definedName name="cup_coffee_cons" localSheetId="0">#REF!</definedName>
    <definedName name="cup_coffee_cons">#REF!</definedName>
    <definedName name="cup_water" localSheetId="0">#REF!</definedName>
    <definedName name="cup_water">#REF!</definedName>
    <definedName name="cup_water_cons" localSheetId="0">#REF!</definedName>
    <definedName name="cup_water_cons">#REF!</definedName>
    <definedName name="d_Freight_Estimate" localSheetId="0">#REF!</definedName>
    <definedName name="d_Freight_Estimate">#REF!</definedName>
    <definedName name="d_Shipping_Overseas" localSheetId="0">#REF!</definedName>
    <definedName name="d_Shipping_Overseas">#REF!</definedName>
    <definedName name="d_Shipping_US" localSheetId="0">#REF!</definedName>
    <definedName name="d_Shipping_US">#REF!</definedName>
    <definedName name="d_Specialty_Mobiles" localSheetId="0">#REF!</definedName>
    <definedName name="d_Specialty_Mobiles">#REF!</definedName>
    <definedName name="DATA" localSheetId="0">#REF!</definedName>
    <definedName name="DATA">#REF!</definedName>
    <definedName name="DATA2" localSheetId="0">'[2]  OS &amp; E -ordered'!#REF!</definedName>
    <definedName name="DATA2">'[2]  OS &amp; E -ordered'!#REF!</definedName>
    <definedName name="_xlnm.Database" localSheetId="0">#REF!</definedName>
    <definedName name="_xlnm.Database">#REF!</definedName>
    <definedName name="datarange" localSheetId="0">#REF!</definedName>
    <definedName name="datarange">#REF!</definedName>
    <definedName name="ddd" localSheetId="3" hidden="1">{"Mahattan 2",#N/A,FALSE,"B";"Manhattan 1",#N/A,FALSE,"B"}</definedName>
    <definedName name="ddd" hidden="1">{"Mahattan 2",#N/A,FALSE,"B";"Manhattan 1",#N/A,FALSE,"B"}</definedName>
    <definedName name="dddd" localSheetId="0">#REF!</definedName>
    <definedName name="dddd">#REF!</definedName>
    <definedName name="Department_Heads" localSheetId="0">[5]Relo!#REF!</definedName>
    <definedName name="Department_Heads">[5]Relo!#REF!</definedName>
    <definedName name="DIFFERENCE" localSheetId="0">'[2]  OS &amp; E -ordered'!#REF!</definedName>
    <definedName name="DIFFERENCE">'[2]  OS &amp; E -ordered'!#REF!</definedName>
    <definedName name="DISCOUNT" localSheetId="0">'[9]Cast Iron'!#REF!</definedName>
    <definedName name="DISCOUNT">'[9]Cast Iron'!#REF!</definedName>
    <definedName name="dispenser_batteries" localSheetId="0">#REF!</definedName>
    <definedName name="dispenser_batteries">#REF!</definedName>
    <definedName name="DND_hang_tag" localSheetId="0">#REF!</definedName>
    <definedName name="DND_hang_tag">#REF!</definedName>
    <definedName name="DND_hang_tag_cons" localSheetId="0">#REF!</definedName>
    <definedName name="DND_hang_tag_cons">#REF!</definedName>
    <definedName name="DOSM" localSheetId="0">#REF!</definedName>
    <definedName name="DOSM">#REF!</definedName>
    <definedName name="doubles" localSheetId="0">#REF!</definedName>
    <definedName name="doubles">#REF!</definedName>
    <definedName name="dqueen_bath" localSheetId="0">#REF!</definedName>
    <definedName name="dqueen_bath">#REF!</definedName>
    <definedName name="dqueen_bolster" localSheetId="0">#REF!</definedName>
    <definedName name="dqueen_bolster">#REF!</definedName>
    <definedName name="dqueen_bottom" localSheetId="0">#REF!</definedName>
    <definedName name="dqueen_bottom">#REF!</definedName>
    <definedName name="dqueen_duvet" localSheetId="0">#REF!</definedName>
    <definedName name="dqueen_duvet">#REF!</definedName>
    <definedName name="dqueen_hand" localSheetId="0">#REF!</definedName>
    <definedName name="dqueen_hand">#REF!</definedName>
    <definedName name="dqueen_mat" localSheetId="0">#REF!</definedName>
    <definedName name="dqueen_mat">#REF!</definedName>
    <definedName name="dqueen_other" localSheetId="0">#REF!</definedName>
    <definedName name="dqueen_other">#REF!</definedName>
    <definedName name="dqueen_pad" localSheetId="0">#REF!</definedName>
    <definedName name="dqueen_pad">#REF!</definedName>
    <definedName name="dqueen_pillow" localSheetId="0">#REF!</definedName>
    <definedName name="dqueen_pillow">#REF!</definedName>
    <definedName name="dqueen_pillow_hypo" localSheetId="0">#REF!</definedName>
    <definedName name="dqueen_pillow_hypo">#REF!</definedName>
    <definedName name="dqueen_wash" localSheetId="0">#REF!</definedName>
    <definedName name="dqueen_wash">#REF!</definedName>
    <definedName name="duvet_par" localSheetId="0">#REF!</definedName>
    <definedName name="duvet_par">#REF!</definedName>
    <definedName name="e_Csave_Dept_Budget" localSheetId="0">#REF!</definedName>
    <definedName name="e_Csave_Dept_Budget">#REF!</definedName>
    <definedName name="e_Csave_Staffing_Detail" localSheetId="0">#REF!</definedName>
    <definedName name="e_Csave_Staffing_Detail">#REF!</definedName>
    <definedName name="Ea_Casters_and_Wheels" localSheetId="0">#REF!</definedName>
    <definedName name="Ea_Casters_and_Wheels">#REF!</definedName>
    <definedName name="ear_bud" localSheetId="0">#REF!</definedName>
    <definedName name="ear_bud">#REF!</definedName>
    <definedName name="ear_bud_cons" localSheetId="0">#REF!</definedName>
    <definedName name="ear_bud_cons">#REF!</definedName>
    <definedName name="Eb_Totes_Shelves_Organizers" localSheetId="0">#REF!</definedName>
    <definedName name="Eb_Totes_Shelves_Organizers">#REF!</definedName>
    <definedName name="Ec_Mobile_Supplier" localSheetId="0">#REF!</definedName>
    <definedName name="Ec_Mobile_Supplier">#REF!</definedName>
    <definedName name="Ed_Super_Supplier" localSheetId="0">#REF!</definedName>
    <definedName name="Ed_Super_Supplier">#REF!</definedName>
    <definedName name="Edr">[10]program!$Q$45</definedName>
    <definedName name="Ee_Tote_Carrier" localSheetId="0">#REF!</definedName>
    <definedName name="Ee_Tote_Carrier">#REF!</definedName>
    <definedName name="Ef_Junior_Supplier" localSheetId="0">#REF!</definedName>
    <definedName name="Ef_Junior_Supplier">#REF!</definedName>
    <definedName name="Eg_Mobile_Collector" localSheetId="0">#REF!</definedName>
    <definedName name="Eg_Mobile_Collector">#REF!</definedName>
    <definedName name="Eh_Pick_Station" localSheetId="0">#REF!</definedName>
    <definedName name="Eh_Pick_Station">#REF!</definedName>
    <definedName name="Ei_Accessories" localSheetId="0">#REF!</definedName>
    <definedName name="Ei_Accessories">#REF!</definedName>
    <definedName name="Ej_Mobile_Labels" localSheetId="0">#REF!</definedName>
    <definedName name="Ej_Mobile_Labels">#REF!</definedName>
    <definedName name="Ek_Tote_Labels" localSheetId="0">#REF!</definedName>
    <definedName name="Ek_Tote_Labels">#REF!</definedName>
    <definedName name="Ek_Tote_Labels_Dots" localSheetId="0">#REF!</definedName>
    <definedName name="Ek_Tote_Labels_Dots">#REF!</definedName>
    <definedName name="El_Power_Assembly" localSheetId="0">#REF!</definedName>
    <definedName name="El_Power_Assembly">#REF!</definedName>
    <definedName name="ELEVATORS" localSheetId="0">'[2]  OS &amp; E -ordered'!#REF!</definedName>
    <definedName name="ELEVATORS">'[2]  OS &amp; E -ordered'!#REF!</definedName>
    <definedName name="Eng" localSheetId="0">#REF!</definedName>
    <definedName name="Eng">#REF!</definedName>
    <definedName name="engineer_jacket" localSheetId="0">#REF!</definedName>
    <definedName name="engineer_jacket">#REF!</definedName>
    <definedName name="engineer_pant" localSheetId="0">#REF!</definedName>
    <definedName name="engineer_pant">#REF!</definedName>
    <definedName name="engineer_shirt" localSheetId="0">#REF!</definedName>
    <definedName name="engineer_shirt">#REF!</definedName>
    <definedName name="engineering_fte" localSheetId="0">#REF!</definedName>
    <definedName name="engineering_fte">#REF!</definedName>
    <definedName name="Executive_Committee" localSheetId="0">[5]Relo!#REF!</definedName>
    <definedName name="Executive_Committee">[5]Relo!#REF!</definedName>
    <definedName name="Expense_Report_Procedures" localSheetId="0">#REF!</definedName>
    <definedName name="Expense_Report_Procedures">#REF!</definedName>
    <definedName name="extra" localSheetId="0">#REF!</definedName>
    <definedName name="extra">#REF!</definedName>
    <definedName name="F___B_Test_Meals" localSheetId="0">[5]TRAINING!#REF!</definedName>
    <definedName name="F___B_Test_Meals">[5]TRAINING!#REF!</definedName>
    <definedName name="f_Csave_ROI_A" localSheetId="0">#REF!</definedName>
    <definedName name="f_Csave_ROI_A">#REF!</definedName>
    <definedName name="f_Csave_ROI_B" localSheetId="0">#REF!</definedName>
    <definedName name="f_Csave_ROI_B">#REF!</definedName>
    <definedName name="face_wash" localSheetId="0">#REF!</definedName>
    <definedName name="face_wash">#REF!</definedName>
    <definedName name="face_wash_cons" localSheetId="0">#REF!</definedName>
    <definedName name="face_wash_cons">#REF!</definedName>
    <definedName name="facial" localSheetId="0">#REF!</definedName>
    <definedName name="facial">#REF!</definedName>
    <definedName name="facial_cons" localSheetId="0">#REF!</definedName>
    <definedName name="facial_cons">#REF!</definedName>
    <definedName name="FB" localSheetId="0">#REF!</definedName>
    <definedName name="FB">#REF!</definedName>
    <definedName name="FORMA_ONLY2" localSheetId="0">'[2]  OS &amp; E -ordered'!#REF!</definedName>
    <definedName name="FORMA_ONLY2">'[2]  OS &amp; E -ordered'!#REF!</definedName>
    <definedName name="freight" localSheetId="0">#REF!</definedName>
    <definedName name="freight">#REF!</definedName>
    <definedName name="FRIEGHT" localSheetId="0">'[2]  OS &amp; E -ordered'!#REF!</definedName>
    <definedName name="FRIEGHT">'[2]  OS &amp; E -ordered'!#REF!</definedName>
    <definedName name="full" localSheetId="0">#REF!</definedName>
    <definedName name="full">#REF!</definedName>
    <definedName name="Furniture_Set_Up_costs" localSheetId="0">'[5]Office Rental'!#REF!</definedName>
    <definedName name="Furniture_Set_Up_costs">'[5]Office Rental'!#REF!</definedName>
    <definedName name="g_Exec_Sum_A" localSheetId="0">#REF!</definedName>
    <definedName name="g_Exec_Sum_A">#REF!</definedName>
    <definedName name="g_Exec_Sum_B" localSheetId="0">#REF!</definedName>
    <definedName name="g_Exec_Sum_B">#REF!</definedName>
    <definedName name="Gesamtkatalog_Abf_ExportPL" localSheetId="0">#REF!</definedName>
    <definedName name="Gesamtkatalog_Abf_ExportPL">#REF!</definedName>
    <definedName name="Gesamtkatalog_Neu_Abfrage" localSheetId="0">#REF!</definedName>
    <definedName name="Gesamtkatalog_Neu_Abfrage">#REF!</definedName>
    <definedName name="ggg" localSheetId="3" hidden="1">{"Mahattan 2",#N/A,FALSE,"B";"Manhattan 1",#N/A,FALSE,"B"}</definedName>
    <definedName name="ggg" hidden="1">{"Mahattan 2",#N/A,FALSE,"B";"Manhattan 1",#N/A,FALSE,"B"}</definedName>
    <definedName name="GM" localSheetId="0">#REF!</definedName>
    <definedName name="GM">#REF!</definedName>
    <definedName name="gsupply_inv" localSheetId="0">#REF!</definedName>
    <definedName name="gsupply_inv">#REF!</definedName>
    <definedName name="Guest_Rooms" localSheetId="0">#REF!</definedName>
    <definedName name="Guest_Rooms">#REF!</definedName>
    <definedName name="GUESTROOMS" localSheetId="0">'[2]  OS &amp; E -ordered'!#REF!</definedName>
    <definedName name="GUESTROOMS">'[2]  OS &amp; E -ordered'!#REF!</definedName>
    <definedName name="h_Savings_ORN_A" localSheetId="0">#REF!</definedName>
    <definedName name="h_Savings_ORN_A">#REF!</definedName>
    <definedName name="h_Savings_ORN_B" localSheetId="0">#REF!</definedName>
    <definedName name="h_Savings_ORN_B">#REF!</definedName>
    <definedName name="hand_lotion" localSheetId="0">#REF!</definedName>
    <definedName name="hand_lotion">#REF!</definedName>
    <definedName name="hand_lotion_cons" localSheetId="0">#REF!</definedName>
    <definedName name="hand_lotion_cons">#REF!</definedName>
    <definedName name="hanger" localSheetId="0">#REF!</definedName>
    <definedName name="hanger">#REF!</definedName>
    <definedName name="hanger_cons" localSheetId="0">#REF!</definedName>
    <definedName name="hanger_cons">#REF!</definedName>
    <definedName name="HEOS_TTL" localSheetId="0">'[2]  OS &amp; E -ordered'!#REF!</definedName>
    <definedName name="HEOS_TTL">'[2]  OS &amp; E -ordered'!#REF!</definedName>
    <definedName name="hire_hall_equipment" localSheetId="0">'[5]HR RECRUITING'!#REF!</definedName>
    <definedName name="hire_hall_equipment">'[5]HR RECRUITING'!#REF!</definedName>
    <definedName name="HK" localSheetId="0">#REF!</definedName>
    <definedName name="HK">#REF!</definedName>
    <definedName name="hotel_name" localSheetId="0">#REF!</definedName>
    <definedName name="hotel_name">#REF!</definedName>
    <definedName name="hotel_occ" localSheetId="0">#REF!</definedName>
    <definedName name="hotel_occ">#REF!</definedName>
    <definedName name="Hotels_2">[11]Data!$B$1:$AJ$1</definedName>
    <definedName name="Hr" localSheetId="0">'[5]Contract Labor'!#REF!</definedName>
    <definedName name="Hr">'[5]Contract Labor'!#REF!</definedName>
    <definedName name="HR_Employee_Screening" localSheetId="0">'[5]HR RECRUITING'!#REF!</definedName>
    <definedName name="HR_Employee_Screening">'[5]HR RECRUITING'!#REF!</definedName>
    <definedName name="HR_Hire_Hall_Advertising" localSheetId="0">'[5]HR RECRUITING'!#REF!</definedName>
    <definedName name="HR_Hire_Hall_Advertising">'[5]HR RECRUITING'!#REF!</definedName>
    <definedName name="HR_Hire_Hall_Printed_Materials" localSheetId="0">'[5]HR RECRUITING'!#REF!</definedName>
    <definedName name="HR_Hire_Hall_Printed_Materials">'[5]HR RECRUITING'!#REF!</definedName>
    <definedName name="I" localSheetId="0">#REF!</definedName>
    <definedName name="I">#REF!</definedName>
    <definedName name="i_Payback_Months_A" localSheetId="0">#REF!</definedName>
    <definedName name="i_Payback_Months_A">#REF!</definedName>
    <definedName name="i_Payback_Months_B" localSheetId="0">#REF!</definedName>
    <definedName name="i_Payback_Months_B">#REF!</definedName>
    <definedName name="inflation" localSheetId="0">#REF!</definedName>
    <definedName name="inflation">#REF!</definedName>
    <definedName name="Instruction_Information" localSheetId="0">#REF!</definedName>
    <definedName name="Instruction_Information">#REF!</definedName>
    <definedName name="IPS_hardware">'[12]OA-Email'!$I$28</definedName>
    <definedName name="Junior_Supplier" localSheetId="0">#REF!</definedName>
    <definedName name="Junior_Supplier">#REF!</definedName>
    <definedName name="key_dept_heads" localSheetId="0">[5]Relo!#REF!</definedName>
    <definedName name="key_dept_heads">[5]Relo!#REF!</definedName>
    <definedName name="keys" localSheetId="0">#REF!</definedName>
    <definedName name="keys">#REF!</definedName>
    <definedName name="Kick_Off_Event" localSheetId="0">[5]TRAINING!#REF!</definedName>
    <definedName name="Kick_Off_Event">[5]TRAINING!#REF!</definedName>
    <definedName name="king_bath" localSheetId="0">#REF!</definedName>
    <definedName name="king_bath">#REF!</definedName>
    <definedName name="king_bolster" localSheetId="0">#REF!</definedName>
    <definedName name="king_bolster">#REF!</definedName>
    <definedName name="king_bottom" localSheetId="0">#REF!</definedName>
    <definedName name="king_bottom">#REF!</definedName>
    <definedName name="king_duvet" localSheetId="0">#REF!</definedName>
    <definedName name="king_duvet">#REF!</definedName>
    <definedName name="king_hand" localSheetId="0">#REF!</definedName>
    <definedName name="king_hand">#REF!</definedName>
    <definedName name="king_mat" localSheetId="0">#REF!</definedName>
    <definedName name="king_mat">#REF!</definedName>
    <definedName name="king_other" localSheetId="0">#REF!</definedName>
    <definedName name="king_other">#REF!</definedName>
    <definedName name="king_pad" localSheetId="0">#REF!</definedName>
    <definedName name="king_pad">#REF!</definedName>
    <definedName name="king_pillow" localSheetId="0">#REF!</definedName>
    <definedName name="king_pillow">#REF!</definedName>
    <definedName name="king_pillow_hypo" localSheetId="0">#REF!</definedName>
    <definedName name="king_pillow_hypo">#REF!</definedName>
    <definedName name="king_wash" localSheetId="0">#REF!</definedName>
    <definedName name="king_wash">#REF!</definedName>
    <definedName name="kings" localSheetId="0">#REF!</definedName>
    <definedName name="kings">#REF!</definedName>
    <definedName name="L" localSheetId="0">'[2]  OS &amp; E -ordered'!#REF!</definedName>
    <definedName name="L">'[2]  OS &amp; E -ordered'!#REF!</definedName>
    <definedName name="linen_par" localSheetId="0">#REF!</definedName>
    <definedName name="linen_par">#REF!</definedName>
    <definedName name="lll" localSheetId="0">#REF!</definedName>
    <definedName name="lll">#REF!</definedName>
    <definedName name="LMAirport_Signage" localSheetId="0">#REF!</definedName>
    <definedName name="LMAirport_Signage">#REF!</definedName>
    <definedName name="LMConsumer_Advertising" localSheetId="0">#REF!</definedName>
    <definedName name="LMConsumer_Advertising">#REF!</definedName>
    <definedName name="LMHuman_Resources_Recruitment" localSheetId="0">#REF!</definedName>
    <definedName name="LMHuman_Resources_Recruitment">#REF!</definedName>
    <definedName name="loft_dqueen" localSheetId="0">#REF!</definedName>
    <definedName name="loft_dqueen">#REF!</definedName>
    <definedName name="loft_dqueen_ada" localSheetId="0">#REF!</definedName>
    <definedName name="loft_dqueen_ada">#REF!</definedName>
    <definedName name="loft_dqueen_beds" localSheetId="0">#REF!</definedName>
    <definedName name="loft_dqueen_beds">#REF!</definedName>
    <definedName name="loft_king" localSheetId="0">#REF!</definedName>
    <definedName name="loft_king">#REF!</definedName>
    <definedName name="loft_king_ada" localSheetId="0">#REF!</definedName>
    <definedName name="loft_king_ada">#REF!</definedName>
    <definedName name="loft_king_beds" localSheetId="0">#REF!</definedName>
    <definedName name="loft_king_beds">#REF!</definedName>
    <definedName name="M" localSheetId="0">'[2]  OS &amp; E -ordered'!#REF!</definedName>
    <definedName name="M">'[2]  OS &amp; E -ordered'!#REF!</definedName>
    <definedName name="MAAirport_Signage" localSheetId="0">'[5]Media &amp; Advertising'!#REF!</definedName>
    <definedName name="MAAirport_Signage">'[5]Media &amp; Advertising'!#REF!</definedName>
    <definedName name="MADirect_Mail" localSheetId="0">'[5]Media &amp; Advertising'!#REF!</definedName>
    <definedName name="MADirect_Mail">'[5]Media &amp; Advertising'!#REF!</definedName>
    <definedName name="MALocal_Media" localSheetId="0">'[5]Media &amp; Advertising'!#REF!</definedName>
    <definedName name="MALocal_Media">'[5]Media &amp; Advertising'!#REF!</definedName>
    <definedName name="MANational_Media" localSheetId="0">'[5]Media &amp; Advertising'!#REF!</definedName>
    <definedName name="MANational_Media">'[5]Media &amp; Advertising'!#REF!</definedName>
    <definedName name="MAPromotional_Displays" localSheetId="0">'[5]Media &amp; Advertising'!#REF!</definedName>
    <definedName name="MAPromotional_Displays">'[5]Media &amp; Advertising'!#REF!</definedName>
    <definedName name="MATrade_Publications" localSheetId="0">'[5]Media &amp; Advertising'!#REF!</definedName>
    <definedName name="MATrade_Publications">'[5]Media &amp; Advertising'!#REF!</definedName>
    <definedName name="mattress_pad_par" localSheetId="0">#REF!</definedName>
    <definedName name="mattress_pad_par">#REF!</definedName>
    <definedName name="media_production" localSheetId="0">'[5]Media &amp; Advertising'!#REF!</definedName>
    <definedName name="media_production">'[5]Media &amp; Advertising'!#REF!</definedName>
    <definedName name="mileage_worksheet" localSheetId="0">#REF!</definedName>
    <definedName name="mileage_worksheet">#REF!</definedName>
    <definedName name="MISCOther_Departments" localSheetId="0">[5]Operations!#REF!</definedName>
    <definedName name="MISCOther_Departments">[5]Operations!#REF!</definedName>
    <definedName name="Mobile_Collector" localSheetId="0">#REF!</definedName>
    <definedName name="Mobile_Collector">#REF!</definedName>
    <definedName name="Mobile_Supplier" localSheetId="0">#REF!</definedName>
    <definedName name="Mobile_Supplier">#REF!</definedName>
    <definedName name="module" localSheetId="0">#REF!</definedName>
    <definedName name="module">#REF!</definedName>
    <definedName name="Monthly_Telephone_Switch_Rental" localSheetId="0">'[5]Telephone &amp; Postage'!#REF!</definedName>
    <definedName name="Monthly_Telephone_Switch_Rental">'[5]Telephone &amp; Postage'!#REF!</definedName>
    <definedName name="Moving_To_Hotel" localSheetId="0">'[5]Office Rental'!#REF!</definedName>
    <definedName name="Moving_To_Hotel">'[5]Office Rental'!#REF!</definedName>
    <definedName name="MS_Parts_Objects" localSheetId="0">#REF!</definedName>
    <definedName name="MS_Parts_Objects">#REF!</definedName>
    <definedName name="MS_Parts_Pricing" localSheetId="0">#REF!</definedName>
    <definedName name="MS_Parts_Pricing">#REF!</definedName>
    <definedName name="Name">[13]Index!$C$2</definedName>
    <definedName name="NAME2" localSheetId="0">'[2]  OS &amp; E -ordered'!#REF!</definedName>
    <definedName name="NAME2">'[2]  OS &amp; E -ordered'!#REF!</definedName>
    <definedName name="Nuuc" localSheetId="0">#REF!</definedName>
    <definedName name="Nuuc">#REF!</definedName>
    <definedName name="OAGift" localSheetId="0">'[5]Opening Assistance'!#REF!</definedName>
    <definedName name="OAGift">'[5]Opening Assistance'!#REF!</definedName>
    <definedName name="OAHotel" localSheetId="0">'[5]Opening Assistance'!#REF!</definedName>
    <definedName name="OAHotel">'[5]Opening Assistance'!#REF!</definedName>
    <definedName name="OAMileage_Allowance" localSheetId="0">'[5]Opening Assistance'!#REF!</definedName>
    <definedName name="OAMileage_Allowance">'[5]Opening Assistance'!#REF!</definedName>
    <definedName name="OAPer_Diem" localSheetId="0">'[5]Opening Assistance'!#REF!</definedName>
    <definedName name="OAPer_Diem">'[5]Opening Assistance'!#REF!</definedName>
    <definedName name="OASalary___Benefits" localSheetId="0">'[5]Opening Assistance'!#REF!</definedName>
    <definedName name="OASalary___Benefits">'[5]Opening Assistance'!#REF!</definedName>
    <definedName name="OFERFurniture_Rental" localSheetId="0">'[5]Eqpmnt lease'!#REF!</definedName>
    <definedName name="OFERFurniture_Rental">'[5]Eqpmnt lease'!#REF!</definedName>
    <definedName name="OFERMass_Hire_Equipment" localSheetId="0">'[5]Eqpmnt lease'!#REF!</definedName>
    <definedName name="OFERMass_Hire_Equipment">'[5]Eqpmnt lease'!#REF!</definedName>
    <definedName name="OFSRSet_Up___Moving_Costs" localSheetId="0">'[5]Office Rental'!#REF!</definedName>
    <definedName name="OFSRSet_Up___Moving_Costs">'[5]Office Rental'!#REF!</definedName>
    <definedName name="OPENDATE" localSheetId="0">#REF!</definedName>
    <definedName name="OPENDATE">#REF!</definedName>
    <definedName name="opening" localSheetId="0">#REF!</definedName>
    <definedName name="opening">#REF!</definedName>
    <definedName name="opening_date">'[3]Office Space'!$H$2</definedName>
    <definedName name="ORIGINAL" localSheetId="0">'[2]  OS &amp; E -ordered'!#REF!</definedName>
    <definedName name="ORIGINAL">'[2]  OS &amp; E -ordered'!#REF!</definedName>
    <definedName name="OSEdata" localSheetId="0">#REF!</definedName>
    <definedName name="OSEdata">#REF!</definedName>
    <definedName name="OSInitial_Order" localSheetId="0">#REF!</definedName>
    <definedName name="OSInitial_Order">#REF!</definedName>
    <definedName name="OSMarketing" localSheetId="0">#REF!</definedName>
    <definedName name="OSMarketing">#REF!</definedName>
    <definedName name="OSOperations" localSheetId="0">#REF!</definedName>
    <definedName name="OSOperations">#REF!</definedName>
    <definedName name="OSOther" localSheetId="0">#REF!</definedName>
    <definedName name="OSOther">#REF!</definedName>
    <definedName name="Other" localSheetId="0">'[5]Telephone &amp; Postage'!#REF!</definedName>
    <definedName name="Other">'[5]Telephone &amp; Postage'!#REF!</definedName>
    <definedName name="OTSRPre_Opening_Space" localSheetId="0">'[5]Office Rental'!#REF!</definedName>
    <definedName name="OTSRPre_Opening_Space">'[5]Office Rental'!#REF!</definedName>
    <definedName name="OUTLETS" localSheetId="0">'[2]  OS &amp; E -ordered'!#REF!</definedName>
    <definedName name="OUTLETS">'[2]  OS &amp; E -ordered'!#REF!</definedName>
    <definedName name="OWNER" localSheetId="0">'[14]PO Office - Bran'!#REF!</definedName>
    <definedName name="OWNER">'[14]PO Office - Bran'!#REF!</definedName>
    <definedName name="P" localSheetId="0">#REF!</definedName>
    <definedName name="P">#REF!</definedName>
    <definedName name="paper_pad" localSheetId="0">#REF!</definedName>
    <definedName name="paper_pad">#REF!</definedName>
    <definedName name="paper_pad_cons" localSheetId="0">#REF!</definedName>
    <definedName name="paper_pad_cons">#REF!</definedName>
    <definedName name="pencil" localSheetId="0">#REF!</definedName>
    <definedName name="pencil">#REF!</definedName>
    <definedName name="pencil_cons" localSheetId="0">#REF!</definedName>
    <definedName name="pencil_cons">#REF!</definedName>
    <definedName name="pet_hang_tag" localSheetId="0">#REF!</definedName>
    <definedName name="pet_hang_tag">#REF!</definedName>
    <definedName name="pet_hang_tag_con" localSheetId="0">#REF!</definedName>
    <definedName name="pet_hang_tag_con">#REF!</definedName>
    <definedName name="PHONES" localSheetId="0">'[2]  OS &amp; E -ordered'!#REF!</definedName>
    <definedName name="PHONES">'[2]  OS &amp; E -ordered'!#REF!</definedName>
    <definedName name="pick_n_pack" localSheetId="0">#REF!</definedName>
    <definedName name="pick_n_pack">#REF!</definedName>
    <definedName name="pillow_par" localSheetId="0">#REF!</definedName>
    <definedName name="pillow_par">#REF!</definedName>
    <definedName name="PM" localSheetId="0">#REF!</definedName>
    <definedName name="PM">#REF!</definedName>
    <definedName name="po_log" localSheetId="0">#REF!</definedName>
    <definedName name="po_log">#REF!</definedName>
    <definedName name="po_proceduresa" localSheetId="0">#REF!</definedName>
    <definedName name="po_proceduresa">#REF!</definedName>
    <definedName name="post_card" localSheetId="0">#REF!</definedName>
    <definedName name="post_card">#REF!</definedName>
    <definedName name="post_card_cons" localSheetId="0">#REF!</definedName>
    <definedName name="post_card_cons">#REF!</definedName>
    <definedName name="Power_Assembly" localSheetId="0">#REF!</definedName>
    <definedName name="Power_Assembly">#REF!</definedName>
    <definedName name="_xlnm.Print_Area" localSheetId="3">'Room Accessories '!$A$1:$M$20</definedName>
    <definedName name="_xlnm.Print_Area" localSheetId="0">Summary!$A$1:$D$34</definedName>
    <definedName name="_xlnm.Print_Area" localSheetId="4">TROLLEYS!$A$1:$J$5</definedName>
    <definedName name="_xlnm.Print_Area">#REF!</definedName>
    <definedName name="PRINT1.1" localSheetId="0">#REF!</definedName>
    <definedName name="PRINT1.1">#REF!</definedName>
    <definedName name="PRINT2" localSheetId="3">'[2]  OS &amp; E -ordered'!#REF!</definedName>
    <definedName name="PRINT2" localSheetId="0">'[2]  OS &amp; E -ordered'!#REF!</definedName>
    <definedName name="PRINT2">'[2]  OS &amp; E -ordered'!#REF!</definedName>
    <definedName name="ProjectName">[10]program!$F$2</definedName>
    <definedName name="Prop_Name">[15]MPP!$M$28</definedName>
    <definedName name="PROP_TYPE" localSheetId="0">'[2]  OS &amp; E -ordered'!#REF!</definedName>
    <definedName name="PROP_TYPE">'[2]  OS &amp; E -ordered'!#REF!</definedName>
    <definedName name="PRRetainer" localSheetId="0">'[5]Public Relations'!#REF!</definedName>
    <definedName name="PRRetainer">'[5]Public Relations'!#REF!</definedName>
    <definedName name="PS_marketing" localSheetId="0">'[5]PS &amp; O'!#REF!</definedName>
    <definedName name="PS_marketing">'[5]PS &amp; O'!#REF!</definedName>
    <definedName name="PS_other" localSheetId="0">'[5]PS &amp; O'!#REF!</definedName>
    <definedName name="PS_other">'[5]PS &amp; O'!#REF!</definedName>
    <definedName name="PSOperations" localSheetId="0">'[5]PS &amp; O'!#REF!</definedName>
    <definedName name="PSOperations">'[5]PS &amp; O'!#REF!</definedName>
    <definedName name="Purchase_order_Procedures" localSheetId="3">#REF!</definedName>
    <definedName name="Purchase_order_Procedures" localSheetId="0">#REF!</definedName>
    <definedName name="Purchase_order_Procedures">#REF!</definedName>
    <definedName name="purchasing" localSheetId="0">#REF!</definedName>
    <definedName name="purchasing">#REF!</definedName>
    <definedName name="PURCHASING_FEE" localSheetId="3">'[2]  OS &amp; E -ordered'!#REF!</definedName>
    <definedName name="PURCHASING_FEE" localSheetId="0">'[2]  OS &amp; E -ordered'!#REF!</definedName>
    <definedName name="PURCHASING_FEE">'[2]  OS &amp; E -ordered'!#REF!</definedName>
    <definedName name="qqq" localSheetId="0">#REF!</definedName>
    <definedName name="qqq">#REF!</definedName>
    <definedName name="queen" localSheetId="0">#REF!</definedName>
    <definedName name="queen">#REF!</definedName>
    <definedName name="Ra_Casters_and_Wheels" localSheetId="0">#REF!</definedName>
    <definedName name="Ra_Casters_and_Wheels">#REF!</definedName>
    <definedName name="RAW_TTL" localSheetId="0">'[2]  OS &amp; E -ordered'!#REF!</definedName>
    <definedName name="RAW_TTL">'[2]  OS &amp; E -ordered'!#REF!</definedName>
    <definedName name="Rb_Totes_Shelves_Organizers" localSheetId="0">#REF!</definedName>
    <definedName name="Rb_Totes_Shelves_Organizers">#REF!</definedName>
    <definedName name="Rc_Mobile_Supplier" localSheetId="0">#REF!</definedName>
    <definedName name="Rc_Mobile_Supplier">#REF!</definedName>
    <definedName name="Rd_Super_Supplier" localSheetId="0">#REF!</definedName>
    <definedName name="Rd_Super_Supplier">#REF!</definedName>
    <definedName name="Re_Tote_Carrier" localSheetId="0">#REF!</definedName>
    <definedName name="Re_Tote_Carrier">#REF!</definedName>
    <definedName name="recharge_occ" localSheetId="0">#REF!</definedName>
    <definedName name="recharge_occ">#REF!</definedName>
    <definedName name="recharge_par" localSheetId="0">#REF!</definedName>
    <definedName name="recharge_par">#REF!</definedName>
    <definedName name="recharge_towel" localSheetId="0">#REF!</definedName>
    <definedName name="recharge_towel">#REF!</definedName>
    <definedName name="Recognition_Program" localSheetId="0">[5]TRAINING!#REF!</definedName>
    <definedName name="Recognition_Program">[5]TRAINING!#REF!</definedName>
    <definedName name="refresh_f_fte" localSheetId="0">#REF!</definedName>
    <definedName name="refresh_f_fte">#REF!</definedName>
    <definedName name="refresh_m_fte" localSheetId="0">#REF!</definedName>
    <definedName name="refresh_m_fte">#REF!</definedName>
    <definedName name="refresh_pant_f" localSheetId="0">#REF!</definedName>
    <definedName name="refresh_pant_f">#REF!</definedName>
    <definedName name="refresh_pant_m" localSheetId="0">#REF!</definedName>
    <definedName name="refresh_pant_m">#REF!</definedName>
    <definedName name="refresh_shirt_f" localSheetId="0">#REF!</definedName>
    <definedName name="refresh_shirt_f">#REF!</definedName>
    <definedName name="refresh_shirt_m" localSheetId="0">#REF!</definedName>
    <definedName name="refresh_shirt_m">#REF!</definedName>
    <definedName name="relo_keys_dept_heads" localSheetId="0">[5]Relo!#REF!</definedName>
    <definedName name="relo_keys_dept_heads">[5]Relo!#REF!</definedName>
    <definedName name="Renovated_dbls" localSheetId="0">#REF!</definedName>
    <definedName name="Renovated_dbls">#REF!</definedName>
    <definedName name="Renovated_kings" localSheetId="0">#REF!</definedName>
    <definedName name="Renovated_kings">#REF!</definedName>
    <definedName name="Rf_Junior_Supplier" localSheetId="0">#REF!</definedName>
    <definedName name="Rf_Junior_Supplier">#REF!</definedName>
    <definedName name="Rg_Mobile_Collector" localSheetId="0">#REF!</definedName>
    <definedName name="Rg_Mobile_Collector">#REF!</definedName>
    <definedName name="Rh_Pick_Station" localSheetId="0">#REF!</definedName>
    <definedName name="Rh_Pick_Station">#REF!</definedName>
    <definedName name="Ri_Accessories" localSheetId="0">#REF!</definedName>
    <definedName name="Ri_Accessories">#REF!</definedName>
    <definedName name="Rj_Mobile_Labels" localSheetId="0">#REF!</definedName>
    <definedName name="Rj_Mobile_Labels">#REF!</definedName>
    <definedName name="Rk_Tote_Labels" localSheetId="0">#REF!</definedName>
    <definedName name="Rk_Tote_Labels">#REF!</definedName>
    <definedName name="Rk_Tote_Labels_Dots" localSheetId="0">#REF!</definedName>
    <definedName name="Rk_Tote_Labels_Dots">#REF!</definedName>
    <definedName name="Rl_Common_Parts" localSheetId="0">#REF!</definedName>
    <definedName name="Rl_Common_Parts">#REF!</definedName>
    <definedName name="RM" localSheetId="0">#REF!</definedName>
    <definedName name="RM">#REF!</definedName>
    <definedName name="Rm_Power_Assembly" localSheetId="0">#REF!</definedName>
    <definedName name="Rm_Power_Assembly">#REF!</definedName>
    <definedName name="room_left" localSheetId="0">#REF!</definedName>
    <definedName name="room_left">#REF!</definedName>
    <definedName name="room_right" localSheetId="0">#REF!</definedName>
    <definedName name="room_right">#REF!</definedName>
    <definedName name="Rooms">'[7]Sheraton Reef Village'!$C$8</definedName>
    <definedName name="SALES">'[16]ITEM DETAILS'!$A$187:$IV$204</definedName>
    <definedName name="sales_tax" localSheetId="3">#REF!</definedName>
    <definedName name="sales_tax" localSheetId="0">#REF!</definedName>
    <definedName name="sales_tax">#REF!</definedName>
    <definedName name="se" localSheetId="0">#REF!</definedName>
    <definedName name="se">#REF!</definedName>
    <definedName name="Security_systems___Monitoring_Services" localSheetId="3">'[5]Office Rental'!#REF!</definedName>
    <definedName name="Security_systems___Monitoring_Services" localSheetId="0">'[5]Office Rental'!#REF!</definedName>
    <definedName name="Security_systems___Monitoring_Services">'[5]Office Rental'!#REF!</definedName>
    <definedName name="see_gree_card_cons" localSheetId="0">#REF!</definedName>
    <definedName name="see_gree_card_cons">#REF!</definedName>
    <definedName name="see_green_card" localSheetId="0">#REF!</definedName>
    <definedName name="see_green_card">#REF!</definedName>
    <definedName name="see_green_card_cons" localSheetId="0">#REF!</definedName>
    <definedName name="see_green_card_cons">#REF!</definedName>
    <definedName name="shampoo" localSheetId="0">#REF!</definedName>
    <definedName name="shampoo">#REF!</definedName>
    <definedName name="shampoo_cons" localSheetId="0">#REF!</definedName>
    <definedName name="shampoo_cons">#REF!</definedName>
    <definedName name="shampoo_dis" localSheetId="0">#REF!</definedName>
    <definedName name="shampoo_dis">#REF!</definedName>
    <definedName name="SHEETS" localSheetId="0">#REF!</definedName>
    <definedName name="SHEETS">#REF!</definedName>
    <definedName name="shipextra" localSheetId="0">#REF!</definedName>
    <definedName name="shipextra">#REF!</definedName>
    <definedName name="showers" localSheetId="0">#REF!</definedName>
    <definedName name="showers">#REF!</definedName>
    <definedName name="SIGNS" localSheetId="0">'[2]  OS &amp; E -ordered'!#REF!</definedName>
    <definedName name="SIGNS">'[2]  OS &amp; E -ordered'!#REF!</definedName>
    <definedName name="SM" localSheetId="0">#REF!</definedName>
    <definedName name="SM">#REF!</definedName>
    <definedName name="SMOK" localSheetId="0">#REF!</definedName>
    <definedName name="SMOK">#REF!</definedName>
    <definedName name="soap" localSheetId="0">#REF!</definedName>
    <definedName name="soap">#REF!</definedName>
    <definedName name="soap_cons" localSheetId="0">#REF!</definedName>
    <definedName name="soap_cons">#REF!</definedName>
    <definedName name="soap_dish" localSheetId="0">#REF!</definedName>
    <definedName name="soap_dish">#REF!</definedName>
    <definedName name="soap_dish_cons" localSheetId="0">#REF!</definedName>
    <definedName name="soap_dish_cons">#REF!</definedName>
    <definedName name="SPELL" localSheetId="0">#REF!</definedName>
    <definedName name="SPELL">#REF!</definedName>
    <definedName name="SPELL2" localSheetId="0">'[2]  OS &amp; E -ordered'!#REF!</definedName>
    <definedName name="SPELL2">'[2]  OS &amp; E -ordered'!#REF!</definedName>
    <definedName name="spg" localSheetId="0">#REF!</definedName>
    <definedName name="spg">#REF!</definedName>
    <definedName name="SPG_rooms" localSheetId="0">#REF!</definedName>
    <definedName name="SPG_rooms">#REF!</definedName>
    <definedName name="splash_occ" localSheetId="0">#REF!</definedName>
    <definedName name="splash_occ">#REF!</definedName>
    <definedName name="splash_par" localSheetId="0">#REF!</definedName>
    <definedName name="splash_par">#REF!</definedName>
    <definedName name="splash_towel" localSheetId="0">#REF!</definedName>
    <definedName name="splash_towel">#REF!</definedName>
    <definedName name="START_LINE" localSheetId="0">'[17]OFFICE SPACE'!#REF!</definedName>
    <definedName name="START_LINE">'[17]OFFICE SPACE'!#REF!</definedName>
    <definedName name="STAY" localSheetId="0">'[2]  OS &amp; E -ordered'!#REF!</definedName>
    <definedName name="STAY">'[2]  OS &amp; E -ordered'!#REF!</definedName>
    <definedName name="SUBTOTAL_FOOD__" localSheetId="0">'[2]  OS &amp; E -ordered'!#REF!</definedName>
    <definedName name="SUBTOTAL_FOOD__">'[2]  OS &amp; E -ordered'!#REF!</definedName>
    <definedName name="SUBTOTAL_GENERA" localSheetId="0">'[2]  OS &amp; E -ordered'!#REF!</definedName>
    <definedName name="SUBTOTAL_GENERA">'[2]  OS &amp; E -ordered'!#REF!</definedName>
    <definedName name="SUBTOTAL_GUESTR" localSheetId="0">'[2]  OS &amp; E -ordered'!#REF!</definedName>
    <definedName name="SUBTOTAL_GUESTR">'[2]  OS &amp; E -ordered'!#REF!</definedName>
    <definedName name="SUBTOTAL_HOUSEK" localSheetId="0">'[2]  OS &amp; E -ordered'!#REF!</definedName>
    <definedName name="SUBTOTAL_HOUSEK">'[2]  OS &amp; E -ordered'!#REF!</definedName>
    <definedName name="SUBTOTAL_LOBBY" localSheetId="0">'[2]  OS &amp; E -ordered'!#REF!</definedName>
    <definedName name="SUBTOTAL_LOBBY">'[2]  OS &amp; E -ordered'!#REF!</definedName>
    <definedName name="SUBTOTAL_MARKET" localSheetId="0">'[2]  OS &amp; E -ordered'!#REF!</definedName>
    <definedName name="SUBTOTAL_MARKET">'[2]  OS &amp; E -ordered'!#REF!</definedName>
    <definedName name="SUBTOTAL_OUTDOO" localSheetId="0">'[2]  OS &amp; E -ordered'!#REF!</definedName>
    <definedName name="SUBTOTAL_OUTDOO">'[2]  OS &amp; E -ordered'!#REF!</definedName>
    <definedName name="suites" localSheetId="0">#REF!</definedName>
    <definedName name="suites">#REF!</definedName>
    <definedName name="SUMMARY" localSheetId="0">'[2]  OS &amp; E -ordered'!#REF!</definedName>
    <definedName name="SUMMARY">'[2]  OS &amp; E -ordered'!#REF!</definedName>
    <definedName name="Super_Supplier" localSheetId="0">#REF!</definedName>
    <definedName name="Super_Supplier">#REF!</definedName>
    <definedName name="te_dept_heads" localSheetId="0">[5]Relo!#REF!</definedName>
    <definedName name="te_dept_heads">[5]Relo!#REF!</definedName>
    <definedName name="te_ec" localSheetId="0">[5]Relo!#REF!</definedName>
    <definedName name="te_ec">[5]Relo!#REF!</definedName>
    <definedName name="te_managers" localSheetId="0">[5]Relo!#REF!</definedName>
    <definedName name="te_managers">[5]Relo!#REF!</definedName>
    <definedName name="tea_decaf" localSheetId="0">#REF!</definedName>
    <definedName name="tea_decaf">#REF!</definedName>
    <definedName name="tea_decaf_cons" localSheetId="0">#REF!</definedName>
    <definedName name="tea_decaf_cons">#REF!</definedName>
    <definedName name="tea_reg" localSheetId="0">#REF!</definedName>
    <definedName name="tea_reg">#REF!</definedName>
    <definedName name="tea_reg_cons" localSheetId="0">#REF!</definedName>
    <definedName name="tea_reg_cons">#REF!</definedName>
    <definedName name="Technical_SVCS___Corporate_travel" localSheetId="0">#REF!</definedName>
    <definedName name="Technical_SVCS___Corporate_travel">#REF!</definedName>
    <definedName name="tel_Pos_Administrative" localSheetId="0">'[5]Telephone &amp; Postage'!#REF!</definedName>
    <definedName name="tel_Pos_Administrative">'[5]Telephone &amp; Postage'!#REF!</definedName>
    <definedName name="Tel_Postage_Markt" localSheetId="0">'[5]Telephone &amp; Postage'!#REF!</definedName>
    <definedName name="Tel_Postage_Markt">'[5]Telephone &amp; Postage'!#REF!</definedName>
    <definedName name="Telephone_Installation" localSheetId="0">'[5]Telephone &amp; Postage'!#REF!</definedName>
    <definedName name="Telephone_Installation">'[5]Telephone &amp; Postage'!#REF!</definedName>
    <definedName name="terry_par" localSheetId="0">#REF!</definedName>
    <definedName name="terry_par">#REF!</definedName>
    <definedName name="The_Westin_Pasadena" localSheetId="0">#REF!</definedName>
    <definedName name="The_Westin_Pasadena">#REF!</definedName>
    <definedName name="toilet_paper" localSheetId="0">#REF!</definedName>
    <definedName name="toilet_paper">#REF!</definedName>
    <definedName name="toilet_paper_cons" localSheetId="0">#REF!</definedName>
    <definedName name="toilet_paper_cons">#REF!</definedName>
    <definedName name="TOTAL">'[3]Office Space'!$C$1</definedName>
    <definedName name="TOTAL_EXPENSE" localSheetId="0">'[2]  OS &amp; E -ordered'!#REF!</definedName>
    <definedName name="TOTAL_EXPENSE">'[2]  OS &amp; E -ordered'!#REF!</definedName>
    <definedName name="total_keys" localSheetId="0">#REF!</definedName>
    <definedName name="total_keys">#REF!</definedName>
    <definedName name="TOTAL_PREOPENIN" localSheetId="0">#REF!</definedName>
    <definedName name="TOTAL_PREOPENIN">#REF!</definedName>
    <definedName name="Totes_Accessories" localSheetId="0">#REF!</definedName>
    <definedName name="Totes_Accessories">#REF!</definedName>
    <definedName name="TOWELS" localSheetId="0">'[2]  OS &amp; E -ordered'!#REF!</definedName>
    <definedName name="TOWELS">'[2]  OS &amp; E -ordered'!#REF!</definedName>
    <definedName name="TPOperations" localSheetId="0">'[5]Telephone &amp; Postage'!#REF!</definedName>
    <definedName name="TPOperations">'[5]Telephone &amp; Postage'!#REF!</definedName>
    <definedName name="TPTelephone_Installation" localSheetId="0">'[5]Telephone &amp; Postage'!#REF!</definedName>
    <definedName name="TPTelephone_Installation">'[5]Telephone &amp; Postage'!#REF!</definedName>
    <definedName name="trade_publications" localSheetId="0">'[5] Dues'!#REF!</definedName>
    <definedName name="trade_publications">'[5] Dues'!#REF!</definedName>
    <definedName name="Training_Manuals" localSheetId="0">[5]TRAINING!#REF!</definedName>
    <definedName name="Training_Manuals">[5]TRAINING!#REF!</definedName>
    <definedName name="trash_cans" localSheetId="0">#REF!</definedName>
    <definedName name="trash_cans">#REF!</definedName>
    <definedName name="trash_cans_cons" localSheetId="0">#REF!</definedName>
    <definedName name="trash_cans_cons">#REF!</definedName>
    <definedName name="TRCompetitive_Surveys" localSheetId="0">'[5]Travel &amp; Related'!#REF!</definedName>
    <definedName name="TRCompetitive_Surveys">'[5]Travel &amp; Related'!#REF!</definedName>
    <definedName name="TRHuman_Resource_Training" localSheetId="0">'[5]HR RECRUITING'!#REF!</definedName>
    <definedName name="TRHuman_Resource_Training">'[5]HR RECRUITING'!#REF!</definedName>
    <definedName name="TRSite_Inspections" localSheetId="0">'[5]Travel &amp; Related'!#REF!</definedName>
    <definedName name="TRSite_Inspections">'[5]Travel &amp; Related'!#REF!</definedName>
    <definedName name="TRTrips" localSheetId="0">'[5]Travel &amp; Related'!#REF!</definedName>
    <definedName name="TRTrips">'[5]Travel &amp; Related'!#REF!</definedName>
    <definedName name="TTL" localSheetId="0">'[2]  OS &amp; E -ordered'!#REF!</definedName>
    <definedName name="TTL">'[2]  OS &amp; E -ordered'!#REF!</definedName>
    <definedName name="ttt" localSheetId="0">#REF!</definedName>
    <definedName name="ttt">#REF!</definedName>
    <definedName name="twin">'[18]OS &amp; E Westin'!$B$5</definedName>
    <definedName name="UPre_Opening_on_Site" localSheetId="3">#REF!</definedName>
    <definedName name="UPre_Opening_on_Site" localSheetId="0">#REF!</definedName>
    <definedName name="UPre_Opening_on_Site">#REF!</definedName>
    <definedName name="USales_Office" localSheetId="0">#REF!</definedName>
    <definedName name="USales_Office">#REF!</definedName>
    <definedName name="vmail" localSheetId="0">#REF!</definedName>
    <definedName name="vmail">#REF!</definedName>
    <definedName name="vmail_cons" localSheetId="0">#REF!</definedName>
    <definedName name="vmail_cons">#REF!</definedName>
    <definedName name="vvdfv" localSheetId="0">#REF!</definedName>
    <definedName name="vvdfv">#REF!</definedName>
    <definedName name="vvfgg" localSheetId="0">#REF!</definedName>
    <definedName name="vvfgg">#REF!</definedName>
    <definedName name="warehousing" localSheetId="0">#REF!</definedName>
    <definedName name="warehousing">#REF!</definedName>
    <definedName name="water" localSheetId="0">#REF!</definedName>
    <definedName name="water">#REF!</definedName>
    <definedName name="water_cons" localSheetId="0">#REF!</definedName>
    <definedName name="water_cons">#REF!</definedName>
    <definedName name="WEC" localSheetId="0">#REF!</definedName>
    <definedName name="WEC">#REF!</definedName>
    <definedName name="WGO" localSheetId="0">#REF!</definedName>
    <definedName name="WGO">#REF!</definedName>
    <definedName name="whwit" localSheetId="0">#REF!</definedName>
    <definedName name="whwit">#REF!</definedName>
    <definedName name="wrn.Grey._.List._.1998." localSheetId="3" hidden="1">{"Empire 4",#N/A,FALSE,"B";"Empire 3",#N/A,FALSE,"B";"Empire 2",#N/A,FALSE,"B";"Empire 1",#N/A,FALSE,"B"}</definedName>
    <definedName name="wrn.Grey._.List._.1998." hidden="1">{"Empire 4",#N/A,FALSE,"B";"Empire 3",#N/A,FALSE,"B";"Empire 2",#N/A,FALSE,"B";"Empire 1",#N/A,FALSE,"B"}</definedName>
    <definedName name="wrn.New._.Grey._.List." localSheetId="3" hidden="1">{"Mahattan 2",#N/A,FALSE,"B";"Manhattan 1",#N/A,FALSE,"B"}</definedName>
    <definedName name="wrn.New._.Grey._.List." hidden="1">{"Mahattan 2",#N/A,FALSE,"B";"Manhattan 1",#N/A,FALSE,"B"}</definedName>
    <definedName name="wxyz_apron" localSheetId="0">#REF!</definedName>
    <definedName name="wxyz_apron">#REF!</definedName>
    <definedName name="wxyz_f_fte" localSheetId="0">#REF!</definedName>
    <definedName name="wxyz_f_fte">#REF!</definedName>
    <definedName name="wxyz_m_fte" localSheetId="0">#REF!</definedName>
    <definedName name="wxyz_m_fte">#REF!</definedName>
    <definedName name="wxyz_pant_f" localSheetId="0">#REF!</definedName>
    <definedName name="wxyz_pant_f">#REF!</definedName>
    <definedName name="wxyz_pant_m" localSheetId="0">#REF!</definedName>
    <definedName name="wxyz_pant_m">#REF!</definedName>
    <definedName name="wxyz_shirt_black" localSheetId="0">#REF!</definedName>
    <definedName name="wxyz_shirt_black">#REF!</definedName>
    <definedName name="wxyz_shirt_blue" localSheetId="0">#REF!</definedName>
    <definedName name="wxyz_shirt_blue">#REF!</definedName>
    <definedName name="wxyz_shirt_espresso" localSheetId="0">#REF!</definedName>
    <definedName name="wxyz_shirt_espresso">#REF!</definedName>
    <definedName name="wxyz_shirt_green" localSheetId="0">#REF!</definedName>
    <definedName name="wxyz_shirt_green">#REF!</definedName>
    <definedName name="Z" localSheetId="0">'[2]  OS &amp; E -ordered'!#REF!</definedName>
    <definedName name="Z">'[2]  OS &amp; E -ordered'!#REF!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C7" i="5" s="1"/>
  <c r="J7" i="5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J15" i="5"/>
  <c r="L15" i="5"/>
  <c r="A17" i="9"/>
  <c r="A18" i="9" s="1"/>
  <c r="A19" i="9" s="1"/>
  <c r="J4" i="8"/>
  <c r="L4" i="8" s="1"/>
  <c r="J3" i="8"/>
  <c r="L3" i="8" s="1"/>
  <c r="J2" i="8"/>
  <c r="J5" i="8" s="1"/>
  <c r="C19" i="9" s="1"/>
  <c r="K19" i="7"/>
  <c r="M19" i="7" s="1"/>
  <c r="D18" i="7"/>
  <c r="K18" i="7" s="1"/>
  <c r="M18" i="7" s="1"/>
  <c r="K16" i="7"/>
  <c r="M16" i="7" s="1"/>
  <c r="K15" i="7"/>
  <c r="M15" i="7"/>
  <c r="K13" i="7"/>
  <c r="M13" i="7" s="1"/>
  <c r="D12" i="7"/>
  <c r="K12" i="7" s="1"/>
  <c r="M12" i="7" s="1"/>
  <c r="D11" i="7"/>
  <c r="K11" i="7" s="1"/>
  <c r="M11" i="7" s="1"/>
  <c r="E5" i="7"/>
  <c r="D14" i="7" s="1"/>
  <c r="K14" i="7" s="1"/>
  <c r="M14" i="7" s="1"/>
  <c r="D13" i="6"/>
  <c r="K13" i="6" s="1"/>
  <c r="M13" i="6" s="1"/>
  <c r="C5" i="6"/>
  <c r="D10" i="6" s="1"/>
  <c r="K10" i="6" s="1"/>
  <c r="M10" i="6" s="1"/>
  <c r="L2" i="8"/>
  <c r="D17" i="7" l="1"/>
  <c r="K17" i="7" s="1"/>
  <c r="M17" i="7" s="1"/>
  <c r="C10" i="5"/>
  <c r="J10" i="5" s="1"/>
  <c r="L10" i="5" s="1"/>
  <c r="D8" i="7"/>
  <c r="K8" i="7" s="1"/>
  <c r="M8" i="7" s="1"/>
  <c r="D9" i="6"/>
  <c r="K9" i="6" s="1"/>
  <c r="M9" i="6" s="1"/>
  <c r="D12" i="6"/>
  <c r="K12" i="6" s="1"/>
  <c r="M12" i="6" s="1"/>
  <c r="C13" i="5"/>
  <c r="J13" i="5" s="1"/>
  <c r="L13" i="5" s="1"/>
  <c r="D9" i="7"/>
  <c r="K9" i="7" s="1"/>
  <c r="M9" i="7" s="1"/>
  <c r="D8" i="6"/>
  <c r="K8" i="6" s="1"/>
  <c r="K16" i="6" s="1"/>
  <c r="C17" i="9" s="1"/>
  <c r="D10" i="7"/>
  <c r="K10" i="7" s="1"/>
  <c r="M10" i="7" s="1"/>
  <c r="C8" i="5"/>
  <c r="J8" i="5" s="1"/>
  <c r="L8" i="5" s="1"/>
  <c r="C16" i="5"/>
  <c r="J16" i="5" s="1"/>
  <c r="L16" i="5" s="1"/>
  <c r="C12" i="5"/>
  <c r="J12" i="5" s="1"/>
  <c r="L12" i="5" s="1"/>
  <c r="D15" i="6"/>
  <c r="K15" i="6" s="1"/>
  <c r="M15" i="6" s="1"/>
  <c r="D11" i="6"/>
  <c r="K11" i="6" s="1"/>
  <c r="M11" i="6" s="1"/>
  <c r="D7" i="7"/>
  <c r="K7" i="7" s="1"/>
  <c r="M7" i="7" s="1"/>
  <c r="M20" i="7" s="1"/>
  <c r="D18" i="9" s="1"/>
  <c r="D14" i="6"/>
  <c r="K14" i="6" s="1"/>
  <c r="M14" i="6" s="1"/>
  <c r="C14" i="5"/>
  <c r="J14" i="5" s="1"/>
  <c r="L14" i="5" s="1"/>
  <c r="C11" i="5"/>
  <c r="J11" i="5" s="1"/>
  <c r="L11" i="5" s="1"/>
  <c r="C9" i="5"/>
  <c r="J9" i="5" s="1"/>
  <c r="L9" i="5" s="1"/>
  <c r="C17" i="5"/>
  <c r="J17" i="5" s="1"/>
  <c r="L17" i="5" s="1"/>
  <c r="L5" i="8"/>
  <c r="D19" i="9" s="1"/>
  <c r="L7" i="5"/>
  <c r="M8" i="6" l="1"/>
  <c r="M16" i="6" s="1"/>
  <c r="D17" i="9" s="1"/>
  <c r="K20" i="7"/>
  <c r="C18" i="9" s="1"/>
  <c r="L18" i="5"/>
  <c r="D16" i="9" s="1"/>
  <c r="D20" i="9" s="1"/>
  <c r="J18" i="5"/>
  <c r="C16" i="9" s="1"/>
  <c r="C20" i="9" l="1"/>
  <c r="C21" i="9" s="1"/>
</calcChain>
</file>

<file path=xl/sharedStrings.xml><?xml version="1.0" encoding="utf-8"?>
<sst xmlns="http://schemas.openxmlformats.org/spreadsheetml/2006/main" count="242" uniqueCount="161">
  <si>
    <t>King Bed Room</t>
  </si>
  <si>
    <t>King Suite Room</t>
  </si>
  <si>
    <t xml:space="preserve"> Twin Room</t>
  </si>
  <si>
    <t>Total</t>
  </si>
  <si>
    <t>No</t>
  </si>
  <si>
    <t>Item</t>
  </si>
  <si>
    <t>Qty</t>
  </si>
  <si>
    <t>UOM</t>
  </si>
  <si>
    <t>Hairdryer</t>
  </si>
  <si>
    <t>Nos.</t>
  </si>
  <si>
    <t>Emergency Flashlight</t>
  </si>
  <si>
    <t>Iron</t>
  </si>
  <si>
    <t>Iron Organizer</t>
  </si>
  <si>
    <t>Ironing Board with Cover</t>
  </si>
  <si>
    <t>Electric Kettle</t>
  </si>
  <si>
    <t>Digital Weighing Scale</t>
  </si>
  <si>
    <t>Image</t>
  </si>
  <si>
    <t>Trashbin | with inner container</t>
  </si>
  <si>
    <t>2 in 1 Recycling Bin with inserts</t>
  </si>
  <si>
    <t>Par</t>
  </si>
  <si>
    <t>Hair Dryer Bag</t>
  </si>
  <si>
    <t>TERMS &amp; CONDITIONS:</t>
  </si>
  <si>
    <t>BANK DETAILS</t>
  </si>
  <si>
    <t>SHANTI METAL INDUSTRIES.</t>
  </si>
  <si>
    <t>BANGALORE-560026.</t>
  </si>
  <si>
    <t>TEL-080 22975431</t>
  </si>
  <si>
    <t>GSTIN: 29ADJFS2382K1ZH</t>
  </si>
  <si>
    <t>www.melangeindia.in</t>
  </si>
  <si>
    <t>MODEL NO</t>
  </si>
  <si>
    <t>BRAND</t>
  </si>
  <si>
    <t>IMAGE</t>
  </si>
  <si>
    <t>SPECIFICATION</t>
  </si>
  <si>
    <t>PRICE/PC</t>
  </si>
  <si>
    <t>AMOUNT</t>
  </si>
  <si>
    <t>IR-RD008</t>
  </si>
  <si>
    <t>WALTHR</t>
  </si>
  <si>
    <t>• RECTANGLE 10 LITRES OUTER BIN IN BLACK POWDER COATED FINISH
• COMES IN 2-PIECE INNER PP LINERS
• BIN LINERS IN BLACK AND BLUE COLORS
• WITH PRINTED RECYCLE AND NON-RECYCLE INSIGNIAS FOR EASY
DIFFERENTIATION
• EASY TO REMOVE AND CLEAN
• SIZE: 300 X 240 X 280 MM</t>
  </si>
  <si>
    <t>IR-TR001</t>
  </si>
  <si>
    <t>IR-IO001 - A</t>
  </si>
  <si>
    <t>• PBT HIGH TEMPERATURE RESISTANT MATERIAL
FEATURES :
• HEAT RESISTANT ACCESSORIES WITH HOOK &amp; FIXING SCREWS
• WEIGHT : 440G
• COLOR : BLACK/ WHITE</t>
  </si>
  <si>
    <t>IR-HB001</t>
  </si>
  <si>
    <t>IR-WS003</t>
  </si>
  <si>
    <t>• STAINLESS STEEL WITH GLASS
• BRUSHED STAINLESS STEEL FINISH
• LARGE, EASY TO READ 1.2” LCD DISPLAY
• 180KG/400LB CAPACITY
• FOUR DIGIT READOUT IN 0.1 KG OR 0.2LB
• UNIT : KG / LB/ ST
• POWERED BY LITHIUM BATTERY
• SIZE : 300 * 300 * 22 MM</t>
  </si>
  <si>
    <t>IR-IR003</t>
  </si>
  <si>
    <t>• COLOR : BLACK
• FABRIC GUIDE INDICATOR
• ADJUSTABLE STEAM AND SPRAY SELF CLEANING SYSTEM.
CERAMIC SOLE PLATE
• AUTO SHUT OFF , ANTI CALC &amp; ANTI DRIP
• DRY I STEAM /SPRAY/ BURST FUNCTION
• 220-240V-50HZ
• WATTS 2200W
• AUTO OFF AFTER 30 SEC IN HORIZONTAL, 8 MIN IN
• VERTICAL POSITIONS
• 3MTR POWER CORD
• WATER TANK CAPACITY: 300ML</t>
  </si>
  <si>
    <t>TOTAL</t>
  </si>
  <si>
    <t>• SPECIALLY DESIGNED EMERGENCY TORCH
• AUTO-ON WHEN REMOVED FROM HOLDER
• AUTO-OFF WHEN PLACED IN HOLDER
• ENERGY SAVING LED LIGHTS (13 LED)
• OPERATES ON 3 X AA CELLS
• NON-SLIP HANDLE
• COLOR OPTIONS - BLACK</t>
  </si>
  <si>
    <t>IR-EK020</t>
  </si>
  <si>
    <t>IR-WRB02</t>
  </si>
  <si>
    <t>IR-HR024</t>
  </si>
  <si>
    <t>• 220-240V~50HZ 2200 W
• 2 SPEED &amp; 3 HEATS CONTROLED BY 2 SLIDE SWTICH
• SAFETY CUT OFF
• HANGING-UP LOOP
• COOL SHOT KNOB
• STYLING CONCENTRATOR
• REAR REMOVABLE AIRINLET METAL GRILL
• WITH FOLDED HANDLE
• 2X1.00MM FLAT PVC COILED CABLE,3M WHEN EXTENDED</t>
  </si>
  <si>
    <t>• 1.2L, 220-240V, 1000-1200W, 50/60HZ
• MATERIAL: INSIDE STAINLESS STEEL 304, OUTSIDE IS COLOR STAINLESS
STEEL, MIDDLE IS PLASTIC.
• CORDLESS ELECTRIC KETTLE: SEPARATE BASE MOVE KETTLE
CONVENIENTLY. 360 °ROTATION DESIGN.
• TWO METAL CONTROLLER, DOUBLE SAFETY PROTECTION FOR CHY BOILING.
• STEAM SWITCH FOR AUTOMATIC POWER OFF WHEN WATER BOILED.
• CONCEALED HEATING ELEMENT, SAFETY AND EASY CLEANING.
• UK STRIX CONTTOLLER
• COLOR - SS / GRAPHITE/ COPPER</t>
  </si>
  <si>
    <t>IR-IB003</t>
  </si>
  <si>
    <t>STEEL MESH TOP
• AUTOMATIC LOCKING MECHANISM WHEN FOLDED
• WITH IRON REST
• MULTI-WELDED T-LEG CONSTRUCTION
• HEIGHT ADJUSTMENT
• PRE-TREATED PAD IN ONE-PIECE 10MM THICKNESS
• FOR SCORCH RESISTANCE.
• SIZE : 920*340*820/1120MM,
• AVAILABLE COLOR : BROWN / BLACK/GRAY</t>
  </si>
  <si>
    <t>ANKUSH JAIN</t>
  </si>
  <si>
    <t>IRON BOARD COVER
• AVAILABLE SIZE : 990*330*800 MM
• 1150*330*820 MM
• AVAILABLE COLOR : BROWN / BLACK/GRAY</t>
  </si>
  <si>
    <t>• ELEGANT PEDAL BIN
• WITH SOFT CLOSE &amp; PP LINER
• CAPACITY : 5 LTR
• FINISH : MATT
• COLOR : SS / BLACK</t>
  </si>
  <si>
    <t>GREY COLOUR GOLDEN EMBROIDARY
MATERIAL : VELVET</t>
  </si>
  <si>
    <t>Bed</t>
  </si>
  <si>
    <t>No of Keys</t>
  </si>
  <si>
    <t>Sr. No.</t>
  </si>
  <si>
    <t xml:space="preserve">Item </t>
  </si>
  <si>
    <t>AMENITY TRAY</t>
  </si>
  <si>
    <t>WLATHR</t>
  </si>
  <si>
    <t>MATERIAL : RESIN WITH MOP
Size : 293*194*29 MM</t>
  </si>
  <si>
    <t>TISSUE BOX</t>
  </si>
  <si>
    <t>MATERIAL : RESIN WITH MOP
Size : 140*140*145 MM</t>
  </si>
  <si>
    <t>SOAP DISH</t>
  </si>
  <si>
    <t>MATERIAL : RESIN WITH MOP
Size :  100*100*30 MM</t>
  </si>
  <si>
    <t>FACE TOWEL TRAY</t>
  </si>
  <si>
    <t>MATERIAL : RESIN WITH MOP
Size :  250*140*30 MM</t>
  </si>
  <si>
    <t>BATHROOM AMENITY BOX</t>
  </si>
  <si>
    <t>MATERIAL : RESIN WITH MOP
Size :  263*200*75 MM</t>
  </si>
  <si>
    <t>BATH SALT CONTAINER WITH LID &amp; SCOOP - ONLY FOR SUITES</t>
  </si>
  <si>
    <t>MATERIAL : RESIN WITH MOP
Size :  77*77*91/105 MM</t>
  </si>
  <si>
    <t>SOAP DISPENSER</t>
  </si>
  <si>
    <t>BATH TOWEL RACK</t>
  </si>
  <si>
    <t>MATERIAL : 304 STAINLESS STEEL
SIZE :  D-9.5 , W-30.5 , H-9.5 INCH 
COLOUR : BLACK MATT FINISH</t>
  </si>
  <si>
    <t xml:space="preserve">TOTAL </t>
  </si>
  <si>
    <t>Authorised Signatory</t>
  </si>
  <si>
    <t>Qty Per Room</t>
  </si>
  <si>
    <t>Total Qty</t>
  </si>
  <si>
    <t>Coat Hanger</t>
  </si>
  <si>
    <t>IR-HG001.1C</t>
  </si>
  <si>
    <t>Clip Hanger</t>
  </si>
  <si>
    <t>IR-HG001.2C</t>
  </si>
  <si>
    <t>Satin Hanger</t>
  </si>
  <si>
    <t>IR-HG001.3</t>
  </si>
  <si>
    <t>Bathrobe Hanger</t>
  </si>
  <si>
    <t>IR-HG001.4A</t>
  </si>
  <si>
    <t>Shoehorn</t>
  </si>
  <si>
    <t>IR-HG001.9A</t>
  </si>
  <si>
    <t>Coat Brush</t>
  </si>
  <si>
    <t>IR-HG001.8A</t>
  </si>
  <si>
    <t>Luggage Rack with back rest</t>
  </si>
  <si>
    <t>IR-LR004A</t>
  </si>
  <si>
    <t>Wine &amp; Bottle Cap Opener</t>
  </si>
  <si>
    <t>IR-BO001</t>
  </si>
  <si>
    <t>• FOLDABLE COMPACT UNIT
• 100% METAL, TEFLON COATED DEVICE
• COMPRISING - KNIFE, CORKSCREW &amp;
BOTTLE OPENER</t>
  </si>
  <si>
    <t>Babycrib</t>
  </si>
  <si>
    <t>RABBIT HIDE AND SEEK PLUS CONVERTIBLE
BEDSIDE BABY COT &amp; CRIB, COMPACT FOLD
FOR EASY STORAGE.
DIMENSION : 100L X 70W X 77H CM</t>
  </si>
  <si>
    <t>Rollaway Bed</t>
  </si>
  <si>
    <t>SIZE: 6 X 3 FEET
MS POWDER COATED BASE
EASY DURABLE AND MOVABLE
FOLDING BED WITH 6 " MATTRESS
LOCKABLE WHEELS TO AVOID MOVEMENT
OF BED WITH MATTRES
6 INCH FOLDABLE MATTRESS</t>
  </si>
  <si>
    <t>Ice Bucket with Tong</t>
  </si>
  <si>
    <t>IR-IBT001</t>
  </si>
  <si>
    <t>• STAINLESS STEEL
• DOUBLE WALL
• CAPACITY 1.2 LTR
• WITH ICE TONG
• FINISH : MATT / MIRROR</t>
  </si>
  <si>
    <t>Coat Stand</t>
  </si>
  <si>
    <t>IR-CHS001</t>
  </si>
  <si>
    <t>• MATERIAL: WOOD,SINGLE POLE
• COLOR: DARK BROWN,MATT
• SIZE:460(W)*240(D)*1080(H)MM</t>
  </si>
  <si>
    <t>BATH tub caddy</t>
  </si>
  <si>
    <t xml:space="preserve">#51, Raja Hariharan Tower, </t>
  </si>
  <si>
    <r>
      <t>1</t>
    </r>
    <r>
      <rPr>
        <vertAlign val="superscript"/>
        <sz val="11"/>
        <color indexed="8"/>
        <rFont val="Calibri"/>
        <family val="2"/>
      </rPr>
      <t>st</t>
    </r>
    <r>
      <rPr>
        <sz val="11"/>
        <color indexed="8"/>
        <rFont val="Calibri"/>
        <family val="2"/>
      </rPr>
      <t xml:space="preserve"> Floor, Sajjan Rao Road, </t>
    </r>
  </si>
  <si>
    <t>Near Basappa Circle, VV Puram,</t>
  </si>
  <si>
    <t xml:space="preserve"> TO</t>
  </si>
  <si>
    <t>REF NO:  39784</t>
  </si>
  <si>
    <t>SL.NO</t>
  </si>
  <si>
    <t>PRODUCT</t>
  </si>
  <si>
    <t>QTY</t>
  </si>
  <si>
    <t>MODEL</t>
  </si>
  <si>
    <t>MAID ROOM TROLLEY</t>
  </si>
  <si>
    <t>LINEN TROLLEY</t>
  </si>
  <si>
    <t>TR-HMLT001</t>
  </si>
  <si>
    <t>SIZE (L*W*H) : 920 * 560 * 910 MM
MATERIAL:MS POWDER COATED
SOILED LINEN TROLLEY - 
CANVAS- BIG - COLOR: BLACK
4 RUBBER WHEELS FOR EASY MANEUVERABILITY
32MM DIA PIPE TUBE</t>
  </si>
  <si>
    <t>CART LINEN DISTRIBUTION</t>
  </si>
  <si>
    <t>SMI - F-002</t>
  </si>
  <si>
    <t>MELANGE</t>
  </si>
  <si>
    <t>CAGE TROLLEY FOR FLOORS
880 L X 630W X 1820 MM H 
SPECIFICATION: - 
FRAME MADE OUT OF 25X25X1.6MM THK SQ TUBE SHELVES &amp; RIBS- 1.2MM THK SHEET
4’’ X1 ½’’ RUBBER WHEELS WILL BE PROVIDED
4 SIDES COVERED WITH WELD MESH
COMPLETELY MATT FINISH.</t>
  </si>
  <si>
    <t>1. THE ABOVE GRAND TOTAL INCLUDES GST</t>
  </si>
  <si>
    <t>CHEQUE PRINT NAME     : SHANTI METAL INDUSTRIES</t>
  </si>
  <si>
    <t>PAYMENT MODE               : E-TRANSFER OR CHEQUE</t>
  </si>
  <si>
    <t>LOCATION                          : BANGALORE</t>
  </si>
  <si>
    <t>ACCOUNT NO                    : 2512011789</t>
  </si>
  <si>
    <r>
      <t xml:space="preserve">For </t>
    </r>
    <r>
      <rPr>
        <sz val="11"/>
        <color indexed="8"/>
        <rFont val="Calibri"/>
        <family val="2"/>
      </rPr>
      <t>SHANTI METAL INDUSTRIES</t>
    </r>
  </si>
  <si>
    <t>IFSC CODE                         : KKBK0000423</t>
  </si>
  <si>
    <t>BANK NAME                       : KOTAK MAHINDRA BANK</t>
  </si>
  <si>
    <t>BANK ADDRESS                 : BASAVANGUDI, BANGALORE - 560004</t>
  </si>
  <si>
    <t>FIBER ROOM SERVICE CART 
COLOR : BLACK 
WITH OPEN AND CLOSE ZIPPER BAG, 
8 INCH PP WHEELS
SIZE : 1560*580*1230 MM
WITH CLOSED DOORS
2 FULL BAGS</t>
  </si>
  <si>
    <t>SS BATH TUB CADDY</t>
  </si>
  <si>
    <t>Sheet</t>
  </si>
  <si>
    <t>GST</t>
  </si>
  <si>
    <t>GST Value</t>
  </si>
  <si>
    <t>HSN CODE</t>
  </si>
  <si>
    <t>MATERIAL: WOODEN
TROUSER HANGERS
20  MM  THICKNESS
NATURAL WOODEN</t>
  </si>
  <si>
    <t>MATERIAL: WOODEN
SKIRT HANGERS
20  MM THICKNESS
NATURAL WOODEN</t>
  </si>
  <si>
    <t>SATIN HANGERS
GREY</t>
  </si>
  <si>
    <t>BATHROBE HANGER 20 MM
NATURAL WOODEN</t>
  </si>
  <si>
    <t xml:space="preserve">
MATERIAL: WOODEN
COAT BRUSH
SIZE  : 10" 
NATURAL WOODEN</t>
  </si>
  <si>
    <t xml:space="preserve">
MATERIAL: WOODEN
SHOE HORN
SIZE  : 10" 
NATURAL WOODEN</t>
  </si>
  <si>
    <t>• SOLID RUBBER WOOD
• WATER &amp; PEST RESISTANT
• FOLDABLE
• SIZE : 600*450*680MM
MAHAGONY MATT COLOR WITH BLACK COLOR BELT.</t>
  </si>
  <si>
    <t xml:space="preserve">Room Appliances </t>
  </si>
  <si>
    <t>Bathroom Accessories</t>
  </si>
  <si>
    <t xml:space="preserve">Room Accessories </t>
  </si>
  <si>
    <t>TROLLEYS</t>
  </si>
  <si>
    <t>GST VALUE</t>
  </si>
  <si>
    <t>GRAND TOTAL</t>
  </si>
  <si>
    <t xml:space="preserve">SUB:  PROFORMA INVOICE </t>
  </si>
  <si>
    <t>PACIFICA HOTELS INDIA PRIVATE LIMITED</t>
  </si>
  <si>
    <t>DATE : 16.03.2024</t>
  </si>
  <si>
    <t>2. DELIVERY SCHEDULE: 6 - 8 WEEKS FROM THE DATE OF P.O AND 30% ADVANCE</t>
  </si>
  <si>
    <t>4. DELIVERY AT SITE</t>
  </si>
  <si>
    <t>3. PAYMENT TERMS: 30% ADVANCE,  BALANCE 70% BEFORE DISPATCH OF THE GOODS ON A PRO RATA BASIS.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</si>
</sst>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(* #,##0.00_);_(* \(#,##0.00\);_(* &quot;-&quot;??_);_(@_)"/>
    <numFmt numFmtId="165" formatCode="_ [$₹-4009]\ * #,##0.00_ ;_ [$₹-4009]\ * \-#,##0.00_ ;_ [$₹-4009]\ * &quot;-&quot;??_ ;_ @_ "/>
    <numFmt numFmtId="166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vertAlign val="superscript"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1F1F1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5" fillId="3" borderId="0" applyNumberFormat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" fillId="4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3" fillId="0" borderId="0" applyFont="0" applyFill="0" applyBorder="0" applyAlignment="0" applyProtection="0"/>
  </cellStyleXfs>
  <cellXfs count="162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4" applyFont="1" applyFill="1" applyBorder="1" applyAlignment="1">
      <alignment vertical="center" wrapText="1"/>
    </xf>
    <xf numFmtId="0" fontId="10" fillId="0" borderId="1" xfId="1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vertical="center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vertical="center"/>
    </xf>
    <xf numFmtId="0" fontId="0" fillId="5" borderId="4" xfId="0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12" fillId="5" borderId="6" xfId="5" applyFont="1" applyFill="1" applyBorder="1" applyAlignment="1" applyProtection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0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5" fontId="3" fillId="0" borderId="1" xfId="2" applyNumberFormat="1" applyFont="1" applyFill="1" applyBorder="1" applyAlignment="1">
      <alignment horizontal="right" vertical="center"/>
    </xf>
    <xf numFmtId="165" fontId="10" fillId="0" borderId="1" xfId="0" applyNumberFormat="1" applyFont="1" applyBorder="1" applyAlignment="1">
      <alignment vertical="center" wrapText="1"/>
    </xf>
    <xf numFmtId="165" fontId="0" fillId="0" borderId="0" xfId="0" applyNumberFormat="1"/>
    <xf numFmtId="165" fontId="10" fillId="0" borderId="0" xfId="0" applyNumberFormat="1" applyFont="1" applyAlignment="1">
      <alignment vertical="center" wrapText="1"/>
    </xf>
    <xf numFmtId="165" fontId="10" fillId="0" borderId="7" xfId="0" applyNumberFormat="1" applyFont="1" applyBorder="1" applyAlignment="1">
      <alignment vertical="center" wrapText="1"/>
    </xf>
    <xf numFmtId="165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0" borderId="8" xfId="0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5" xfId="0" applyBorder="1"/>
    <xf numFmtId="0" fontId="0" fillId="0" borderId="4" xfId="0" applyBorder="1"/>
    <xf numFmtId="0" fontId="4" fillId="6" borderId="10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165" fontId="4" fillId="6" borderId="1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3" fillId="0" borderId="1" xfId="3" applyFont="1" applyFill="1" applyBorder="1" applyAlignment="1">
      <alignment horizontal="center" vertical="center"/>
    </xf>
    <xf numFmtId="165" fontId="0" fillId="0" borderId="1" xfId="0" applyNumberFormat="1" applyBorder="1" applyAlignment="1">
      <alignment vertical="center" wrapText="1"/>
    </xf>
    <xf numFmtId="0" fontId="8" fillId="0" borderId="0" xfId="0" applyFont="1"/>
    <xf numFmtId="165" fontId="10" fillId="0" borderId="0" xfId="2" applyNumberFormat="1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165" fontId="4" fillId="6" borderId="1" xfId="2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165" fontId="10" fillId="0" borderId="1" xfId="2" applyNumberFormat="1" applyFont="1" applyBorder="1" applyAlignment="1">
      <alignment vertical="center" wrapText="1"/>
    </xf>
    <xf numFmtId="165" fontId="8" fillId="0" borderId="0" xfId="2" applyNumberFormat="1" applyFont="1"/>
    <xf numFmtId="165" fontId="14" fillId="0" borderId="0" xfId="0" applyNumberFormat="1" applyFont="1" applyAlignment="1">
      <alignment vertical="center" wrapText="1"/>
    </xf>
    <xf numFmtId="0" fontId="0" fillId="5" borderId="8" xfId="0" applyFill="1" applyBorder="1" applyAlignment="1">
      <alignment vertical="center"/>
    </xf>
    <xf numFmtId="43" fontId="3" fillId="5" borderId="0" xfId="2" applyFont="1" applyFill="1" applyAlignment="1">
      <alignment vertical="center"/>
    </xf>
    <xf numFmtId="0" fontId="12" fillId="5" borderId="9" xfId="5" applyFont="1" applyFill="1" applyBorder="1" applyAlignment="1" applyProtection="1">
      <alignment vertical="center"/>
    </xf>
    <xf numFmtId="0" fontId="0" fillId="5" borderId="12" xfId="0" applyFill="1" applyBorder="1" applyAlignment="1">
      <alignment vertical="center"/>
    </xf>
    <xf numFmtId="0" fontId="15" fillId="0" borderId="4" xfId="0" applyFont="1" applyBorder="1"/>
    <xf numFmtId="0" fontId="0" fillId="5" borderId="4" xfId="0" applyFill="1" applyBorder="1" applyAlignment="1">
      <alignment vertical="center"/>
    </xf>
    <xf numFmtId="0" fontId="0" fillId="5" borderId="3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165" fontId="10" fillId="5" borderId="1" xfId="2" applyNumberFormat="1" applyFont="1" applyFill="1" applyBorder="1" applyAlignment="1">
      <alignment horizontal="right" vertical="center"/>
    </xf>
    <xf numFmtId="165" fontId="3" fillId="5" borderId="1" xfId="2" applyNumberFormat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5" borderId="13" xfId="0" applyFont="1" applyFill="1" applyBorder="1" applyAlignment="1">
      <alignment vertical="center"/>
    </xf>
    <xf numFmtId="0" fontId="0" fillId="5" borderId="14" xfId="0" applyFill="1" applyBorder="1" applyAlignment="1">
      <alignment vertical="center"/>
    </xf>
    <xf numFmtId="0" fontId="16" fillId="7" borderId="4" xfId="0" applyFont="1" applyFill="1" applyBorder="1" applyAlignment="1">
      <alignment vertical="center"/>
    </xf>
    <xf numFmtId="0" fontId="16" fillId="7" borderId="0" xfId="0" applyFont="1" applyFill="1" applyAlignment="1">
      <alignment vertical="center"/>
    </xf>
    <xf numFmtId="0" fontId="16" fillId="7" borderId="6" xfId="0" applyFont="1" applyFill="1" applyBorder="1" applyAlignment="1">
      <alignment vertical="center"/>
    </xf>
    <xf numFmtId="0" fontId="16" fillId="7" borderId="9" xfId="0" applyFont="1" applyFill="1" applyBorder="1" applyAlignment="1">
      <alignment vertical="center"/>
    </xf>
    <xf numFmtId="165" fontId="0" fillId="5" borderId="0" xfId="0" applyNumberFormat="1" applyFill="1" applyAlignment="1">
      <alignment vertical="center"/>
    </xf>
    <xf numFmtId="0" fontId="0" fillId="5" borderId="0" xfId="0" applyFill="1"/>
    <xf numFmtId="165" fontId="0" fillId="5" borderId="0" xfId="0" applyNumberFormat="1" applyFill="1"/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left" wrapText="1"/>
    </xf>
    <xf numFmtId="165" fontId="3" fillId="5" borderId="1" xfId="2" applyNumberFormat="1" applyFont="1" applyFill="1" applyBorder="1" applyAlignment="1">
      <alignment vertical="center" wrapText="1"/>
    </xf>
    <xf numFmtId="165" fontId="3" fillId="5" borderId="1" xfId="2" applyNumberFormat="1" applyFont="1" applyFill="1" applyBorder="1" applyAlignment="1">
      <alignment horizontal="center" vertical="center"/>
    </xf>
    <xf numFmtId="166" fontId="4" fillId="6" borderId="11" xfId="2" applyNumberFormat="1" applyFont="1" applyFill="1" applyBorder="1" applyAlignment="1">
      <alignment horizontal="center" vertical="center"/>
    </xf>
    <xf numFmtId="44" fontId="0" fillId="5" borderId="7" xfId="0" applyNumberFormat="1" applyFill="1" applyBorder="1" applyAlignment="1">
      <alignment vertical="center"/>
    </xf>
    <xf numFmtId="9" fontId="0" fillId="5" borderId="1" xfId="0" applyNumberFormat="1" applyFill="1" applyBorder="1" applyAlignment="1">
      <alignment vertical="center"/>
    </xf>
    <xf numFmtId="0" fontId="4" fillId="6" borderId="15" xfId="0" applyFont="1" applyFill="1" applyBorder="1" applyAlignment="1">
      <alignment horizontal="center" vertical="center"/>
    </xf>
    <xf numFmtId="0" fontId="10" fillId="0" borderId="5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165" fontId="10" fillId="0" borderId="8" xfId="2" applyNumberFormat="1" applyFont="1" applyBorder="1" applyAlignment="1">
      <alignment vertical="center" wrapText="1"/>
    </xf>
    <xf numFmtId="0" fontId="14" fillId="0" borderId="8" xfId="0" applyFont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9" fontId="10" fillId="0" borderId="1" xfId="7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6" borderId="18" xfId="0" applyFont="1" applyFill="1" applyBorder="1" applyAlignment="1">
      <alignment horizontal="center" vertical="center"/>
    </xf>
    <xf numFmtId="165" fontId="0" fillId="5" borderId="7" xfId="0" applyNumberFormat="1" applyFill="1" applyBorder="1" applyAlignment="1">
      <alignment vertical="center"/>
    </xf>
    <xf numFmtId="0" fontId="4" fillId="6" borderId="21" xfId="0" applyFont="1" applyFill="1" applyBorder="1" applyAlignment="1">
      <alignment horizontal="center" vertical="center"/>
    </xf>
    <xf numFmtId="165" fontId="4" fillId="6" borderId="15" xfId="0" applyNumberFormat="1" applyFont="1" applyFill="1" applyBorder="1" applyAlignment="1">
      <alignment horizontal="center" vertical="center"/>
    </xf>
    <xf numFmtId="0" fontId="4" fillId="6" borderId="22" xfId="0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6" xfId="0" applyBorder="1"/>
    <xf numFmtId="0" fontId="0" fillId="0" borderId="9" xfId="0" applyBorder="1"/>
    <xf numFmtId="0" fontId="0" fillId="0" borderId="12" xfId="0" applyBorder="1" applyAlignment="1">
      <alignment vertical="center"/>
    </xf>
    <xf numFmtId="165" fontId="10" fillId="0" borderId="8" xfId="0" applyNumberFormat="1" applyFont="1" applyBorder="1" applyAlignment="1">
      <alignment vertical="center" wrapText="1"/>
    </xf>
    <xf numFmtId="0" fontId="10" fillId="0" borderId="16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0" fontId="0" fillId="0" borderId="11" xfId="0" applyBorder="1" applyAlignment="1">
      <alignment horizontal="center" vertical="center" wrapText="1"/>
    </xf>
    <xf numFmtId="9" fontId="10" fillId="0" borderId="1" xfId="0" applyNumberFormat="1" applyFont="1" applyBorder="1" applyAlignment="1">
      <alignment vertical="center" wrapText="1"/>
    </xf>
    <xf numFmtId="0" fontId="10" fillId="5" borderId="0" xfId="0" applyFont="1" applyFill="1" applyAlignment="1">
      <alignment vertical="center"/>
    </xf>
    <xf numFmtId="43" fontId="3" fillId="5" borderId="8" xfId="2" applyFont="1" applyFill="1" applyBorder="1" applyAlignment="1">
      <alignment vertical="center"/>
    </xf>
    <xf numFmtId="43" fontId="3" fillId="5" borderId="16" xfId="2" applyFont="1" applyFill="1" applyBorder="1" applyAlignment="1">
      <alignment vertical="center"/>
    </xf>
    <xf numFmtId="43" fontId="3" fillId="5" borderId="0" xfId="2" applyFont="1" applyFill="1" applyBorder="1" applyAlignment="1">
      <alignment vertical="center"/>
    </xf>
    <xf numFmtId="43" fontId="3" fillId="5" borderId="17" xfId="2" applyFont="1" applyFill="1" applyBorder="1" applyAlignment="1">
      <alignment vertical="center"/>
    </xf>
    <xf numFmtId="43" fontId="3" fillId="5" borderId="9" xfId="2" applyFont="1" applyFill="1" applyBorder="1" applyAlignment="1">
      <alignment vertical="center"/>
    </xf>
    <xf numFmtId="43" fontId="3" fillId="5" borderId="12" xfId="2" applyFont="1" applyFill="1" applyBorder="1" applyAlignment="1">
      <alignment vertical="center"/>
    </xf>
    <xf numFmtId="43" fontId="3" fillId="5" borderId="8" xfId="2" applyFont="1" applyFill="1" applyBorder="1" applyAlignment="1">
      <alignment horizontal="right" vertical="center"/>
    </xf>
    <xf numFmtId="43" fontId="3" fillId="5" borderId="16" xfId="2" applyFont="1" applyFill="1" applyBorder="1" applyAlignment="1">
      <alignment horizontal="right" vertical="center"/>
    </xf>
    <xf numFmtId="43" fontId="3" fillId="5" borderId="0" xfId="2" applyFont="1" applyFill="1" applyBorder="1" applyAlignment="1">
      <alignment horizontal="center" vertical="center"/>
    </xf>
    <xf numFmtId="43" fontId="3" fillId="5" borderId="17" xfId="2" applyFont="1" applyFill="1" applyBorder="1" applyAlignment="1">
      <alignment horizontal="center" vertical="center"/>
    </xf>
    <xf numFmtId="43" fontId="3" fillId="5" borderId="9" xfId="2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3" fontId="10" fillId="0" borderId="1" xfId="2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vertical="center"/>
    </xf>
    <xf numFmtId="43" fontId="4" fillId="6" borderId="11" xfId="2" applyFont="1" applyFill="1" applyBorder="1" applyAlignment="1">
      <alignment horizontal="center" vertical="center"/>
    </xf>
    <xf numFmtId="43" fontId="4" fillId="6" borderId="18" xfId="2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3" fontId="10" fillId="0" borderId="7" xfId="2" applyFont="1" applyFill="1" applyBorder="1" applyAlignment="1">
      <alignment horizontal="center" vertical="center"/>
    </xf>
    <xf numFmtId="0" fontId="0" fillId="8" borderId="3" xfId="0" applyFill="1" applyBorder="1" applyAlignment="1">
      <alignment vertical="center"/>
    </xf>
    <xf numFmtId="43" fontId="3" fillId="8" borderId="1" xfId="2" applyFont="1" applyFill="1" applyBorder="1" applyAlignment="1">
      <alignment horizontal="right" vertical="center"/>
    </xf>
    <xf numFmtId="43" fontId="3" fillId="8" borderId="7" xfId="2" applyFont="1" applyFill="1" applyBorder="1" applyAlignment="1">
      <alignment vertical="center"/>
    </xf>
    <xf numFmtId="0" fontId="0" fillId="8" borderId="23" xfId="0" applyFill="1" applyBorder="1" applyAlignment="1">
      <alignment vertical="center"/>
    </xf>
    <xf numFmtId="43" fontId="3" fillId="8" borderId="24" xfId="2" applyFont="1" applyFill="1" applyBorder="1" applyAlignment="1">
      <alignment horizontal="right" vertical="center"/>
    </xf>
    <xf numFmtId="43" fontId="3" fillId="8" borderId="25" xfId="2" applyFont="1" applyFill="1" applyBorder="1" applyAlignment="1">
      <alignment vertical="center"/>
    </xf>
    <xf numFmtId="165" fontId="10" fillId="8" borderId="1" xfId="2" applyNumberFormat="1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center" wrapText="1"/>
    </xf>
    <xf numFmtId="0" fontId="0" fillId="8" borderId="24" xfId="0" applyFill="1" applyBorder="1" applyAlignment="1">
      <alignment vertical="center"/>
    </xf>
    <xf numFmtId="0" fontId="0" fillId="8" borderId="24" xfId="0" applyFill="1" applyBorder="1" applyAlignment="1">
      <alignment horizontal="right" vertical="center"/>
    </xf>
    <xf numFmtId="165" fontId="3" fillId="8" borderId="24" xfId="2" applyNumberFormat="1" applyFont="1" applyFill="1" applyBorder="1" applyAlignment="1">
      <alignment vertical="center"/>
    </xf>
    <xf numFmtId="44" fontId="0" fillId="8" borderId="25" xfId="0" applyNumberFormat="1" applyFill="1" applyBorder="1" applyAlignment="1">
      <alignment vertical="center"/>
    </xf>
    <xf numFmtId="165" fontId="0" fillId="8" borderId="24" xfId="0" applyNumberFormat="1" applyFill="1" applyBorder="1" applyAlignment="1">
      <alignment horizontal="center" vertical="center"/>
    </xf>
    <xf numFmtId="165" fontId="0" fillId="8" borderId="24" xfId="0" applyNumberFormat="1" applyFill="1" applyBorder="1"/>
    <xf numFmtId="165" fontId="0" fillId="8" borderId="25" xfId="0" applyNumberFormat="1" applyFill="1" applyBorder="1" applyAlignment="1">
      <alignment vertical="center"/>
    </xf>
    <xf numFmtId="165" fontId="10" fillId="8" borderId="24" xfId="0" applyNumberFormat="1" applyFont="1" applyFill="1" applyBorder="1" applyAlignment="1">
      <alignment vertical="center" wrapText="1"/>
    </xf>
    <xf numFmtId="0" fontId="10" fillId="8" borderId="24" xfId="0" applyFont="1" applyFill="1" applyBorder="1" applyAlignment="1">
      <alignment vertical="center" wrapText="1"/>
    </xf>
    <xf numFmtId="165" fontId="10" fillId="8" borderId="25" xfId="0" applyNumberFormat="1" applyFont="1" applyFill="1" applyBorder="1" applyAlignment="1">
      <alignment vertical="center" wrapText="1"/>
    </xf>
    <xf numFmtId="2" fontId="0" fillId="0" borderId="8" xfId="0" applyNumberFormat="1" applyBorder="1"/>
    <xf numFmtId="2" fontId="0" fillId="0" borderId="0" xfId="0" applyNumberFormat="1"/>
    <xf numFmtId="2" fontId="0" fillId="0" borderId="9" xfId="0" applyNumberFormat="1" applyBorder="1"/>
    <xf numFmtId="2" fontId="4" fillId="6" borderId="15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 wrapText="1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10" fillId="8" borderId="23" xfId="0" applyFont="1" applyFill="1" applyBorder="1" applyAlignment="1">
      <alignment horizontal="right" vertical="center" wrapText="1"/>
    </xf>
    <xf numFmtId="0" fontId="10" fillId="8" borderId="24" xfId="0" applyFont="1" applyFill="1" applyBorder="1" applyAlignment="1">
      <alignment horizontal="right" vertical="center" wrapText="1"/>
    </xf>
    <xf numFmtId="0" fontId="0" fillId="8" borderId="23" xfId="0" applyFill="1" applyBorder="1" applyAlignment="1">
      <alignment horizontal="right" vertical="center"/>
    </xf>
    <xf numFmtId="0" fontId="0" fillId="8" borderId="24" xfId="0" applyFill="1" applyBorder="1" applyAlignment="1">
      <alignment horizontal="right" vertical="center"/>
    </xf>
    <xf numFmtId="0" fontId="10" fillId="8" borderId="1" xfId="0" applyFont="1" applyFill="1" applyBorder="1" applyAlignment="1">
      <alignment horizontal="right" vertical="center" wrapText="1"/>
    </xf>
  </cellXfs>
  <cellStyles count="8">
    <cellStyle name="Bad" xfId="1" builtinId="27"/>
    <cellStyle name="Comma" xfId="2" builtinId="3"/>
    <cellStyle name="Comma 2" xfId="3" xr:uid="{00000000-0005-0000-0000-000002000000}"/>
    <cellStyle name="Good" xfId="4" builtinId="26"/>
    <cellStyle name="Hyperlink" xfId="5" builtinId="8"/>
    <cellStyle name="Normal" xfId="0" builtinId="0"/>
    <cellStyle name="Normal 12 4" xfId="6" xr:uid="{00000000-0005-0000-0000-000006000000}"/>
    <cellStyle name="Percent" xfId="7" builtinId="5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jpeg"/><Relationship Id="rId7" Type="http://schemas.openxmlformats.org/officeDocument/2006/relationships/image" Target="../media/image8.png"/><Relationship Id="rId2" Type="http://schemas.openxmlformats.org/officeDocument/2006/relationships/image" Target="../media/image3.jpe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jpeg"/><Relationship Id="rId3" Type="http://schemas.openxmlformats.org/officeDocument/2006/relationships/image" Target="../media/image15.jpeg"/><Relationship Id="rId7" Type="http://schemas.openxmlformats.org/officeDocument/2006/relationships/image" Target="../media/image19.jpeg"/><Relationship Id="rId2" Type="http://schemas.openxmlformats.org/officeDocument/2006/relationships/image" Target="../media/image14.jpeg"/><Relationship Id="rId1" Type="http://schemas.openxmlformats.org/officeDocument/2006/relationships/image" Target="../media/image13.jpeg"/><Relationship Id="rId6" Type="http://schemas.openxmlformats.org/officeDocument/2006/relationships/image" Target="../media/image18.jpeg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emf"/><Relationship Id="rId3" Type="http://schemas.openxmlformats.org/officeDocument/2006/relationships/image" Target="../media/image23.jpeg"/><Relationship Id="rId7" Type="http://schemas.openxmlformats.org/officeDocument/2006/relationships/image" Target="../media/image27.png"/><Relationship Id="rId12" Type="http://schemas.openxmlformats.org/officeDocument/2006/relationships/image" Target="../media/image32.emf"/><Relationship Id="rId2" Type="http://schemas.openxmlformats.org/officeDocument/2006/relationships/image" Target="../media/image22.jpe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emf"/><Relationship Id="rId5" Type="http://schemas.openxmlformats.org/officeDocument/2006/relationships/image" Target="../media/image25.png"/><Relationship Id="rId10" Type="http://schemas.openxmlformats.org/officeDocument/2006/relationships/image" Target="../media/image30.emf"/><Relationship Id="rId4" Type="http://schemas.openxmlformats.org/officeDocument/2006/relationships/image" Target="../media/image24.png"/><Relationship Id="rId9" Type="http://schemas.openxmlformats.org/officeDocument/2006/relationships/image" Target="../media/image29.emf"/><Relationship Id="rId14" Type="http://schemas.openxmlformats.org/officeDocument/2006/relationships/image" Target="../media/image34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7.jpeg"/><Relationship Id="rId2" Type="http://schemas.openxmlformats.org/officeDocument/2006/relationships/image" Target="../media/image36.jpeg"/><Relationship Id="rId1" Type="http://schemas.openxmlformats.org/officeDocument/2006/relationships/image" Target="../media/image3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819150</xdr:colOff>
      <xdr:row>1</xdr:row>
      <xdr:rowOff>127000</xdr:rowOff>
    </xdr:from>
    <xdr:to>
      <xdr:col>3</xdr:col>
      <xdr:colOff>1320800</xdr:colOff>
      <xdr:row>5</xdr:row>
      <xdr:rowOff>76200</xdr:rowOff>
    </xdr:to>
    <xdr:pic>
      <xdr:nvPicPr>
        <xdr:cNvPr id="12295" name="Picture 54" descr="MELANGE LOGO">
          <a:extLst>
            <a:ext uri="{FF2B5EF4-FFF2-40B4-BE49-F238E27FC236}">
              <a16:creationId xmlns:a16="http://schemas.microsoft.com/office/drawing/2014/main" id="{0AD7A24D-3BBC-4179-9347-6DA2849673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0750" y="304800"/>
          <a:ext cx="194945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31750</xdr:colOff>
      <xdr:row>15</xdr:row>
      <xdr:rowOff>152400</xdr:rowOff>
    </xdr:from>
    <xdr:to>
      <xdr:col>5</xdr:col>
      <xdr:colOff>958850</xdr:colOff>
      <xdr:row>15</xdr:row>
      <xdr:rowOff>1047750</xdr:rowOff>
    </xdr:to>
    <xdr:pic>
      <xdr:nvPicPr>
        <xdr:cNvPr id="13356" name="Picture 1">
          <a:extLst>
            <a:ext uri="{FF2B5EF4-FFF2-40B4-BE49-F238E27FC236}">
              <a16:creationId xmlns:a16="http://schemas.microsoft.com/office/drawing/2014/main" id="{90FA7F6C-02D9-4E29-9B87-5BC530770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13042900"/>
          <a:ext cx="9271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666750</xdr:colOff>
      <xdr:row>8</xdr:row>
      <xdr:rowOff>311150</xdr:rowOff>
    </xdr:from>
    <xdr:to>
      <xdr:col>5</xdr:col>
      <xdr:colOff>996950</xdr:colOff>
      <xdr:row>8</xdr:row>
      <xdr:rowOff>1035050</xdr:rowOff>
    </xdr:to>
    <xdr:pic>
      <xdr:nvPicPr>
        <xdr:cNvPr id="13357" name="Picture 21">
          <a:extLst>
            <a:ext uri="{FF2B5EF4-FFF2-40B4-BE49-F238E27FC236}">
              <a16:creationId xmlns:a16="http://schemas.microsoft.com/office/drawing/2014/main" id="{72D9DAF6-93BD-49C4-9107-5AACAA583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98" r="16626"/>
        <a:stretch>
          <a:fillRect/>
        </a:stretch>
      </xdr:blipFill>
      <xdr:spPr bwMode="auto">
        <a:xfrm>
          <a:off x="5511800" y="4311650"/>
          <a:ext cx="3302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241300</xdr:colOff>
      <xdr:row>10</xdr:row>
      <xdr:rowOff>285750</xdr:rowOff>
    </xdr:from>
    <xdr:to>
      <xdr:col>5</xdr:col>
      <xdr:colOff>958850</xdr:colOff>
      <xdr:row>10</xdr:row>
      <xdr:rowOff>946150</xdr:rowOff>
    </xdr:to>
    <xdr:pic>
      <xdr:nvPicPr>
        <xdr:cNvPr id="13358" name="Picture 125">
          <a:extLst>
            <a:ext uri="{FF2B5EF4-FFF2-40B4-BE49-F238E27FC236}">
              <a16:creationId xmlns:a16="http://schemas.microsoft.com/office/drawing/2014/main" id="{EE40284D-C5CB-43E9-8846-1FDC73030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6350" y="6826250"/>
          <a:ext cx="717550" cy="66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330200</xdr:colOff>
      <xdr:row>7</xdr:row>
      <xdr:rowOff>247650</xdr:rowOff>
    </xdr:from>
    <xdr:to>
      <xdr:col>5</xdr:col>
      <xdr:colOff>1079500</xdr:colOff>
      <xdr:row>7</xdr:row>
      <xdr:rowOff>1035050</xdr:rowOff>
    </xdr:to>
    <xdr:pic>
      <xdr:nvPicPr>
        <xdr:cNvPr id="13359" name="Picture 26">
          <a:extLst>
            <a:ext uri="{FF2B5EF4-FFF2-40B4-BE49-F238E27FC236}">
              <a16:creationId xmlns:a16="http://schemas.microsoft.com/office/drawing/2014/main" id="{4EE868A0-04E5-440E-B7CD-950565780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2" r="46085" b="-1579"/>
        <a:stretch>
          <a:fillRect/>
        </a:stretch>
      </xdr:blipFill>
      <xdr:spPr bwMode="auto">
        <a:xfrm>
          <a:off x="5175250" y="2978150"/>
          <a:ext cx="749300" cy="78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298450</xdr:colOff>
      <xdr:row>14</xdr:row>
      <xdr:rowOff>412750</xdr:rowOff>
    </xdr:from>
    <xdr:to>
      <xdr:col>5</xdr:col>
      <xdr:colOff>1257300</xdr:colOff>
      <xdr:row>14</xdr:row>
      <xdr:rowOff>1136650</xdr:rowOff>
    </xdr:to>
    <xdr:pic>
      <xdr:nvPicPr>
        <xdr:cNvPr id="13360" name="Picture 29">
          <a:extLst>
            <a:ext uri="{FF2B5EF4-FFF2-40B4-BE49-F238E27FC236}">
              <a16:creationId xmlns:a16="http://schemas.microsoft.com/office/drawing/2014/main" id="{09FBBF6A-7ED8-4D9D-8D54-74919C51C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30" b="8868"/>
        <a:stretch>
          <a:fillRect/>
        </a:stretch>
      </xdr:blipFill>
      <xdr:spPr bwMode="auto">
        <a:xfrm>
          <a:off x="5143500" y="12033250"/>
          <a:ext cx="9588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273050</xdr:colOff>
      <xdr:row>9</xdr:row>
      <xdr:rowOff>266700</xdr:rowOff>
    </xdr:from>
    <xdr:to>
      <xdr:col>5</xdr:col>
      <xdr:colOff>1143000</xdr:colOff>
      <xdr:row>9</xdr:row>
      <xdr:rowOff>990600</xdr:rowOff>
    </xdr:to>
    <xdr:pic>
      <xdr:nvPicPr>
        <xdr:cNvPr id="13361" name="Picture 1">
          <a:extLst>
            <a:ext uri="{FF2B5EF4-FFF2-40B4-BE49-F238E27FC236}">
              <a16:creationId xmlns:a16="http://schemas.microsoft.com/office/drawing/2014/main" id="{72618D71-9504-4F14-90B8-B84884788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39"/>
        <a:stretch>
          <a:fillRect/>
        </a:stretch>
      </xdr:blipFill>
      <xdr:spPr bwMode="auto">
        <a:xfrm>
          <a:off x="5118100" y="5537200"/>
          <a:ext cx="8699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292100</xdr:colOff>
      <xdr:row>16</xdr:row>
      <xdr:rowOff>57150</xdr:rowOff>
    </xdr:from>
    <xdr:to>
      <xdr:col>5</xdr:col>
      <xdr:colOff>1054100</xdr:colOff>
      <xdr:row>16</xdr:row>
      <xdr:rowOff>1028700</xdr:rowOff>
    </xdr:to>
    <xdr:pic>
      <xdr:nvPicPr>
        <xdr:cNvPr id="13362" name="Picture 7">
          <a:extLst>
            <a:ext uri="{FF2B5EF4-FFF2-40B4-BE49-F238E27FC236}">
              <a16:creationId xmlns:a16="http://schemas.microsoft.com/office/drawing/2014/main" id="{7499A313-C9D6-4ED6-A5F1-E71B2DD29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7150" y="14217650"/>
          <a:ext cx="76200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387350</xdr:colOff>
      <xdr:row>6</xdr:row>
      <xdr:rowOff>400050</xdr:rowOff>
    </xdr:from>
    <xdr:to>
      <xdr:col>5</xdr:col>
      <xdr:colOff>1168400</xdr:colOff>
      <xdr:row>6</xdr:row>
      <xdr:rowOff>1123950</xdr:rowOff>
    </xdr:to>
    <xdr:pic>
      <xdr:nvPicPr>
        <xdr:cNvPr id="13363" name="Picture 1">
          <a:extLst>
            <a:ext uri="{FF2B5EF4-FFF2-40B4-BE49-F238E27FC236}">
              <a16:creationId xmlns:a16="http://schemas.microsoft.com/office/drawing/2014/main" id="{5D6C0DB2-5B4B-41FE-B209-7C04447F4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2400" y="1860550"/>
          <a:ext cx="7810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336550</xdr:colOff>
      <xdr:row>13</xdr:row>
      <xdr:rowOff>266700</xdr:rowOff>
    </xdr:from>
    <xdr:to>
      <xdr:col>5</xdr:col>
      <xdr:colOff>1117600</xdr:colOff>
      <xdr:row>13</xdr:row>
      <xdr:rowOff>990600</xdr:rowOff>
    </xdr:to>
    <xdr:pic>
      <xdr:nvPicPr>
        <xdr:cNvPr id="13364" name="Picture 207">
          <a:extLst>
            <a:ext uri="{FF2B5EF4-FFF2-40B4-BE49-F238E27FC236}">
              <a16:creationId xmlns:a16="http://schemas.microsoft.com/office/drawing/2014/main" id="{53A7AF05-58F1-42FA-9B7C-AEB0FB386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0617200"/>
          <a:ext cx="7810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412750</xdr:colOff>
      <xdr:row>11</xdr:row>
      <xdr:rowOff>171450</xdr:rowOff>
    </xdr:from>
    <xdr:to>
      <xdr:col>5</xdr:col>
      <xdr:colOff>863600</xdr:colOff>
      <xdr:row>11</xdr:row>
      <xdr:rowOff>1028700</xdr:rowOff>
    </xdr:to>
    <xdr:pic>
      <xdr:nvPicPr>
        <xdr:cNvPr id="13365" name="Picture 231">
          <a:extLst>
            <a:ext uri="{FF2B5EF4-FFF2-40B4-BE49-F238E27FC236}">
              <a16:creationId xmlns:a16="http://schemas.microsoft.com/office/drawing/2014/main" id="{2BD406E2-EAD8-4CFB-98C5-4A1A036A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981950"/>
          <a:ext cx="4508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387350</xdr:colOff>
      <xdr:row>12</xdr:row>
      <xdr:rowOff>95250</xdr:rowOff>
    </xdr:from>
    <xdr:to>
      <xdr:col>5</xdr:col>
      <xdr:colOff>946150</xdr:colOff>
      <xdr:row>12</xdr:row>
      <xdr:rowOff>1162050</xdr:rowOff>
    </xdr:to>
    <xdr:pic>
      <xdr:nvPicPr>
        <xdr:cNvPr id="13366" name="Picture 1">
          <a:extLst>
            <a:ext uri="{FF2B5EF4-FFF2-40B4-BE49-F238E27FC236}">
              <a16:creationId xmlns:a16="http://schemas.microsoft.com/office/drawing/2014/main" id="{B0EF5B63-B06D-4A99-9149-6EFA5F161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2400" y="9175750"/>
          <a:ext cx="55880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38100</xdr:rowOff>
    </xdr:from>
    <xdr:to>
      <xdr:col>2</xdr:col>
      <xdr:colOff>1193800</xdr:colOff>
      <xdr:row>7</xdr:row>
      <xdr:rowOff>1117600</xdr:rowOff>
    </xdr:to>
    <xdr:pic>
      <xdr:nvPicPr>
        <xdr:cNvPr id="14396" name="Picture 1">
          <a:extLst>
            <a:ext uri="{FF2B5EF4-FFF2-40B4-BE49-F238E27FC236}">
              <a16:creationId xmlns:a16="http://schemas.microsoft.com/office/drawing/2014/main" id="{94900991-462F-46C1-AB65-759DA4FAE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876" r="8778" b="38277"/>
        <a:stretch>
          <a:fillRect/>
        </a:stretch>
      </xdr:blipFill>
      <xdr:spPr bwMode="auto">
        <a:xfrm>
          <a:off x="2851150" y="1574800"/>
          <a:ext cx="1155700" cy="1079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50800</xdr:rowOff>
    </xdr:from>
    <xdr:to>
      <xdr:col>2</xdr:col>
      <xdr:colOff>977900</xdr:colOff>
      <xdr:row>8</xdr:row>
      <xdr:rowOff>812800</xdr:rowOff>
    </xdr:to>
    <xdr:pic>
      <xdr:nvPicPr>
        <xdr:cNvPr id="14397" name="Picture 2">
          <a:extLst>
            <a:ext uri="{FF2B5EF4-FFF2-40B4-BE49-F238E27FC236}">
              <a16:creationId xmlns:a16="http://schemas.microsoft.com/office/drawing/2014/main" id="{D52A21F9-B7FC-4E67-A826-05A93B3A4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328" b="25453"/>
        <a:stretch>
          <a:fillRect/>
        </a:stretch>
      </xdr:blipFill>
      <xdr:spPr bwMode="auto">
        <a:xfrm>
          <a:off x="2851150" y="2857500"/>
          <a:ext cx="9398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50800</xdr:colOff>
      <xdr:row>9</xdr:row>
      <xdr:rowOff>38100</xdr:rowOff>
    </xdr:from>
    <xdr:to>
      <xdr:col>2</xdr:col>
      <xdr:colOff>1022350</xdr:colOff>
      <xdr:row>9</xdr:row>
      <xdr:rowOff>666750</xdr:rowOff>
    </xdr:to>
    <xdr:pic>
      <xdr:nvPicPr>
        <xdr:cNvPr id="14398" name="Picture 3">
          <a:extLst>
            <a:ext uri="{FF2B5EF4-FFF2-40B4-BE49-F238E27FC236}">
              <a16:creationId xmlns:a16="http://schemas.microsoft.com/office/drawing/2014/main" id="{CAECC456-F806-4E76-B186-4534C058A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2576"/>
        <a:stretch>
          <a:fillRect/>
        </a:stretch>
      </xdr:blipFill>
      <xdr:spPr bwMode="auto">
        <a:xfrm>
          <a:off x="2863850" y="4114800"/>
          <a:ext cx="9715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50800</xdr:colOff>
      <xdr:row>10</xdr:row>
      <xdr:rowOff>50800</xdr:rowOff>
    </xdr:from>
    <xdr:to>
      <xdr:col>2</xdr:col>
      <xdr:colOff>1085850</xdr:colOff>
      <xdr:row>10</xdr:row>
      <xdr:rowOff>825500</xdr:rowOff>
    </xdr:to>
    <xdr:pic>
      <xdr:nvPicPr>
        <xdr:cNvPr id="14399" name="Picture 4">
          <a:extLst>
            <a:ext uri="{FF2B5EF4-FFF2-40B4-BE49-F238E27FC236}">
              <a16:creationId xmlns:a16="http://schemas.microsoft.com/office/drawing/2014/main" id="{CC8A20E3-B6A0-4A89-8689-064A38FB4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15" t="33427" r="4251" b="44601"/>
        <a:stretch>
          <a:fillRect/>
        </a:stretch>
      </xdr:blipFill>
      <xdr:spPr bwMode="auto">
        <a:xfrm>
          <a:off x="2863850" y="5397500"/>
          <a:ext cx="103505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57150</xdr:rowOff>
    </xdr:from>
    <xdr:to>
      <xdr:col>2</xdr:col>
      <xdr:colOff>1066800</xdr:colOff>
      <xdr:row>11</xdr:row>
      <xdr:rowOff>831850</xdr:rowOff>
    </xdr:to>
    <xdr:pic>
      <xdr:nvPicPr>
        <xdr:cNvPr id="14400" name="Picture 5">
          <a:extLst>
            <a:ext uri="{FF2B5EF4-FFF2-40B4-BE49-F238E27FC236}">
              <a16:creationId xmlns:a16="http://schemas.microsoft.com/office/drawing/2014/main" id="{72C35A22-5195-4E15-B82E-38E047E00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4831" b="11520"/>
        <a:stretch>
          <a:fillRect/>
        </a:stretch>
      </xdr:blipFill>
      <xdr:spPr bwMode="auto">
        <a:xfrm>
          <a:off x="2851150" y="6673850"/>
          <a:ext cx="1028700" cy="774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50800</xdr:colOff>
      <xdr:row>12</xdr:row>
      <xdr:rowOff>38100</xdr:rowOff>
    </xdr:from>
    <xdr:to>
      <xdr:col>2</xdr:col>
      <xdr:colOff>1060450</xdr:colOff>
      <xdr:row>12</xdr:row>
      <xdr:rowOff>914400</xdr:rowOff>
    </xdr:to>
    <xdr:pic>
      <xdr:nvPicPr>
        <xdr:cNvPr id="14401" name="Picture 6">
          <a:extLst>
            <a:ext uri="{FF2B5EF4-FFF2-40B4-BE49-F238E27FC236}">
              <a16:creationId xmlns:a16="http://schemas.microsoft.com/office/drawing/2014/main" id="{21FBBCD8-B71A-46AD-BD74-4798D794F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57" t="27841" r="24033" b="45549"/>
        <a:stretch>
          <a:fillRect/>
        </a:stretch>
      </xdr:blipFill>
      <xdr:spPr bwMode="auto">
        <a:xfrm>
          <a:off x="2863850" y="7924800"/>
          <a:ext cx="1009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76200</xdr:colOff>
      <xdr:row>14</xdr:row>
      <xdr:rowOff>247650</xdr:rowOff>
    </xdr:from>
    <xdr:to>
      <xdr:col>2</xdr:col>
      <xdr:colOff>1206500</xdr:colOff>
      <xdr:row>14</xdr:row>
      <xdr:rowOff>1143000</xdr:rowOff>
    </xdr:to>
    <xdr:pic>
      <xdr:nvPicPr>
        <xdr:cNvPr id="14402" name="Picture 7">
          <a:extLst>
            <a:ext uri="{FF2B5EF4-FFF2-40B4-BE49-F238E27FC236}">
              <a16:creationId xmlns:a16="http://schemas.microsoft.com/office/drawing/2014/main" id="{411E8535-3721-4DE4-849E-6039B9711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015" b="39868"/>
        <a:stretch>
          <a:fillRect/>
        </a:stretch>
      </xdr:blipFill>
      <xdr:spPr bwMode="auto">
        <a:xfrm>
          <a:off x="2889250" y="10674350"/>
          <a:ext cx="1130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7</xdr:row>
      <xdr:rowOff>323850</xdr:rowOff>
    </xdr:from>
    <xdr:to>
      <xdr:col>6</xdr:col>
      <xdr:colOff>1333500</xdr:colOff>
      <xdr:row>7</xdr:row>
      <xdr:rowOff>895350</xdr:rowOff>
    </xdr:to>
    <xdr:pic>
      <xdr:nvPicPr>
        <xdr:cNvPr id="14403" name="Picture 10">
          <a:extLst>
            <a:ext uri="{FF2B5EF4-FFF2-40B4-BE49-F238E27FC236}">
              <a16:creationId xmlns:a16="http://schemas.microsoft.com/office/drawing/2014/main" id="{F28084C9-A589-4E5B-B39C-71E2B7B45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186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8</xdr:row>
      <xdr:rowOff>323850</xdr:rowOff>
    </xdr:from>
    <xdr:to>
      <xdr:col>6</xdr:col>
      <xdr:colOff>1333500</xdr:colOff>
      <xdr:row>8</xdr:row>
      <xdr:rowOff>895350</xdr:rowOff>
    </xdr:to>
    <xdr:pic>
      <xdr:nvPicPr>
        <xdr:cNvPr id="14404" name="Picture 11">
          <a:extLst>
            <a:ext uri="{FF2B5EF4-FFF2-40B4-BE49-F238E27FC236}">
              <a16:creationId xmlns:a16="http://schemas.microsoft.com/office/drawing/2014/main" id="{DCAD1BD0-994C-40FA-B3F4-750CC1E5C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313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9</xdr:row>
      <xdr:rowOff>323850</xdr:rowOff>
    </xdr:from>
    <xdr:to>
      <xdr:col>6</xdr:col>
      <xdr:colOff>1333500</xdr:colOff>
      <xdr:row>9</xdr:row>
      <xdr:rowOff>895350</xdr:rowOff>
    </xdr:to>
    <xdr:pic>
      <xdr:nvPicPr>
        <xdr:cNvPr id="14405" name="Picture 12">
          <a:extLst>
            <a:ext uri="{FF2B5EF4-FFF2-40B4-BE49-F238E27FC236}">
              <a16:creationId xmlns:a16="http://schemas.microsoft.com/office/drawing/2014/main" id="{BEDAE8B9-5328-49B5-90E6-26612268F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440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10</xdr:row>
      <xdr:rowOff>323850</xdr:rowOff>
    </xdr:from>
    <xdr:to>
      <xdr:col>6</xdr:col>
      <xdr:colOff>1333500</xdr:colOff>
      <xdr:row>10</xdr:row>
      <xdr:rowOff>895350</xdr:rowOff>
    </xdr:to>
    <xdr:pic>
      <xdr:nvPicPr>
        <xdr:cNvPr id="14406" name="Picture 13">
          <a:extLst>
            <a:ext uri="{FF2B5EF4-FFF2-40B4-BE49-F238E27FC236}">
              <a16:creationId xmlns:a16="http://schemas.microsoft.com/office/drawing/2014/main" id="{B466A79A-1FE8-4462-B166-D26A6EA64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567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11</xdr:row>
      <xdr:rowOff>323850</xdr:rowOff>
    </xdr:from>
    <xdr:to>
      <xdr:col>6</xdr:col>
      <xdr:colOff>1333500</xdr:colOff>
      <xdr:row>11</xdr:row>
      <xdr:rowOff>895350</xdr:rowOff>
    </xdr:to>
    <xdr:pic>
      <xdr:nvPicPr>
        <xdr:cNvPr id="14407" name="Picture 14">
          <a:extLst>
            <a:ext uri="{FF2B5EF4-FFF2-40B4-BE49-F238E27FC236}">
              <a16:creationId xmlns:a16="http://schemas.microsoft.com/office/drawing/2014/main" id="{D2D70C0D-A13A-4B47-9516-6A951FEC4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694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12</xdr:row>
      <xdr:rowOff>323850</xdr:rowOff>
    </xdr:from>
    <xdr:to>
      <xdr:col>6</xdr:col>
      <xdr:colOff>1333500</xdr:colOff>
      <xdr:row>12</xdr:row>
      <xdr:rowOff>895350</xdr:rowOff>
    </xdr:to>
    <xdr:pic>
      <xdr:nvPicPr>
        <xdr:cNvPr id="14408" name="Picture 15">
          <a:extLst>
            <a:ext uri="{FF2B5EF4-FFF2-40B4-BE49-F238E27FC236}">
              <a16:creationId xmlns:a16="http://schemas.microsoft.com/office/drawing/2014/main" id="{842D686F-F8E7-437E-9BB2-735FF6F6F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821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107950</xdr:colOff>
      <xdr:row>13</xdr:row>
      <xdr:rowOff>323850</xdr:rowOff>
    </xdr:from>
    <xdr:to>
      <xdr:col>6</xdr:col>
      <xdr:colOff>1333500</xdr:colOff>
      <xdr:row>13</xdr:row>
      <xdr:rowOff>895350</xdr:rowOff>
    </xdr:to>
    <xdr:pic>
      <xdr:nvPicPr>
        <xdr:cNvPr id="14409" name="Picture 16">
          <a:extLst>
            <a:ext uri="{FF2B5EF4-FFF2-40B4-BE49-F238E27FC236}">
              <a16:creationId xmlns:a16="http://schemas.microsoft.com/office/drawing/2014/main" id="{0C11C8F4-86C4-49E9-BC92-69278E628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800" y="9480550"/>
          <a:ext cx="12255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76200</xdr:colOff>
      <xdr:row>14</xdr:row>
      <xdr:rowOff>95250</xdr:rowOff>
    </xdr:from>
    <xdr:to>
      <xdr:col>6</xdr:col>
      <xdr:colOff>1206500</xdr:colOff>
      <xdr:row>14</xdr:row>
      <xdr:rowOff>990600</xdr:rowOff>
    </xdr:to>
    <xdr:pic>
      <xdr:nvPicPr>
        <xdr:cNvPr id="14410" name="Picture 17">
          <a:extLst>
            <a:ext uri="{FF2B5EF4-FFF2-40B4-BE49-F238E27FC236}">
              <a16:creationId xmlns:a16="http://schemas.microsoft.com/office/drawing/2014/main" id="{26F4C53F-BAA1-4834-98B1-4AE98EDFE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015" b="39868"/>
        <a:stretch>
          <a:fillRect/>
        </a:stretch>
      </xdr:blipFill>
      <xdr:spPr bwMode="auto">
        <a:xfrm>
          <a:off x="7385050" y="10521950"/>
          <a:ext cx="113030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16</xdr:row>
      <xdr:rowOff>152400</xdr:rowOff>
    </xdr:from>
    <xdr:to>
      <xdr:col>6</xdr:col>
      <xdr:colOff>1117600</xdr:colOff>
      <xdr:row>16</xdr:row>
      <xdr:rowOff>869950</xdr:rowOff>
    </xdr:to>
    <xdr:pic>
      <xdr:nvPicPr>
        <xdr:cNvPr id="15416" name="Picture 94">
          <a:extLst>
            <a:ext uri="{FF2B5EF4-FFF2-40B4-BE49-F238E27FC236}">
              <a16:creationId xmlns:a16="http://schemas.microsoft.com/office/drawing/2014/main" id="{B246D001-142B-4E6D-A44A-71E490C09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9044"/>
        <a:stretch>
          <a:fillRect/>
        </a:stretch>
      </xdr:blipFill>
      <xdr:spPr bwMode="auto">
        <a:xfrm>
          <a:off x="7010400" y="14776450"/>
          <a:ext cx="596900" cy="717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412750</xdr:colOff>
      <xdr:row>17</xdr:row>
      <xdr:rowOff>247650</xdr:rowOff>
    </xdr:from>
    <xdr:to>
      <xdr:col>6</xdr:col>
      <xdr:colOff>1003300</xdr:colOff>
      <xdr:row>17</xdr:row>
      <xdr:rowOff>971550</xdr:rowOff>
    </xdr:to>
    <xdr:pic>
      <xdr:nvPicPr>
        <xdr:cNvPr id="15417" name="Picture 36">
          <a:extLst>
            <a:ext uri="{FF2B5EF4-FFF2-40B4-BE49-F238E27FC236}">
              <a16:creationId xmlns:a16="http://schemas.microsoft.com/office/drawing/2014/main" id="{9E6BAA1F-EBD5-43AF-A034-793B7C0FA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2450" y="16141700"/>
          <a:ext cx="5905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101600</xdr:colOff>
      <xdr:row>13</xdr:row>
      <xdr:rowOff>279400</xdr:rowOff>
    </xdr:from>
    <xdr:to>
      <xdr:col>6</xdr:col>
      <xdr:colOff>781050</xdr:colOff>
      <xdr:row>13</xdr:row>
      <xdr:rowOff>1003300</xdr:rowOff>
    </xdr:to>
    <xdr:pic>
      <xdr:nvPicPr>
        <xdr:cNvPr id="15418" name="Picture 99">
          <a:extLst>
            <a:ext uri="{FF2B5EF4-FFF2-40B4-BE49-F238E27FC236}">
              <a16:creationId xmlns:a16="http://schemas.microsoft.com/office/drawing/2014/main" id="{A10EC3EA-F18A-4C51-A979-C9F4D273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11093450"/>
          <a:ext cx="6794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857250</xdr:colOff>
      <xdr:row>13</xdr:row>
      <xdr:rowOff>304800</xdr:rowOff>
    </xdr:from>
    <xdr:to>
      <xdr:col>6</xdr:col>
      <xdr:colOff>1219200</xdr:colOff>
      <xdr:row>13</xdr:row>
      <xdr:rowOff>1028700</xdr:rowOff>
    </xdr:to>
    <xdr:pic>
      <xdr:nvPicPr>
        <xdr:cNvPr id="15419" name="Picture 100">
          <a:extLst>
            <a:ext uri="{FF2B5EF4-FFF2-40B4-BE49-F238E27FC236}">
              <a16:creationId xmlns:a16="http://schemas.microsoft.com/office/drawing/2014/main" id="{63A8CD92-6300-48DD-90DF-62DDE7C0F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601" r="31754"/>
        <a:stretch>
          <a:fillRect/>
        </a:stretch>
      </xdr:blipFill>
      <xdr:spPr bwMode="auto">
        <a:xfrm>
          <a:off x="7346950" y="11118850"/>
          <a:ext cx="3619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222250</xdr:colOff>
      <xdr:row>8</xdr:row>
      <xdr:rowOff>152400</xdr:rowOff>
    </xdr:from>
    <xdr:to>
      <xdr:col>6</xdr:col>
      <xdr:colOff>1289050</xdr:colOff>
      <xdr:row>8</xdr:row>
      <xdr:rowOff>711200</xdr:rowOff>
    </xdr:to>
    <xdr:pic>
      <xdr:nvPicPr>
        <xdr:cNvPr id="15420" name="Picture 185">
          <a:extLst>
            <a:ext uri="{FF2B5EF4-FFF2-40B4-BE49-F238E27FC236}">
              <a16:creationId xmlns:a16="http://schemas.microsoft.com/office/drawing/2014/main" id="{8786D3B3-7D1C-4598-8AC1-C59AED04DB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1950" y="4616450"/>
          <a:ext cx="1066800" cy="55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171450</xdr:colOff>
      <xdr:row>10</xdr:row>
      <xdr:rowOff>260350</xdr:rowOff>
    </xdr:from>
    <xdr:to>
      <xdr:col>6</xdr:col>
      <xdr:colOff>1397000</xdr:colOff>
      <xdr:row>10</xdr:row>
      <xdr:rowOff>984250</xdr:rowOff>
    </xdr:to>
    <xdr:pic>
      <xdr:nvPicPr>
        <xdr:cNvPr id="15421" name="Picture 156">
          <a:extLst>
            <a:ext uri="{FF2B5EF4-FFF2-40B4-BE49-F238E27FC236}">
              <a16:creationId xmlns:a16="http://schemas.microsoft.com/office/drawing/2014/main" id="{1822145C-10F5-4CA4-A1C7-F5DB58F5A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734" t="13974" r="22661" b="12160"/>
        <a:stretch>
          <a:fillRect/>
        </a:stretch>
      </xdr:blipFill>
      <xdr:spPr bwMode="auto">
        <a:xfrm>
          <a:off x="6661150" y="7264400"/>
          <a:ext cx="12255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76200</xdr:colOff>
      <xdr:row>14</xdr:row>
      <xdr:rowOff>209550</xdr:rowOff>
    </xdr:from>
    <xdr:to>
      <xdr:col>6</xdr:col>
      <xdr:colOff>1282700</xdr:colOff>
      <xdr:row>14</xdr:row>
      <xdr:rowOff>1143000</xdr:rowOff>
    </xdr:to>
    <xdr:pic>
      <xdr:nvPicPr>
        <xdr:cNvPr id="15422" name="Picture 1">
          <a:extLst>
            <a:ext uri="{FF2B5EF4-FFF2-40B4-BE49-F238E27FC236}">
              <a16:creationId xmlns:a16="http://schemas.microsoft.com/office/drawing/2014/main" id="{944753AE-0307-4C26-BB74-78F129AAC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2293600"/>
          <a:ext cx="1206500" cy="933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88900</xdr:colOff>
      <xdr:row>11</xdr:row>
      <xdr:rowOff>247650</xdr:rowOff>
    </xdr:from>
    <xdr:to>
      <xdr:col>6</xdr:col>
      <xdr:colOff>1409700</xdr:colOff>
      <xdr:row>11</xdr:row>
      <xdr:rowOff>857250</xdr:rowOff>
    </xdr:to>
    <xdr:pic>
      <xdr:nvPicPr>
        <xdr:cNvPr id="15423" name="Picture 66">
          <a:extLst>
            <a:ext uri="{FF2B5EF4-FFF2-40B4-BE49-F238E27FC236}">
              <a16:creationId xmlns:a16="http://schemas.microsoft.com/office/drawing/2014/main" id="{E427B59A-8600-41A9-84CE-20C43BDF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418" b="14691"/>
        <a:stretch>
          <a:fillRect/>
        </a:stretch>
      </xdr:blipFill>
      <xdr:spPr bwMode="auto">
        <a:xfrm>
          <a:off x="6578600" y="8521700"/>
          <a:ext cx="13208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177800</xdr:colOff>
      <xdr:row>9</xdr:row>
      <xdr:rowOff>304800</xdr:rowOff>
    </xdr:from>
    <xdr:to>
      <xdr:col>6</xdr:col>
      <xdr:colOff>1352550</xdr:colOff>
      <xdr:row>9</xdr:row>
      <xdr:rowOff>857250</xdr:rowOff>
    </xdr:to>
    <xdr:pic>
      <xdr:nvPicPr>
        <xdr:cNvPr id="15424" name="Picture 67">
          <a:extLst>
            <a:ext uri="{FF2B5EF4-FFF2-40B4-BE49-F238E27FC236}">
              <a16:creationId xmlns:a16="http://schemas.microsoft.com/office/drawing/2014/main" id="{81316210-15B6-42E4-9B7A-11BB8C31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50" t="18199" r="3284" b="22672"/>
        <a:stretch>
          <a:fillRect/>
        </a:stretch>
      </xdr:blipFill>
      <xdr:spPr bwMode="auto">
        <a:xfrm>
          <a:off x="6667500" y="6038850"/>
          <a:ext cx="1174750" cy="552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127000</xdr:colOff>
      <xdr:row>6</xdr:row>
      <xdr:rowOff>323850</xdr:rowOff>
    </xdr:from>
    <xdr:to>
      <xdr:col>6</xdr:col>
      <xdr:colOff>1447800</xdr:colOff>
      <xdr:row>6</xdr:row>
      <xdr:rowOff>895350</xdr:rowOff>
    </xdr:to>
    <xdr:pic>
      <xdr:nvPicPr>
        <xdr:cNvPr id="15425" name="Picture 68">
          <a:extLst>
            <a:ext uri="{FF2B5EF4-FFF2-40B4-BE49-F238E27FC236}">
              <a16:creationId xmlns:a16="http://schemas.microsoft.com/office/drawing/2014/main" id="{1FCA12F0-6892-4109-BBC4-69B280907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8479" r="1682" b="13939"/>
        <a:stretch>
          <a:fillRect/>
        </a:stretch>
      </xdr:blipFill>
      <xdr:spPr bwMode="auto">
        <a:xfrm>
          <a:off x="6616700" y="2247900"/>
          <a:ext cx="13208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101600</xdr:colOff>
      <xdr:row>7</xdr:row>
      <xdr:rowOff>361950</xdr:rowOff>
    </xdr:from>
    <xdr:to>
      <xdr:col>6</xdr:col>
      <xdr:colOff>1377950</xdr:colOff>
      <xdr:row>7</xdr:row>
      <xdr:rowOff>971550</xdr:rowOff>
    </xdr:to>
    <xdr:pic>
      <xdr:nvPicPr>
        <xdr:cNvPr id="15426" name="Picture 69">
          <a:extLst>
            <a:ext uri="{FF2B5EF4-FFF2-40B4-BE49-F238E27FC236}">
              <a16:creationId xmlns:a16="http://schemas.microsoft.com/office/drawing/2014/main" id="{6A3A9881-0DEA-4394-A2B9-F0E0865A4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68" t="13313" r="3665" b="10925"/>
        <a:stretch>
          <a:fillRect/>
        </a:stretch>
      </xdr:blipFill>
      <xdr:spPr bwMode="auto">
        <a:xfrm>
          <a:off x="6591300" y="3556000"/>
          <a:ext cx="12763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139700</xdr:colOff>
      <xdr:row>15</xdr:row>
      <xdr:rowOff>95250</xdr:rowOff>
    </xdr:from>
    <xdr:to>
      <xdr:col>6</xdr:col>
      <xdr:colOff>736600</xdr:colOff>
      <xdr:row>15</xdr:row>
      <xdr:rowOff>539750</xdr:rowOff>
    </xdr:to>
    <xdr:pic>
      <xdr:nvPicPr>
        <xdr:cNvPr id="15427" name="Picture 6">
          <a:extLst>
            <a:ext uri="{FF2B5EF4-FFF2-40B4-BE49-F238E27FC236}">
              <a16:creationId xmlns:a16="http://schemas.microsoft.com/office/drawing/2014/main" id="{34824271-63D7-466A-80EE-F6EB5EF15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13449300"/>
          <a:ext cx="596900" cy="444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431800</xdr:colOff>
      <xdr:row>15</xdr:row>
      <xdr:rowOff>673100</xdr:rowOff>
    </xdr:from>
    <xdr:to>
      <xdr:col>6</xdr:col>
      <xdr:colOff>1320800</xdr:colOff>
      <xdr:row>15</xdr:row>
      <xdr:rowOff>1130300</xdr:rowOff>
    </xdr:to>
    <xdr:pic>
      <xdr:nvPicPr>
        <xdr:cNvPr id="15428" name="Picture 8">
          <a:extLst>
            <a:ext uri="{FF2B5EF4-FFF2-40B4-BE49-F238E27FC236}">
              <a16:creationId xmlns:a16="http://schemas.microsoft.com/office/drawing/2014/main" id="{78BC73F2-FE63-40D7-A7D4-5260C0464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1500" y="14027150"/>
          <a:ext cx="889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247650</xdr:colOff>
      <xdr:row>12</xdr:row>
      <xdr:rowOff>152400</xdr:rowOff>
    </xdr:from>
    <xdr:to>
      <xdr:col>6</xdr:col>
      <xdr:colOff>895350</xdr:colOff>
      <xdr:row>12</xdr:row>
      <xdr:rowOff>889000</xdr:rowOff>
    </xdr:to>
    <xdr:pic>
      <xdr:nvPicPr>
        <xdr:cNvPr id="15429" name="Picture 34">
          <a:extLst>
            <a:ext uri="{FF2B5EF4-FFF2-40B4-BE49-F238E27FC236}">
              <a16:creationId xmlns:a16="http://schemas.microsoft.com/office/drawing/2014/main" id="{206C8B46-21A9-45D1-9C8C-B60BE16B3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7350" y="9696450"/>
          <a:ext cx="647700" cy="73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647700</xdr:colOff>
      <xdr:row>1</xdr:row>
      <xdr:rowOff>177800</xdr:rowOff>
    </xdr:from>
    <xdr:to>
      <xdr:col>5</xdr:col>
      <xdr:colOff>1847850</xdr:colOff>
      <xdr:row>1</xdr:row>
      <xdr:rowOff>1181100</xdr:rowOff>
    </xdr:to>
    <xdr:pic>
      <xdr:nvPicPr>
        <xdr:cNvPr id="4653" name="Picture 1">
          <a:extLst>
            <a:ext uri="{FF2B5EF4-FFF2-40B4-BE49-F238E27FC236}">
              <a16:creationId xmlns:a16="http://schemas.microsoft.com/office/drawing/2014/main" id="{A7EA2BB5-D153-419A-91B9-AC8F20B9C4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30850" y="431800"/>
          <a:ext cx="1200150" cy="100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679450</xdr:colOff>
      <xdr:row>2</xdr:row>
      <xdr:rowOff>184150</xdr:rowOff>
    </xdr:from>
    <xdr:to>
      <xdr:col>5</xdr:col>
      <xdr:colOff>2095500</xdr:colOff>
      <xdr:row>2</xdr:row>
      <xdr:rowOff>1149350</xdr:rowOff>
    </xdr:to>
    <xdr:pic>
      <xdr:nvPicPr>
        <xdr:cNvPr id="4654" name="Picture 145">
          <a:extLst>
            <a:ext uri="{FF2B5EF4-FFF2-40B4-BE49-F238E27FC236}">
              <a16:creationId xmlns:a16="http://schemas.microsoft.com/office/drawing/2014/main" id="{53D90BE9-591D-479C-BEEB-3B5EDF2634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0" y="1727200"/>
          <a:ext cx="1416050" cy="965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958850</xdr:colOff>
      <xdr:row>3</xdr:row>
      <xdr:rowOff>152400</xdr:rowOff>
    </xdr:from>
    <xdr:to>
      <xdr:col>5</xdr:col>
      <xdr:colOff>1606550</xdr:colOff>
      <xdr:row>3</xdr:row>
      <xdr:rowOff>1187450</xdr:rowOff>
    </xdr:to>
    <xdr:pic>
      <xdr:nvPicPr>
        <xdr:cNvPr id="4655" name="Picture 30">
          <a:extLst>
            <a:ext uri="{FF2B5EF4-FFF2-40B4-BE49-F238E27FC236}">
              <a16:creationId xmlns:a16="http://schemas.microsoft.com/office/drawing/2014/main" id="{BDD8B6BC-A7E2-4B11-A418-837A94F1B5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0" y="2984500"/>
          <a:ext cx="647700" cy="1035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WESTIN/Kierland/POB%20&amp;%20Staff%20Plan%20Westin%20Kierland%208-15-00-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dwish046/AppData/Local/Microsoft/Windows/INetCache/Content.Outlook/V4DQ5NNO/RC%20Maldives%20OSE%20Estimate%20Dec%2020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Volker%20B\temp\Copy%20of%20BenchmarkingTool816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Sheraton%20Reef%20IT%20Budge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Bgs1/455&#24352;&#35273;&#38750;/FO%20Cand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PROJECT%20MANAGERS/Project%20Managers%20CheckList%205-1-0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ataW/Phily3/4%20Points/SID%20MPP%204%20Points%20Philadelphi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Sandy%20Murowchick/Local%20Settings/Temporary%20Internet%20Files/OLK3/OPENINGS/W%20hotels/OS%20&amp;%20E/rev%20w-ose-budget%20shell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Kierland/POB%20&amp;%20Staff%20Plan%20Westin%20KIerland%209-24-0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2286A66\Westin%20Dallas%20Conversion%20Budget-11-29-01-for%20develop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SHERATON/BLOOMINGTON/Working%20Budget%20-%20Bloomington%202-11-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nts%20and%20Settings/rnagy/Local%20Settings/Temporary%20Internet%20Files/OLK11/OPENINGS/WESTIN/Charlotte/OPENINGS/WESTIN/Charlotte/office%20space%20charlotte%2010-3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WESTIN/POB%20%20Staff%20Plan%20Westin%20Ft%20Lauderdale%208-11-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OPENINGS/NEW%20BUILD%20MISC/Forms/CHECKBOOK/NEW%20BUILD%20CHECKBOOK%20PROCESS/FORMS/Checkbook%20Master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windows/TEMP/Openings/Forms/Templates/jg%20-%20os%20&amp;%20e%20new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SNAP/Public/DOCUME~1/tmarks/LOCALS~1/Temp/CONVERSIONS/ADAMS%20MARK%20PORTFOLIO/Kansas/CONVERSIONS/LUCAYA/Combined%20Complex%20IT%20Budgets%20By%20Proper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Finance\Projects\Productivity%20Model\Benchmarking%20Tools\Data%20Collection\Stage1\Data\BJSE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arriottonline.sharepoint.com/Users/Narendra%20Musale/Desktop/Quotation-Westin%20Goa-Package%205-03-12-202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Preopening Budget"/>
      <sheetName val="Budget Recap"/>
      <sheetName val="OFFICE SPACE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"/>
      <sheetName val="program"/>
      <sheetName val="Guest Sup"/>
      <sheetName val="Rm Linen"/>
      <sheetName val="laundry"/>
      <sheetName val="Lau Sup"/>
      <sheetName val="kit - hskp shelves"/>
      <sheetName val="bus center"/>
      <sheetName val="safe deposit"/>
      <sheetName val="bag hand"/>
      <sheetName val="Spa &amp; Fitness"/>
      <sheetName val="rec equip"/>
      <sheetName val="Ritz Kids"/>
      <sheetName val="Kitchen Storage and Transport"/>
      <sheetName val="Outlet Equipment"/>
      <sheetName val="Kit Sup International"/>
      <sheetName val="ADD"/>
      <sheetName val="Specialty"/>
      <sheetName val="Pool Bar"/>
      <sheetName val="BQT"/>
      <sheetName val="banq equip"/>
      <sheetName val="Lobby Lounge, Club Lounge"/>
      <sheetName val="Bar"/>
      <sheetName val="IRD"/>
      <sheetName val="Emp Caf"/>
      <sheetName val=" rm svc equip"/>
      <sheetName val="Bev Sup"/>
      <sheetName val="F&amp;B Sup"/>
      <sheetName val="av equip"/>
      <sheetName val="Ban Sup"/>
      <sheetName val="Trucks - City"/>
      <sheetName val="Tools"/>
      <sheetName val="Grndkep"/>
      <sheetName val="Off Mach"/>
      <sheetName val="Adm Off Sup"/>
      <sheetName val="Retail"/>
      <sheetName val="Loss Prevention"/>
      <sheetName val="Cl Sup-Rm"/>
      <sheetName val="Uniforms"/>
    </sheetNames>
    <sheetDataSet>
      <sheetData sheetId="0"/>
      <sheetData sheetId="1">
        <row r="2">
          <cell r="F2" t="str">
            <v>Maldives</v>
          </cell>
        </row>
        <row r="45">
          <cell r="Q45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ivity"/>
      <sheetName val="Manager FTE"/>
      <sheetName val="Non-Exempt FTE"/>
      <sheetName val="Data"/>
      <sheetName val="web data 7-12-05"/>
      <sheetName val="Manager_FTE"/>
      <sheetName val="Non-Exempt_FTE"/>
      <sheetName val="web_data_7-12-05"/>
      <sheetName val="Manager_FTE1"/>
      <sheetName val="Non-Exempt_FTE1"/>
      <sheetName val="web_data_7-12-051"/>
      <sheetName val="Manager_FTE2"/>
      <sheetName val="Non-Exempt_FTE2"/>
      <sheetName val="web_data_7-12-052"/>
      <sheetName val="Manager_FTE3"/>
      <sheetName val="Non-Exempt_FTE3"/>
      <sheetName val="web_data_7-12-053"/>
      <sheetName val="Manager_FTE4"/>
      <sheetName val="Non-Exempt_FTE4"/>
      <sheetName val="web_data_7-12-054"/>
      <sheetName val="A &amp; G"/>
    </sheetNames>
    <sheetDataSet>
      <sheetData sheetId="0"/>
      <sheetData sheetId="1"/>
      <sheetData sheetId="2"/>
      <sheetData sheetId="3">
        <row r="1">
          <cell r="B1" t="str">
            <v>Amelia Island</v>
          </cell>
          <cell r="C1" t="str">
            <v>Atlanta</v>
          </cell>
          <cell r="D1" t="str">
            <v>Bachelor Gulch</v>
          </cell>
          <cell r="E1" t="str">
            <v>Boston</v>
          </cell>
          <cell r="F1" t="str">
            <v>Boston Common</v>
          </cell>
          <cell r="G1" t="str">
            <v>Buckhead</v>
          </cell>
          <cell r="H1" t="str">
            <v>Cleveland</v>
          </cell>
          <cell r="I1" t="str">
            <v>Coconut Grove, Miami</v>
          </cell>
          <cell r="J1" t="str">
            <v>Dearborn</v>
          </cell>
          <cell r="K1" t="str">
            <v>Georgetown, Washington DC</v>
          </cell>
          <cell r="L1" t="str">
            <v>Half Moon Bay</v>
          </cell>
          <cell r="M1" t="str">
            <v>Huntington</v>
          </cell>
          <cell r="N1" t="str">
            <v>Kapalua</v>
          </cell>
          <cell r="O1" t="str">
            <v>Key Biscayne, Miami</v>
          </cell>
          <cell r="P1" t="str">
            <v>Laguna Niguel</v>
          </cell>
          <cell r="Q1" t="str">
            <v>Lake Las Vegas</v>
          </cell>
          <cell r="R1" t="str">
            <v>Marina del Rey</v>
          </cell>
          <cell r="S1" t="str">
            <v>Miami, South Beach</v>
          </cell>
          <cell r="T1" t="str">
            <v>Naples</v>
          </cell>
          <cell r="U1" t="str">
            <v>Naples Golf Resort</v>
          </cell>
          <cell r="V1" t="str">
            <v>New Orleans</v>
          </cell>
          <cell r="W1" t="str">
            <v>New York Battery Park</v>
          </cell>
          <cell r="X1" t="str">
            <v>New York Central Park</v>
          </cell>
          <cell r="Y1" t="str">
            <v>Palm Beach</v>
          </cell>
          <cell r="Z1" t="str">
            <v>Pentagon City</v>
          </cell>
          <cell r="AA1" t="str">
            <v>Philadelphia</v>
          </cell>
          <cell r="AB1" t="str">
            <v>Phoenix</v>
          </cell>
          <cell r="AC1" t="str">
            <v>Reynolds Plantation</v>
          </cell>
          <cell r="AD1" t="str">
            <v>San Francisco</v>
          </cell>
          <cell r="AE1" t="str">
            <v>San Juan</v>
          </cell>
          <cell r="AF1" t="str">
            <v>Sarasota</v>
          </cell>
          <cell r="AG1" t="str">
            <v>St Louis</v>
          </cell>
          <cell r="AH1" t="str">
            <v>St Thomas</v>
          </cell>
          <cell r="AI1" t="str">
            <v>Tysons Corner</v>
          </cell>
          <cell r="AJ1" t="str">
            <v>Washington DC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A-Email"/>
      <sheetName val="Assumptions"/>
      <sheetName val="Hardware"/>
      <sheetName val="Pre-Open"/>
      <sheetName val="PMS-IPS"/>
      <sheetName val="SAP"/>
      <sheetName val="Delphi"/>
      <sheetName val="Yield"/>
      <sheetName val="PBX"/>
      <sheetName val="POS"/>
      <sheetName val="HSIA"/>
      <sheetName val="StarGuest"/>
      <sheetName val="Hskping"/>
      <sheetName val="Payroll"/>
      <sheetName val="Maximo"/>
      <sheetName val="Network-Cable"/>
      <sheetName val="Golf"/>
      <sheetName val="Retail-Spa"/>
      <sheetName val="Fees &amp; Invoice Summary"/>
      <sheetName val="Cash Flow"/>
    </sheetNames>
    <sheetDataSet>
      <sheetData sheetId="0" refreshError="1">
        <row r="28">
          <cell r="I28">
            <v>0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over封面"/>
      <sheetName val="5SUs Budget Summery总预算"/>
      <sheetName val="Uniform制服cy013 (2)"/>
      <sheetName val="Conf.&amp;Office Equipment 办公设备c001"/>
      <sheetName val="Store Equipment库房设备Cy002"/>
      <sheetName val="Staff Facilities 人事设施及印刷品cy003"/>
      <sheetName val="Cafeteria Utensil 员工餐厅厨具cy004"/>
      <sheetName val="Cafeteria Equipment员工餐厅餐具cy005"/>
      <sheetName val="Clinic Equipment医务室设备cy006"/>
      <sheetName val="Engineering Tools工程部工具及设备cy007"/>
      <sheetName val="Security Equipment保安部器材与设备cy008"/>
      <sheetName val="FO Safe Box前台保险箱cy009"/>
      <sheetName val="FO Operation Eq前台营运设备cy010"/>
      <sheetName val="HSKPtowel,FBlinen客房浴巾cy011"/>
      <sheetName val="Duvet&amp;Pillow绒被及面单cy012"/>
      <sheetName val="Uniform制服cy013"/>
      <sheetName val="Shoes鞋cy014"/>
      <sheetName val="Guest Room Equipment客房设备cy015"/>
      <sheetName val="Laundry Chemicals洗衣设备及药品cy016"/>
      <sheetName val="HKP MIS 客房部杂项cy017"/>
      <sheetName val="Cleaning Equipment清洁设备cy018"/>
      <sheetName val="CleaningEq&amp;Untensil清洁工具及器材cy019"/>
      <sheetName val="HKP Cleaning Chemical清洁用品cy020"/>
      <sheetName val="HSKP Guest Supplies客用消耗品cy021"/>
      <sheetName val="HKP Printing房屋部印刷品cy022"/>
      <sheetName val="Chinaware 中式宴会瓷器cy023"/>
      <sheetName val="Chinese Sliverware中餐宴会银器cy024"/>
      <sheetName val="Western chinaware西餐宴会瓷器cy025"/>
      <sheetName val="Buffet Ware 自助餐用具CY26"/>
      <sheetName val="Flatware Bqt&amp;Cafeshop刀叉类cy027"/>
      <sheetName val="Holloware西餐不锈钢器具类cy028"/>
      <sheetName val="Holloware chafingdish自助餐炉cy029"/>
      <sheetName val="Glassware玻璃器皿cy030"/>
      <sheetName val="W.K Untensils中，西厨及饼房厨具cy031"/>
      <sheetName val="Bar Utensils酒吧设备CY032"/>
      <sheetName val="F&amp;B Equipment餐饮杂项用品CY033"/>
      <sheetName val="F&amp;B Linen餐饮布草cy034"/>
      <sheetName val="Banquet Equipment宴会用保温车cy035"/>
      <sheetName val="Banquet Furnitures宴会家具cy036"/>
      <sheetName val="Service carts &amp; Trolley服务车CY037"/>
      <sheetName val="MISC 中厨房用具cy038"/>
      <sheetName val="F&amp;B Cleaning Equip餐饮清洁设备cy039"/>
      <sheetName val="Stewarding Equip管事部杯碟格及车cy040"/>
      <sheetName val="Stewareding Chemical餐饮化工用品cy041"/>
      <sheetName val="F&amp;B Supplies餐饮部运作物品cy042"/>
      <sheetName val="Trays &amp; Containers食品盘及筐cy043"/>
      <sheetName val="HL Equipment健身中心物品cy044"/>
      <sheetName val="Misc&amp;food labouratory食品化验cy045"/>
      <sheetName val="pandemic item禽流感用品cy046"/>
      <sheetName val="All department Misc cy047"/>
      <sheetName val="Dormitory Facilities cy048"/>
    </sheetNames>
    <sheetDataSet>
      <sheetData sheetId="0" refreshError="1">
        <row r="2">
          <cell r="C2" t="str">
            <v>Courtyard by Marriott Shanghai Jiading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 Office - Bran"/>
      <sheetName val="Cover"/>
      <sheetName val="Project Key Contacts "/>
      <sheetName val="Vendor List "/>
      <sheetName val="Model Room"/>
      <sheetName val="Model Room K"/>
      <sheetName val="Model Room QQ"/>
      <sheetName val="Model Room FF"/>
      <sheetName val="Model Room Options"/>
      <sheetName val="A&amp;C CheckPoint - TBA"/>
      <sheetName val="IT Check Point - B&amp;T"/>
      <sheetName val="IT Check Point2 - B&amp;T"/>
      <sheetName val="Misc General - Brian"/>
      <sheetName val="OS&amp;E Quantitfication - J&amp;T"/>
      <sheetName val="OS&amp;E Installion Process"/>
      <sheetName val="Support on OS&amp;E Install"/>
      <sheetName val="POA Process "/>
      <sheetName val="Construction Turnover "/>
      <sheetName val="GM Turnover JT"/>
      <sheetName val="Forms Index"/>
      <sheetName val="model rm -king"/>
      <sheetName val="model rm QQ"/>
      <sheetName val="model rm- FF"/>
      <sheetName val="model rm options"/>
      <sheetName val="generation 2 os e"/>
      <sheetName val="A&amp;C CheckPoint "/>
      <sheetName val="GM turnover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PP"/>
      <sheetName val="S&amp;ID"/>
      <sheetName val="Summary"/>
      <sheetName val="Allocation"/>
      <sheetName val="Sign Bid"/>
      <sheetName val="PR-Form"/>
    </sheetNames>
    <sheetDataSet>
      <sheetData sheetId="0" refreshError="1">
        <row r="28">
          <cell r="M28" t="str">
            <v>Four Points Hotel Philadelphia Airport</v>
          </cell>
        </row>
      </sheetData>
      <sheetData sheetId="1" refreshError="1"/>
      <sheetData sheetId="2"/>
      <sheetData sheetId="3"/>
      <sheetData sheetId="4"/>
      <sheetData sheetId="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 DETAILS"/>
      <sheetName val="KING"/>
      <sheetName val="DBL-DBL"/>
      <sheetName val="TOTAL"/>
    </sheetNames>
    <sheetDataSet>
      <sheetData sheetId="0" refreshError="1">
        <row r="187">
          <cell r="A187" t="str">
            <v>GIF 001</v>
          </cell>
          <cell r="B187" t="str">
            <v>Around The House</v>
          </cell>
          <cell r="C187" t="str">
            <v>I</v>
          </cell>
          <cell r="D187">
            <v>0</v>
          </cell>
          <cell r="E187" t="str">
            <v>CS</v>
          </cell>
          <cell r="F187" t="str">
            <v>TRI-FOLD TRAVEL FRAME</v>
          </cell>
          <cell r="G187">
            <v>7900</v>
          </cell>
          <cell r="H187">
            <v>0</v>
          </cell>
          <cell r="I187" t="str">
            <v>120 Days</v>
          </cell>
          <cell r="J187" t="str">
            <v>5 M/CS  1 CS MINIMUM</v>
          </cell>
        </row>
        <row r="188">
          <cell r="A188" t="str">
            <v>GIF002</v>
          </cell>
          <cell r="B188" t="str">
            <v>Hunter Pckg</v>
          </cell>
          <cell r="C188" t="str">
            <v>I</v>
          </cell>
          <cell r="D188">
            <v>0</v>
          </cell>
          <cell r="E188" t="str">
            <v>EA</v>
          </cell>
          <cell r="F188" t="str">
            <v>GIFT AMENITY BOX - AVEDA</v>
          </cell>
          <cell r="G188">
            <v>4.26</v>
          </cell>
          <cell r="H188">
            <v>0</v>
          </cell>
          <cell r="I188" t="str">
            <v>90 DAYS</v>
          </cell>
        </row>
        <row r="189">
          <cell r="A189" t="str">
            <v>SLS4001</v>
          </cell>
          <cell r="B189" t="str">
            <v>Imperial Litho</v>
          </cell>
          <cell r="C189" t="str">
            <v>I</v>
          </cell>
          <cell r="D189">
            <v>0</v>
          </cell>
          <cell r="E189" t="str">
            <v>M</v>
          </cell>
          <cell r="F189" t="str">
            <v>SALES ENVELOPE - LG</v>
          </cell>
          <cell r="G189">
            <v>473.86</v>
          </cell>
          <cell r="H189">
            <v>0</v>
          </cell>
          <cell r="I189" t="str">
            <v>90 DAYS</v>
          </cell>
          <cell r="J189" t="str">
            <v>5,000 MIN</v>
          </cell>
        </row>
        <row r="190">
          <cell r="A190" t="str">
            <v>SLS4002</v>
          </cell>
          <cell r="B190" t="str">
            <v>Imperial Litho</v>
          </cell>
          <cell r="C190" t="str">
            <v>I</v>
          </cell>
          <cell r="D190">
            <v>0</v>
          </cell>
          <cell r="E190" t="str">
            <v>M</v>
          </cell>
          <cell r="F190" t="str">
            <v>SALES ENVELOPE - SM</v>
          </cell>
          <cell r="G190">
            <v>877.8</v>
          </cell>
          <cell r="H190">
            <v>0</v>
          </cell>
          <cell r="I190" t="str">
            <v>90 DAYS</v>
          </cell>
          <cell r="J190" t="str">
            <v>5,000 MIN</v>
          </cell>
        </row>
        <row r="191">
          <cell r="A191" t="str">
            <v>SLS4003</v>
          </cell>
          <cell r="B191" t="str">
            <v>Imperial Litho</v>
          </cell>
          <cell r="C191" t="str">
            <v>I</v>
          </cell>
          <cell r="D191">
            <v>0</v>
          </cell>
          <cell r="E191" t="str">
            <v>M</v>
          </cell>
          <cell r="F191" t="str">
            <v>SALES FOLDER - SM</v>
          </cell>
          <cell r="G191">
            <v>530</v>
          </cell>
          <cell r="H191">
            <v>0</v>
          </cell>
          <cell r="I191" t="str">
            <v>90 DAYS</v>
          </cell>
          <cell r="J191" t="str">
            <v>5,000 MIN</v>
          </cell>
        </row>
        <row r="192">
          <cell r="A192" t="str">
            <v>SLS4004</v>
          </cell>
          <cell r="B192" t="str">
            <v>Imperial Litho</v>
          </cell>
          <cell r="C192" t="str">
            <v>I</v>
          </cell>
          <cell r="D192">
            <v>0</v>
          </cell>
          <cell r="E192" t="str">
            <v>M</v>
          </cell>
          <cell r="F192" t="str">
            <v>SALES FOLDER - LG</v>
          </cell>
          <cell r="G192">
            <v>580</v>
          </cell>
          <cell r="H192">
            <v>0</v>
          </cell>
          <cell r="I192" t="str">
            <v>90 DAYS</v>
          </cell>
          <cell r="J192" t="str">
            <v>5,000 MIN</v>
          </cell>
        </row>
        <row r="193">
          <cell r="A193" t="str">
            <v>SLS4006</v>
          </cell>
          <cell r="B193" t="str">
            <v>Imperial Litho</v>
          </cell>
          <cell r="C193" t="str">
            <v>I</v>
          </cell>
          <cell r="D193">
            <v>0</v>
          </cell>
          <cell r="E193" t="str">
            <v>M</v>
          </cell>
          <cell r="F193" t="str">
            <v>SALES STATIONERY - SM</v>
          </cell>
          <cell r="G193">
            <v>244.6</v>
          </cell>
          <cell r="H193">
            <v>0</v>
          </cell>
          <cell r="I193" t="str">
            <v>90 DAYS</v>
          </cell>
        </row>
        <row r="194">
          <cell r="A194" t="str">
            <v>SLS4007</v>
          </cell>
          <cell r="B194" t="str">
            <v>Imperial Litho</v>
          </cell>
          <cell r="C194" t="str">
            <v>I</v>
          </cell>
          <cell r="D194">
            <v>0</v>
          </cell>
          <cell r="E194" t="str">
            <v>M</v>
          </cell>
          <cell r="F194" t="str">
            <v>4-COLOR RACK BROCHURE</v>
          </cell>
          <cell r="G194">
            <v>983</v>
          </cell>
          <cell r="H194">
            <v>0</v>
          </cell>
          <cell r="I194" t="str">
            <v>90 DAYS</v>
          </cell>
        </row>
        <row r="195">
          <cell r="A195" t="str">
            <v>SLS4008</v>
          </cell>
          <cell r="B195" t="str">
            <v>Imperial Litho</v>
          </cell>
          <cell r="C195" t="str">
            <v>I</v>
          </cell>
          <cell r="D195">
            <v>0</v>
          </cell>
          <cell r="E195" t="str">
            <v>M</v>
          </cell>
          <cell r="F195" t="str">
            <v>4-COLOR BROCHURE SLEEVES</v>
          </cell>
          <cell r="G195">
            <v>800</v>
          </cell>
          <cell r="H195">
            <v>0</v>
          </cell>
          <cell r="I195" t="str">
            <v>90 DAYS</v>
          </cell>
        </row>
        <row r="196">
          <cell r="A196" t="str">
            <v>SLS4009</v>
          </cell>
          <cell r="B196" t="str">
            <v>Imperial Litho</v>
          </cell>
          <cell r="C196" t="str">
            <v>I</v>
          </cell>
          <cell r="D196">
            <v>0</v>
          </cell>
          <cell r="E196" t="str">
            <v>M</v>
          </cell>
          <cell r="F196" t="str">
            <v>4-COLOR HOTEL BROCHURE</v>
          </cell>
          <cell r="G196">
            <v>820</v>
          </cell>
          <cell r="H196">
            <v>0</v>
          </cell>
          <cell r="I196" t="str">
            <v>90 DAYS</v>
          </cell>
        </row>
        <row r="197">
          <cell r="A197" t="str">
            <v>SLS4010</v>
          </cell>
          <cell r="B197" t="str">
            <v>Imperial Litho</v>
          </cell>
          <cell r="C197" t="str">
            <v>I</v>
          </cell>
          <cell r="D197">
            <v>0</v>
          </cell>
          <cell r="E197" t="str">
            <v>M</v>
          </cell>
          <cell r="F197" t="str">
            <v>4-COLOR FUNCTION BROCHURE</v>
          </cell>
          <cell r="G197">
            <v>1010</v>
          </cell>
          <cell r="H197">
            <v>0</v>
          </cell>
          <cell r="I197" t="str">
            <v>90 DAYS</v>
          </cell>
        </row>
        <row r="198">
          <cell r="A198" t="str">
            <v>SLS4011</v>
          </cell>
          <cell r="B198" t="str">
            <v>Imperial Litho</v>
          </cell>
          <cell r="C198" t="str">
            <v>I</v>
          </cell>
          <cell r="D198">
            <v>0</v>
          </cell>
          <cell r="E198" t="str">
            <v>M</v>
          </cell>
          <cell r="F198" t="str">
            <v>INSERT MAP FOR ABOVE</v>
          </cell>
          <cell r="G198">
            <v>400</v>
          </cell>
          <cell r="H198">
            <v>0</v>
          </cell>
          <cell r="I198" t="str">
            <v>90 DAYS</v>
          </cell>
        </row>
        <row r="199">
          <cell r="A199" t="str">
            <v>SLS4020</v>
          </cell>
          <cell r="B199" t="str">
            <v>Imperial Litho</v>
          </cell>
          <cell r="C199" t="str">
            <v>I</v>
          </cell>
          <cell r="D199">
            <v>0</v>
          </cell>
          <cell r="E199" t="str">
            <v>LT</v>
          </cell>
          <cell r="F199" t="str">
            <v>PRESS KIT FOLDER - RIBBON INCL.</v>
          </cell>
          <cell r="G199">
            <v>7932</v>
          </cell>
          <cell r="H199">
            <v>0</v>
          </cell>
          <cell r="I199" t="str">
            <v>90 DAYS</v>
          </cell>
          <cell r="J199" t="str">
            <v>2,500/LT</v>
          </cell>
        </row>
        <row r="200">
          <cell r="A200" t="str">
            <v>SLS4021</v>
          </cell>
          <cell r="B200" t="str">
            <v>Imperial Litho</v>
          </cell>
          <cell r="C200" t="str">
            <v>I</v>
          </cell>
          <cell r="D200">
            <v>0</v>
          </cell>
          <cell r="E200" t="str">
            <v>EA</v>
          </cell>
          <cell r="F200" t="str">
            <v>SPECIAL W CD W/ INSERT</v>
          </cell>
          <cell r="G200">
            <v>6.5</v>
          </cell>
          <cell r="H200">
            <v>0</v>
          </cell>
        </row>
        <row r="201">
          <cell r="A201" t="str">
            <v>SLS4021A</v>
          </cell>
          <cell r="B201" t="str">
            <v>Imperial Litho</v>
          </cell>
          <cell r="C201" t="str">
            <v>I</v>
          </cell>
          <cell r="D201">
            <v>0</v>
          </cell>
          <cell r="E201" t="str">
            <v>LT</v>
          </cell>
          <cell r="F201" t="str">
            <v>SEPERATION CHG</v>
          </cell>
          <cell r="G201">
            <v>1200</v>
          </cell>
          <cell r="H201">
            <v>0</v>
          </cell>
          <cell r="I201" t="str">
            <v>90 DAYS</v>
          </cell>
        </row>
        <row r="202">
          <cell r="A202" t="str">
            <v>ACT001</v>
          </cell>
          <cell r="B202" t="str">
            <v>Moore</v>
          </cell>
          <cell r="C202" t="str">
            <v>I</v>
          </cell>
          <cell r="D202">
            <v>0</v>
          </cell>
          <cell r="E202" t="str">
            <v>M</v>
          </cell>
          <cell r="F202" t="str">
            <v>BACK OF HOUSE FORMS ALLOWANCE - FIDELIO</v>
          </cell>
          <cell r="G202">
            <v>2000</v>
          </cell>
          <cell r="H202">
            <v>0</v>
          </cell>
          <cell r="I202" t="str">
            <v>90 DAYS</v>
          </cell>
        </row>
        <row r="203">
          <cell r="A203" t="str">
            <v>SLS4022</v>
          </cell>
          <cell r="B203" t="str">
            <v>Armor</v>
          </cell>
          <cell r="C203" t="str">
            <v>I</v>
          </cell>
          <cell r="D203">
            <v>0</v>
          </cell>
          <cell r="E203" t="str">
            <v>M</v>
          </cell>
          <cell r="F203" t="str">
            <v>SHOPPING BAG SM</v>
          </cell>
          <cell r="G203">
            <v>590</v>
          </cell>
          <cell r="H203">
            <v>0</v>
          </cell>
          <cell r="I203" t="str">
            <v>120 Days</v>
          </cell>
        </row>
        <row r="204">
          <cell r="A204" t="str">
            <v>SLS4023</v>
          </cell>
          <cell r="B204" t="str">
            <v>Armor</v>
          </cell>
          <cell r="C204" t="str">
            <v>I</v>
          </cell>
          <cell r="D204">
            <v>0</v>
          </cell>
          <cell r="E204" t="str">
            <v>M</v>
          </cell>
          <cell r="F204" t="str">
            <v>SHOPPING BAG LG</v>
          </cell>
          <cell r="G204">
            <v>1230</v>
          </cell>
          <cell r="H204">
            <v>0</v>
          </cell>
          <cell r="I204" t="str">
            <v>120 Days</v>
          </cell>
        </row>
      </sheetData>
      <sheetData sheetId="1" refreshError="1"/>
      <sheetData sheetId="2"/>
      <sheetData sheetId="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SPACE"/>
      <sheetName val="Budget Recap"/>
      <sheetName val="Pre-Opening Budget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Kids Club"/>
      <sheetName val="Pool"/>
      <sheetName val="SPA"/>
      <sheetName val="Recreation"/>
      <sheetName val="Club house"/>
      <sheetName val="Culinary"/>
      <sheetName val="Outle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S &amp; E Westin"/>
      <sheetName val="Summary"/>
      <sheetName val="Transition team "/>
      <sheetName val="OS &amp; E Summary"/>
    </sheetNames>
    <sheetDataSet>
      <sheetData sheetId="0" refreshError="1">
        <row r="5">
          <cell r="B5">
            <v>0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OS &amp; E -ordered"/>
      <sheetName val="Transition Staffing Budget"/>
      <sheetName val="Wages &amp; Benefits"/>
      <sheetName val="Expenses"/>
      <sheetName val="Travel Days"/>
      <sheetName val="BUDGET SUMMARY"/>
      <sheetName val="PREFUNDING LOG-starwood"/>
      <sheetName val="PO LOG -other"/>
      <sheetName val="INVOICE LOG"/>
      <sheetName val="Transiton Staffing"/>
      <sheetName val="PO LOG -SHERATON"/>
      <sheetName val=" OS &amp; E-to be ordered"/>
      <sheetName val="HR"/>
      <sheetName val="transition projections "/>
      <sheetName val="WLUC-03"/>
      <sheetName val=" Preopening Budget"/>
      <sheetName val="Office Space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fice Space"/>
      <sheetName val="Model Room"/>
      <sheetName val="  OS &amp; E -ordered"/>
    </sheetNames>
    <sheetDataSet>
      <sheetData sheetId="0" refreshError="1">
        <row r="2">
          <cell r="H2">
            <v>37530</v>
          </cell>
        </row>
        <row r="8">
          <cell r="O8">
            <v>36923</v>
          </cell>
          <cell r="P8">
            <v>36951</v>
          </cell>
          <cell r="Q8">
            <v>36982</v>
          </cell>
          <cell r="R8">
            <v>37012</v>
          </cell>
          <cell r="S8">
            <v>37043</v>
          </cell>
          <cell r="T8">
            <v>37073</v>
          </cell>
          <cell r="U8">
            <v>37104</v>
          </cell>
          <cell r="V8">
            <v>37135</v>
          </cell>
          <cell r="W8">
            <v>37165</v>
          </cell>
          <cell r="X8">
            <v>37196</v>
          </cell>
          <cell r="Y8">
            <v>37226</v>
          </cell>
          <cell r="Z8">
            <v>37257</v>
          </cell>
          <cell r="AA8">
            <v>37288</v>
          </cell>
        </row>
        <row r="43">
          <cell r="O43">
            <v>330</v>
          </cell>
          <cell r="P43">
            <v>330</v>
          </cell>
          <cell r="Q43">
            <v>410</v>
          </cell>
          <cell r="R43">
            <v>410</v>
          </cell>
          <cell r="S43">
            <v>570</v>
          </cell>
          <cell r="T43">
            <v>570</v>
          </cell>
          <cell r="U43">
            <v>570</v>
          </cell>
          <cell r="V43">
            <v>650</v>
          </cell>
          <cell r="W43">
            <v>1150</v>
          </cell>
          <cell r="X43">
            <v>1150</v>
          </cell>
          <cell r="Y43">
            <v>1150</v>
          </cell>
          <cell r="Z43">
            <v>1470</v>
          </cell>
          <cell r="AA43">
            <v>1595</v>
          </cell>
        </row>
        <row r="44"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Preopening Budget"/>
      <sheetName val="Budget Recap"/>
      <sheetName val="OFFICE SPACE"/>
      <sheetName val="Model Room "/>
      <sheetName val="Summary"/>
      <sheetName val="A &amp; G"/>
      <sheetName val="Mktg Dept"/>
      <sheetName val="HR"/>
      <sheetName val="Acctg"/>
      <sheetName val="Engineering"/>
      <sheetName val="ROOMS "/>
      <sheetName val="Laundry"/>
      <sheetName val="S.E."/>
      <sheetName val="Club lounge"/>
      <sheetName val="Fitness Ctr- pool"/>
      <sheetName val="Garage dept"/>
      <sheetName val="F &amp; B culinary"/>
      <sheetName val="F &amp; B front of hou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act Labor"/>
      <sheetName val=" Dues"/>
      <sheetName val="Brochures &amp; Materials"/>
      <sheetName val="Business Promo"/>
      <sheetName val="Relo"/>
      <sheetName val="TRAINING"/>
      <sheetName val="Office Rental"/>
      <sheetName val="HR RECRUITING"/>
      <sheetName val="Media &amp; Advertising"/>
      <sheetName val="Operations"/>
      <sheetName val="Telephone &amp; Postage"/>
      <sheetName val="Opening Assistance"/>
      <sheetName val="Eqpmnt lease"/>
      <sheetName val="Public Relations"/>
      <sheetName val="PS &amp; O"/>
      <sheetName val="Travel &amp; Related"/>
      <sheetName val="Cover"/>
      <sheetName val="PO Log"/>
      <sheetName val="PROJECTED EXPENSE"/>
      <sheetName val="CURRENT FORECAST"/>
      <sheetName val="Budget Summary"/>
      <sheetName val="Salary &amp; Wages"/>
      <sheetName val="PTO"/>
      <sheetName val="PTER"/>
      <sheetName val="BONUS"/>
      <sheetName val="starshare"/>
      <sheetName val="Agency Placement"/>
      <sheetName val="Professional Fees"/>
      <sheetName val="Parking"/>
      <sheetName val="Maintenance"/>
      <sheetName val="Opening Ceremony"/>
      <sheetName val="Licenses &amp; Permits"/>
      <sheetName val="Security"/>
      <sheetName val="Contingency"/>
      <sheetName val="TECH SVCS"/>
      <sheetName val="CORP TRAVEL"/>
      <sheetName val="Blank PO"/>
      <sheetName val="Sample 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 &amp; G"/>
      <sheetName val="0000"/>
      <sheetName val="Summary Totals"/>
      <sheetName val="F &amp; B"/>
      <sheetName val="Banquets"/>
      <sheetName val="Lobby Bar"/>
      <sheetName val="Restaurant"/>
      <sheetName val="F.O."/>
      <sheetName val="Guestrooms"/>
      <sheetName val="Housekeeping"/>
      <sheetName val="Laundry"/>
      <sheetName val="S.E."/>
      <sheetName val="Kid's Club"/>
      <sheetName val="Sales &amp; Catering"/>
      <sheetName val="Engineering"/>
      <sheetName val="H.R."/>
      <sheetName val="Uniforms"/>
      <sheetName val="BUSINESS CTR"/>
      <sheetName val="WESTIN HEOS by CATEGORY (2)"/>
      <sheetName val="WESTIN HEOS by CATEGORY"/>
      <sheetName val="WESTIN HEOS by VENDOR"/>
    </sheetNames>
    <sheetDataSet>
      <sheetData sheetId="0" refreshError="1">
        <row r="5">
          <cell r="C5" t="str">
            <v>AREA</v>
          </cell>
        </row>
        <row r="9">
          <cell r="C9" t="str">
            <v>ACCOUNT</v>
          </cell>
        </row>
        <row r="10">
          <cell r="C10" t="str">
            <v>ACCOUNT</v>
          </cell>
        </row>
        <row r="11">
          <cell r="C11" t="str">
            <v>ACCOUNT</v>
          </cell>
        </row>
        <row r="12">
          <cell r="C12" t="str">
            <v>ACCOUNT</v>
          </cell>
        </row>
        <row r="13">
          <cell r="C13" t="str">
            <v>ACCOUNT</v>
          </cell>
        </row>
        <row r="14">
          <cell r="C14" t="str">
            <v>ACCOUNT</v>
          </cell>
        </row>
        <row r="15">
          <cell r="C15" t="str">
            <v>ACCOUNT</v>
          </cell>
        </row>
        <row r="16">
          <cell r="C16" t="str">
            <v>ACCOUNT</v>
          </cell>
        </row>
        <row r="17">
          <cell r="C17" t="str">
            <v>ACCOUNT</v>
          </cell>
        </row>
        <row r="18">
          <cell r="C18" t="str">
            <v>ACCOUNT</v>
          </cell>
        </row>
        <row r="21">
          <cell r="C21" t="str">
            <v>GEN. MGR</v>
          </cell>
        </row>
        <row r="22">
          <cell r="C22" t="str">
            <v>GEN. MGR</v>
          </cell>
        </row>
        <row r="23">
          <cell r="C23" t="str">
            <v>GEN. MGR</v>
          </cell>
        </row>
        <row r="24">
          <cell r="C24" t="str">
            <v>GEN. MGR</v>
          </cell>
        </row>
        <row r="25">
          <cell r="C25" t="str">
            <v>GEN. MGR</v>
          </cell>
        </row>
        <row r="26">
          <cell r="C26" t="str">
            <v>GEN. MGR</v>
          </cell>
        </row>
        <row r="27">
          <cell r="C27" t="str">
            <v>GEN. MGR</v>
          </cell>
        </row>
        <row r="28">
          <cell r="C28" t="str">
            <v>GEN. MGR</v>
          </cell>
        </row>
        <row r="29">
          <cell r="C29" t="str">
            <v>GEN. MGR</v>
          </cell>
        </row>
        <row r="30">
          <cell r="C30" t="str">
            <v>GEN. MGR</v>
          </cell>
        </row>
        <row r="31">
          <cell r="C31" t="str">
            <v>GEN. MGR</v>
          </cell>
        </row>
        <row r="32">
          <cell r="C32" t="str">
            <v>GEN. MGR</v>
          </cell>
        </row>
        <row r="33">
          <cell r="C33" t="str">
            <v>GEN. MGR</v>
          </cell>
        </row>
        <row r="36">
          <cell r="C36" t="str">
            <v>OPER.MGR</v>
          </cell>
        </row>
        <row r="37">
          <cell r="C37" t="str">
            <v>OPER.MGR</v>
          </cell>
        </row>
        <row r="38">
          <cell r="C38" t="str">
            <v>OPER.MGR</v>
          </cell>
        </row>
        <row r="39">
          <cell r="C39" t="str">
            <v>OPER.MGR</v>
          </cell>
        </row>
        <row r="40">
          <cell r="C40" t="str">
            <v>OPER.MGR</v>
          </cell>
        </row>
        <row r="41">
          <cell r="C41" t="str">
            <v>OPER.MGR</v>
          </cell>
        </row>
        <row r="42">
          <cell r="C42" t="str">
            <v>OPER.MGR</v>
          </cell>
        </row>
        <row r="43">
          <cell r="C43" t="str">
            <v>OPER.MGR</v>
          </cell>
        </row>
        <row r="46">
          <cell r="C46" t="str">
            <v>PURCHMGR</v>
          </cell>
        </row>
        <row r="47">
          <cell r="C47" t="str">
            <v>PURCHMGR</v>
          </cell>
        </row>
        <row r="48">
          <cell r="C48" t="str">
            <v>PURCHMGR</v>
          </cell>
        </row>
        <row r="49">
          <cell r="C49" t="str">
            <v>PURCHMGR</v>
          </cell>
        </row>
        <row r="50">
          <cell r="C50" t="str">
            <v>PURCHMGR</v>
          </cell>
        </row>
        <row r="51">
          <cell r="C51" t="str">
            <v>PURCHMGR</v>
          </cell>
        </row>
        <row r="52">
          <cell r="C52" t="str">
            <v>PURCHMGR</v>
          </cell>
        </row>
        <row r="55">
          <cell r="C55" t="str">
            <v>KEYISSUE</v>
          </cell>
        </row>
        <row r="56">
          <cell r="C56" t="str">
            <v>KEYISSUE</v>
          </cell>
        </row>
        <row r="57">
          <cell r="C57" t="str">
            <v>SECURMGR</v>
          </cell>
        </row>
        <row r="58">
          <cell r="C58" t="str">
            <v>SECURMGR</v>
          </cell>
        </row>
        <row r="59">
          <cell r="C59" t="str">
            <v>SECURMGR</v>
          </cell>
        </row>
        <row r="60">
          <cell r="C60" t="str">
            <v>SECURMGR</v>
          </cell>
        </row>
        <row r="63">
          <cell r="C63" t="str">
            <v>ACCOUNT</v>
          </cell>
        </row>
        <row r="64">
          <cell r="C64" t="str">
            <v>ACCOUNT</v>
          </cell>
        </row>
        <row r="65">
          <cell r="C65" t="str">
            <v>ACCOUNT</v>
          </cell>
        </row>
        <row r="66">
          <cell r="C66" t="str">
            <v>ACCOUNT</v>
          </cell>
        </row>
        <row r="67">
          <cell r="C67" t="str">
            <v>ACCOUNT</v>
          </cell>
        </row>
        <row r="68">
          <cell r="C68" t="str">
            <v>ACCOUNT</v>
          </cell>
        </row>
        <row r="69">
          <cell r="C69" t="str">
            <v>ACCOUNT</v>
          </cell>
        </row>
        <row r="70">
          <cell r="C70" t="str">
            <v>ACCOUNT</v>
          </cell>
        </row>
        <row r="71">
          <cell r="C71" t="str">
            <v>EXEOFFIC</v>
          </cell>
        </row>
        <row r="72">
          <cell r="C72" t="str">
            <v>ACCOUNT</v>
          </cell>
        </row>
        <row r="79">
          <cell r="C79" t="str">
            <v>FORMS</v>
          </cell>
        </row>
        <row r="80">
          <cell r="C80" t="str">
            <v>FORMS</v>
          </cell>
        </row>
        <row r="81">
          <cell r="C81" t="str">
            <v>FORMS</v>
          </cell>
        </row>
        <row r="84">
          <cell r="C84" t="str">
            <v>ACCOUNT</v>
          </cell>
        </row>
        <row r="85">
          <cell r="C85" t="str">
            <v>ACCOUNT</v>
          </cell>
        </row>
        <row r="86">
          <cell r="C86" t="str">
            <v>EXEOFFIC</v>
          </cell>
        </row>
        <row r="89">
          <cell r="C89" t="str">
            <v>EXEOFFIC</v>
          </cell>
        </row>
        <row r="90">
          <cell r="C90" t="str">
            <v>EXEOFFIC</v>
          </cell>
        </row>
        <row r="93">
          <cell r="C93" t="str">
            <v>KEYISSUE</v>
          </cell>
        </row>
        <row r="94">
          <cell r="C94" t="str">
            <v>SECURITY</v>
          </cell>
        </row>
        <row r="95">
          <cell r="C95" t="str">
            <v>SECURITY</v>
          </cell>
        </row>
        <row r="96">
          <cell r="C96" t="str">
            <v>SECURITY</v>
          </cell>
        </row>
        <row r="97">
          <cell r="C97" t="str">
            <v>SECURITY</v>
          </cell>
        </row>
        <row r="98">
          <cell r="C98" t="str">
            <v>SECURITY</v>
          </cell>
        </row>
        <row r="99">
          <cell r="C99" t="str">
            <v>SECURITY</v>
          </cell>
        </row>
        <row r="100">
          <cell r="C100" t="str">
            <v>SECURITY</v>
          </cell>
        </row>
        <row r="101">
          <cell r="C101" t="str">
            <v>SECURITY</v>
          </cell>
        </row>
        <row r="102">
          <cell r="C102" t="str">
            <v>SECURITY</v>
          </cell>
        </row>
        <row r="103">
          <cell r="C103" t="str">
            <v>SECURITY</v>
          </cell>
        </row>
        <row r="104">
          <cell r="C104" t="str">
            <v>SECURITY</v>
          </cell>
        </row>
        <row r="105">
          <cell r="C105" t="str">
            <v>SECURITY</v>
          </cell>
        </row>
        <row r="108">
          <cell r="C108" t="str">
            <v>SECURITY</v>
          </cell>
        </row>
        <row r="109">
          <cell r="C109" t="str">
            <v>SECURITY</v>
          </cell>
        </row>
        <row r="110">
          <cell r="C110" t="str">
            <v>SECURITY</v>
          </cell>
        </row>
        <row r="111">
          <cell r="C111" t="str">
            <v>SECURITY</v>
          </cell>
        </row>
        <row r="112">
          <cell r="C112" t="str">
            <v>SECURITY</v>
          </cell>
        </row>
        <row r="114">
          <cell r="C114" t="str">
            <v>SECURITY</v>
          </cell>
        </row>
        <row r="118">
          <cell r="C118" t="str">
            <v>SECURITY</v>
          </cell>
        </row>
        <row r="119">
          <cell r="C119" t="str">
            <v>SECURITY</v>
          </cell>
        </row>
        <row r="120">
          <cell r="C120" t="str">
            <v>SECURITY</v>
          </cell>
        </row>
        <row r="121">
          <cell r="C121" t="str">
            <v>SECURITY</v>
          </cell>
        </row>
        <row r="122">
          <cell r="C122" t="str">
            <v>SECURITY</v>
          </cell>
        </row>
        <row r="123">
          <cell r="C123" t="str">
            <v>SECURITY</v>
          </cell>
        </row>
        <row r="124">
          <cell r="C124" t="str">
            <v>ALL</v>
          </cell>
        </row>
        <row r="125">
          <cell r="C125" t="str">
            <v>ALL</v>
          </cell>
        </row>
        <row r="126">
          <cell r="C126" t="str">
            <v>ALL</v>
          </cell>
        </row>
        <row r="127">
          <cell r="C127" t="str">
            <v>ALL</v>
          </cell>
        </row>
        <row r="128">
          <cell r="C128" t="str">
            <v>ALL</v>
          </cell>
        </row>
        <row r="129">
          <cell r="C129" t="str">
            <v>ALL</v>
          </cell>
        </row>
        <row r="130">
          <cell r="C130" t="str">
            <v>ALL</v>
          </cell>
        </row>
        <row r="131">
          <cell r="C131" t="str">
            <v>ALL</v>
          </cell>
        </row>
        <row r="132">
          <cell r="C132" t="str">
            <v>ALL</v>
          </cell>
        </row>
        <row r="135">
          <cell r="C135" t="str">
            <v>SECURITY</v>
          </cell>
        </row>
        <row r="136">
          <cell r="C136" t="str">
            <v>SECURITY</v>
          </cell>
        </row>
        <row r="137">
          <cell r="C137" t="str">
            <v>SECURITY</v>
          </cell>
        </row>
        <row r="138">
          <cell r="C138" t="str">
            <v>SECURITY</v>
          </cell>
        </row>
        <row r="139">
          <cell r="C139" t="str">
            <v>SECURITY</v>
          </cell>
        </row>
        <row r="140">
          <cell r="C140" t="str">
            <v>SECURITY</v>
          </cell>
        </row>
        <row r="147">
          <cell r="C147" t="str">
            <v>PURCHASE</v>
          </cell>
        </row>
        <row r="148">
          <cell r="C148" t="str">
            <v>PURCHASE</v>
          </cell>
        </row>
        <row r="149">
          <cell r="C149" t="str">
            <v>PURCHASE</v>
          </cell>
        </row>
        <row r="150">
          <cell r="C150" t="str">
            <v>PURCHASE</v>
          </cell>
        </row>
        <row r="151">
          <cell r="C151" t="str">
            <v>PURCHASE</v>
          </cell>
        </row>
        <row r="154">
          <cell r="J154">
            <v>164235.66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raton Reef Village"/>
      <sheetName val="Combined IT Budget"/>
      <sheetName val="Westin Breakers Cay"/>
      <sheetName val="Westin Lighthouse Point"/>
      <sheetName val="Westin Lanai Suites (SPG)"/>
    </sheetNames>
    <sheetDataSet>
      <sheetData sheetId="0" refreshError="1">
        <row r="8">
          <cell r="C8">
            <v>550</v>
          </cell>
        </row>
        <row r="36">
          <cell r="H36">
            <v>0.02</v>
          </cell>
        </row>
      </sheetData>
      <sheetData sheetId="1" refreshError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Instructions"/>
      <sheetName val="Labor Definitions"/>
      <sheetName val="FTE Calculation"/>
      <sheetName val="Drivers"/>
      <sheetName val="Rooms - FO"/>
      <sheetName val="Rooms - Hskpg &amp; Ldry"/>
      <sheetName val="Engg"/>
      <sheetName val="Acctg"/>
      <sheetName val="Drivers FO"/>
      <sheetName val="Front Office"/>
      <sheetName val="Drivers Hskpg&amp;Ldry"/>
      <sheetName val="Hskpg"/>
      <sheetName val="Laundry"/>
      <sheetName val="Drivers Engg"/>
      <sheetName val="Engineering"/>
      <sheetName val="Drivers Acctg"/>
      <sheetName val="Accounting"/>
      <sheetName val="Labor_Definitions"/>
      <sheetName val="FTE_Calculation"/>
      <sheetName val="Rooms_-_FO"/>
      <sheetName val="Rooms_-_Hskpg_&amp;_Ldry"/>
      <sheetName val="Drivers_FO"/>
      <sheetName val="Front_Office"/>
      <sheetName val="Drivers_Hskpg&amp;Ldry"/>
      <sheetName val="Drivers_Engg"/>
      <sheetName val="Drivers_Acctg"/>
      <sheetName val="Labor_Definitions1"/>
      <sheetName val="FTE_Calculation1"/>
      <sheetName val="Rooms_-_FO1"/>
      <sheetName val="Rooms_-_Hskpg_&amp;_Ldry1"/>
      <sheetName val="Drivers_FO1"/>
      <sheetName val="Front_Office1"/>
      <sheetName val="Drivers_Hskpg&amp;Ldry1"/>
      <sheetName val="Drivers_Engg1"/>
      <sheetName val="Drivers_Acctg1"/>
      <sheetName val="Labor_Definitions2"/>
      <sheetName val="FTE_Calculation2"/>
      <sheetName val="Rooms_-_FO2"/>
      <sheetName val="Rooms_-_Hskpg_&amp;_Ldry2"/>
      <sheetName val="Drivers_FO2"/>
      <sheetName val="Front_Office2"/>
      <sheetName val="Drivers_Hskpg&amp;Ldry2"/>
      <sheetName val="Drivers_Engg2"/>
      <sheetName val="Drivers_Acctg2"/>
      <sheetName val="Labor_Definitions3"/>
      <sheetName val="FTE_Calculation3"/>
      <sheetName val="Rooms_-_FO3"/>
      <sheetName val="Rooms_-_Hskpg_&amp;_Ldry3"/>
      <sheetName val="Drivers_FO3"/>
      <sheetName val="Front_Office3"/>
      <sheetName val="Drivers_Hskpg&amp;Ldry3"/>
      <sheetName val="Drivers_Engg3"/>
      <sheetName val="Drivers_Acctg3"/>
      <sheetName val="Labor_Definitions4"/>
      <sheetName val="FTE_Calculation4"/>
      <sheetName val="Rooms_-_FO4"/>
      <sheetName val="Rooms_-_Hskpg_&amp;_Ldry4"/>
      <sheetName val="Drivers_FO4"/>
      <sheetName val="Front_Office4"/>
      <sheetName val="Drivers_Hskpg&amp;Ldry4"/>
      <sheetName val="Drivers_Engg4"/>
      <sheetName val="Drivers_Acctg4"/>
      <sheetName val=" Preopening Budg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Additional Kitchen Items"/>
      <sheetName val="Additional Trolleys "/>
      <sheetName val="Cast Iron"/>
      <sheetName val="Leatherite Items"/>
      <sheetName val="Misc. Rooms Items"/>
      <sheetName val="Pool Glassware"/>
      <sheetName val="Room Amenities-Kids"/>
      <sheetName val="Fancy &amp; Bar Glassware"/>
      <sheetName val="F&amp;B -Display"/>
      <sheetName val="Insight Lamps"/>
      <sheetName val="Beverage Dispenser"/>
      <sheetName val="Flavour Blaster "/>
      <sheetName val="Misc. Pending Items"/>
      <sheetName val="F&amp;B Misc"/>
      <sheetName val="Rooms &amp; Bathroom Accessori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4"/>
  <sheetViews>
    <sheetView showGridLines="0" tabSelected="1" topLeftCell="A7" zoomScaleNormal="100" zoomScaleSheetLayoutView="70" workbookViewId="0">
      <selection activeCell="A25" sqref="A25"/>
    </sheetView>
  </sheetViews>
  <sheetFormatPr defaultColWidth="21.21875" defaultRowHeight="14.4" x14ac:dyDescent="0.3"/>
  <cols>
    <col min="1" max="1" width="11.5546875" style="13" customWidth="1"/>
    <col min="2" max="2" width="44.44140625" style="13" customWidth="1"/>
    <col min="3" max="4" width="20.77734375" style="54" customWidth="1"/>
    <col min="5" max="16384" width="21.21875" style="13"/>
  </cols>
  <sheetData>
    <row r="1" spans="1:4" ht="14.1" customHeight="1" x14ac:dyDescent="0.3">
      <c r="A1" s="15" t="s">
        <v>23</v>
      </c>
      <c r="B1" s="53"/>
      <c r="C1" s="113"/>
      <c r="D1" s="114"/>
    </row>
    <row r="2" spans="1:4" ht="14.1" customHeight="1" x14ac:dyDescent="0.3">
      <c r="A2" s="14" t="s">
        <v>110</v>
      </c>
      <c r="C2" s="115"/>
      <c r="D2" s="116"/>
    </row>
    <row r="3" spans="1:4" ht="14.1" customHeight="1" x14ac:dyDescent="0.3">
      <c r="A3" s="14" t="s">
        <v>111</v>
      </c>
      <c r="C3" s="115"/>
      <c r="D3" s="116"/>
    </row>
    <row r="4" spans="1:4" ht="14.1" customHeight="1" x14ac:dyDescent="0.3">
      <c r="A4" s="14" t="s">
        <v>112</v>
      </c>
      <c r="C4" s="115"/>
      <c r="D4" s="116"/>
    </row>
    <row r="5" spans="1:4" ht="14.1" customHeight="1" x14ac:dyDescent="0.3">
      <c r="A5" s="14" t="s">
        <v>24</v>
      </c>
      <c r="C5" s="115"/>
      <c r="D5" s="116"/>
    </row>
    <row r="6" spans="1:4" ht="14.1" customHeight="1" x14ac:dyDescent="0.3">
      <c r="A6" s="14" t="s">
        <v>25</v>
      </c>
      <c r="C6" s="115"/>
      <c r="D6" s="116"/>
    </row>
    <row r="7" spans="1:4" ht="14.1" customHeight="1" x14ac:dyDescent="0.3">
      <c r="A7" s="14" t="s">
        <v>26</v>
      </c>
      <c r="C7" s="115"/>
      <c r="D7" s="116"/>
    </row>
    <row r="8" spans="1:4" ht="14.1" customHeight="1" thickBot="1" x14ac:dyDescent="0.35">
      <c r="A8" s="16" t="s">
        <v>27</v>
      </c>
      <c r="B8" s="55"/>
      <c r="C8" s="117"/>
      <c r="D8" s="118"/>
    </row>
    <row r="9" spans="1:4" ht="14.1" customHeight="1" x14ac:dyDescent="0.3">
      <c r="A9" s="17" t="s">
        <v>113</v>
      </c>
      <c r="B9" s="53"/>
      <c r="C9" s="119"/>
      <c r="D9" s="120" t="s">
        <v>157</v>
      </c>
    </row>
    <row r="10" spans="1:4" ht="14.1" customHeight="1" x14ac:dyDescent="0.3">
      <c r="A10" s="57" t="s">
        <v>156</v>
      </c>
      <c r="C10" s="115"/>
      <c r="D10" s="116"/>
    </row>
    <row r="11" spans="1:4" ht="14.1" customHeight="1" x14ac:dyDescent="0.3">
      <c r="A11" s="58"/>
      <c r="C11" s="115"/>
      <c r="D11" s="116"/>
    </row>
    <row r="12" spans="1:4" ht="14.1" customHeight="1" x14ac:dyDescent="0.3">
      <c r="A12" s="14"/>
      <c r="C12" s="115"/>
      <c r="D12" s="116"/>
    </row>
    <row r="13" spans="1:4" ht="14.1" customHeight="1" x14ac:dyDescent="0.3">
      <c r="A13" s="154" t="s">
        <v>155</v>
      </c>
      <c r="B13" s="155"/>
      <c r="C13" s="155"/>
      <c r="D13" s="156"/>
    </row>
    <row r="14" spans="1:4" ht="14.1" customHeight="1" thickBot="1" x14ac:dyDescent="0.35">
      <c r="A14" s="154" t="s">
        <v>114</v>
      </c>
      <c r="B14" s="155"/>
      <c r="C14" s="155"/>
      <c r="D14" s="156"/>
    </row>
    <row r="15" spans="1:4" ht="20.100000000000001" customHeight="1" x14ac:dyDescent="0.3">
      <c r="A15" s="38" t="s">
        <v>115</v>
      </c>
      <c r="B15" s="39" t="s">
        <v>138</v>
      </c>
      <c r="C15" s="127" t="s">
        <v>33</v>
      </c>
      <c r="D15" s="128" t="s">
        <v>153</v>
      </c>
    </row>
    <row r="16" spans="1:4" s="112" customFormat="1" x14ac:dyDescent="0.3">
      <c r="A16" s="129">
        <v>1</v>
      </c>
      <c r="B16" s="124" t="s">
        <v>149</v>
      </c>
      <c r="C16" s="125">
        <f>'Room Appliances '!J18</f>
        <v>2073420</v>
      </c>
      <c r="D16" s="130">
        <f>'Room Appliances '!L18</f>
        <v>373215.6</v>
      </c>
    </row>
    <row r="17" spans="1:7" s="112" customFormat="1" x14ac:dyDescent="0.3">
      <c r="A17" s="129">
        <f>1+A16</f>
        <v>2</v>
      </c>
      <c r="B17" s="124" t="s">
        <v>150</v>
      </c>
      <c r="C17" s="125">
        <f>'Bathroom Accessories'!K16</f>
        <v>2177289</v>
      </c>
      <c r="D17" s="130">
        <f>'Bathroom Accessories'!M16</f>
        <v>391912.01999999996</v>
      </c>
    </row>
    <row r="18" spans="1:7" s="112" customFormat="1" x14ac:dyDescent="0.3">
      <c r="A18" s="129">
        <f>1+A17</f>
        <v>3</v>
      </c>
      <c r="B18" s="124" t="s">
        <v>151</v>
      </c>
      <c r="C18" s="125">
        <f>'Room Accessories '!K20</f>
        <v>918564</v>
      </c>
      <c r="D18" s="130">
        <f>'Room Accessories '!M20</f>
        <v>134583.84</v>
      </c>
    </row>
    <row r="19" spans="1:7" s="112" customFormat="1" x14ac:dyDescent="0.3">
      <c r="A19" s="129">
        <f>1+A18</f>
        <v>4</v>
      </c>
      <c r="B19" s="124" t="s">
        <v>152</v>
      </c>
      <c r="C19" s="125">
        <f>TROLLEYS!J5</f>
        <v>630720</v>
      </c>
      <c r="D19" s="130">
        <f>TROLLEYS!L5</f>
        <v>113529.60000000001</v>
      </c>
    </row>
    <row r="20" spans="1:7" x14ac:dyDescent="0.3">
      <c r="A20" s="131"/>
      <c r="B20" s="132" t="s">
        <v>45</v>
      </c>
      <c r="C20" s="132">
        <f>SUM(C16:C19)</f>
        <v>5799993</v>
      </c>
      <c r="D20" s="133">
        <f>SUM(D16:D19)</f>
        <v>1013241.0599999998</v>
      </c>
      <c r="G20" s="72"/>
    </row>
    <row r="21" spans="1:7" ht="15" thickBot="1" x14ac:dyDescent="0.35">
      <c r="A21" s="134"/>
      <c r="B21" s="135" t="s">
        <v>154</v>
      </c>
      <c r="C21" s="135">
        <f>C20+D20</f>
        <v>6813234.0599999996</v>
      </c>
      <c r="D21" s="136"/>
      <c r="G21" s="72"/>
    </row>
    <row r="22" spans="1:7" ht="14.1" customHeight="1" thickBot="1" x14ac:dyDescent="0.35">
      <c r="A22" s="126" t="s">
        <v>21</v>
      </c>
      <c r="B22" s="56"/>
      <c r="C22" s="115"/>
      <c r="D22" s="116"/>
    </row>
    <row r="23" spans="1:7" ht="14.25" customHeight="1" x14ac:dyDescent="0.3">
      <c r="A23" s="11" t="s">
        <v>127</v>
      </c>
      <c r="B23" s="12"/>
      <c r="C23" s="115"/>
      <c r="D23" s="116"/>
    </row>
    <row r="24" spans="1:7" ht="14.1" customHeight="1" x14ac:dyDescent="0.3">
      <c r="A24" s="11" t="s">
        <v>158</v>
      </c>
      <c r="B24" s="12"/>
      <c r="C24" s="115"/>
      <c r="D24" s="116"/>
    </row>
    <row r="25" spans="1:7" ht="14.1" customHeight="1" x14ac:dyDescent="0.3">
      <c r="A25" s="11" t="s">
        <v>160</v>
      </c>
      <c r="B25" s="12"/>
      <c r="C25" s="115"/>
      <c r="D25" s="116"/>
    </row>
    <row r="26" spans="1:7" ht="14.1" customHeight="1" thickBot="1" x14ac:dyDescent="0.35">
      <c r="A26" s="11" t="s">
        <v>159</v>
      </c>
      <c r="B26" s="12"/>
      <c r="C26" s="115"/>
      <c r="D26" s="116"/>
    </row>
    <row r="27" spans="1:7" ht="14.1" customHeight="1" thickBot="1" x14ac:dyDescent="0.35">
      <c r="A27" s="66" t="s">
        <v>22</v>
      </c>
      <c r="B27" s="67"/>
      <c r="C27" s="113"/>
      <c r="D27" s="114"/>
    </row>
    <row r="28" spans="1:7" s="54" customFormat="1" x14ac:dyDescent="0.3">
      <c r="A28" s="68" t="s">
        <v>128</v>
      </c>
      <c r="B28" s="69"/>
      <c r="C28" s="115"/>
      <c r="D28" s="116"/>
      <c r="E28" s="13"/>
      <c r="F28" s="13"/>
    </row>
    <row r="29" spans="1:7" s="54" customFormat="1" x14ac:dyDescent="0.3">
      <c r="A29" s="68" t="s">
        <v>129</v>
      </c>
      <c r="B29" s="69"/>
      <c r="C29" s="115"/>
      <c r="D29" s="116"/>
      <c r="E29" s="13"/>
      <c r="F29" s="13"/>
    </row>
    <row r="30" spans="1:7" s="54" customFormat="1" x14ac:dyDescent="0.3">
      <c r="A30" s="68" t="s">
        <v>130</v>
      </c>
      <c r="B30" s="69"/>
      <c r="C30" s="121"/>
      <c r="D30" s="122"/>
      <c r="E30" s="13"/>
      <c r="F30" s="13"/>
    </row>
    <row r="31" spans="1:7" s="54" customFormat="1" x14ac:dyDescent="0.3">
      <c r="A31" s="68" t="s">
        <v>131</v>
      </c>
      <c r="B31" s="69"/>
      <c r="C31" s="121" t="s">
        <v>132</v>
      </c>
      <c r="D31" s="122"/>
      <c r="E31" s="13"/>
      <c r="F31" s="13"/>
    </row>
    <row r="32" spans="1:7" s="54" customFormat="1" x14ac:dyDescent="0.3">
      <c r="A32" s="68" t="s">
        <v>133</v>
      </c>
      <c r="B32" s="69"/>
      <c r="C32" s="121"/>
      <c r="D32" s="122"/>
      <c r="E32" s="13"/>
      <c r="F32" s="13"/>
    </row>
    <row r="33" spans="1:6" s="54" customFormat="1" x14ac:dyDescent="0.3">
      <c r="A33" s="68" t="s">
        <v>134</v>
      </c>
      <c r="B33" s="69"/>
      <c r="C33" s="121" t="s">
        <v>54</v>
      </c>
      <c r="D33" s="122"/>
      <c r="E33" s="13"/>
      <c r="F33" s="13"/>
    </row>
    <row r="34" spans="1:6" s="54" customFormat="1" ht="15" thickBot="1" x14ac:dyDescent="0.35">
      <c r="A34" s="70" t="s">
        <v>135</v>
      </c>
      <c r="B34" s="71"/>
      <c r="C34" s="123" t="s">
        <v>79</v>
      </c>
      <c r="D34" s="118"/>
      <c r="E34" s="13"/>
      <c r="F34" s="13"/>
    </row>
  </sheetData>
  <mergeCells count="2">
    <mergeCell ref="A13:D13"/>
    <mergeCell ref="A14:D14"/>
  </mergeCells>
  <pageMargins left="0.19685039370078741" right="0.19685039370078741" top="0.19685039370078741" bottom="0.19685039370078741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8"/>
  <sheetViews>
    <sheetView showGridLines="0" topLeftCell="A14" zoomScale="70" zoomScaleNormal="70" workbookViewId="0">
      <selection activeCell="L19" sqref="L19"/>
    </sheetView>
  </sheetViews>
  <sheetFormatPr defaultColWidth="9" defaultRowHeight="14.4" x14ac:dyDescent="0.3"/>
  <cols>
    <col min="1" max="1" width="5" customWidth="1"/>
    <col min="2" max="2" width="17.44140625" customWidth="1"/>
    <col min="3" max="3" width="5.44140625" bestFit="1" customWidth="1"/>
    <col min="4" max="6" width="20.77734375" customWidth="1"/>
    <col min="7" max="7" width="52" customWidth="1"/>
    <col min="8" max="8" width="11.77734375" bestFit="1" customWidth="1"/>
    <col min="9" max="10" width="20.77734375" style="28" customWidth="1"/>
    <col min="11" max="11" width="5.77734375" bestFit="1" customWidth="1"/>
    <col min="12" max="12" width="15" bestFit="1" customWidth="1"/>
  </cols>
  <sheetData>
    <row r="1" spans="1:12" s="2" customFormat="1" ht="20.25" customHeight="1" x14ac:dyDescent="0.3">
      <c r="A1" s="83"/>
      <c r="B1" s="110" t="s">
        <v>0</v>
      </c>
      <c r="C1" s="84"/>
      <c r="D1" s="110">
        <v>122</v>
      </c>
      <c r="E1" s="84"/>
      <c r="F1" s="84"/>
      <c r="G1" s="84"/>
      <c r="H1" s="84"/>
      <c r="I1" s="107"/>
      <c r="J1" s="107"/>
      <c r="K1" s="84"/>
      <c r="L1" s="108"/>
    </row>
    <row r="2" spans="1:12" s="2" customFormat="1" ht="20.25" customHeight="1" x14ac:dyDescent="0.3">
      <c r="A2" s="21"/>
      <c r="B2" s="3" t="s">
        <v>1</v>
      </c>
      <c r="D2" s="3">
        <v>12</v>
      </c>
      <c r="I2" s="29"/>
      <c r="J2" s="29"/>
      <c r="L2" s="109"/>
    </row>
    <row r="3" spans="1:12" s="2" customFormat="1" ht="20.25" customHeight="1" x14ac:dyDescent="0.3">
      <c r="A3" s="22"/>
      <c r="B3" s="3" t="s">
        <v>2</v>
      </c>
      <c r="C3" s="19"/>
      <c r="D3" s="3">
        <v>30</v>
      </c>
      <c r="I3" s="29"/>
      <c r="J3" s="29"/>
      <c r="L3" s="109"/>
    </row>
    <row r="4" spans="1:12" s="2" customFormat="1" x14ac:dyDescent="0.3">
      <c r="A4" s="23"/>
      <c r="B4" s="1" t="s">
        <v>3</v>
      </c>
      <c r="C4" s="20"/>
      <c r="D4" s="1">
        <f>SUM(D1:D3)</f>
        <v>164</v>
      </c>
      <c r="I4" s="29"/>
      <c r="J4" s="29"/>
      <c r="L4" s="109"/>
    </row>
    <row r="5" spans="1:12" s="2" customFormat="1" ht="15" thickBot="1" x14ac:dyDescent="0.35">
      <c r="A5" s="23"/>
      <c r="B5" s="8" t="s">
        <v>19</v>
      </c>
      <c r="C5" s="20"/>
      <c r="D5" s="8">
        <v>1.1000000000000001</v>
      </c>
      <c r="I5" s="29"/>
      <c r="J5" s="29"/>
      <c r="L5" s="109"/>
    </row>
    <row r="6" spans="1:12" s="2" customFormat="1" ht="25.5" customHeight="1" x14ac:dyDescent="0.3">
      <c r="A6" s="38" t="s">
        <v>4</v>
      </c>
      <c r="B6" s="39" t="s">
        <v>5</v>
      </c>
      <c r="C6" s="39" t="s">
        <v>6</v>
      </c>
      <c r="D6" s="39" t="s">
        <v>28</v>
      </c>
      <c r="E6" s="39" t="s">
        <v>29</v>
      </c>
      <c r="F6" s="39" t="s">
        <v>30</v>
      </c>
      <c r="G6" s="39" t="s">
        <v>31</v>
      </c>
      <c r="H6" s="39" t="s">
        <v>141</v>
      </c>
      <c r="I6" s="40" t="s">
        <v>32</v>
      </c>
      <c r="J6" s="40" t="s">
        <v>33</v>
      </c>
      <c r="K6" s="39" t="s">
        <v>139</v>
      </c>
      <c r="L6" s="97" t="s">
        <v>140</v>
      </c>
    </row>
    <row r="7" spans="1:12" s="2" customFormat="1" ht="100.05" customHeight="1" x14ac:dyDescent="0.3">
      <c r="A7" s="10">
        <v>1</v>
      </c>
      <c r="B7" s="4" t="s">
        <v>8</v>
      </c>
      <c r="C7" s="9">
        <f t="shared" ref="C7:C14" si="0">ROUND($D$4*$D$5,0)</f>
        <v>180</v>
      </c>
      <c r="D7" s="24" t="s">
        <v>49</v>
      </c>
      <c r="E7" s="24" t="s">
        <v>35</v>
      </c>
      <c r="F7" s="24"/>
      <c r="G7" s="25" t="s">
        <v>50</v>
      </c>
      <c r="H7" s="25">
        <v>85163100</v>
      </c>
      <c r="I7" s="26">
        <v>1560</v>
      </c>
      <c r="J7" s="27">
        <f t="shared" ref="J7:J17" si="1">I7*C7</f>
        <v>280800</v>
      </c>
      <c r="K7" s="111">
        <v>0.18</v>
      </c>
      <c r="L7" s="30">
        <f>J7*K7</f>
        <v>50544</v>
      </c>
    </row>
    <row r="8" spans="1:12" s="2" customFormat="1" ht="100.05" customHeight="1" x14ac:dyDescent="0.3">
      <c r="A8" s="10">
        <f>1+A7</f>
        <v>2</v>
      </c>
      <c r="B8" s="4" t="s">
        <v>20</v>
      </c>
      <c r="C8" s="9">
        <f t="shared" si="0"/>
        <v>180</v>
      </c>
      <c r="D8" s="24" t="s">
        <v>40</v>
      </c>
      <c r="E8" s="24" t="s">
        <v>35</v>
      </c>
      <c r="F8" s="24"/>
      <c r="G8" s="32" t="s">
        <v>57</v>
      </c>
      <c r="H8" s="32">
        <v>63052000</v>
      </c>
      <c r="I8" s="26">
        <v>439</v>
      </c>
      <c r="J8" s="27">
        <f t="shared" si="1"/>
        <v>79020</v>
      </c>
      <c r="K8" s="111">
        <v>0.18</v>
      </c>
      <c r="L8" s="30">
        <f t="shared" ref="L8:L17" si="2">J8*K8</f>
        <v>14223.6</v>
      </c>
    </row>
    <row r="9" spans="1:12" s="2" customFormat="1" ht="100.05" customHeight="1" x14ac:dyDescent="0.3">
      <c r="A9" s="10">
        <f t="shared" ref="A9:A17" si="3">1+A8</f>
        <v>3</v>
      </c>
      <c r="B9" s="4" t="s">
        <v>10</v>
      </c>
      <c r="C9" s="9">
        <f t="shared" si="0"/>
        <v>180</v>
      </c>
      <c r="D9" s="24" t="s">
        <v>37</v>
      </c>
      <c r="E9" s="24" t="s">
        <v>35</v>
      </c>
      <c r="F9" s="24"/>
      <c r="G9" s="25" t="s">
        <v>46</v>
      </c>
      <c r="H9" s="25">
        <v>85131010</v>
      </c>
      <c r="I9" s="26">
        <v>680</v>
      </c>
      <c r="J9" s="27">
        <f t="shared" si="1"/>
        <v>122400</v>
      </c>
      <c r="K9" s="111">
        <v>0.18</v>
      </c>
      <c r="L9" s="30">
        <f t="shared" si="2"/>
        <v>22032</v>
      </c>
    </row>
    <row r="10" spans="1:12" s="2" customFormat="1" ht="100.05" customHeight="1" x14ac:dyDescent="0.3">
      <c r="A10" s="10">
        <f t="shared" si="3"/>
        <v>4</v>
      </c>
      <c r="B10" s="4" t="s">
        <v>11</v>
      </c>
      <c r="C10" s="9">
        <f t="shared" si="0"/>
        <v>180</v>
      </c>
      <c r="D10" s="24" t="s">
        <v>43</v>
      </c>
      <c r="E10" s="24" t="s">
        <v>35</v>
      </c>
      <c r="F10" s="24"/>
      <c r="G10" s="25" t="s">
        <v>44</v>
      </c>
      <c r="H10" s="25">
        <v>85164000</v>
      </c>
      <c r="I10" s="26">
        <v>1480</v>
      </c>
      <c r="J10" s="27">
        <f t="shared" si="1"/>
        <v>266400</v>
      </c>
      <c r="K10" s="111">
        <v>0.18</v>
      </c>
      <c r="L10" s="30">
        <f t="shared" si="2"/>
        <v>47952</v>
      </c>
    </row>
    <row r="11" spans="1:12" s="2" customFormat="1" ht="100.05" customHeight="1" x14ac:dyDescent="0.3">
      <c r="A11" s="10">
        <f t="shared" si="3"/>
        <v>5</v>
      </c>
      <c r="B11" s="5" t="s">
        <v>12</v>
      </c>
      <c r="C11" s="9">
        <f t="shared" si="0"/>
        <v>180</v>
      </c>
      <c r="D11" s="24" t="s">
        <v>38</v>
      </c>
      <c r="E11" s="24" t="s">
        <v>35</v>
      </c>
      <c r="F11" s="24"/>
      <c r="G11" s="25" t="s">
        <v>39</v>
      </c>
      <c r="H11" s="25">
        <v>94032090</v>
      </c>
      <c r="I11" s="27">
        <v>480</v>
      </c>
      <c r="J11" s="27">
        <f t="shared" si="1"/>
        <v>86400</v>
      </c>
      <c r="K11" s="111">
        <v>0.18</v>
      </c>
      <c r="L11" s="30">
        <f t="shared" si="2"/>
        <v>15552</v>
      </c>
    </row>
    <row r="12" spans="1:12" s="2" customFormat="1" ht="100.05" customHeight="1" x14ac:dyDescent="0.3">
      <c r="A12" s="10">
        <f t="shared" si="3"/>
        <v>6</v>
      </c>
      <c r="B12" s="5" t="s">
        <v>13</v>
      </c>
      <c r="C12" s="9">
        <f t="shared" si="0"/>
        <v>180</v>
      </c>
      <c r="D12" s="24" t="s">
        <v>52</v>
      </c>
      <c r="E12" s="24" t="s">
        <v>35</v>
      </c>
      <c r="F12" s="24"/>
      <c r="G12" s="25" t="s">
        <v>53</v>
      </c>
      <c r="H12" s="25">
        <v>94032010</v>
      </c>
      <c r="I12" s="26">
        <v>1900</v>
      </c>
      <c r="J12" s="27">
        <f t="shared" si="1"/>
        <v>342000</v>
      </c>
      <c r="K12" s="111">
        <v>0.18</v>
      </c>
      <c r="L12" s="30">
        <f t="shared" si="2"/>
        <v>61560</v>
      </c>
    </row>
    <row r="13" spans="1:12" s="2" customFormat="1" ht="100.05" customHeight="1" x14ac:dyDescent="0.3">
      <c r="A13" s="10">
        <f t="shared" si="3"/>
        <v>7</v>
      </c>
      <c r="B13" s="5"/>
      <c r="C13" s="9">
        <f t="shared" si="0"/>
        <v>180</v>
      </c>
      <c r="D13" s="24"/>
      <c r="E13" s="24" t="s">
        <v>35</v>
      </c>
      <c r="F13" s="24"/>
      <c r="G13" s="25" t="s">
        <v>55</v>
      </c>
      <c r="H13" s="25">
        <v>94032010</v>
      </c>
      <c r="I13" s="31">
        <v>640</v>
      </c>
      <c r="J13" s="27">
        <f t="shared" si="1"/>
        <v>115200</v>
      </c>
      <c r="K13" s="111">
        <v>0.18</v>
      </c>
      <c r="L13" s="30">
        <f t="shared" si="2"/>
        <v>20736</v>
      </c>
    </row>
    <row r="14" spans="1:12" s="2" customFormat="1" ht="100.05" customHeight="1" x14ac:dyDescent="0.3">
      <c r="A14" s="10">
        <f t="shared" si="3"/>
        <v>8</v>
      </c>
      <c r="B14" s="5" t="s">
        <v>14</v>
      </c>
      <c r="C14" s="9">
        <f t="shared" si="0"/>
        <v>180</v>
      </c>
      <c r="D14" s="3" t="s">
        <v>47</v>
      </c>
      <c r="E14" s="24" t="s">
        <v>35</v>
      </c>
      <c r="F14" s="3"/>
      <c r="G14" s="25" t="s">
        <v>51</v>
      </c>
      <c r="H14" s="25">
        <v>85167100</v>
      </c>
      <c r="I14" s="26">
        <v>1920</v>
      </c>
      <c r="J14" s="27">
        <f t="shared" si="1"/>
        <v>345600</v>
      </c>
      <c r="K14" s="111">
        <v>0.18</v>
      </c>
      <c r="L14" s="30">
        <f t="shared" si="2"/>
        <v>62208</v>
      </c>
    </row>
    <row r="15" spans="1:12" s="2" customFormat="1" ht="100.05" customHeight="1" x14ac:dyDescent="0.3">
      <c r="A15" s="10">
        <f t="shared" si="3"/>
        <v>9</v>
      </c>
      <c r="B15" s="6" t="s">
        <v>15</v>
      </c>
      <c r="C15" s="9">
        <v>27</v>
      </c>
      <c r="D15" s="24" t="s">
        <v>41</v>
      </c>
      <c r="E15" s="24" t="s">
        <v>35</v>
      </c>
      <c r="F15" s="24"/>
      <c r="G15" s="25" t="s">
        <v>42</v>
      </c>
      <c r="H15" s="25">
        <v>84231000</v>
      </c>
      <c r="I15" s="26">
        <v>1200</v>
      </c>
      <c r="J15" s="27">
        <f t="shared" si="1"/>
        <v>32400</v>
      </c>
      <c r="K15" s="111">
        <v>0.18</v>
      </c>
      <c r="L15" s="30">
        <f t="shared" si="2"/>
        <v>5832</v>
      </c>
    </row>
    <row r="16" spans="1:12" s="2" customFormat="1" ht="100.05" customHeight="1" x14ac:dyDescent="0.3">
      <c r="A16" s="10">
        <f t="shared" si="3"/>
        <v>10</v>
      </c>
      <c r="B16" s="7" t="s">
        <v>18</v>
      </c>
      <c r="C16" s="9">
        <f>ROUND($D$4*$D$5,0)</f>
        <v>180</v>
      </c>
      <c r="D16" s="24" t="s">
        <v>34</v>
      </c>
      <c r="E16" s="24" t="s">
        <v>35</v>
      </c>
      <c r="F16" s="24"/>
      <c r="G16" s="25" t="s">
        <v>36</v>
      </c>
      <c r="H16" s="25">
        <v>39269099</v>
      </c>
      <c r="I16" s="27">
        <v>1400</v>
      </c>
      <c r="J16" s="27">
        <f t="shared" si="1"/>
        <v>252000</v>
      </c>
      <c r="K16" s="111">
        <v>0.18</v>
      </c>
      <c r="L16" s="30">
        <f t="shared" si="2"/>
        <v>45360</v>
      </c>
    </row>
    <row r="17" spans="1:12" s="2" customFormat="1" ht="100.05" customHeight="1" x14ac:dyDescent="0.3">
      <c r="A17" s="10">
        <f t="shared" si="3"/>
        <v>11</v>
      </c>
      <c r="B17" s="7" t="s">
        <v>17</v>
      </c>
      <c r="C17" s="9">
        <f>ROUND($D$4*$D$5,0)</f>
        <v>180</v>
      </c>
      <c r="D17" s="24" t="s">
        <v>48</v>
      </c>
      <c r="E17" s="24" t="s">
        <v>35</v>
      </c>
      <c r="F17" s="24"/>
      <c r="G17" s="25" t="s">
        <v>56</v>
      </c>
      <c r="H17" s="25">
        <v>73239390</v>
      </c>
      <c r="I17" s="26">
        <v>840</v>
      </c>
      <c r="J17" s="27">
        <f t="shared" si="1"/>
        <v>151200</v>
      </c>
      <c r="K17" s="111">
        <v>0.18</v>
      </c>
      <c r="L17" s="30">
        <f t="shared" si="2"/>
        <v>27216</v>
      </c>
    </row>
    <row r="18" spans="1:12" s="2" customFormat="1" ht="20.100000000000001" customHeight="1" thickBot="1" x14ac:dyDescent="0.35">
      <c r="A18" s="157" t="s">
        <v>45</v>
      </c>
      <c r="B18" s="158"/>
      <c r="C18" s="158"/>
      <c r="D18" s="158"/>
      <c r="E18" s="158"/>
      <c r="F18" s="158"/>
      <c r="G18" s="158"/>
      <c r="H18" s="158"/>
      <c r="I18" s="158"/>
      <c r="J18" s="146">
        <f>SUM(J7:J17)</f>
        <v>2073420</v>
      </c>
      <c r="K18" s="147"/>
      <c r="L18" s="148">
        <f>SUM(L7:L17)</f>
        <v>373215.6</v>
      </c>
    </row>
  </sheetData>
  <mergeCells count="1">
    <mergeCell ref="A18:I18"/>
  </mergeCells>
  <conditionalFormatting sqref="D8 F8">
    <cfRule type="duplicateValues" dxfId="18" priority="16" stopIfTrue="1"/>
  </conditionalFormatting>
  <conditionalFormatting sqref="D10 F10">
    <cfRule type="duplicateValues" dxfId="17" priority="8" stopIfTrue="1"/>
  </conditionalFormatting>
  <conditionalFormatting sqref="D15 F15">
    <cfRule type="duplicateValues" dxfId="16" priority="10" stopIfTrue="1"/>
  </conditionalFormatting>
  <conditionalFormatting sqref="F7 D7">
    <cfRule type="duplicateValues" dxfId="15" priority="4" stopIfTrue="1"/>
  </conditionalFormatting>
  <conditionalFormatting sqref="F9 D9">
    <cfRule type="duplicateValues" dxfId="14" priority="24" stopIfTrue="1"/>
  </conditionalFormatting>
  <conditionalFormatting sqref="F11 D11">
    <cfRule type="duplicateValues" dxfId="13" priority="18" stopIfTrue="1"/>
  </conditionalFormatting>
  <conditionalFormatting sqref="F12 D12:D13">
    <cfRule type="duplicateValues" dxfId="12" priority="1" stopIfTrue="1"/>
  </conditionalFormatting>
  <conditionalFormatting sqref="F14 D14">
    <cfRule type="duplicateValues" dxfId="11" priority="30" stopIfTrue="1"/>
  </conditionalFormatting>
  <conditionalFormatting sqref="F16 D16">
    <cfRule type="duplicateValues" dxfId="10" priority="26" stopIfTrue="1"/>
  </conditionalFormatting>
  <conditionalFormatting sqref="F17 D17">
    <cfRule type="duplicateValues" dxfId="9" priority="25" stopIfTrue="1"/>
  </conditionalFormatting>
  <pageMargins left="0.7" right="0.7" top="0.7" bottom="0.67" header="0.3" footer="0.3"/>
  <pageSetup paperSize="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"/>
  <sheetViews>
    <sheetView showGridLines="0" topLeftCell="A13" zoomScale="85" zoomScaleNormal="85" workbookViewId="0">
      <selection activeCell="M17" sqref="M17"/>
    </sheetView>
  </sheetViews>
  <sheetFormatPr defaultColWidth="8.77734375" defaultRowHeight="14.4" x14ac:dyDescent="0.3"/>
  <cols>
    <col min="1" max="1" width="4" customWidth="1"/>
    <col min="2" max="2" width="36.21875" customWidth="1"/>
    <col min="3" max="3" width="20.77734375" customWidth="1"/>
    <col min="4" max="4" width="11.21875" customWidth="1"/>
    <col min="5" max="5" width="11.77734375" customWidth="1"/>
    <col min="6" max="8" width="20.77734375" customWidth="1"/>
    <col min="9" max="9" width="10" style="150" bestFit="1" customWidth="1"/>
    <col min="10" max="10" width="10.77734375" style="28" bestFit="1" customWidth="1"/>
    <col min="11" max="11" width="14.44140625" style="28" bestFit="1" customWidth="1"/>
    <col min="12" max="12" width="4.77734375" bestFit="1" customWidth="1"/>
    <col min="13" max="13" width="14.5546875" style="96" bestFit="1" customWidth="1"/>
    <col min="14" max="14" width="13.44140625" bestFit="1" customWidth="1"/>
  </cols>
  <sheetData>
    <row r="1" spans="1:14" x14ac:dyDescent="0.3">
      <c r="A1" s="36"/>
      <c r="B1" s="1" t="s">
        <v>58</v>
      </c>
      <c r="C1" s="1" t="s">
        <v>59</v>
      </c>
      <c r="D1" s="33"/>
      <c r="E1" s="33"/>
      <c r="F1" s="33"/>
      <c r="G1" s="33"/>
      <c r="H1" s="33"/>
      <c r="I1" s="149"/>
      <c r="J1" s="34"/>
      <c r="K1" s="34"/>
      <c r="L1" s="33"/>
      <c r="M1" s="102"/>
    </row>
    <row r="2" spans="1:14" x14ac:dyDescent="0.3">
      <c r="A2" s="37"/>
      <c r="B2" s="3" t="s">
        <v>0</v>
      </c>
      <c r="C2" s="3">
        <v>122</v>
      </c>
      <c r="M2" s="103"/>
    </row>
    <row r="3" spans="1:14" x14ac:dyDescent="0.3">
      <c r="A3" s="37"/>
      <c r="B3" s="3" t="s">
        <v>1</v>
      </c>
      <c r="C3" s="3">
        <v>12</v>
      </c>
      <c r="M3" s="103"/>
    </row>
    <row r="4" spans="1:14" x14ac:dyDescent="0.3">
      <c r="A4" s="37"/>
      <c r="B4" s="3" t="s">
        <v>2</v>
      </c>
      <c r="C4" s="3">
        <v>30</v>
      </c>
      <c r="M4" s="103"/>
    </row>
    <row r="5" spans="1:14" x14ac:dyDescent="0.3">
      <c r="A5" s="37"/>
      <c r="B5" s="1" t="s">
        <v>3</v>
      </c>
      <c r="C5" s="1">
        <f>SUM(C2:C4)</f>
        <v>164</v>
      </c>
      <c r="M5" s="103"/>
    </row>
    <row r="6" spans="1:14" ht="15" thickBot="1" x14ac:dyDescent="0.35">
      <c r="A6" s="104"/>
      <c r="B6" s="1" t="s">
        <v>19</v>
      </c>
      <c r="C6" s="1">
        <v>1.1000000000000001</v>
      </c>
      <c r="D6" s="105"/>
      <c r="E6" s="105"/>
      <c r="F6" s="105"/>
      <c r="G6" s="105"/>
      <c r="H6" s="105"/>
      <c r="I6" s="151"/>
      <c r="J6" s="35"/>
      <c r="K6" s="35"/>
      <c r="L6" s="105"/>
      <c r="M6" s="106"/>
    </row>
    <row r="7" spans="1:14" s="41" customFormat="1" ht="33.75" customHeight="1" x14ac:dyDescent="0.3">
      <c r="A7" s="99" t="s">
        <v>60</v>
      </c>
      <c r="B7" s="82" t="s">
        <v>61</v>
      </c>
      <c r="C7" s="82" t="s">
        <v>16</v>
      </c>
      <c r="D7" s="82" t="s">
        <v>6</v>
      </c>
      <c r="E7" s="82" t="s">
        <v>7</v>
      </c>
      <c r="F7" s="82" t="s">
        <v>29</v>
      </c>
      <c r="G7" s="82" t="s">
        <v>30</v>
      </c>
      <c r="H7" s="82" t="s">
        <v>31</v>
      </c>
      <c r="I7" s="152" t="s">
        <v>141</v>
      </c>
      <c r="J7" s="100" t="s">
        <v>32</v>
      </c>
      <c r="K7" s="100" t="s">
        <v>33</v>
      </c>
      <c r="L7" s="82" t="s">
        <v>139</v>
      </c>
      <c r="M7" s="101" t="s">
        <v>140</v>
      </c>
    </row>
    <row r="8" spans="1:14" ht="100.05" customHeight="1" x14ac:dyDescent="0.3">
      <c r="A8" s="42">
        <v>1</v>
      </c>
      <c r="B8" s="24" t="s">
        <v>62</v>
      </c>
      <c r="C8" s="24"/>
      <c r="D8" s="24">
        <f>ROUND($C$5*$C$6,0)</f>
        <v>180</v>
      </c>
      <c r="E8" s="24" t="s">
        <v>9</v>
      </c>
      <c r="F8" s="43" t="s">
        <v>63</v>
      </c>
      <c r="G8" s="24"/>
      <c r="H8" s="44" t="s">
        <v>64</v>
      </c>
      <c r="I8" s="153">
        <v>96019040</v>
      </c>
      <c r="J8" s="31">
        <v>1386</v>
      </c>
      <c r="K8" s="31">
        <f t="shared" ref="K8:K15" si="0">J8*D8</f>
        <v>249480</v>
      </c>
      <c r="L8" s="81">
        <v>0.18</v>
      </c>
      <c r="M8" s="98">
        <f>L8*K8</f>
        <v>44906.400000000001</v>
      </c>
      <c r="N8" s="73"/>
    </row>
    <row r="9" spans="1:14" ht="100.05" customHeight="1" x14ac:dyDescent="0.3">
      <c r="A9" s="42">
        <v>2</v>
      </c>
      <c r="B9" s="24" t="s">
        <v>65</v>
      </c>
      <c r="C9" s="24"/>
      <c r="D9" s="24">
        <f>ROUND($C$5*$C$6,0)</f>
        <v>180</v>
      </c>
      <c r="E9" s="24" t="s">
        <v>9</v>
      </c>
      <c r="F9" s="43" t="s">
        <v>63</v>
      </c>
      <c r="G9" s="24"/>
      <c r="H9" s="44" t="s">
        <v>66</v>
      </c>
      <c r="I9" s="153">
        <v>96019040</v>
      </c>
      <c r="J9" s="31">
        <v>1548</v>
      </c>
      <c r="K9" s="31">
        <f t="shared" si="0"/>
        <v>278640</v>
      </c>
      <c r="L9" s="81">
        <v>0.18</v>
      </c>
      <c r="M9" s="98">
        <f t="shared" ref="M9:M15" si="1">L9*K9</f>
        <v>50155.199999999997</v>
      </c>
      <c r="N9" s="73"/>
    </row>
    <row r="10" spans="1:14" ht="100.05" customHeight="1" x14ac:dyDescent="0.3">
      <c r="A10" s="42">
        <v>3</v>
      </c>
      <c r="B10" s="24" t="s">
        <v>67</v>
      </c>
      <c r="C10" s="24"/>
      <c r="D10" s="24">
        <f>ROUND($C$5*$C$6,0)</f>
        <v>180</v>
      </c>
      <c r="E10" s="24" t="s">
        <v>9</v>
      </c>
      <c r="F10" s="43" t="s">
        <v>63</v>
      </c>
      <c r="G10" s="24"/>
      <c r="H10" s="44" t="s">
        <v>68</v>
      </c>
      <c r="I10" s="153">
        <v>96019040</v>
      </c>
      <c r="J10" s="31">
        <v>693</v>
      </c>
      <c r="K10" s="31">
        <f t="shared" si="0"/>
        <v>124740</v>
      </c>
      <c r="L10" s="81">
        <v>0.18</v>
      </c>
      <c r="M10" s="98">
        <f t="shared" si="1"/>
        <v>22453.200000000001</v>
      </c>
      <c r="N10" s="73"/>
    </row>
    <row r="11" spans="1:14" ht="100.05" customHeight="1" x14ac:dyDescent="0.3">
      <c r="A11" s="42">
        <v>4</v>
      </c>
      <c r="B11" s="24" t="s">
        <v>69</v>
      </c>
      <c r="C11" s="24"/>
      <c r="D11" s="24">
        <f>ROUND($C$5*$C$6,0)</f>
        <v>180</v>
      </c>
      <c r="E11" s="24" t="s">
        <v>9</v>
      </c>
      <c r="F11" s="43" t="s">
        <v>63</v>
      </c>
      <c r="G11" s="24"/>
      <c r="H11" s="44" t="s">
        <v>70</v>
      </c>
      <c r="I11" s="153">
        <v>96019040</v>
      </c>
      <c r="J11" s="31">
        <v>1455</v>
      </c>
      <c r="K11" s="31">
        <f t="shared" si="0"/>
        <v>261900</v>
      </c>
      <c r="L11" s="81">
        <v>0.18</v>
      </c>
      <c r="M11" s="98">
        <f t="shared" si="1"/>
        <v>47142</v>
      </c>
      <c r="N11" s="73"/>
    </row>
    <row r="12" spans="1:14" ht="100.05" customHeight="1" x14ac:dyDescent="0.3">
      <c r="A12" s="42">
        <v>5</v>
      </c>
      <c r="B12" s="24" t="s">
        <v>71</v>
      </c>
      <c r="C12" s="24"/>
      <c r="D12" s="24">
        <f>ROUND($C$5*$C$6,0)</f>
        <v>180</v>
      </c>
      <c r="E12" s="24" t="s">
        <v>9</v>
      </c>
      <c r="F12" s="43" t="s">
        <v>63</v>
      </c>
      <c r="G12" s="24"/>
      <c r="H12" s="44" t="s">
        <v>72</v>
      </c>
      <c r="I12" s="153">
        <v>96019040</v>
      </c>
      <c r="J12" s="31">
        <v>3072</v>
      </c>
      <c r="K12" s="31">
        <f t="shared" si="0"/>
        <v>552960</v>
      </c>
      <c r="L12" s="81">
        <v>0.18</v>
      </c>
      <c r="M12" s="98">
        <f t="shared" si="1"/>
        <v>99532.800000000003</v>
      </c>
      <c r="N12" s="73"/>
    </row>
    <row r="13" spans="1:14" ht="100.05" customHeight="1" x14ac:dyDescent="0.3">
      <c r="A13" s="42">
        <v>6</v>
      </c>
      <c r="B13" s="3" t="s">
        <v>73</v>
      </c>
      <c r="C13" s="24"/>
      <c r="D13" s="24">
        <f>ROUND($C$3*$C$6,0)</f>
        <v>13</v>
      </c>
      <c r="E13" s="24" t="s">
        <v>9</v>
      </c>
      <c r="F13" s="43" t="s">
        <v>63</v>
      </c>
      <c r="G13" s="24"/>
      <c r="H13" s="44" t="s">
        <v>74</v>
      </c>
      <c r="I13" s="153">
        <v>96019040</v>
      </c>
      <c r="J13" s="31">
        <v>693</v>
      </c>
      <c r="K13" s="31">
        <f t="shared" si="0"/>
        <v>9009</v>
      </c>
      <c r="L13" s="81">
        <v>0.18</v>
      </c>
      <c r="M13" s="98">
        <f t="shared" si="1"/>
        <v>1621.62</v>
      </c>
      <c r="N13" s="73"/>
    </row>
    <row r="14" spans="1:14" ht="100.05" customHeight="1" x14ac:dyDescent="0.3">
      <c r="A14" s="42">
        <v>7</v>
      </c>
      <c r="B14" s="24" t="s">
        <v>75</v>
      </c>
      <c r="C14" s="24"/>
      <c r="D14" s="24">
        <f>ROUND($C$5*$C$6,0)</f>
        <v>180</v>
      </c>
      <c r="E14" s="24" t="s">
        <v>9</v>
      </c>
      <c r="F14" s="43" t="s">
        <v>63</v>
      </c>
      <c r="G14" s="24"/>
      <c r="H14" s="44" t="s">
        <v>68</v>
      </c>
      <c r="I14" s="153">
        <v>96019040</v>
      </c>
      <c r="J14" s="31">
        <v>1088</v>
      </c>
      <c r="K14" s="31">
        <f t="shared" si="0"/>
        <v>195840</v>
      </c>
      <c r="L14" s="81">
        <v>0.18</v>
      </c>
      <c r="M14" s="98">
        <f t="shared" si="1"/>
        <v>35251.199999999997</v>
      </c>
      <c r="N14" s="73"/>
    </row>
    <row r="15" spans="1:14" ht="100.05" customHeight="1" x14ac:dyDescent="0.3">
      <c r="A15" s="42">
        <v>8</v>
      </c>
      <c r="B15" s="3" t="s">
        <v>76</v>
      </c>
      <c r="C15" s="24"/>
      <c r="D15" s="24">
        <f>ROUND($C$5*$C$6,0)</f>
        <v>180</v>
      </c>
      <c r="E15" s="24" t="s">
        <v>9</v>
      </c>
      <c r="F15" s="43"/>
      <c r="G15" s="24"/>
      <c r="H15" s="44" t="s">
        <v>77</v>
      </c>
      <c r="I15" s="153">
        <v>73269099</v>
      </c>
      <c r="J15" s="31">
        <v>2804</v>
      </c>
      <c r="K15" s="31">
        <f t="shared" si="0"/>
        <v>504720</v>
      </c>
      <c r="L15" s="81">
        <v>0.18</v>
      </c>
      <c r="M15" s="98">
        <f t="shared" si="1"/>
        <v>90849.599999999991</v>
      </c>
      <c r="N15" s="73"/>
    </row>
    <row r="16" spans="1:14" ht="20.100000000000001" customHeight="1" thickBot="1" x14ac:dyDescent="0.35">
      <c r="A16" s="159" t="s">
        <v>78</v>
      </c>
      <c r="B16" s="160"/>
      <c r="C16" s="160"/>
      <c r="D16" s="160"/>
      <c r="E16" s="160"/>
      <c r="F16" s="160"/>
      <c r="G16" s="160"/>
      <c r="H16" s="160"/>
      <c r="I16" s="160"/>
      <c r="J16" s="160"/>
      <c r="K16" s="143">
        <f>SUM(K8:K15)</f>
        <v>2177289</v>
      </c>
      <c r="L16" s="144"/>
      <c r="M16" s="145">
        <f>SUM(M8:M15)</f>
        <v>391912.01999999996</v>
      </c>
      <c r="N16" s="74"/>
    </row>
  </sheetData>
  <mergeCells count="1">
    <mergeCell ref="A16:J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0"/>
  <sheetViews>
    <sheetView showGridLines="0" view="pageBreakPreview" topLeftCell="A14" zoomScale="55" zoomScaleNormal="70" zoomScaleSheetLayoutView="55" workbookViewId="0">
      <selection activeCell="M21" sqref="M21"/>
    </sheetView>
  </sheetViews>
  <sheetFormatPr defaultColWidth="9.21875" defaultRowHeight="14.4" x14ac:dyDescent="0.3"/>
  <cols>
    <col min="1" max="1" width="7.5546875" style="45" customWidth="1"/>
    <col min="2" max="2" width="17.44140625" style="45" customWidth="1"/>
    <col min="3" max="3" width="14" style="45" customWidth="1"/>
    <col min="4" max="4" width="12.44140625" style="45" customWidth="1"/>
    <col min="5" max="7" width="20.77734375" style="45" customWidth="1"/>
    <col min="8" max="8" width="40.77734375" style="45" customWidth="1"/>
    <col min="9" max="9" width="12.21875" style="45" bestFit="1" customWidth="1"/>
    <col min="10" max="11" width="20.77734375" style="51" customWidth="1"/>
    <col min="12" max="12" width="12.5546875" style="45" bestFit="1" customWidth="1"/>
    <col min="13" max="13" width="15.44140625" style="45" bestFit="1" customWidth="1"/>
    <col min="14" max="14" width="12.77734375" style="45" bestFit="1" customWidth="1"/>
    <col min="15" max="16384" width="9.21875" style="45"/>
  </cols>
  <sheetData>
    <row r="1" spans="1:14" s="47" customFormat="1" ht="21" customHeight="1" x14ac:dyDescent="0.3">
      <c r="A1" s="83"/>
      <c r="B1" s="89" t="s">
        <v>58</v>
      </c>
      <c r="D1" s="84"/>
      <c r="E1" s="90" t="s">
        <v>59</v>
      </c>
      <c r="F1" s="84"/>
      <c r="G1" s="84"/>
      <c r="H1" s="84"/>
      <c r="I1" s="84"/>
      <c r="J1" s="85"/>
      <c r="K1" s="85"/>
      <c r="L1" s="86"/>
      <c r="M1" s="87"/>
    </row>
    <row r="2" spans="1:14" s="47" customFormat="1" ht="21" customHeight="1" x14ac:dyDescent="0.3">
      <c r="A2" s="21"/>
      <c r="B2" s="91" t="s">
        <v>0</v>
      </c>
      <c r="D2" s="2"/>
      <c r="E2" s="92">
        <v>122</v>
      </c>
      <c r="F2" s="2"/>
      <c r="G2" s="2"/>
      <c r="H2" s="2"/>
      <c r="I2" s="2"/>
      <c r="J2" s="46"/>
      <c r="K2" s="46"/>
      <c r="M2" s="88"/>
    </row>
    <row r="3" spans="1:14" s="47" customFormat="1" ht="21" customHeight="1" x14ac:dyDescent="0.3">
      <c r="A3" s="21"/>
      <c r="B3" s="91" t="s">
        <v>1</v>
      </c>
      <c r="D3" s="2"/>
      <c r="E3" s="92">
        <v>12</v>
      </c>
      <c r="F3" s="2"/>
      <c r="G3" s="2"/>
      <c r="H3" s="2"/>
      <c r="I3" s="2"/>
      <c r="J3" s="46"/>
      <c r="K3" s="46"/>
      <c r="M3" s="88"/>
    </row>
    <row r="4" spans="1:14" s="47" customFormat="1" ht="20.25" customHeight="1" x14ac:dyDescent="0.3">
      <c r="A4" s="21"/>
      <c r="B4" s="91" t="s">
        <v>2</v>
      </c>
      <c r="D4" s="2"/>
      <c r="E4" s="92">
        <v>30</v>
      </c>
      <c r="F4" s="2"/>
      <c r="G4" s="2"/>
      <c r="H4" s="2"/>
      <c r="I4" s="2"/>
      <c r="J4" s="46"/>
      <c r="K4" s="46"/>
      <c r="M4" s="88"/>
    </row>
    <row r="5" spans="1:14" s="47" customFormat="1" ht="20.25" customHeight="1" x14ac:dyDescent="0.3">
      <c r="A5" s="21"/>
      <c r="B5" s="93" t="s">
        <v>3</v>
      </c>
      <c r="D5" s="2"/>
      <c r="E5" s="94">
        <f>SUM(E2:E4)</f>
        <v>164</v>
      </c>
      <c r="F5" s="2">
        <v>1.2</v>
      </c>
      <c r="G5" s="2"/>
      <c r="H5" s="2"/>
      <c r="I5" s="2"/>
      <c r="J5" s="46"/>
      <c r="K5" s="46"/>
      <c r="M5" s="88"/>
    </row>
    <row r="6" spans="1:14" s="47" customFormat="1" ht="48.75" customHeight="1" x14ac:dyDescent="0.3">
      <c r="A6" s="18" t="s">
        <v>60</v>
      </c>
      <c r="B6" s="18" t="s">
        <v>5</v>
      </c>
      <c r="C6" s="18" t="s">
        <v>80</v>
      </c>
      <c r="D6" s="18" t="s">
        <v>81</v>
      </c>
      <c r="E6" s="18" t="s">
        <v>28</v>
      </c>
      <c r="F6" s="18" t="s">
        <v>29</v>
      </c>
      <c r="G6" s="18" t="s">
        <v>30</v>
      </c>
      <c r="H6" s="18" t="s">
        <v>31</v>
      </c>
      <c r="I6" s="18" t="s">
        <v>141</v>
      </c>
      <c r="J6" s="48" t="s">
        <v>32</v>
      </c>
      <c r="K6" s="48" t="s">
        <v>33</v>
      </c>
      <c r="L6" s="18" t="s">
        <v>139</v>
      </c>
      <c r="M6" s="18" t="s">
        <v>140</v>
      </c>
    </row>
    <row r="7" spans="1:14" s="47" customFormat="1" ht="100.05" customHeight="1" x14ac:dyDescent="0.3">
      <c r="A7" s="9">
        <v>1</v>
      </c>
      <c r="B7" s="49" t="s">
        <v>82</v>
      </c>
      <c r="C7" s="9">
        <v>6</v>
      </c>
      <c r="D7" s="9">
        <f>ROUND($E$5*C7*$F$5,0)</f>
        <v>1181</v>
      </c>
      <c r="E7" s="3" t="s">
        <v>83</v>
      </c>
      <c r="F7" s="24" t="s">
        <v>35</v>
      </c>
      <c r="G7" s="3"/>
      <c r="H7" s="25" t="s">
        <v>142</v>
      </c>
      <c r="I7" s="25">
        <v>44211000</v>
      </c>
      <c r="J7" s="26">
        <v>112</v>
      </c>
      <c r="K7" s="50">
        <f t="shared" ref="K7:K19" si="0">J7*D7</f>
        <v>132272</v>
      </c>
      <c r="L7" s="95">
        <v>0.12</v>
      </c>
      <c r="M7" s="50">
        <f>K7*L7</f>
        <v>15872.64</v>
      </c>
      <c r="N7" s="52"/>
    </row>
    <row r="8" spans="1:14" s="47" customFormat="1" ht="100.05" customHeight="1" x14ac:dyDescent="0.3">
      <c r="A8" s="9">
        <v>2</v>
      </c>
      <c r="B8" s="49" t="s">
        <v>84</v>
      </c>
      <c r="C8" s="9">
        <v>4</v>
      </c>
      <c r="D8" s="9">
        <f>ROUND($E$5*C8*$F$5,0)</f>
        <v>787</v>
      </c>
      <c r="E8" s="3" t="s">
        <v>85</v>
      </c>
      <c r="F8" s="24" t="s">
        <v>35</v>
      </c>
      <c r="G8" s="3"/>
      <c r="H8" s="25" t="s">
        <v>143</v>
      </c>
      <c r="I8" s="25">
        <v>44211000</v>
      </c>
      <c r="J8" s="26">
        <v>116</v>
      </c>
      <c r="K8" s="50">
        <f t="shared" si="0"/>
        <v>91292</v>
      </c>
      <c r="L8" s="95">
        <v>0.12</v>
      </c>
      <c r="M8" s="50">
        <f t="shared" ref="M8:M19" si="1">K8*L8</f>
        <v>10955.039999999999</v>
      </c>
      <c r="N8" s="52"/>
    </row>
    <row r="9" spans="1:14" s="47" customFormat="1" ht="100.05" customHeight="1" x14ac:dyDescent="0.3">
      <c r="A9" s="9">
        <v>3</v>
      </c>
      <c r="B9" s="49" t="s">
        <v>86</v>
      </c>
      <c r="C9" s="9">
        <v>2</v>
      </c>
      <c r="D9" s="9">
        <f>ROUND($E$5*C9*$F$5,0)</f>
        <v>394</v>
      </c>
      <c r="E9" s="3" t="s">
        <v>87</v>
      </c>
      <c r="F9" s="24" t="s">
        <v>35</v>
      </c>
      <c r="G9" s="3"/>
      <c r="H9" s="25" t="s">
        <v>144</v>
      </c>
      <c r="I9" s="25">
        <v>39269069</v>
      </c>
      <c r="J9" s="26">
        <v>64</v>
      </c>
      <c r="K9" s="50">
        <f t="shared" si="0"/>
        <v>25216</v>
      </c>
      <c r="L9" s="95">
        <v>0.18</v>
      </c>
      <c r="M9" s="50">
        <f t="shared" si="1"/>
        <v>4538.88</v>
      </c>
      <c r="N9" s="52"/>
    </row>
    <row r="10" spans="1:14" s="47" customFormat="1" ht="100.05" customHeight="1" x14ac:dyDescent="0.3">
      <c r="A10" s="9">
        <v>4</v>
      </c>
      <c r="B10" s="49" t="s">
        <v>88</v>
      </c>
      <c r="C10" s="9">
        <v>2</v>
      </c>
      <c r="D10" s="9">
        <f>ROUND($E$5*C10*$F$5,0)</f>
        <v>394</v>
      </c>
      <c r="E10" s="24" t="s">
        <v>89</v>
      </c>
      <c r="F10" s="24" t="s">
        <v>35</v>
      </c>
      <c r="G10" s="24"/>
      <c r="H10" s="25" t="s">
        <v>145</v>
      </c>
      <c r="I10" s="25">
        <v>44211000</v>
      </c>
      <c r="J10" s="26">
        <v>144</v>
      </c>
      <c r="K10" s="50">
        <f t="shared" si="0"/>
        <v>56736</v>
      </c>
      <c r="L10" s="95">
        <v>0.12</v>
      </c>
      <c r="M10" s="50">
        <f t="shared" si="1"/>
        <v>6808.32</v>
      </c>
      <c r="N10" s="52"/>
    </row>
    <row r="11" spans="1:14" s="47" customFormat="1" ht="100.05" customHeight="1" x14ac:dyDescent="0.3">
      <c r="A11" s="9">
        <v>5</v>
      </c>
      <c r="B11" s="49" t="s">
        <v>90</v>
      </c>
      <c r="C11" s="9">
        <v>1</v>
      </c>
      <c r="D11" s="9">
        <f>ROUND($E$3*C11*$F$5,0)</f>
        <v>14</v>
      </c>
      <c r="E11" s="24" t="s">
        <v>91</v>
      </c>
      <c r="F11" s="24" t="s">
        <v>35</v>
      </c>
      <c r="G11" s="24"/>
      <c r="H11" s="25" t="s">
        <v>146</v>
      </c>
      <c r="I11" s="25">
        <v>44211000</v>
      </c>
      <c r="J11" s="26">
        <v>128</v>
      </c>
      <c r="K11" s="50">
        <f t="shared" si="0"/>
        <v>1792</v>
      </c>
      <c r="L11" s="95">
        <v>0.12</v>
      </c>
      <c r="M11" s="50">
        <f t="shared" si="1"/>
        <v>215.04</v>
      </c>
      <c r="N11" s="52"/>
    </row>
    <row r="12" spans="1:14" s="47" customFormat="1" ht="100.05" customHeight="1" x14ac:dyDescent="0.3">
      <c r="A12" s="9">
        <v>6</v>
      </c>
      <c r="B12" s="49" t="s">
        <v>92</v>
      </c>
      <c r="C12" s="9">
        <v>1</v>
      </c>
      <c r="D12" s="9">
        <f>ROUND($E$3*C12*$F$5,0)</f>
        <v>14</v>
      </c>
      <c r="E12" s="24" t="s">
        <v>93</v>
      </c>
      <c r="F12" s="24" t="s">
        <v>35</v>
      </c>
      <c r="G12" s="24"/>
      <c r="H12" s="25" t="s">
        <v>147</v>
      </c>
      <c r="I12" s="25">
        <v>44211000</v>
      </c>
      <c r="J12" s="26">
        <v>144</v>
      </c>
      <c r="K12" s="50">
        <f t="shared" si="0"/>
        <v>2016</v>
      </c>
      <c r="L12" s="95">
        <v>0.12</v>
      </c>
      <c r="M12" s="50">
        <f t="shared" si="1"/>
        <v>241.92</v>
      </c>
      <c r="N12" s="52"/>
    </row>
    <row r="13" spans="1:14" s="47" customFormat="1" ht="100.05" customHeight="1" x14ac:dyDescent="0.3">
      <c r="A13" s="9">
        <v>7</v>
      </c>
      <c r="B13" s="49" t="s">
        <v>94</v>
      </c>
      <c r="C13" s="9"/>
      <c r="D13" s="9">
        <v>50</v>
      </c>
      <c r="E13" s="3" t="s">
        <v>95</v>
      </c>
      <c r="F13" s="24" t="s">
        <v>35</v>
      </c>
      <c r="G13" s="3"/>
      <c r="H13" s="25" t="s">
        <v>148</v>
      </c>
      <c r="I13" s="25">
        <v>94038900</v>
      </c>
      <c r="J13" s="26">
        <v>2800</v>
      </c>
      <c r="K13" s="50">
        <f t="shared" si="0"/>
        <v>140000</v>
      </c>
      <c r="L13" s="95">
        <v>0.18</v>
      </c>
      <c r="M13" s="50">
        <f t="shared" si="1"/>
        <v>25200</v>
      </c>
      <c r="N13" s="52"/>
    </row>
    <row r="14" spans="1:14" s="47" customFormat="1" ht="100.05" customHeight="1" x14ac:dyDescent="0.3">
      <c r="A14" s="9">
        <v>8</v>
      </c>
      <c r="B14" s="49" t="s">
        <v>96</v>
      </c>
      <c r="C14" s="9">
        <v>1</v>
      </c>
      <c r="D14" s="9">
        <f>ROUND($E$5*C14*$F$5,0)</f>
        <v>197</v>
      </c>
      <c r="E14" s="3" t="s">
        <v>97</v>
      </c>
      <c r="F14" s="24" t="s">
        <v>35</v>
      </c>
      <c r="G14" s="3"/>
      <c r="H14" s="25" t="s">
        <v>98</v>
      </c>
      <c r="I14" s="25">
        <v>82055110</v>
      </c>
      <c r="J14" s="26">
        <v>160</v>
      </c>
      <c r="K14" s="50">
        <f t="shared" si="0"/>
        <v>31520</v>
      </c>
      <c r="L14" s="95">
        <v>0.18</v>
      </c>
      <c r="M14" s="50">
        <f t="shared" si="1"/>
        <v>5673.5999999999995</v>
      </c>
      <c r="N14" s="52"/>
    </row>
    <row r="15" spans="1:14" s="47" customFormat="1" ht="100.05" customHeight="1" x14ac:dyDescent="0.3">
      <c r="A15" s="9">
        <v>9</v>
      </c>
      <c r="B15" s="49" t="s">
        <v>99</v>
      </c>
      <c r="C15" s="9"/>
      <c r="D15" s="9">
        <v>3</v>
      </c>
      <c r="E15" s="3"/>
      <c r="F15" s="24"/>
      <c r="G15" s="3"/>
      <c r="H15" s="25" t="s">
        <v>100</v>
      </c>
      <c r="I15" s="25">
        <v>63023100</v>
      </c>
      <c r="J15" s="26">
        <v>10800</v>
      </c>
      <c r="K15" s="50">
        <f t="shared" si="0"/>
        <v>32400</v>
      </c>
      <c r="L15" s="95">
        <v>0.18</v>
      </c>
      <c r="M15" s="50">
        <f t="shared" si="1"/>
        <v>5832</v>
      </c>
      <c r="N15" s="52"/>
    </row>
    <row r="16" spans="1:14" s="47" customFormat="1" ht="100.05" customHeight="1" x14ac:dyDescent="0.3">
      <c r="A16" s="9">
        <v>10</v>
      </c>
      <c r="B16" s="49" t="s">
        <v>101</v>
      </c>
      <c r="C16" s="9"/>
      <c r="D16" s="9">
        <v>6</v>
      </c>
      <c r="E16" s="3"/>
      <c r="F16" s="24"/>
      <c r="G16" s="3"/>
      <c r="H16" s="25" t="s">
        <v>102</v>
      </c>
      <c r="I16" s="25">
        <v>94032090</v>
      </c>
      <c r="J16" s="26">
        <v>10800</v>
      </c>
      <c r="K16" s="50">
        <f t="shared" si="0"/>
        <v>64800</v>
      </c>
      <c r="L16" s="95">
        <v>0.18</v>
      </c>
      <c r="M16" s="50">
        <f t="shared" si="1"/>
        <v>11664</v>
      </c>
      <c r="N16" s="52"/>
    </row>
    <row r="17" spans="1:14" s="47" customFormat="1" ht="100.05" customHeight="1" x14ac:dyDescent="0.3">
      <c r="A17" s="9">
        <v>12</v>
      </c>
      <c r="B17" s="49" t="s">
        <v>103</v>
      </c>
      <c r="C17" s="9">
        <v>1</v>
      </c>
      <c r="D17" s="9">
        <f>ROUND($E$5*C17*$F$5,0)</f>
        <v>197</v>
      </c>
      <c r="E17" s="3" t="s">
        <v>104</v>
      </c>
      <c r="F17" s="24" t="s">
        <v>35</v>
      </c>
      <c r="G17" s="3"/>
      <c r="H17" s="25" t="s">
        <v>105</v>
      </c>
      <c r="I17" s="25">
        <v>73239990</v>
      </c>
      <c r="J17" s="26">
        <v>1160</v>
      </c>
      <c r="K17" s="50">
        <f t="shared" si="0"/>
        <v>228520</v>
      </c>
      <c r="L17" s="95">
        <v>0.12</v>
      </c>
      <c r="M17" s="50">
        <f t="shared" si="1"/>
        <v>27422.399999999998</v>
      </c>
      <c r="N17" s="52"/>
    </row>
    <row r="18" spans="1:14" s="47" customFormat="1" ht="100.05" customHeight="1" x14ac:dyDescent="0.3">
      <c r="A18" s="9">
        <v>13</v>
      </c>
      <c r="B18" s="49" t="s">
        <v>106</v>
      </c>
      <c r="C18" s="9">
        <v>1</v>
      </c>
      <c r="D18" s="9">
        <f>ROUND($E$3*C18*$F$5,0)</f>
        <v>14</v>
      </c>
      <c r="E18" s="3" t="s">
        <v>107</v>
      </c>
      <c r="F18" s="24" t="s">
        <v>35</v>
      </c>
      <c r="G18" s="3"/>
      <c r="H18" s="25" t="s">
        <v>108</v>
      </c>
      <c r="I18" s="25">
        <v>94032090</v>
      </c>
      <c r="J18" s="26">
        <v>5200</v>
      </c>
      <c r="K18" s="50">
        <f t="shared" si="0"/>
        <v>72800</v>
      </c>
      <c r="L18" s="95">
        <v>0.18</v>
      </c>
      <c r="M18" s="50">
        <f t="shared" si="1"/>
        <v>13104</v>
      </c>
      <c r="N18" s="52"/>
    </row>
    <row r="19" spans="1:14" s="47" customFormat="1" ht="100.05" customHeight="1" x14ac:dyDescent="0.3">
      <c r="A19" s="9">
        <v>13</v>
      </c>
      <c r="B19" s="49" t="s">
        <v>109</v>
      </c>
      <c r="C19" s="9"/>
      <c r="D19" s="9">
        <v>14</v>
      </c>
      <c r="E19" s="3"/>
      <c r="F19" s="24" t="s">
        <v>35</v>
      </c>
      <c r="G19" s="3"/>
      <c r="H19" s="25" t="s">
        <v>137</v>
      </c>
      <c r="I19" s="25">
        <v>74199930</v>
      </c>
      <c r="J19" s="26">
        <v>2800</v>
      </c>
      <c r="K19" s="50">
        <f t="shared" si="0"/>
        <v>39200</v>
      </c>
      <c r="L19" s="95">
        <v>0.18</v>
      </c>
      <c r="M19" s="50">
        <f t="shared" si="1"/>
        <v>7056</v>
      </c>
      <c r="N19" s="52"/>
    </row>
    <row r="20" spans="1:14" s="47" customFormat="1" ht="30" customHeight="1" x14ac:dyDescent="0.3">
      <c r="A20" s="161" t="s">
        <v>78</v>
      </c>
      <c r="B20" s="161"/>
      <c r="C20" s="161"/>
      <c r="D20" s="161"/>
      <c r="E20" s="161"/>
      <c r="F20" s="161"/>
      <c r="G20" s="161"/>
      <c r="H20" s="161"/>
      <c r="I20" s="161"/>
      <c r="J20" s="161"/>
      <c r="K20" s="137">
        <f>SUM(K7:K19)</f>
        <v>918564</v>
      </c>
      <c r="L20" s="138"/>
      <c r="M20" s="137">
        <f>SUM(M7:M19)</f>
        <v>134583.84</v>
      </c>
      <c r="N20" s="52"/>
    </row>
  </sheetData>
  <mergeCells count="1">
    <mergeCell ref="A20:J20"/>
  </mergeCells>
  <conditionalFormatting sqref="E17:E19 G8:G9 E8:E9 G13:G15 E13:E15 G17:G19">
    <cfRule type="duplicateValues" dxfId="8" priority="6" stopIfTrue="1"/>
  </conditionalFormatting>
  <conditionalFormatting sqref="G7 E7">
    <cfRule type="duplicateValues" dxfId="7" priority="7" stopIfTrue="1"/>
  </conditionalFormatting>
  <conditionalFormatting sqref="G10 E10">
    <cfRule type="duplicateValues" dxfId="6" priority="5" stopIfTrue="1"/>
  </conditionalFormatting>
  <conditionalFormatting sqref="G11 E11">
    <cfRule type="duplicateValues" dxfId="5" priority="3" stopIfTrue="1"/>
  </conditionalFormatting>
  <conditionalFormatting sqref="G12 E12">
    <cfRule type="duplicateValues" dxfId="4" priority="4" stopIfTrue="1"/>
  </conditionalFormatting>
  <conditionalFormatting sqref="G16 E16">
    <cfRule type="duplicateValues" dxfId="3" priority="2" stopIfTrue="1"/>
  </conditionalFormatting>
  <pageMargins left="0.19685039370078741" right="0.19685039370078741" top="0.19685039370078741" bottom="0.19685039370078741" header="0.31496062992125984" footer="0.31496062992125984"/>
  <pageSetup scale="43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M5"/>
  <sheetViews>
    <sheetView showGridLines="0" zoomScale="55" zoomScaleNormal="55" zoomScaleSheetLayoutView="70" workbookViewId="0">
      <selection activeCell="M8" sqref="M8"/>
    </sheetView>
  </sheetViews>
  <sheetFormatPr defaultColWidth="21.21875" defaultRowHeight="14.4" x14ac:dyDescent="0.3"/>
  <cols>
    <col min="1" max="1" width="6.77734375" style="13" customWidth="1"/>
    <col min="2" max="2" width="29.21875" style="13" customWidth="1"/>
    <col min="3" max="3" width="7.21875" style="13" customWidth="1"/>
    <col min="4" max="4" width="14.44140625" style="13" bestFit="1" customWidth="1"/>
    <col min="5" max="5" width="12.21875" style="13" bestFit="1" customWidth="1"/>
    <col min="6" max="6" width="38" style="13" customWidth="1"/>
    <col min="7" max="7" width="40.77734375" style="13" customWidth="1"/>
    <col min="8" max="8" width="11.77734375" style="13" bestFit="1" customWidth="1"/>
    <col min="9" max="10" width="20.77734375" style="13" customWidth="1"/>
    <col min="11" max="11" width="5.77734375" style="13" bestFit="1" customWidth="1"/>
    <col min="12" max="16384" width="21.21875" style="13"/>
  </cols>
  <sheetData>
    <row r="1" spans="1:13" ht="20.100000000000001" customHeight="1" x14ac:dyDescent="0.3">
      <c r="A1" s="38" t="s">
        <v>115</v>
      </c>
      <c r="B1" s="39" t="s">
        <v>116</v>
      </c>
      <c r="C1" s="39" t="s">
        <v>117</v>
      </c>
      <c r="D1" s="39" t="s">
        <v>118</v>
      </c>
      <c r="E1" s="39" t="s">
        <v>29</v>
      </c>
      <c r="F1" s="39" t="s">
        <v>30</v>
      </c>
      <c r="G1" s="39" t="s">
        <v>31</v>
      </c>
      <c r="H1" s="39" t="s">
        <v>141</v>
      </c>
      <c r="I1" s="79" t="s">
        <v>32</v>
      </c>
      <c r="J1" s="39" t="s">
        <v>33</v>
      </c>
      <c r="K1" s="39" t="s">
        <v>139</v>
      </c>
      <c r="L1" s="97" t="s">
        <v>140</v>
      </c>
    </row>
    <row r="2" spans="1:13" ht="100.8" x14ac:dyDescent="0.3">
      <c r="A2" s="59">
        <v>1</v>
      </c>
      <c r="B2" s="60" t="s">
        <v>119</v>
      </c>
      <c r="C2" s="24">
        <v>12</v>
      </c>
      <c r="D2" s="24"/>
      <c r="E2" s="3" t="s">
        <v>35</v>
      </c>
      <c r="F2" s="75"/>
      <c r="G2" s="76" t="s">
        <v>136</v>
      </c>
      <c r="H2" s="25">
        <v>94030000</v>
      </c>
      <c r="I2" s="77">
        <v>30800</v>
      </c>
      <c r="J2" s="63">
        <f>+I2*C2</f>
        <v>369600</v>
      </c>
      <c r="K2" s="81">
        <v>0.18</v>
      </c>
      <c r="L2" s="80">
        <f>K2*J2</f>
        <v>66528</v>
      </c>
    </row>
    <row r="3" spans="1:13" ht="100.8" x14ac:dyDescent="0.3">
      <c r="A3" s="59">
        <v>2</v>
      </c>
      <c r="B3" s="60" t="s">
        <v>120</v>
      </c>
      <c r="C3" s="24">
        <v>12</v>
      </c>
      <c r="D3" s="61" t="s">
        <v>121</v>
      </c>
      <c r="E3" s="3" t="s">
        <v>35</v>
      </c>
      <c r="F3" s="24"/>
      <c r="G3" s="25" t="s">
        <v>122</v>
      </c>
      <c r="H3" s="25">
        <v>94038900</v>
      </c>
      <c r="I3" s="62">
        <v>6560</v>
      </c>
      <c r="J3" s="63">
        <f>+I3*C3</f>
        <v>78720</v>
      </c>
      <c r="K3" s="81">
        <v>0.18</v>
      </c>
      <c r="L3" s="80">
        <f>K3*J3</f>
        <v>14169.6</v>
      </c>
    </row>
    <row r="4" spans="1:13" ht="100.05" customHeight="1" x14ac:dyDescent="0.3">
      <c r="A4" s="59">
        <v>3</v>
      </c>
      <c r="B4" s="60" t="s">
        <v>123</v>
      </c>
      <c r="C4" s="24">
        <v>6</v>
      </c>
      <c r="D4" s="24" t="s">
        <v>124</v>
      </c>
      <c r="E4" s="24" t="s">
        <v>125</v>
      </c>
      <c r="F4" s="64"/>
      <c r="G4" s="65" t="s">
        <v>126</v>
      </c>
      <c r="H4" s="65">
        <v>94038900</v>
      </c>
      <c r="I4" s="78">
        <v>30400</v>
      </c>
      <c r="J4" s="63">
        <f>+I4*C4</f>
        <v>182400</v>
      </c>
      <c r="K4" s="81">
        <v>0.18</v>
      </c>
      <c r="L4" s="80">
        <f>K4*J4</f>
        <v>32832</v>
      </c>
    </row>
    <row r="5" spans="1:13" ht="15" thickBot="1" x14ac:dyDescent="0.35">
      <c r="A5" s="134"/>
      <c r="B5" s="139"/>
      <c r="C5" s="139"/>
      <c r="D5" s="139"/>
      <c r="E5" s="139"/>
      <c r="F5" s="139"/>
      <c r="G5" s="139"/>
      <c r="H5" s="139"/>
      <c r="I5" s="140" t="s">
        <v>45</v>
      </c>
      <c r="J5" s="141">
        <f>SUM(J2:J4)</f>
        <v>630720</v>
      </c>
      <c r="K5" s="139"/>
      <c r="L5" s="142">
        <f>SUM(L2:L4)</f>
        <v>113529.60000000001</v>
      </c>
      <c r="M5" s="72"/>
    </row>
  </sheetData>
  <conditionalFormatting sqref="D2">
    <cfRule type="duplicateValues" dxfId="2" priority="3" stopIfTrue="1"/>
  </conditionalFormatting>
  <conditionalFormatting sqref="D3">
    <cfRule type="duplicateValues" dxfId="1" priority="2" stopIfTrue="1"/>
  </conditionalFormatting>
  <conditionalFormatting sqref="D4">
    <cfRule type="duplicateValues" dxfId="0" priority="1" stopIfTrue="1"/>
  </conditionalFormatting>
  <pageMargins left="0.19685039370078741" right="0.19685039370078741" top="0.19685039370078741" bottom="0.19685039370078741" header="0.31496062992125984" footer="0.31496062992125984"/>
  <pageSetup scale="46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Summary</vt:lpstr>
      <vt:lpstr>Room Appliances </vt:lpstr>
      <vt:lpstr>Bathroom Accessories</vt:lpstr>
      <vt:lpstr>Room Accessories </vt:lpstr>
      <vt:lpstr>TROLLEYS</vt:lpstr>
      <vt:lpstr>'Room Accessories '!Print_Area</vt:lpstr>
      <vt:lpstr>Summary!Print_Area</vt:lpstr>
      <vt:lpstr>TROLLEYS!Print_Area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Musale</dc:creator>
  <cp:lastModifiedBy>Purusharth Malik</cp:lastModifiedBy>
  <cp:lastPrinted>2024-03-16T06:00:54Z</cp:lastPrinted>
  <dcterms:created xsi:type="dcterms:W3CDTF">2021-04-30T14:41:19Z</dcterms:created>
  <dcterms:modified xsi:type="dcterms:W3CDTF">2024-08-27T21:13:36Z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ame" linkTarget="Prop_Name">
    <vt:lpwstr>#REF!</vt:lpwstr>
  </property>
  <property fmtid="{D5CDD505-2E9C-101B-9397-08002B2CF9AE}" pid="3" name="TYPE" linkTarget="PROP_TYPE">
    <vt:lpwstr>#REF!</vt:lpwstr>
  </property>
</Properties>
</file>