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ing\github\zadania-maturalne\nowa\2015\excel\"/>
    </mc:Choice>
  </mc:AlternateContent>
  <bookViews>
    <workbookView xWindow="0" yWindow="0" windowWidth="21943" windowHeight="8683" activeTab="3"/>
  </bookViews>
  <sheets>
    <sheet name="dane" sheetId="1" r:id="rId1"/>
    <sheet name="5.1" sheetId="2" r:id="rId2"/>
    <sheet name="5.2" sheetId="3" r:id="rId3"/>
    <sheet name="5.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4" l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2" i="4"/>
  <c r="S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2" i="4"/>
  <c r="D35" i="4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B3" i="4"/>
  <c r="C3" i="4"/>
  <c r="B4" i="4"/>
  <c r="C4" i="4"/>
  <c r="B5" i="4"/>
  <c r="C5" i="4"/>
  <c r="A5" i="4" s="1"/>
  <c r="B6" i="4"/>
  <c r="C6" i="4"/>
  <c r="B7" i="4"/>
  <c r="C7" i="4"/>
  <c r="A7" i="4" s="1"/>
  <c r="D7" i="4" s="1"/>
  <c r="E7" i="4" s="1"/>
  <c r="F7" i="4" s="1"/>
  <c r="G7" i="4" s="1"/>
  <c r="H7" i="4" s="1"/>
  <c r="I7" i="4" s="1"/>
  <c r="J7" i="4" s="1"/>
  <c r="K7" i="4" s="1"/>
  <c r="L7" i="4" s="1"/>
  <c r="M7" i="4" s="1"/>
  <c r="N7" i="4" s="1"/>
  <c r="B8" i="4"/>
  <c r="C8" i="4"/>
  <c r="B9" i="4"/>
  <c r="C9" i="4"/>
  <c r="A9" i="4" s="1"/>
  <c r="B10" i="4"/>
  <c r="C10" i="4"/>
  <c r="B11" i="4"/>
  <c r="C11" i="4"/>
  <c r="B12" i="4"/>
  <c r="C12" i="4"/>
  <c r="B13" i="4"/>
  <c r="C13" i="4"/>
  <c r="A13" i="4" s="1"/>
  <c r="B14" i="4"/>
  <c r="C14" i="4"/>
  <c r="B15" i="4"/>
  <c r="C15" i="4"/>
  <c r="B16" i="4"/>
  <c r="C16" i="4"/>
  <c r="B17" i="4"/>
  <c r="C17" i="4"/>
  <c r="A17" i="4" s="1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B18" i="4"/>
  <c r="C18" i="4"/>
  <c r="B19" i="4"/>
  <c r="C19" i="4"/>
  <c r="B20" i="4"/>
  <c r="C20" i="4"/>
  <c r="B21" i="4"/>
  <c r="C21" i="4"/>
  <c r="A21" i="4" s="1"/>
  <c r="B22" i="4"/>
  <c r="C22" i="4"/>
  <c r="B23" i="4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B24" i="4"/>
  <c r="C24" i="4"/>
  <c r="B25" i="4"/>
  <c r="C25" i="4"/>
  <c r="A25" i="4" s="1"/>
  <c r="B26" i="4"/>
  <c r="C26" i="4"/>
  <c r="B27" i="4"/>
  <c r="C27" i="4"/>
  <c r="A27" i="4" s="1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B28" i="4"/>
  <c r="C28" i="4"/>
  <c r="B29" i="4"/>
  <c r="C29" i="4"/>
  <c r="A29" i="4" s="1"/>
  <c r="B30" i="4"/>
  <c r="C30" i="4"/>
  <c r="B31" i="4"/>
  <c r="C31" i="4"/>
  <c r="B32" i="4"/>
  <c r="C32" i="4"/>
  <c r="B33" i="4"/>
  <c r="C33" i="4"/>
  <c r="A33" i="4" s="1"/>
  <c r="B34" i="4"/>
  <c r="C34" i="4"/>
  <c r="B35" i="4"/>
  <c r="C35" i="4"/>
  <c r="A35" i="4" s="1"/>
  <c r="B36" i="4"/>
  <c r="C36" i="4"/>
  <c r="B37" i="4"/>
  <c r="C37" i="4"/>
  <c r="A37" i="4" s="1"/>
  <c r="B38" i="4"/>
  <c r="C38" i="4"/>
  <c r="B39" i="4"/>
  <c r="C39" i="4"/>
  <c r="B40" i="4"/>
  <c r="C40" i="4"/>
  <c r="B41" i="4"/>
  <c r="C41" i="4"/>
  <c r="A41" i="4" s="1"/>
  <c r="B42" i="4"/>
  <c r="C42" i="4"/>
  <c r="B43" i="4"/>
  <c r="C43" i="4"/>
  <c r="B44" i="4"/>
  <c r="C44" i="4"/>
  <c r="B45" i="4"/>
  <c r="C45" i="4"/>
  <c r="A45" i="4" s="1"/>
  <c r="B46" i="4"/>
  <c r="C46" i="4"/>
  <c r="B47" i="4"/>
  <c r="C47" i="4"/>
  <c r="D47" i="4" s="1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B48" i="4"/>
  <c r="C48" i="4"/>
  <c r="B49" i="4"/>
  <c r="C49" i="4"/>
  <c r="A49" i="4" s="1"/>
  <c r="D49" i="4" s="1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B50" i="4"/>
  <c r="C50" i="4"/>
  <c r="B51" i="4"/>
  <c r="C51" i="4"/>
  <c r="C2" i="4"/>
  <c r="B2" i="4"/>
  <c r="F4" i="3"/>
  <c r="F5" i="3"/>
  <c r="F6" i="3"/>
  <c r="F3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C2" i="3"/>
  <c r="B2" i="3"/>
  <c r="F2" i="3" s="1"/>
  <c r="D4" i="2"/>
  <c r="D5" i="2"/>
  <c r="D6" i="2"/>
  <c r="D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1" i="2"/>
  <c r="A2" i="4" l="1"/>
  <c r="D50" i="4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D48" i="4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A46" i="4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A40" i="4"/>
  <c r="A38" i="4"/>
  <c r="A36" i="4"/>
  <c r="D36" i="4" s="1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A34" i="4"/>
  <c r="A28" i="4"/>
  <c r="D26" i="4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A24" i="4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A12" i="4"/>
  <c r="D41" i="4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D3" i="4"/>
  <c r="E3" i="4" s="1"/>
  <c r="F3" i="4" s="1"/>
  <c r="G3" i="4" s="1"/>
  <c r="H3" i="4" s="1"/>
  <c r="I3" i="4" s="1"/>
  <c r="J3" i="4" s="1"/>
  <c r="K3" i="4" s="1"/>
  <c r="L3" i="4" s="1"/>
  <c r="M3" i="4" s="1"/>
  <c r="N3" i="4" s="1"/>
  <c r="D44" i="4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D2" i="4"/>
  <c r="E2" i="4" s="1"/>
  <c r="F2" i="4" s="1"/>
  <c r="G2" i="4" s="1"/>
  <c r="H2" i="4" s="1"/>
  <c r="I2" i="4" s="1"/>
  <c r="J2" i="4" s="1"/>
  <c r="K2" i="4" s="1"/>
  <c r="L2" i="4" s="1"/>
  <c r="M2" i="4" s="1"/>
  <c r="N2" i="4" s="1"/>
  <c r="A48" i="4"/>
  <c r="A51" i="4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A47" i="4"/>
  <c r="A43" i="4"/>
  <c r="D43" i="4" s="1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A39" i="4"/>
  <c r="D39" i="4" s="1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A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A23" i="4"/>
  <c r="A19" i="4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A15" i="4"/>
  <c r="D15" i="4" s="1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A11" i="4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A3" i="4"/>
  <c r="D40" i="4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D28" i="4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D12" i="4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D9" i="4"/>
  <c r="E9" i="4" s="1"/>
  <c r="F9" i="4" s="1"/>
  <c r="G9" i="4" s="1"/>
  <c r="H9" i="4" s="1"/>
  <c r="I9" i="4" s="1"/>
  <c r="J9" i="4" s="1"/>
  <c r="K9" i="4" s="1"/>
  <c r="L9" i="4" s="1"/>
  <c r="M9" i="4" s="1"/>
  <c r="N9" i="4" s="1"/>
  <c r="D5" i="4"/>
  <c r="E5" i="4" s="1"/>
  <c r="F5" i="4" s="1"/>
  <c r="G5" i="4" s="1"/>
  <c r="H5" i="4" s="1"/>
  <c r="I5" i="4" s="1"/>
  <c r="J5" i="4" s="1"/>
  <c r="K5" i="4" s="1"/>
  <c r="L5" i="4" s="1"/>
  <c r="M5" i="4" s="1"/>
  <c r="N5" i="4" s="1"/>
  <c r="A32" i="4"/>
  <c r="D32" i="4" s="1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A20" i="4"/>
  <c r="D20" i="4" s="1"/>
  <c r="E20" i="4" s="1"/>
  <c r="F20" i="4" s="1"/>
  <c r="G20" i="4" s="1"/>
  <c r="H20" i="4" s="1"/>
  <c r="I20" i="4" s="1"/>
  <c r="J20" i="4" s="1"/>
  <c r="K20" i="4" s="1"/>
  <c r="L20" i="4" s="1"/>
  <c r="M20" i="4" s="1"/>
  <c r="N20" i="4" s="1"/>
  <c r="A4" i="4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D38" i="4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D34" i="4"/>
  <c r="E34" i="4" s="1"/>
  <c r="F34" i="4" s="1"/>
  <c r="G34" i="4" s="1"/>
  <c r="H34" i="4" s="1"/>
  <c r="I34" i="4" s="1"/>
  <c r="J34" i="4" s="1"/>
  <c r="K34" i="4" s="1"/>
  <c r="L34" i="4" s="1"/>
  <c r="M34" i="4" s="1"/>
  <c r="N34" i="4" s="1"/>
  <c r="A50" i="4"/>
  <c r="A42" i="4"/>
  <c r="D42" i="4" s="1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A30" i="4"/>
  <c r="D30" i="4" s="1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A26" i="4"/>
  <c r="A22" i="4"/>
  <c r="D22" i="4" s="1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A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A14" i="4"/>
  <c r="D14" i="4" s="1"/>
  <c r="E14" i="4" s="1"/>
  <c r="F14" i="4" s="1"/>
  <c r="G14" i="4" s="1"/>
  <c r="H14" i="4" s="1"/>
  <c r="I14" i="4" s="1"/>
  <c r="J14" i="4" s="1"/>
  <c r="K14" i="4" s="1"/>
  <c r="L14" i="4" s="1"/>
  <c r="M14" i="4" s="1"/>
  <c r="N14" i="4" s="1"/>
  <c r="A10" i="4"/>
  <c r="D10" i="4" s="1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A6" i="4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D45" i="4"/>
  <c r="E45" i="4" s="1"/>
  <c r="F45" i="4" s="1"/>
  <c r="G45" i="4" s="1"/>
  <c r="H45" i="4" s="1"/>
  <c r="I45" i="4" s="1"/>
  <c r="J45" i="4" s="1"/>
  <c r="K45" i="4" s="1"/>
  <c r="L45" i="4" s="1"/>
  <c r="M45" i="4" s="1"/>
  <c r="N45" i="4" s="1"/>
  <c r="D37" i="4"/>
  <c r="E37" i="4" s="1"/>
  <c r="F37" i="4" s="1"/>
  <c r="G37" i="4" s="1"/>
  <c r="H37" i="4" s="1"/>
  <c r="I37" i="4" s="1"/>
  <c r="J37" i="4" s="1"/>
  <c r="K37" i="4" s="1"/>
  <c r="L37" i="4" s="1"/>
  <c r="M37" i="4" s="1"/>
  <c r="N37" i="4" s="1"/>
  <c r="D33" i="4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D29" i="4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D25" i="4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D21" i="4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D13" i="4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A44" i="4"/>
  <c r="A16" i="4"/>
  <c r="D16" i="4" s="1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A8" i="4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R2" i="4" l="1"/>
</calcChain>
</file>

<file path=xl/sharedStrings.xml><?xml version="1.0" encoding="utf-8"?>
<sst xmlns="http://schemas.openxmlformats.org/spreadsheetml/2006/main" count="70" uniqueCount="65">
  <si>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</si>
  <si>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</si>
  <si>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</si>
  <si>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</si>
  <si>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</si>
  <si>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</si>
  <si>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</si>
  <si>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</si>
  <si>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</si>
  <si>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</si>
  <si>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</si>
  <si>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</si>
  <si>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</si>
  <si>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</si>
  <si>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</si>
  <si>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</si>
  <si>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</si>
  <si>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</si>
  <si>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</si>
  <si>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</si>
  <si>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</si>
  <si>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</si>
  <si>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</si>
  <si>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</si>
  <si>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</si>
  <si>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</si>
  <si>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</si>
  <si>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</si>
  <si>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</si>
  <si>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</si>
  <si>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</si>
  <si>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</si>
  <si>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</si>
  <si>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</si>
  <si>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</si>
  <si>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</si>
  <si>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</si>
  <si>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</si>
  <si>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</si>
  <si>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</si>
  <si>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</si>
  <si>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</si>
  <si>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</si>
  <si>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</si>
  <si>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</si>
  <si>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</si>
  <si>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</si>
  <si>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</si>
  <si>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</si>
  <si>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</si>
  <si>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region</t>
  </si>
  <si>
    <t>liczba ludnosci</t>
  </si>
  <si>
    <t>A</t>
  </si>
  <si>
    <t>B</t>
  </si>
  <si>
    <t>C</t>
  </si>
  <si>
    <t>D</t>
  </si>
  <si>
    <t>2014 wiecej kobiet niz w 2013</t>
  </si>
  <si>
    <t>2014 wiecej mezczyzn niz w 2013</t>
  </si>
  <si>
    <t>krajowe</t>
  </si>
  <si>
    <t>tempo wzrostu</t>
  </si>
  <si>
    <t>liczba mieszkancow edulandii</t>
  </si>
  <si>
    <t>wojewodztwo</t>
  </si>
  <si>
    <t>wojewodztwo z najwiaksza iloscia mieszkancow</t>
  </si>
  <si>
    <t>bylo przeludnienie</t>
  </si>
  <si>
    <t>przeludnione wojewodztwa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</si>
</sst>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165" fontId="0" fillId="2" borderId="0" xfId="1" applyNumberFormat="1" applyFont="1" applyFill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liczba ludnosci w 2013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'5.1'!$D$2</c:f>
              <c:strCache>
                <c:ptCount val="1"/>
                <c:pt idx="0">
                  <c:v>liczba ludnosci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'5.1'!$C$3:$C$6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'5.1'!$D$3:$D$6</c:f>
              <c:numCache>
                <c:formatCode>_(* #,##0_);_(* \(#,##0\);_(* "-"??_);_(@_)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3-4903-913D-0EA725560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693519"/>
        <c:axId val="1831691439"/>
      </c:barChart>
      <c:catAx>
        <c:axId val="1831693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691439"/>
        <c:crosses val="autoZero"/>
        <c:auto val="1"/>
        <c:lblAlgn val="ctr"/>
        <c:lblOffset val="100"/>
        <c:noMultiLvlLbl val="0"/>
      </c:catAx>
      <c:valAx>
        <c:axId val="183169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69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378278</xdr:colOff>
      <xdr:row>1</xdr:row>
      <xdr:rowOff>16328</xdr:rowOff>
    </xdr:from>
    <xdr:to>
      <xdr:col>11</xdr:col>
      <xdr:colOff>378278</xdr:colOff>
      <xdr:row>15</xdr:row>
      <xdr:rowOff>168728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B21" sqref="B21:C21"/>
    </sheetView>
  </sheetViews>
  <sheetFormatPr defaultRowHeight="14.6" x14ac:dyDescent="0.4"/>
  <cols>
    <col min="1" max="1" width="5.53515625" bestFit="1" customWidth="1"/>
    <col min="2" max="5" width="7.84375" bestFit="1" customWidth="1"/>
  </cols>
  <sheetData>
    <row r="1" spans="1:5" x14ac:dyDescent="0.4">
      <c r="A1" t="s">
        <v>0</v>
      </c>
      <c r="B1">
        <v>1415007</v>
      </c>
      <c r="C1">
        <v>1397195</v>
      </c>
      <c r="D1">
        <v>1499070</v>
      </c>
      <c r="E1">
        <v>1481105</v>
      </c>
    </row>
    <row r="2" spans="1:5" x14ac:dyDescent="0.4">
      <c r="A2" t="s">
        <v>1</v>
      </c>
      <c r="B2">
        <v>1711390</v>
      </c>
      <c r="C2">
        <v>1641773</v>
      </c>
      <c r="D2">
        <v>1522030</v>
      </c>
      <c r="E2">
        <v>1618733</v>
      </c>
    </row>
    <row r="3" spans="1:5" x14ac:dyDescent="0.4">
      <c r="A3" t="s">
        <v>2</v>
      </c>
      <c r="B3">
        <v>1165105</v>
      </c>
      <c r="C3">
        <v>1278732</v>
      </c>
      <c r="D3">
        <v>1299953</v>
      </c>
      <c r="E3">
        <v>1191621</v>
      </c>
    </row>
    <row r="4" spans="1:5" x14ac:dyDescent="0.4">
      <c r="A4" t="s">
        <v>3</v>
      </c>
      <c r="B4">
        <v>949065</v>
      </c>
      <c r="C4">
        <v>1026050</v>
      </c>
      <c r="D4">
        <v>688027</v>
      </c>
      <c r="E4">
        <v>723233</v>
      </c>
    </row>
    <row r="5" spans="1:5" x14ac:dyDescent="0.4">
      <c r="A5" t="s">
        <v>4</v>
      </c>
      <c r="B5">
        <v>2436107</v>
      </c>
      <c r="C5">
        <v>2228622</v>
      </c>
      <c r="D5">
        <v>1831600</v>
      </c>
      <c r="E5">
        <v>1960624</v>
      </c>
    </row>
    <row r="6" spans="1:5" x14ac:dyDescent="0.4">
      <c r="A6" t="s">
        <v>5</v>
      </c>
      <c r="B6">
        <v>1846928</v>
      </c>
      <c r="C6">
        <v>1851433</v>
      </c>
      <c r="D6">
        <v>2125113</v>
      </c>
      <c r="E6">
        <v>2028635</v>
      </c>
    </row>
    <row r="7" spans="1:5" x14ac:dyDescent="0.4">
      <c r="A7" t="s">
        <v>6</v>
      </c>
      <c r="B7">
        <v>3841577</v>
      </c>
      <c r="C7">
        <v>3848394</v>
      </c>
      <c r="D7">
        <v>3595975</v>
      </c>
      <c r="E7">
        <v>3123039</v>
      </c>
    </row>
    <row r="8" spans="1:5" x14ac:dyDescent="0.4">
      <c r="A8" t="s">
        <v>7</v>
      </c>
      <c r="B8">
        <v>679557</v>
      </c>
      <c r="C8">
        <v>655500</v>
      </c>
      <c r="D8">
        <v>1012012</v>
      </c>
      <c r="E8">
        <v>1067022</v>
      </c>
    </row>
    <row r="9" spans="1:5" x14ac:dyDescent="0.4">
      <c r="A9" t="s">
        <v>8</v>
      </c>
      <c r="B9">
        <v>1660998</v>
      </c>
      <c r="C9">
        <v>1630345</v>
      </c>
      <c r="D9">
        <v>1130119</v>
      </c>
      <c r="E9">
        <v>1080238</v>
      </c>
    </row>
    <row r="10" spans="1:5" x14ac:dyDescent="0.4">
      <c r="A10" t="s">
        <v>9</v>
      </c>
      <c r="B10">
        <v>1157622</v>
      </c>
      <c r="C10">
        <v>1182345</v>
      </c>
      <c r="D10">
        <v>830785</v>
      </c>
      <c r="E10">
        <v>833779</v>
      </c>
    </row>
    <row r="11" spans="1:5" x14ac:dyDescent="0.4">
      <c r="A11" t="s">
        <v>10</v>
      </c>
      <c r="B11">
        <v>1987047</v>
      </c>
      <c r="C11">
        <v>1996208</v>
      </c>
      <c r="D11">
        <v>2053892</v>
      </c>
      <c r="E11">
        <v>1697247</v>
      </c>
    </row>
    <row r="12" spans="1:5" x14ac:dyDescent="0.4">
      <c r="A12" t="s">
        <v>11</v>
      </c>
      <c r="B12">
        <v>3997724</v>
      </c>
      <c r="C12">
        <v>3690756</v>
      </c>
      <c r="D12">
        <v>4339393</v>
      </c>
      <c r="E12">
        <v>4639643</v>
      </c>
    </row>
    <row r="13" spans="1:5" x14ac:dyDescent="0.4">
      <c r="A13" t="s">
        <v>12</v>
      </c>
      <c r="B13">
        <v>996113</v>
      </c>
      <c r="C13">
        <v>964279</v>
      </c>
      <c r="D13">
        <v>1012487</v>
      </c>
      <c r="E13">
        <v>1128940</v>
      </c>
    </row>
    <row r="14" spans="1:5" x14ac:dyDescent="0.4">
      <c r="A14" t="s">
        <v>13</v>
      </c>
      <c r="B14">
        <v>1143634</v>
      </c>
      <c r="C14">
        <v>1033836</v>
      </c>
      <c r="D14">
        <v>909534</v>
      </c>
      <c r="E14">
        <v>856349</v>
      </c>
    </row>
    <row r="15" spans="1:5" x14ac:dyDescent="0.4">
      <c r="A15" t="s">
        <v>14</v>
      </c>
      <c r="B15">
        <v>2549276</v>
      </c>
      <c r="C15">
        <v>2584751</v>
      </c>
      <c r="D15">
        <v>2033079</v>
      </c>
      <c r="E15">
        <v>2066918</v>
      </c>
    </row>
    <row r="16" spans="1:5" x14ac:dyDescent="0.4">
      <c r="A16" t="s">
        <v>15</v>
      </c>
      <c r="B16">
        <v>1367212</v>
      </c>
      <c r="C16">
        <v>1361389</v>
      </c>
      <c r="D16">
        <v>1572320</v>
      </c>
      <c r="E16">
        <v>1836258</v>
      </c>
    </row>
    <row r="17" spans="1:5" x14ac:dyDescent="0.4">
      <c r="A17" t="s">
        <v>16</v>
      </c>
      <c r="B17">
        <v>2567464</v>
      </c>
      <c r="C17">
        <v>2441857</v>
      </c>
      <c r="D17">
        <v>1524132</v>
      </c>
      <c r="E17">
        <v>1496810</v>
      </c>
    </row>
    <row r="18" spans="1:5" x14ac:dyDescent="0.4">
      <c r="A18" t="s">
        <v>17</v>
      </c>
      <c r="B18">
        <v>1334060</v>
      </c>
      <c r="C18">
        <v>1395231</v>
      </c>
      <c r="D18">
        <v>578655</v>
      </c>
      <c r="E18">
        <v>677663</v>
      </c>
    </row>
    <row r="19" spans="1:5" x14ac:dyDescent="0.4">
      <c r="A19" t="s">
        <v>18</v>
      </c>
      <c r="B19">
        <v>2976209</v>
      </c>
      <c r="C19">
        <v>3199665</v>
      </c>
      <c r="D19">
        <v>1666477</v>
      </c>
      <c r="E19">
        <v>1759240</v>
      </c>
    </row>
    <row r="20" spans="1:5" x14ac:dyDescent="0.4">
      <c r="A20" t="s">
        <v>19</v>
      </c>
      <c r="B20">
        <v>1443351</v>
      </c>
      <c r="C20">
        <v>1565539</v>
      </c>
      <c r="D20">
        <v>1355276</v>
      </c>
      <c r="E20">
        <v>1423414</v>
      </c>
    </row>
    <row r="21" spans="1:5" x14ac:dyDescent="0.4">
      <c r="A21" t="s">
        <v>20</v>
      </c>
      <c r="B21">
        <v>2486640</v>
      </c>
      <c r="C21">
        <v>2265936</v>
      </c>
      <c r="D21">
        <v>297424</v>
      </c>
      <c r="E21">
        <v>274759</v>
      </c>
    </row>
    <row r="22" spans="1:5" x14ac:dyDescent="0.4">
      <c r="A22" t="s">
        <v>21</v>
      </c>
      <c r="B22">
        <v>685438</v>
      </c>
      <c r="C22">
        <v>749124</v>
      </c>
      <c r="D22">
        <v>2697677</v>
      </c>
      <c r="E22">
        <v>2821550</v>
      </c>
    </row>
    <row r="23" spans="1:5" x14ac:dyDescent="0.4">
      <c r="A23" t="s">
        <v>22</v>
      </c>
      <c r="B23">
        <v>2166753</v>
      </c>
      <c r="C23">
        <v>2338698</v>
      </c>
      <c r="D23">
        <v>1681433</v>
      </c>
      <c r="E23">
        <v>1592443</v>
      </c>
    </row>
    <row r="24" spans="1:5" x14ac:dyDescent="0.4">
      <c r="A24" t="s">
        <v>23</v>
      </c>
      <c r="B24">
        <v>643177</v>
      </c>
      <c r="C24">
        <v>684187</v>
      </c>
      <c r="D24">
        <v>796213</v>
      </c>
      <c r="E24">
        <v>867904</v>
      </c>
    </row>
    <row r="25" spans="1:5" x14ac:dyDescent="0.4">
      <c r="A25" t="s">
        <v>24</v>
      </c>
      <c r="B25">
        <v>450192</v>
      </c>
      <c r="C25">
        <v>434755</v>
      </c>
      <c r="D25">
        <v>1656446</v>
      </c>
      <c r="E25">
        <v>1691000</v>
      </c>
    </row>
    <row r="26" spans="1:5" x14ac:dyDescent="0.4">
      <c r="A26" t="s">
        <v>25</v>
      </c>
      <c r="B26">
        <v>1037774</v>
      </c>
      <c r="C26">
        <v>1113789</v>
      </c>
      <c r="D26">
        <v>877464</v>
      </c>
      <c r="E26">
        <v>990837</v>
      </c>
    </row>
    <row r="27" spans="1:5" x14ac:dyDescent="0.4">
      <c r="A27" t="s">
        <v>26</v>
      </c>
      <c r="B27">
        <v>2351213</v>
      </c>
      <c r="C27">
        <v>2358482</v>
      </c>
      <c r="D27">
        <v>1098384</v>
      </c>
      <c r="E27">
        <v>1121488</v>
      </c>
    </row>
    <row r="28" spans="1:5" x14ac:dyDescent="0.4">
      <c r="A28" t="s">
        <v>27</v>
      </c>
      <c r="B28">
        <v>2613354</v>
      </c>
      <c r="C28">
        <v>2837241</v>
      </c>
      <c r="D28">
        <v>431144</v>
      </c>
      <c r="E28">
        <v>434113</v>
      </c>
    </row>
    <row r="29" spans="1:5" x14ac:dyDescent="0.4">
      <c r="A29" t="s">
        <v>28</v>
      </c>
      <c r="B29">
        <v>1859691</v>
      </c>
      <c r="C29">
        <v>1844250</v>
      </c>
      <c r="D29">
        <v>1460134</v>
      </c>
      <c r="E29">
        <v>1585258</v>
      </c>
    </row>
    <row r="30" spans="1:5" x14ac:dyDescent="0.4">
      <c r="A30" t="s">
        <v>29</v>
      </c>
      <c r="B30">
        <v>2478386</v>
      </c>
      <c r="C30">
        <v>2562144</v>
      </c>
      <c r="D30">
        <v>30035</v>
      </c>
      <c r="E30">
        <v>29396</v>
      </c>
    </row>
    <row r="31" spans="1:5" x14ac:dyDescent="0.4">
      <c r="A31" t="s">
        <v>30</v>
      </c>
      <c r="B31">
        <v>1938122</v>
      </c>
      <c r="C31">
        <v>1816647</v>
      </c>
      <c r="D31">
        <v>1602356</v>
      </c>
      <c r="E31">
        <v>1875221</v>
      </c>
    </row>
    <row r="32" spans="1:5" x14ac:dyDescent="0.4">
      <c r="A32" t="s">
        <v>31</v>
      </c>
      <c r="B32">
        <v>992523</v>
      </c>
      <c r="C32">
        <v>1028501</v>
      </c>
      <c r="D32">
        <v>1995446</v>
      </c>
      <c r="E32">
        <v>1860524</v>
      </c>
    </row>
    <row r="33" spans="1:5" x14ac:dyDescent="0.4">
      <c r="A33" t="s">
        <v>32</v>
      </c>
      <c r="B33">
        <v>2966291</v>
      </c>
      <c r="C33">
        <v>2889963</v>
      </c>
      <c r="D33">
        <v>462453</v>
      </c>
      <c r="E33">
        <v>486354</v>
      </c>
    </row>
    <row r="34" spans="1:5" x14ac:dyDescent="0.4">
      <c r="A34" t="s">
        <v>33</v>
      </c>
      <c r="B34">
        <v>76648</v>
      </c>
      <c r="C34">
        <v>81385</v>
      </c>
      <c r="D34">
        <v>1374708</v>
      </c>
      <c r="E34">
        <v>1379567</v>
      </c>
    </row>
    <row r="35" spans="1:5" x14ac:dyDescent="0.4">
      <c r="A35" t="s">
        <v>34</v>
      </c>
      <c r="B35">
        <v>2574432</v>
      </c>
      <c r="C35">
        <v>2409710</v>
      </c>
      <c r="D35">
        <v>987486</v>
      </c>
      <c r="E35">
        <v>999043</v>
      </c>
    </row>
    <row r="36" spans="1:5" x14ac:dyDescent="0.4">
      <c r="A36" t="s">
        <v>35</v>
      </c>
      <c r="B36">
        <v>1778590</v>
      </c>
      <c r="C36">
        <v>1874844</v>
      </c>
      <c r="D36">
        <v>111191</v>
      </c>
      <c r="E36">
        <v>117846</v>
      </c>
    </row>
    <row r="37" spans="1:5" x14ac:dyDescent="0.4">
      <c r="A37" t="s">
        <v>36</v>
      </c>
      <c r="B37">
        <v>1506541</v>
      </c>
      <c r="C37">
        <v>1414887</v>
      </c>
      <c r="D37">
        <v>1216612</v>
      </c>
      <c r="E37">
        <v>1166775</v>
      </c>
    </row>
    <row r="38" spans="1:5" x14ac:dyDescent="0.4">
      <c r="A38" t="s">
        <v>37</v>
      </c>
      <c r="B38">
        <v>1598886</v>
      </c>
      <c r="C38">
        <v>1687917</v>
      </c>
      <c r="D38">
        <v>449788</v>
      </c>
      <c r="E38">
        <v>427615</v>
      </c>
    </row>
    <row r="39" spans="1:5" x14ac:dyDescent="0.4">
      <c r="A39" t="s">
        <v>38</v>
      </c>
      <c r="B39">
        <v>548989</v>
      </c>
      <c r="C39">
        <v>514636</v>
      </c>
      <c r="D39">
        <v>2770344</v>
      </c>
      <c r="E39">
        <v>3187897</v>
      </c>
    </row>
    <row r="40" spans="1:5" x14ac:dyDescent="0.4">
      <c r="A40" t="s">
        <v>39</v>
      </c>
      <c r="B40">
        <v>1175198</v>
      </c>
      <c r="C40">
        <v>1095440</v>
      </c>
      <c r="D40">
        <v>2657174</v>
      </c>
      <c r="E40">
        <v>2491947</v>
      </c>
    </row>
    <row r="41" spans="1:5" x14ac:dyDescent="0.4">
      <c r="A41" t="s">
        <v>40</v>
      </c>
      <c r="B41">
        <v>2115336</v>
      </c>
      <c r="C41">
        <v>2202769</v>
      </c>
      <c r="D41">
        <v>15339</v>
      </c>
      <c r="E41">
        <v>14652</v>
      </c>
    </row>
    <row r="42" spans="1:5" x14ac:dyDescent="0.4">
      <c r="A42" t="s">
        <v>41</v>
      </c>
      <c r="B42">
        <v>2346640</v>
      </c>
      <c r="C42">
        <v>2197559</v>
      </c>
      <c r="D42">
        <v>373470</v>
      </c>
      <c r="E42">
        <v>353365</v>
      </c>
    </row>
    <row r="43" spans="1:5" x14ac:dyDescent="0.4">
      <c r="A43" t="s">
        <v>42</v>
      </c>
      <c r="B43">
        <v>2548438</v>
      </c>
      <c r="C43">
        <v>2577213</v>
      </c>
      <c r="D43">
        <v>37986</v>
      </c>
      <c r="E43">
        <v>37766</v>
      </c>
    </row>
    <row r="44" spans="1:5" x14ac:dyDescent="0.4">
      <c r="A44" t="s">
        <v>43</v>
      </c>
      <c r="B44">
        <v>835495</v>
      </c>
      <c r="C44">
        <v>837746</v>
      </c>
      <c r="D44">
        <v>1106177</v>
      </c>
      <c r="E44">
        <v>917781</v>
      </c>
    </row>
    <row r="45" spans="1:5" x14ac:dyDescent="0.4">
      <c r="A45" t="s">
        <v>44</v>
      </c>
      <c r="B45">
        <v>1187448</v>
      </c>
      <c r="C45">
        <v>1070426</v>
      </c>
      <c r="D45">
        <v>1504608</v>
      </c>
      <c r="E45">
        <v>1756990</v>
      </c>
    </row>
    <row r="46" spans="1:5" x14ac:dyDescent="0.4">
      <c r="A46" t="s">
        <v>45</v>
      </c>
      <c r="B46">
        <v>140026</v>
      </c>
      <c r="C46">
        <v>146354</v>
      </c>
      <c r="D46">
        <v>2759991</v>
      </c>
      <c r="E46">
        <v>2742120</v>
      </c>
    </row>
    <row r="47" spans="1:5" x14ac:dyDescent="0.4">
      <c r="A47" t="s">
        <v>46</v>
      </c>
      <c r="B47">
        <v>1198765</v>
      </c>
      <c r="C47">
        <v>1304945</v>
      </c>
      <c r="D47">
        <v>2786493</v>
      </c>
      <c r="E47">
        <v>2602643</v>
      </c>
    </row>
    <row r="48" spans="1:5" x14ac:dyDescent="0.4">
      <c r="A48" t="s">
        <v>47</v>
      </c>
      <c r="B48">
        <v>2619776</v>
      </c>
      <c r="C48">
        <v>2749623</v>
      </c>
      <c r="D48">
        <v>2888215</v>
      </c>
      <c r="E48">
        <v>2800174</v>
      </c>
    </row>
    <row r="49" spans="1:5" x14ac:dyDescent="0.4">
      <c r="A49" t="s">
        <v>48</v>
      </c>
      <c r="B49">
        <v>248398</v>
      </c>
      <c r="C49">
        <v>268511</v>
      </c>
      <c r="D49">
        <v>3110853</v>
      </c>
      <c r="E49">
        <v>2986411</v>
      </c>
    </row>
    <row r="50" spans="1:5" x14ac:dyDescent="0.4">
      <c r="A50" t="s">
        <v>49</v>
      </c>
      <c r="B50">
        <v>2494207</v>
      </c>
      <c r="C50">
        <v>2625207</v>
      </c>
      <c r="D50">
        <v>1796293</v>
      </c>
      <c r="E50">
        <v>1853602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sqref="A1:A1048576"/>
    </sheetView>
  </sheetViews>
  <sheetFormatPr defaultRowHeight="14.6" x14ac:dyDescent="0.4"/>
  <cols>
    <col min="1" max="1" width="2.07421875" bestFit="1" customWidth="1"/>
    <col min="3" max="3" width="6.07421875" bestFit="1" customWidth="1"/>
    <col min="4" max="4" width="13.61328125" bestFit="1" customWidth="1"/>
  </cols>
  <sheetData>
    <row r="1" spans="1:4" x14ac:dyDescent="0.4">
      <c r="A1" t="str">
        <f>RIGHT(dane!A1, 1)</f>
        <v>D</v>
      </c>
    </row>
    <row r="2" spans="1:4" x14ac:dyDescent="0.4">
      <c r="A2" t="str">
        <f>RIGHT(dane!A2, 1)</f>
        <v>D</v>
      </c>
      <c r="C2" s="1" t="s">
        <v>50</v>
      </c>
      <c r="D2" s="1" t="s">
        <v>51</v>
      </c>
    </row>
    <row r="3" spans="1:4" x14ac:dyDescent="0.4">
      <c r="A3" t="str">
        <f>RIGHT(dane!A3, 1)</f>
        <v>C</v>
      </c>
      <c r="C3" s="1" t="s">
        <v>52</v>
      </c>
      <c r="D3" s="2">
        <f>SUMIF(A:A, C3, dane!B:B) + SUMIF(A:A, C3, dane!C:C)</f>
        <v>33929579</v>
      </c>
    </row>
    <row r="4" spans="1:4" x14ac:dyDescent="0.4">
      <c r="A4" t="str">
        <f>RIGHT(dane!A4, 1)</f>
        <v>D</v>
      </c>
      <c r="C4" s="1" t="s">
        <v>53</v>
      </c>
      <c r="D4" s="2">
        <f>SUMIF(A:A, C4, dane!B:B) + SUMIF(A:A, C4, dane!C:C)</f>
        <v>41736619</v>
      </c>
    </row>
    <row r="5" spans="1:4" x14ac:dyDescent="0.4">
      <c r="A5" t="str">
        <f>RIGHT(dane!A5, 1)</f>
        <v>A</v>
      </c>
      <c r="C5" s="1" t="s">
        <v>54</v>
      </c>
      <c r="D5" s="2">
        <f>SUMIF(A:A, C5, dane!B:B) + SUMIF(A:A, C5, dane!C:C)</f>
        <v>57649017</v>
      </c>
    </row>
    <row r="6" spans="1:4" x14ac:dyDescent="0.4">
      <c r="A6" t="str">
        <f>RIGHT(dane!A6, 1)</f>
        <v>D</v>
      </c>
      <c r="C6" s="1" t="s">
        <v>55</v>
      </c>
      <c r="D6" s="2">
        <f>SUMIF(A:A, C6, dane!B:B) + SUMIF(A:A, C6, dane!C:C)</f>
        <v>36530387</v>
      </c>
    </row>
    <row r="7" spans="1:4" x14ac:dyDescent="0.4">
      <c r="A7" t="str">
        <f>RIGHT(dane!A7, 1)</f>
        <v>B</v>
      </c>
    </row>
    <row r="8" spans="1:4" x14ac:dyDescent="0.4">
      <c r="A8" t="str">
        <f>RIGHT(dane!A8, 1)</f>
        <v>A</v>
      </c>
    </row>
    <row r="9" spans="1:4" x14ac:dyDescent="0.4">
      <c r="A9" t="str">
        <f>RIGHT(dane!A9, 1)</f>
        <v>C</v>
      </c>
    </row>
    <row r="10" spans="1:4" x14ac:dyDescent="0.4">
      <c r="A10" t="str">
        <f>RIGHT(dane!A10, 1)</f>
        <v>C</v>
      </c>
    </row>
    <row r="11" spans="1:4" x14ac:dyDescent="0.4">
      <c r="A11" t="str">
        <f>RIGHT(dane!A11, 1)</f>
        <v>D</v>
      </c>
    </row>
    <row r="12" spans="1:4" x14ac:dyDescent="0.4">
      <c r="A12" t="str">
        <f>RIGHT(dane!A12, 1)</f>
        <v>C</v>
      </c>
    </row>
    <row r="13" spans="1:4" x14ac:dyDescent="0.4">
      <c r="A13" t="str">
        <f>RIGHT(dane!A13, 1)</f>
        <v>A</v>
      </c>
    </row>
    <row r="14" spans="1:4" x14ac:dyDescent="0.4">
      <c r="A14" t="str">
        <f>RIGHT(dane!A14, 1)</f>
        <v>A</v>
      </c>
    </row>
    <row r="15" spans="1:4" x14ac:dyDescent="0.4">
      <c r="A15" t="str">
        <f>RIGHT(dane!A15, 1)</f>
        <v>A</v>
      </c>
    </row>
    <row r="16" spans="1:4" x14ac:dyDescent="0.4">
      <c r="A16" t="str">
        <f>RIGHT(dane!A16, 1)</f>
        <v>C</v>
      </c>
    </row>
    <row r="17" spans="1:1" x14ac:dyDescent="0.4">
      <c r="A17" t="str">
        <f>RIGHT(dane!A17, 1)</f>
        <v>A</v>
      </c>
    </row>
    <row r="18" spans="1:1" x14ac:dyDescent="0.4">
      <c r="A18" t="str">
        <f>RIGHT(dane!A18, 1)</f>
        <v>D</v>
      </c>
    </row>
    <row r="19" spans="1:1" x14ac:dyDescent="0.4">
      <c r="A19" t="str">
        <f>RIGHT(dane!A19, 1)</f>
        <v>C</v>
      </c>
    </row>
    <row r="20" spans="1:1" x14ac:dyDescent="0.4">
      <c r="A20" t="str">
        <f>RIGHT(dane!A20, 1)</f>
        <v>C</v>
      </c>
    </row>
    <row r="21" spans="1:1" x14ac:dyDescent="0.4">
      <c r="A21" t="str">
        <f>RIGHT(dane!A21, 1)</f>
        <v>A</v>
      </c>
    </row>
    <row r="22" spans="1:1" x14ac:dyDescent="0.4">
      <c r="A22" t="str">
        <f>RIGHT(dane!A22, 1)</f>
        <v>B</v>
      </c>
    </row>
    <row r="23" spans="1:1" x14ac:dyDescent="0.4">
      <c r="A23" t="str">
        <f>RIGHT(dane!A23, 1)</f>
        <v>B</v>
      </c>
    </row>
    <row r="24" spans="1:1" x14ac:dyDescent="0.4">
      <c r="A24" t="str">
        <f>RIGHT(dane!A24, 1)</f>
        <v>C</v>
      </c>
    </row>
    <row r="25" spans="1:1" x14ac:dyDescent="0.4">
      <c r="A25" t="str">
        <f>RIGHT(dane!A25, 1)</f>
        <v>B</v>
      </c>
    </row>
    <row r="26" spans="1:1" x14ac:dyDescent="0.4">
      <c r="A26" t="str">
        <f>RIGHT(dane!A26, 1)</f>
        <v>C</v>
      </c>
    </row>
    <row r="27" spans="1:1" x14ac:dyDescent="0.4">
      <c r="A27" t="str">
        <f>RIGHT(dane!A27, 1)</f>
        <v>C</v>
      </c>
    </row>
    <row r="28" spans="1:1" x14ac:dyDescent="0.4">
      <c r="A28" t="str">
        <f>RIGHT(dane!A28, 1)</f>
        <v>D</v>
      </c>
    </row>
    <row r="29" spans="1:1" x14ac:dyDescent="0.4">
      <c r="A29" t="str">
        <f>RIGHT(dane!A29, 1)</f>
        <v>A</v>
      </c>
    </row>
    <row r="30" spans="1:1" x14ac:dyDescent="0.4">
      <c r="A30" t="str">
        <f>RIGHT(dane!A30, 1)</f>
        <v>C</v>
      </c>
    </row>
    <row r="31" spans="1:1" x14ac:dyDescent="0.4">
      <c r="A31" t="str">
        <f>RIGHT(dane!A31, 1)</f>
        <v>C</v>
      </c>
    </row>
    <row r="32" spans="1:1" x14ac:dyDescent="0.4">
      <c r="A32" t="str">
        <f>RIGHT(dane!A32, 1)</f>
        <v>D</v>
      </c>
    </row>
    <row r="33" spans="1:1" x14ac:dyDescent="0.4">
      <c r="A33" t="str">
        <f>RIGHT(dane!A33, 1)</f>
        <v>B</v>
      </c>
    </row>
    <row r="34" spans="1:1" x14ac:dyDescent="0.4">
      <c r="A34" t="str">
        <f>RIGHT(dane!A34, 1)</f>
        <v>C</v>
      </c>
    </row>
    <row r="35" spans="1:1" x14ac:dyDescent="0.4">
      <c r="A35" t="str">
        <f>RIGHT(dane!A35, 1)</f>
        <v>C</v>
      </c>
    </row>
    <row r="36" spans="1:1" x14ac:dyDescent="0.4">
      <c r="A36" t="str">
        <f>RIGHT(dane!A36, 1)</f>
        <v>B</v>
      </c>
    </row>
    <row r="37" spans="1:1" x14ac:dyDescent="0.4">
      <c r="A37" t="str">
        <f>RIGHT(dane!A37, 1)</f>
        <v>A</v>
      </c>
    </row>
    <row r="38" spans="1:1" x14ac:dyDescent="0.4">
      <c r="A38" t="str">
        <f>RIGHT(dane!A38, 1)</f>
        <v>B</v>
      </c>
    </row>
    <row r="39" spans="1:1" x14ac:dyDescent="0.4">
      <c r="A39" t="str">
        <f>RIGHT(dane!A39, 1)</f>
        <v>D</v>
      </c>
    </row>
    <row r="40" spans="1:1" x14ac:dyDescent="0.4">
      <c r="A40" t="str">
        <f>RIGHT(dane!A40, 1)</f>
        <v>A</v>
      </c>
    </row>
    <row r="41" spans="1:1" x14ac:dyDescent="0.4">
      <c r="A41" t="str">
        <f>RIGHT(dane!A41, 1)</f>
        <v>D</v>
      </c>
    </row>
    <row r="42" spans="1:1" x14ac:dyDescent="0.4">
      <c r="A42" t="str">
        <f>RIGHT(dane!A42, 1)</f>
        <v>B</v>
      </c>
    </row>
    <row r="43" spans="1:1" x14ac:dyDescent="0.4">
      <c r="A43" t="str">
        <f>RIGHT(dane!A43, 1)</f>
        <v>D</v>
      </c>
    </row>
    <row r="44" spans="1:1" x14ac:dyDescent="0.4">
      <c r="A44" t="str">
        <f>RIGHT(dane!A44, 1)</f>
        <v>C</v>
      </c>
    </row>
    <row r="45" spans="1:1" x14ac:dyDescent="0.4">
      <c r="A45" t="str">
        <f>RIGHT(dane!A45, 1)</f>
        <v>B</v>
      </c>
    </row>
    <row r="46" spans="1:1" x14ac:dyDescent="0.4">
      <c r="A46" t="str">
        <f>RIGHT(dane!A46, 1)</f>
        <v>C</v>
      </c>
    </row>
    <row r="47" spans="1:1" x14ac:dyDescent="0.4">
      <c r="A47" t="str">
        <f>RIGHT(dane!A47, 1)</f>
        <v>B</v>
      </c>
    </row>
    <row r="48" spans="1:1" x14ac:dyDescent="0.4">
      <c r="A48" t="str">
        <f>RIGHT(dane!A48, 1)</f>
        <v>C</v>
      </c>
    </row>
    <row r="49" spans="1:1" x14ac:dyDescent="0.4">
      <c r="A49" t="str">
        <f>RIGHT(dane!A49, 1)</f>
        <v>C</v>
      </c>
    </row>
    <row r="50" spans="1:1" x14ac:dyDescent="0.4">
      <c r="A50" t="str">
        <f>RIGHT(dane!A50, 1)</f>
        <v>B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19" sqref="D19"/>
    </sheetView>
  </sheetViews>
  <sheetFormatPr defaultRowHeight="14.6" x14ac:dyDescent="0.4"/>
  <cols>
    <col min="1" max="1" width="6.07421875" bestFit="1" customWidth="1"/>
    <col min="2" max="2" width="25.69140625" bestFit="1" customWidth="1"/>
    <col min="3" max="3" width="28.23046875" bestFit="1" customWidth="1"/>
    <col min="5" max="5" width="7.3828125" bestFit="1" customWidth="1"/>
    <col min="6" max="6" width="2.84375" bestFit="1" customWidth="1"/>
  </cols>
  <sheetData>
    <row r="1" spans="1:6" x14ac:dyDescent="0.4">
      <c r="A1" t="s">
        <v>50</v>
      </c>
      <c r="B1" t="s">
        <v>56</v>
      </c>
      <c r="C1" t="s">
        <v>57</v>
      </c>
    </row>
    <row r="2" spans="1:6" x14ac:dyDescent="0.4">
      <c r="A2" t="str">
        <f>RIGHT(dane!A1, 1)</f>
        <v>D</v>
      </c>
      <c r="B2" t="b">
        <f>dane!D1 &gt; dane!B1</f>
        <v>1</v>
      </c>
      <c r="C2" t="b">
        <f>dane!E1 &gt; dane!C1</f>
        <v>1</v>
      </c>
      <c r="E2" s="1" t="s">
        <v>58</v>
      </c>
      <c r="F2" s="1">
        <f>COUNTIFS(B:B, TRUE, C:C, TRUE)</f>
        <v>19</v>
      </c>
    </row>
    <row r="3" spans="1:6" x14ac:dyDescent="0.4">
      <c r="A3" t="str">
        <f>RIGHT(dane!A2, 1)</f>
        <v>D</v>
      </c>
      <c r="B3" t="b">
        <f>dane!D2 &gt; dane!B2</f>
        <v>0</v>
      </c>
      <c r="C3" t="b">
        <f>dane!E2 &gt; dane!C2</f>
        <v>0</v>
      </c>
      <c r="E3" s="1" t="s">
        <v>52</v>
      </c>
      <c r="F3" s="1">
        <f>COUNTIFS(B:B, TRUE, C:C, TRUE, A:A, E3)</f>
        <v>3</v>
      </c>
    </row>
    <row r="4" spans="1:6" x14ac:dyDescent="0.4">
      <c r="A4" t="str">
        <f>RIGHT(dane!A3, 1)</f>
        <v>C</v>
      </c>
      <c r="B4" t="b">
        <f>dane!D3 &gt; dane!B3</f>
        <v>1</v>
      </c>
      <c r="C4" t="b">
        <f>dane!E3 &gt; dane!C3</f>
        <v>0</v>
      </c>
      <c r="E4" s="1" t="s">
        <v>53</v>
      </c>
      <c r="F4" s="1">
        <f t="shared" ref="F4:F6" si="0">COUNTIFS(B:B, TRUE, C:C, TRUE, A:A, E4)</f>
        <v>4</v>
      </c>
    </row>
    <row r="5" spans="1:6" x14ac:dyDescent="0.4">
      <c r="A5" t="str">
        <f>RIGHT(dane!A4, 1)</f>
        <v>D</v>
      </c>
      <c r="B5" t="b">
        <f>dane!D4 &gt; dane!B4</f>
        <v>0</v>
      </c>
      <c r="C5" t="b">
        <f>dane!E4 &gt; dane!C4</f>
        <v>0</v>
      </c>
      <c r="E5" s="1" t="s">
        <v>54</v>
      </c>
      <c r="F5" s="1">
        <f t="shared" si="0"/>
        <v>8</v>
      </c>
    </row>
    <row r="6" spans="1:6" x14ac:dyDescent="0.4">
      <c r="A6" t="str">
        <f>RIGHT(dane!A5, 1)</f>
        <v>A</v>
      </c>
      <c r="B6" t="b">
        <f>dane!D5 &gt; dane!B5</f>
        <v>0</v>
      </c>
      <c r="C6" t="b">
        <f>dane!E5 &gt; dane!C5</f>
        <v>0</v>
      </c>
      <c r="E6" s="1" t="s">
        <v>55</v>
      </c>
      <c r="F6" s="1">
        <f t="shared" si="0"/>
        <v>4</v>
      </c>
    </row>
    <row r="7" spans="1:6" x14ac:dyDescent="0.4">
      <c r="A7" t="str">
        <f>RIGHT(dane!A6, 1)</f>
        <v>D</v>
      </c>
      <c r="B7" t="b">
        <f>dane!D6 &gt; dane!B6</f>
        <v>1</v>
      </c>
      <c r="C7" t="b">
        <f>dane!E6 &gt; dane!C6</f>
        <v>1</v>
      </c>
    </row>
    <row r="8" spans="1:6" x14ac:dyDescent="0.4">
      <c r="A8" t="str">
        <f>RIGHT(dane!A7, 1)</f>
        <v>B</v>
      </c>
      <c r="B8" t="b">
        <f>dane!D7 &gt; dane!B7</f>
        <v>0</v>
      </c>
      <c r="C8" t="b">
        <f>dane!E7 &gt; dane!C7</f>
        <v>0</v>
      </c>
    </row>
    <row r="9" spans="1:6" x14ac:dyDescent="0.4">
      <c r="A9" t="str">
        <f>RIGHT(dane!A8, 1)</f>
        <v>A</v>
      </c>
      <c r="B9" t="b">
        <f>dane!D8 &gt; dane!B8</f>
        <v>1</v>
      </c>
      <c r="C9" t="b">
        <f>dane!E8 &gt; dane!C8</f>
        <v>1</v>
      </c>
    </row>
    <row r="10" spans="1:6" x14ac:dyDescent="0.4">
      <c r="A10" t="str">
        <f>RIGHT(dane!A9, 1)</f>
        <v>C</v>
      </c>
      <c r="B10" t="b">
        <f>dane!D9 &gt; dane!B9</f>
        <v>0</v>
      </c>
      <c r="C10" t="b">
        <f>dane!E9 &gt; dane!C9</f>
        <v>0</v>
      </c>
    </row>
    <row r="11" spans="1:6" x14ac:dyDescent="0.4">
      <c r="A11" t="str">
        <f>RIGHT(dane!A10, 1)</f>
        <v>C</v>
      </c>
      <c r="B11" t="b">
        <f>dane!D10 &gt; dane!B10</f>
        <v>0</v>
      </c>
      <c r="C11" t="b">
        <f>dane!E10 &gt; dane!C10</f>
        <v>0</v>
      </c>
    </row>
    <row r="12" spans="1:6" x14ac:dyDescent="0.4">
      <c r="A12" t="str">
        <f>RIGHT(dane!A11, 1)</f>
        <v>D</v>
      </c>
      <c r="B12" t="b">
        <f>dane!D11 &gt; dane!B11</f>
        <v>1</v>
      </c>
      <c r="C12" t="b">
        <f>dane!E11 &gt; dane!C11</f>
        <v>0</v>
      </c>
    </row>
    <row r="13" spans="1:6" x14ac:dyDescent="0.4">
      <c r="A13" t="str">
        <f>RIGHT(dane!A12, 1)</f>
        <v>C</v>
      </c>
      <c r="B13" t="b">
        <f>dane!D12 &gt; dane!B12</f>
        <v>1</v>
      </c>
      <c r="C13" t="b">
        <f>dane!E12 &gt; dane!C12</f>
        <v>1</v>
      </c>
    </row>
    <row r="14" spans="1:6" x14ac:dyDescent="0.4">
      <c r="A14" t="str">
        <f>RIGHT(dane!A13, 1)</f>
        <v>A</v>
      </c>
      <c r="B14" t="b">
        <f>dane!D13 &gt; dane!B13</f>
        <v>1</v>
      </c>
      <c r="C14" t="b">
        <f>dane!E13 &gt; dane!C13</f>
        <v>1</v>
      </c>
    </row>
    <row r="15" spans="1:6" x14ac:dyDescent="0.4">
      <c r="A15" t="str">
        <f>RIGHT(dane!A14, 1)</f>
        <v>A</v>
      </c>
      <c r="B15" t="b">
        <f>dane!D14 &gt; dane!B14</f>
        <v>0</v>
      </c>
      <c r="C15" t="b">
        <f>dane!E14 &gt; dane!C14</f>
        <v>0</v>
      </c>
    </row>
    <row r="16" spans="1:6" x14ac:dyDescent="0.4">
      <c r="A16" t="str">
        <f>RIGHT(dane!A15, 1)</f>
        <v>A</v>
      </c>
      <c r="B16" t="b">
        <f>dane!D15 &gt; dane!B15</f>
        <v>0</v>
      </c>
      <c r="C16" t="b">
        <f>dane!E15 &gt; dane!C15</f>
        <v>0</v>
      </c>
    </row>
    <row r="17" spans="1:3" x14ac:dyDescent="0.4">
      <c r="A17" t="str">
        <f>RIGHT(dane!A16, 1)</f>
        <v>C</v>
      </c>
      <c r="B17" t="b">
        <f>dane!D16 &gt; dane!B16</f>
        <v>1</v>
      </c>
      <c r="C17" t="b">
        <f>dane!E16 &gt; dane!C16</f>
        <v>1</v>
      </c>
    </row>
    <row r="18" spans="1:3" x14ac:dyDescent="0.4">
      <c r="A18" t="str">
        <f>RIGHT(dane!A17, 1)</f>
        <v>A</v>
      </c>
      <c r="B18" t="b">
        <f>dane!D17 &gt; dane!B17</f>
        <v>0</v>
      </c>
      <c r="C18" t="b">
        <f>dane!E17 &gt; dane!C17</f>
        <v>0</v>
      </c>
    </row>
    <row r="19" spans="1:3" x14ac:dyDescent="0.4">
      <c r="A19" t="str">
        <f>RIGHT(dane!A18, 1)</f>
        <v>D</v>
      </c>
      <c r="B19" t="b">
        <f>dane!D18 &gt; dane!B18</f>
        <v>0</v>
      </c>
      <c r="C19" t="b">
        <f>dane!E18 &gt; dane!C18</f>
        <v>0</v>
      </c>
    </row>
    <row r="20" spans="1:3" x14ac:dyDescent="0.4">
      <c r="A20" t="str">
        <f>RIGHT(dane!A19, 1)</f>
        <v>C</v>
      </c>
      <c r="B20" t="b">
        <f>dane!D19 &gt; dane!B19</f>
        <v>0</v>
      </c>
      <c r="C20" t="b">
        <f>dane!E19 &gt; dane!C19</f>
        <v>0</v>
      </c>
    </row>
    <row r="21" spans="1:3" x14ac:dyDescent="0.4">
      <c r="A21" t="str">
        <f>RIGHT(dane!A20, 1)</f>
        <v>C</v>
      </c>
      <c r="B21" t="b">
        <f>dane!D20 &gt; dane!B20</f>
        <v>0</v>
      </c>
      <c r="C21" t="b">
        <f>dane!E20 &gt; dane!C20</f>
        <v>0</v>
      </c>
    </row>
    <row r="22" spans="1:3" x14ac:dyDescent="0.4">
      <c r="A22" t="str">
        <f>RIGHT(dane!A21, 1)</f>
        <v>A</v>
      </c>
      <c r="B22" t="b">
        <f>dane!D21 &gt; dane!B21</f>
        <v>0</v>
      </c>
      <c r="C22" t="b">
        <f>dane!E21 &gt; dane!C21</f>
        <v>0</v>
      </c>
    </row>
    <row r="23" spans="1:3" x14ac:dyDescent="0.4">
      <c r="A23" t="str">
        <f>RIGHT(dane!A22, 1)</f>
        <v>B</v>
      </c>
      <c r="B23" t="b">
        <f>dane!D22 &gt; dane!B22</f>
        <v>1</v>
      </c>
      <c r="C23" t="b">
        <f>dane!E22 &gt; dane!C22</f>
        <v>1</v>
      </c>
    </row>
    <row r="24" spans="1:3" x14ac:dyDescent="0.4">
      <c r="A24" t="str">
        <f>RIGHT(dane!A23, 1)</f>
        <v>B</v>
      </c>
      <c r="B24" t="b">
        <f>dane!D23 &gt; dane!B23</f>
        <v>0</v>
      </c>
      <c r="C24" t="b">
        <f>dane!E23 &gt; dane!C23</f>
        <v>0</v>
      </c>
    </row>
    <row r="25" spans="1:3" x14ac:dyDescent="0.4">
      <c r="A25" t="str">
        <f>RIGHT(dane!A24, 1)</f>
        <v>C</v>
      </c>
      <c r="B25" t="b">
        <f>dane!D24 &gt; dane!B24</f>
        <v>1</v>
      </c>
      <c r="C25" t="b">
        <f>dane!E24 &gt; dane!C24</f>
        <v>1</v>
      </c>
    </row>
    <row r="26" spans="1:3" x14ac:dyDescent="0.4">
      <c r="A26" t="str">
        <f>RIGHT(dane!A25, 1)</f>
        <v>B</v>
      </c>
      <c r="B26" t="b">
        <f>dane!D25 &gt; dane!B25</f>
        <v>1</v>
      </c>
      <c r="C26" t="b">
        <f>dane!E25 &gt; dane!C25</f>
        <v>1</v>
      </c>
    </row>
    <row r="27" spans="1:3" x14ac:dyDescent="0.4">
      <c r="A27" t="str">
        <f>RIGHT(dane!A26, 1)</f>
        <v>C</v>
      </c>
      <c r="B27" t="b">
        <f>dane!D26 &gt; dane!B26</f>
        <v>0</v>
      </c>
      <c r="C27" t="b">
        <f>dane!E26 &gt; dane!C26</f>
        <v>0</v>
      </c>
    </row>
    <row r="28" spans="1:3" x14ac:dyDescent="0.4">
      <c r="A28" t="str">
        <f>RIGHT(dane!A27, 1)</f>
        <v>C</v>
      </c>
      <c r="B28" t="b">
        <f>dane!D27 &gt; dane!B27</f>
        <v>0</v>
      </c>
      <c r="C28" t="b">
        <f>dane!E27 &gt; dane!C27</f>
        <v>0</v>
      </c>
    </row>
    <row r="29" spans="1:3" x14ac:dyDescent="0.4">
      <c r="A29" t="str">
        <f>RIGHT(dane!A28, 1)</f>
        <v>D</v>
      </c>
      <c r="B29" t="b">
        <f>dane!D28 &gt; dane!B28</f>
        <v>0</v>
      </c>
      <c r="C29" t="b">
        <f>dane!E28 &gt; dane!C28</f>
        <v>0</v>
      </c>
    </row>
    <row r="30" spans="1:3" x14ac:dyDescent="0.4">
      <c r="A30" t="str">
        <f>RIGHT(dane!A29, 1)</f>
        <v>A</v>
      </c>
      <c r="B30" t="b">
        <f>dane!D29 &gt; dane!B29</f>
        <v>0</v>
      </c>
      <c r="C30" t="b">
        <f>dane!E29 &gt; dane!C29</f>
        <v>0</v>
      </c>
    </row>
    <row r="31" spans="1:3" x14ac:dyDescent="0.4">
      <c r="A31" t="str">
        <f>RIGHT(dane!A30, 1)</f>
        <v>C</v>
      </c>
      <c r="B31" t="b">
        <f>dane!D30 &gt; dane!B30</f>
        <v>0</v>
      </c>
      <c r="C31" t="b">
        <f>dane!E30 &gt; dane!C30</f>
        <v>0</v>
      </c>
    </row>
    <row r="32" spans="1:3" x14ac:dyDescent="0.4">
      <c r="A32" t="str">
        <f>RIGHT(dane!A31, 1)</f>
        <v>C</v>
      </c>
      <c r="B32" t="b">
        <f>dane!D31 &gt; dane!B31</f>
        <v>0</v>
      </c>
      <c r="C32" t="b">
        <f>dane!E31 &gt; dane!C31</f>
        <v>1</v>
      </c>
    </row>
    <row r="33" spans="1:3" x14ac:dyDescent="0.4">
      <c r="A33" t="str">
        <f>RIGHT(dane!A32, 1)</f>
        <v>D</v>
      </c>
      <c r="B33" t="b">
        <f>dane!D32 &gt; dane!B32</f>
        <v>1</v>
      </c>
      <c r="C33" t="b">
        <f>dane!E32 &gt; dane!C32</f>
        <v>1</v>
      </c>
    </row>
    <row r="34" spans="1:3" x14ac:dyDescent="0.4">
      <c r="A34" t="str">
        <f>RIGHT(dane!A33, 1)</f>
        <v>B</v>
      </c>
      <c r="B34" t="b">
        <f>dane!D33 &gt; dane!B33</f>
        <v>0</v>
      </c>
      <c r="C34" t="b">
        <f>dane!E33 &gt; dane!C33</f>
        <v>0</v>
      </c>
    </row>
    <row r="35" spans="1:3" x14ac:dyDescent="0.4">
      <c r="A35" t="str">
        <f>RIGHT(dane!A34, 1)</f>
        <v>C</v>
      </c>
      <c r="B35" t="b">
        <f>dane!D34 &gt; dane!B34</f>
        <v>1</v>
      </c>
      <c r="C35" t="b">
        <f>dane!E34 &gt; dane!C34</f>
        <v>1</v>
      </c>
    </row>
    <row r="36" spans="1:3" x14ac:dyDescent="0.4">
      <c r="A36" t="str">
        <f>RIGHT(dane!A35, 1)</f>
        <v>C</v>
      </c>
      <c r="B36" t="b">
        <f>dane!D35 &gt; dane!B35</f>
        <v>0</v>
      </c>
      <c r="C36" t="b">
        <f>dane!E35 &gt; dane!C35</f>
        <v>0</v>
      </c>
    </row>
    <row r="37" spans="1:3" x14ac:dyDescent="0.4">
      <c r="A37" t="str">
        <f>RIGHT(dane!A36, 1)</f>
        <v>B</v>
      </c>
      <c r="B37" t="b">
        <f>dane!D36 &gt; dane!B36</f>
        <v>0</v>
      </c>
      <c r="C37" t="b">
        <f>dane!E36 &gt; dane!C36</f>
        <v>0</v>
      </c>
    </row>
    <row r="38" spans="1:3" x14ac:dyDescent="0.4">
      <c r="A38" t="str">
        <f>RIGHT(dane!A37, 1)</f>
        <v>A</v>
      </c>
      <c r="B38" t="b">
        <f>dane!D37 &gt; dane!B37</f>
        <v>0</v>
      </c>
      <c r="C38" t="b">
        <f>dane!E37 &gt; dane!C37</f>
        <v>0</v>
      </c>
    </row>
    <row r="39" spans="1:3" x14ac:dyDescent="0.4">
      <c r="A39" t="str">
        <f>RIGHT(dane!A38, 1)</f>
        <v>B</v>
      </c>
      <c r="B39" t="b">
        <f>dane!D38 &gt; dane!B38</f>
        <v>0</v>
      </c>
      <c r="C39" t="b">
        <f>dane!E38 &gt; dane!C38</f>
        <v>0</v>
      </c>
    </row>
    <row r="40" spans="1:3" x14ac:dyDescent="0.4">
      <c r="A40" t="str">
        <f>RIGHT(dane!A39, 1)</f>
        <v>D</v>
      </c>
      <c r="B40" t="b">
        <f>dane!D39 &gt; dane!B39</f>
        <v>1</v>
      </c>
      <c r="C40" t="b">
        <f>dane!E39 &gt; dane!C39</f>
        <v>1</v>
      </c>
    </row>
    <row r="41" spans="1:3" x14ac:dyDescent="0.4">
      <c r="A41" t="str">
        <f>RIGHT(dane!A40, 1)</f>
        <v>A</v>
      </c>
      <c r="B41" t="b">
        <f>dane!D40 &gt; dane!B40</f>
        <v>1</v>
      </c>
      <c r="C41" t="b">
        <f>dane!E40 &gt; dane!C40</f>
        <v>1</v>
      </c>
    </row>
    <row r="42" spans="1:3" x14ac:dyDescent="0.4">
      <c r="A42" t="str">
        <f>RIGHT(dane!A41, 1)</f>
        <v>D</v>
      </c>
      <c r="B42" t="b">
        <f>dane!D41 &gt; dane!B41</f>
        <v>0</v>
      </c>
      <c r="C42" t="b">
        <f>dane!E41 &gt; dane!C41</f>
        <v>0</v>
      </c>
    </row>
    <row r="43" spans="1:3" x14ac:dyDescent="0.4">
      <c r="A43" t="str">
        <f>RIGHT(dane!A42, 1)</f>
        <v>B</v>
      </c>
      <c r="B43" t="b">
        <f>dane!D42 &gt; dane!B42</f>
        <v>0</v>
      </c>
      <c r="C43" t="b">
        <f>dane!E42 &gt; dane!C42</f>
        <v>0</v>
      </c>
    </row>
    <row r="44" spans="1:3" x14ac:dyDescent="0.4">
      <c r="A44" t="str">
        <f>RIGHT(dane!A43, 1)</f>
        <v>D</v>
      </c>
      <c r="B44" t="b">
        <f>dane!D43 &gt; dane!B43</f>
        <v>0</v>
      </c>
      <c r="C44" t="b">
        <f>dane!E43 &gt; dane!C43</f>
        <v>0</v>
      </c>
    </row>
    <row r="45" spans="1:3" x14ac:dyDescent="0.4">
      <c r="A45" t="str">
        <f>RIGHT(dane!A44, 1)</f>
        <v>C</v>
      </c>
      <c r="B45" t="b">
        <f>dane!D44 &gt; dane!B44</f>
        <v>1</v>
      </c>
      <c r="C45" t="b">
        <f>dane!E44 &gt; dane!C44</f>
        <v>1</v>
      </c>
    </row>
    <row r="46" spans="1:3" x14ac:dyDescent="0.4">
      <c r="A46" t="str">
        <f>RIGHT(dane!A45, 1)</f>
        <v>B</v>
      </c>
      <c r="B46" t="b">
        <f>dane!D45 &gt; dane!B45</f>
        <v>1</v>
      </c>
      <c r="C46" t="b">
        <f>dane!E45 &gt; dane!C45</f>
        <v>1</v>
      </c>
    </row>
    <row r="47" spans="1:3" x14ac:dyDescent="0.4">
      <c r="A47" t="str">
        <f>RIGHT(dane!A46, 1)</f>
        <v>C</v>
      </c>
      <c r="B47" t="b">
        <f>dane!D46 &gt; dane!B46</f>
        <v>1</v>
      </c>
      <c r="C47" t="b">
        <f>dane!E46 &gt; dane!C46</f>
        <v>1</v>
      </c>
    </row>
    <row r="48" spans="1:3" x14ac:dyDescent="0.4">
      <c r="A48" t="str">
        <f>RIGHT(dane!A47, 1)</f>
        <v>B</v>
      </c>
      <c r="B48" t="b">
        <f>dane!D47 &gt; dane!B47</f>
        <v>1</v>
      </c>
      <c r="C48" t="b">
        <f>dane!E47 &gt; dane!C47</f>
        <v>1</v>
      </c>
    </row>
    <row r="49" spans="1:3" x14ac:dyDescent="0.4">
      <c r="A49" t="str">
        <f>RIGHT(dane!A48, 1)</f>
        <v>C</v>
      </c>
      <c r="B49" t="b">
        <f>dane!D48 &gt; dane!B48</f>
        <v>1</v>
      </c>
      <c r="C49" t="b">
        <f>dane!E48 &gt; dane!C48</f>
        <v>1</v>
      </c>
    </row>
    <row r="50" spans="1:3" x14ac:dyDescent="0.4">
      <c r="A50" t="str">
        <f>RIGHT(dane!A49, 1)</f>
        <v>C</v>
      </c>
      <c r="B50" t="b">
        <f>dane!D49 &gt; dane!B49</f>
        <v>1</v>
      </c>
      <c r="C50" t="b">
        <f>dane!E49 &gt; dane!C49</f>
        <v>1</v>
      </c>
    </row>
    <row r="51" spans="1:3" x14ac:dyDescent="0.4">
      <c r="A51" t="str">
        <f>RIGHT(dane!A50, 1)</f>
        <v>B</v>
      </c>
      <c r="B51" t="b">
        <f>dane!D50 &gt; dane!B50</f>
        <v>0</v>
      </c>
      <c r="C51" t="b">
        <f>dane!E50 &gt; dane!C50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topLeftCell="H1" workbookViewId="0">
      <selection activeCell="R8" sqref="R8"/>
    </sheetView>
  </sheetViews>
  <sheetFormatPr defaultColWidth="8.921875" defaultRowHeight="14.6" x14ac:dyDescent="0.4"/>
  <cols>
    <col min="1" max="1" width="13.3828125" bestFit="1" customWidth="1"/>
    <col min="2" max="3" width="7.84375" bestFit="1" customWidth="1"/>
    <col min="4" max="14" width="8.84375" bestFit="1" customWidth="1"/>
    <col min="15" max="15" width="16.15234375" bestFit="1" customWidth="1"/>
    <col min="16" max="16" width="12.4609375" bestFit="1" customWidth="1"/>
    <col min="18" max="18" width="25.15234375" bestFit="1" customWidth="1"/>
    <col min="19" max="19" width="40.23046875" bestFit="1" customWidth="1"/>
    <col min="20" max="20" width="23.84375" bestFit="1" customWidth="1"/>
  </cols>
  <sheetData>
    <row r="1" spans="1:20" x14ac:dyDescent="0.4">
      <c r="A1" t="s">
        <v>59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 t="s">
        <v>63</v>
      </c>
      <c r="P1" t="s">
        <v>61</v>
      </c>
      <c r="R1" s="1" t="s">
        <v>60</v>
      </c>
      <c r="S1" s="1" t="s">
        <v>62</v>
      </c>
      <c r="T1" s="1" t="s">
        <v>64</v>
      </c>
    </row>
    <row r="2" spans="1:20" x14ac:dyDescent="0.4">
      <c r="A2">
        <f>ROUNDDOWN(C2/B2, 4)</f>
        <v>1.0597000000000001</v>
      </c>
      <c r="B2">
        <f>SUM(dane!B1:C1)</f>
        <v>2812202</v>
      </c>
      <c r="C2">
        <f>SUM(dane!D1:E1)</f>
        <v>2980175</v>
      </c>
      <c r="D2">
        <f>IF(C2 &gt; 2*$B2, C2, ROUNDDOWN(C2*$A2, 0))</f>
        <v>3158091</v>
      </c>
      <c r="E2">
        <f t="shared" ref="E2:N2" si="0">IF(D2 &gt; 2*$B2, D2, ROUNDDOWN(D2*$A2, 0))</f>
        <v>3346629</v>
      </c>
      <c r="F2">
        <f t="shared" si="0"/>
        <v>3546422</v>
      </c>
      <c r="G2">
        <f t="shared" si="0"/>
        <v>3758143</v>
      </c>
      <c r="H2">
        <f t="shared" si="0"/>
        <v>3982504</v>
      </c>
      <c r="I2">
        <f t="shared" si="0"/>
        <v>4220259</v>
      </c>
      <c r="J2">
        <f t="shared" si="0"/>
        <v>4472208</v>
      </c>
      <c r="K2">
        <f t="shared" si="0"/>
        <v>4739198</v>
      </c>
      <c r="L2">
        <f t="shared" si="0"/>
        <v>5022128</v>
      </c>
      <c r="M2">
        <f t="shared" si="0"/>
        <v>5321949</v>
      </c>
      <c r="N2">
        <f t="shared" si="0"/>
        <v>5639669</v>
      </c>
      <c r="O2" t="b">
        <f>N2 &gt; B2 * 2</f>
        <v>1</v>
      </c>
      <c r="P2" t="str">
        <f>dane!A1</f>
        <v>w01D</v>
      </c>
      <c r="R2" s="1">
        <f>SUM(N2:N51)</f>
        <v>125930205</v>
      </c>
      <c r="S2" s="1" t="str">
        <f>VLOOKUP(MAX(N:N),N2:P51, 3,FALSE)</f>
        <v>w12C</v>
      </c>
      <c r="T2" s="1">
        <f>COUNTIF(O:O, TRUE)</f>
        <v>18</v>
      </c>
    </row>
    <row r="3" spans="1:20" x14ac:dyDescent="0.4">
      <c r="A3">
        <f t="shared" ref="A3:A51" si="1">ROUNDDOWN(C3/B3, 4)</f>
        <v>0.93659999999999999</v>
      </c>
      <c r="B3">
        <f>SUM(dane!B2:C2)</f>
        <v>3353163</v>
      </c>
      <c r="C3">
        <f>SUM(dane!D2:E2)</f>
        <v>3140763</v>
      </c>
      <c r="D3">
        <f t="shared" ref="D3:N3" si="2">IF(C3 &gt; 2*$B3, C3, ROUNDDOWN(C3*$A3, 0))</f>
        <v>2941638</v>
      </c>
      <c r="E3">
        <f t="shared" si="2"/>
        <v>2755138</v>
      </c>
      <c r="F3">
        <f t="shared" si="2"/>
        <v>2580462</v>
      </c>
      <c r="G3">
        <f t="shared" si="2"/>
        <v>2416860</v>
      </c>
      <c r="H3">
        <f t="shared" si="2"/>
        <v>2263631</v>
      </c>
      <c r="I3">
        <f t="shared" si="2"/>
        <v>2120116</v>
      </c>
      <c r="J3">
        <f t="shared" si="2"/>
        <v>1985700</v>
      </c>
      <c r="K3">
        <f t="shared" si="2"/>
        <v>1859806</v>
      </c>
      <c r="L3">
        <f t="shared" si="2"/>
        <v>1741894</v>
      </c>
      <c r="M3">
        <f t="shared" si="2"/>
        <v>1631457</v>
      </c>
      <c r="N3">
        <f t="shared" si="2"/>
        <v>1528022</v>
      </c>
      <c r="O3" t="b">
        <f t="shared" ref="O3:O51" si="3">N3 &gt; B3 * 2</f>
        <v>0</v>
      </c>
      <c r="P3" t="str">
        <f>dane!A2</f>
        <v>w02D</v>
      </c>
    </row>
    <row r="4" spans="1:20" x14ac:dyDescent="0.4">
      <c r="A4">
        <f t="shared" si="1"/>
        <v>1.0195000000000001</v>
      </c>
      <c r="B4">
        <f>SUM(dane!B3:C3)</f>
        <v>2443837</v>
      </c>
      <c r="C4">
        <f>SUM(dane!D3:E3)</f>
        <v>2491574</v>
      </c>
      <c r="D4">
        <f t="shared" ref="D4:N4" si="4">IF(C4 &gt; 2*$B4, C4, ROUNDDOWN(C4*$A4, 0))</f>
        <v>2540159</v>
      </c>
      <c r="E4">
        <f t="shared" si="4"/>
        <v>2589692</v>
      </c>
      <c r="F4">
        <f t="shared" si="4"/>
        <v>2640190</v>
      </c>
      <c r="G4">
        <f t="shared" si="4"/>
        <v>2691673</v>
      </c>
      <c r="H4">
        <f t="shared" si="4"/>
        <v>2744160</v>
      </c>
      <c r="I4">
        <f t="shared" si="4"/>
        <v>2797671</v>
      </c>
      <c r="J4">
        <f t="shared" si="4"/>
        <v>2852225</v>
      </c>
      <c r="K4">
        <f t="shared" si="4"/>
        <v>2907843</v>
      </c>
      <c r="L4">
        <f t="shared" si="4"/>
        <v>2964545</v>
      </c>
      <c r="M4">
        <f t="shared" si="4"/>
        <v>3022353</v>
      </c>
      <c r="N4">
        <f t="shared" si="4"/>
        <v>3081288</v>
      </c>
      <c r="O4" t="b">
        <f t="shared" si="3"/>
        <v>0</v>
      </c>
      <c r="P4" t="str">
        <f>dane!A3</f>
        <v>w03C</v>
      </c>
    </row>
    <row r="5" spans="1:20" x14ac:dyDescent="0.4">
      <c r="A5">
        <f t="shared" si="1"/>
        <v>0.71450000000000002</v>
      </c>
      <c r="B5">
        <f>SUM(dane!B4:C4)</f>
        <v>1975115</v>
      </c>
      <c r="C5">
        <f>SUM(dane!D4:E4)</f>
        <v>1411260</v>
      </c>
      <c r="D5">
        <f t="shared" ref="D5:N5" si="5">IF(C5 &gt; 2*$B5, C5, ROUNDDOWN(C5*$A5, 0))</f>
        <v>1008345</v>
      </c>
      <c r="E5">
        <f t="shared" si="5"/>
        <v>720462</v>
      </c>
      <c r="F5">
        <f t="shared" si="5"/>
        <v>514770</v>
      </c>
      <c r="G5">
        <f t="shared" si="5"/>
        <v>367803</v>
      </c>
      <c r="H5">
        <f t="shared" si="5"/>
        <v>262795</v>
      </c>
      <c r="I5">
        <f t="shared" si="5"/>
        <v>187767</v>
      </c>
      <c r="J5">
        <f t="shared" si="5"/>
        <v>134159</v>
      </c>
      <c r="K5">
        <f t="shared" si="5"/>
        <v>95856</v>
      </c>
      <c r="L5">
        <f t="shared" si="5"/>
        <v>68489</v>
      </c>
      <c r="M5">
        <f t="shared" si="5"/>
        <v>48935</v>
      </c>
      <c r="N5">
        <f t="shared" si="5"/>
        <v>34964</v>
      </c>
      <c r="O5" t="b">
        <f t="shared" si="3"/>
        <v>0</v>
      </c>
      <c r="P5" t="str">
        <f>dane!A4</f>
        <v>w04D</v>
      </c>
    </row>
    <row r="6" spans="1:20" x14ac:dyDescent="0.4">
      <c r="A6">
        <f t="shared" si="1"/>
        <v>0.81289999999999996</v>
      </c>
      <c r="B6">
        <f>SUM(dane!B5:C5)</f>
        <v>4664729</v>
      </c>
      <c r="C6">
        <f>SUM(dane!D5:E5)</f>
        <v>3792224</v>
      </c>
      <c r="D6">
        <f t="shared" ref="D6:N6" si="6">IF(C6 &gt; 2*$B6, C6, ROUNDDOWN(C6*$A6, 0))</f>
        <v>3082698</v>
      </c>
      <c r="E6">
        <f t="shared" si="6"/>
        <v>2505925</v>
      </c>
      <c r="F6">
        <f t="shared" si="6"/>
        <v>2037066</v>
      </c>
      <c r="G6">
        <f t="shared" si="6"/>
        <v>1655930</v>
      </c>
      <c r="H6">
        <f t="shared" si="6"/>
        <v>1346105</v>
      </c>
      <c r="I6">
        <f t="shared" si="6"/>
        <v>1094248</v>
      </c>
      <c r="J6">
        <f t="shared" si="6"/>
        <v>889514</v>
      </c>
      <c r="K6">
        <f t="shared" si="6"/>
        <v>723085</v>
      </c>
      <c r="L6">
        <f t="shared" si="6"/>
        <v>587795</v>
      </c>
      <c r="M6">
        <f t="shared" si="6"/>
        <v>477818</v>
      </c>
      <c r="N6">
        <f t="shared" si="6"/>
        <v>388418</v>
      </c>
      <c r="O6" t="b">
        <f t="shared" si="3"/>
        <v>0</v>
      </c>
      <c r="P6" t="str">
        <f>dane!A5</f>
        <v>w05A</v>
      </c>
    </row>
    <row r="7" spans="1:20" x14ac:dyDescent="0.4">
      <c r="A7">
        <f t="shared" si="1"/>
        <v>1.1231</v>
      </c>
      <c r="B7">
        <f>SUM(dane!B6:C6)</f>
        <v>3698361</v>
      </c>
      <c r="C7">
        <f>SUM(dane!D6:E6)</f>
        <v>4153748</v>
      </c>
      <c r="D7">
        <f t="shared" ref="D7:N7" si="7">IF(C7 &gt; 2*$B7, C7, ROUNDDOWN(C7*$A7, 0))</f>
        <v>4665074</v>
      </c>
      <c r="E7">
        <f t="shared" si="7"/>
        <v>5239344</v>
      </c>
      <c r="F7">
        <f t="shared" si="7"/>
        <v>5884307</v>
      </c>
      <c r="G7">
        <f t="shared" si="7"/>
        <v>6608665</v>
      </c>
      <c r="H7">
        <f t="shared" si="7"/>
        <v>7422191</v>
      </c>
      <c r="I7">
        <f t="shared" si="7"/>
        <v>7422191</v>
      </c>
      <c r="J7">
        <f t="shared" si="7"/>
        <v>7422191</v>
      </c>
      <c r="K7">
        <f t="shared" si="7"/>
        <v>7422191</v>
      </c>
      <c r="L7">
        <f t="shared" si="7"/>
        <v>7422191</v>
      </c>
      <c r="M7">
        <f t="shared" si="7"/>
        <v>7422191</v>
      </c>
      <c r="N7">
        <f t="shared" si="7"/>
        <v>7422191</v>
      </c>
      <c r="O7" t="b">
        <f t="shared" si="3"/>
        <v>1</v>
      </c>
      <c r="P7" t="str">
        <f>dane!A6</f>
        <v>w06D</v>
      </c>
    </row>
    <row r="8" spans="1:20" x14ac:dyDescent="0.4">
      <c r="A8">
        <f t="shared" si="1"/>
        <v>0.87370000000000003</v>
      </c>
      <c r="B8">
        <f>SUM(dane!B7:C7)</f>
        <v>7689971</v>
      </c>
      <c r="C8">
        <f>SUM(dane!D7:E7)</f>
        <v>6719014</v>
      </c>
      <c r="D8">
        <f t="shared" ref="D8:N8" si="8">IF(C8 &gt; 2*$B8, C8, ROUNDDOWN(C8*$A8, 0))</f>
        <v>5870402</v>
      </c>
      <c r="E8">
        <f t="shared" si="8"/>
        <v>5128970</v>
      </c>
      <c r="F8">
        <f t="shared" si="8"/>
        <v>4481181</v>
      </c>
      <c r="G8">
        <f t="shared" si="8"/>
        <v>3915207</v>
      </c>
      <c r="H8">
        <f t="shared" si="8"/>
        <v>3420716</v>
      </c>
      <c r="I8">
        <f t="shared" si="8"/>
        <v>2988679</v>
      </c>
      <c r="J8">
        <f t="shared" si="8"/>
        <v>2611208</v>
      </c>
      <c r="K8">
        <f t="shared" si="8"/>
        <v>2281412</v>
      </c>
      <c r="L8">
        <f t="shared" si="8"/>
        <v>1993269</v>
      </c>
      <c r="M8">
        <f t="shared" si="8"/>
        <v>1741519</v>
      </c>
      <c r="N8">
        <f t="shared" si="8"/>
        <v>1521565</v>
      </c>
      <c r="O8" t="b">
        <f t="shared" si="3"/>
        <v>0</v>
      </c>
      <c r="P8" t="str">
        <f>dane!A7</f>
        <v>w07B</v>
      </c>
    </row>
    <row r="9" spans="1:20" x14ac:dyDescent="0.4">
      <c r="A9">
        <f t="shared" si="1"/>
        <v>1.5571999999999999</v>
      </c>
      <c r="B9">
        <f>SUM(dane!B8:C8)</f>
        <v>1335057</v>
      </c>
      <c r="C9">
        <f>SUM(dane!D8:E8)</f>
        <v>2079034</v>
      </c>
      <c r="D9">
        <f t="shared" ref="D9:N9" si="9">IF(C9 &gt; 2*$B9, C9, ROUNDDOWN(C9*$A9, 0))</f>
        <v>3237471</v>
      </c>
      <c r="E9">
        <f t="shared" si="9"/>
        <v>3237471</v>
      </c>
      <c r="F9">
        <f t="shared" si="9"/>
        <v>3237471</v>
      </c>
      <c r="G9">
        <f t="shared" si="9"/>
        <v>3237471</v>
      </c>
      <c r="H9">
        <f t="shared" si="9"/>
        <v>3237471</v>
      </c>
      <c r="I9">
        <f t="shared" si="9"/>
        <v>3237471</v>
      </c>
      <c r="J9">
        <f t="shared" si="9"/>
        <v>3237471</v>
      </c>
      <c r="K9">
        <f t="shared" si="9"/>
        <v>3237471</v>
      </c>
      <c r="L9">
        <f t="shared" si="9"/>
        <v>3237471</v>
      </c>
      <c r="M9">
        <f t="shared" si="9"/>
        <v>3237471</v>
      </c>
      <c r="N9">
        <f t="shared" si="9"/>
        <v>3237471</v>
      </c>
      <c r="O9" t="b">
        <f t="shared" si="3"/>
        <v>1</v>
      </c>
      <c r="P9" t="str">
        <f>dane!A8</f>
        <v>w08A</v>
      </c>
    </row>
    <row r="10" spans="1:20" x14ac:dyDescent="0.4">
      <c r="A10">
        <f t="shared" si="1"/>
        <v>0.67149999999999999</v>
      </c>
      <c r="B10">
        <f>SUM(dane!B9:C9)</f>
        <v>3291343</v>
      </c>
      <c r="C10">
        <f>SUM(dane!D9:E9)</f>
        <v>2210357</v>
      </c>
      <c r="D10">
        <f t="shared" ref="D10:N10" si="10">IF(C10 &gt; 2*$B10, C10, ROUNDDOWN(C10*$A10, 0))</f>
        <v>1484254</v>
      </c>
      <c r="E10">
        <f t="shared" si="10"/>
        <v>996676</v>
      </c>
      <c r="F10">
        <f t="shared" si="10"/>
        <v>669267</v>
      </c>
      <c r="G10">
        <f t="shared" si="10"/>
        <v>449412</v>
      </c>
      <c r="H10">
        <f t="shared" si="10"/>
        <v>301780</v>
      </c>
      <c r="I10">
        <f t="shared" si="10"/>
        <v>202645</v>
      </c>
      <c r="J10">
        <f t="shared" si="10"/>
        <v>136076</v>
      </c>
      <c r="K10">
        <f t="shared" si="10"/>
        <v>91375</v>
      </c>
      <c r="L10">
        <f t="shared" si="10"/>
        <v>61358</v>
      </c>
      <c r="M10">
        <f t="shared" si="10"/>
        <v>41201</v>
      </c>
      <c r="N10">
        <f t="shared" si="10"/>
        <v>27666</v>
      </c>
      <c r="O10" t="b">
        <f t="shared" si="3"/>
        <v>0</v>
      </c>
      <c r="P10" t="str">
        <f>dane!A9</f>
        <v>w09C</v>
      </c>
    </row>
    <row r="11" spans="1:20" x14ac:dyDescent="0.4">
      <c r="A11">
        <f t="shared" si="1"/>
        <v>0.71130000000000004</v>
      </c>
      <c r="B11">
        <f>SUM(dane!B10:C10)</f>
        <v>2339967</v>
      </c>
      <c r="C11">
        <f>SUM(dane!D10:E10)</f>
        <v>1664564</v>
      </c>
      <c r="D11">
        <f t="shared" ref="D11:N11" si="11">IF(C11 &gt; 2*$B11, C11, ROUNDDOWN(C11*$A11, 0))</f>
        <v>1184004</v>
      </c>
      <c r="E11">
        <f t="shared" si="11"/>
        <v>842182</v>
      </c>
      <c r="F11">
        <f t="shared" si="11"/>
        <v>599044</v>
      </c>
      <c r="G11">
        <f t="shared" si="11"/>
        <v>426099</v>
      </c>
      <c r="H11">
        <f t="shared" si="11"/>
        <v>303084</v>
      </c>
      <c r="I11">
        <f t="shared" si="11"/>
        <v>215583</v>
      </c>
      <c r="J11">
        <f t="shared" si="11"/>
        <v>153344</v>
      </c>
      <c r="K11">
        <f t="shared" si="11"/>
        <v>109073</v>
      </c>
      <c r="L11">
        <f t="shared" si="11"/>
        <v>77583</v>
      </c>
      <c r="M11">
        <f t="shared" si="11"/>
        <v>55184</v>
      </c>
      <c r="N11">
        <f t="shared" si="11"/>
        <v>39252</v>
      </c>
      <c r="O11" t="b">
        <f t="shared" si="3"/>
        <v>0</v>
      </c>
      <c r="P11" t="str">
        <f>dane!A10</f>
        <v>w10C</v>
      </c>
    </row>
    <row r="12" spans="1:20" x14ac:dyDescent="0.4">
      <c r="A12">
        <f t="shared" si="1"/>
        <v>0.94169999999999998</v>
      </c>
      <c r="B12">
        <f>SUM(dane!B11:C11)</f>
        <v>3983255</v>
      </c>
      <c r="C12">
        <f>SUM(dane!D11:E11)</f>
        <v>3751139</v>
      </c>
      <c r="D12">
        <f t="shared" ref="D12:N12" si="12">IF(C12 &gt; 2*$B12, C12, ROUNDDOWN(C12*$A12, 0))</f>
        <v>3532447</v>
      </c>
      <c r="E12">
        <f t="shared" si="12"/>
        <v>3326505</v>
      </c>
      <c r="F12">
        <f t="shared" si="12"/>
        <v>3132569</v>
      </c>
      <c r="G12">
        <f t="shared" si="12"/>
        <v>2949940</v>
      </c>
      <c r="H12">
        <f t="shared" si="12"/>
        <v>2777958</v>
      </c>
      <c r="I12">
        <f t="shared" si="12"/>
        <v>2616003</v>
      </c>
      <c r="J12">
        <f t="shared" si="12"/>
        <v>2463490</v>
      </c>
      <c r="K12">
        <f t="shared" si="12"/>
        <v>2319868</v>
      </c>
      <c r="L12">
        <f t="shared" si="12"/>
        <v>2184619</v>
      </c>
      <c r="M12">
        <f t="shared" si="12"/>
        <v>2057255</v>
      </c>
      <c r="N12">
        <f t="shared" si="12"/>
        <v>1937317</v>
      </c>
      <c r="O12" t="b">
        <f t="shared" si="3"/>
        <v>0</v>
      </c>
      <c r="P12" t="str">
        <f>dane!A11</f>
        <v>w11D</v>
      </c>
    </row>
    <row r="13" spans="1:20" x14ac:dyDescent="0.4">
      <c r="A13">
        <f t="shared" si="1"/>
        <v>1.1677999999999999</v>
      </c>
      <c r="B13">
        <f>SUM(dane!B12:C12)</f>
        <v>7688480</v>
      </c>
      <c r="C13">
        <f>SUM(dane!D12:E12)</f>
        <v>8979036</v>
      </c>
      <c r="D13">
        <f t="shared" ref="D13:N13" si="13">IF(C13 &gt; 2*$B13, C13, ROUNDDOWN(C13*$A13, 0))</f>
        <v>10485718</v>
      </c>
      <c r="E13">
        <f t="shared" si="13"/>
        <v>12245221</v>
      </c>
      <c r="F13">
        <f t="shared" si="13"/>
        <v>14299969</v>
      </c>
      <c r="G13">
        <f t="shared" si="13"/>
        <v>16699503</v>
      </c>
      <c r="H13">
        <f t="shared" si="13"/>
        <v>16699503</v>
      </c>
      <c r="I13">
        <f t="shared" si="13"/>
        <v>16699503</v>
      </c>
      <c r="J13">
        <f t="shared" si="13"/>
        <v>16699503</v>
      </c>
      <c r="K13">
        <f t="shared" si="13"/>
        <v>16699503</v>
      </c>
      <c r="L13">
        <f t="shared" si="13"/>
        <v>16699503</v>
      </c>
      <c r="M13">
        <f t="shared" si="13"/>
        <v>16699503</v>
      </c>
      <c r="N13">
        <f t="shared" si="13"/>
        <v>16699503</v>
      </c>
      <c r="O13" t="b">
        <f t="shared" si="3"/>
        <v>1</v>
      </c>
      <c r="P13" t="str">
        <f>dane!A12</f>
        <v>w12C</v>
      </c>
    </row>
    <row r="14" spans="1:20" x14ac:dyDescent="0.4">
      <c r="A14">
        <f t="shared" si="1"/>
        <v>1.0923</v>
      </c>
      <c r="B14">
        <f>SUM(dane!B13:C13)</f>
        <v>1960392</v>
      </c>
      <c r="C14">
        <f>SUM(dane!D13:E13)</f>
        <v>2141427</v>
      </c>
      <c r="D14">
        <f t="shared" ref="D14:N14" si="14">IF(C14 &gt; 2*$B14, C14, ROUNDDOWN(C14*$A14, 0))</f>
        <v>2339080</v>
      </c>
      <c r="E14">
        <f t="shared" si="14"/>
        <v>2554977</v>
      </c>
      <c r="F14">
        <f t="shared" si="14"/>
        <v>2790801</v>
      </c>
      <c r="G14">
        <f t="shared" si="14"/>
        <v>3048391</v>
      </c>
      <c r="H14">
        <f t="shared" si="14"/>
        <v>3329757</v>
      </c>
      <c r="I14">
        <f t="shared" si="14"/>
        <v>3637093</v>
      </c>
      <c r="J14">
        <f t="shared" si="14"/>
        <v>3972796</v>
      </c>
      <c r="K14">
        <f t="shared" si="14"/>
        <v>3972796</v>
      </c>
      <c r="L14">
        <f t="shared" si="14"/>
        <v>3972796</v>
      </c>
      <c r="M14">
        <f t="shared" si="14"/>
        <v>3972796</v>
      </c>
      <c r="N14">
        <f t="shared" si="14"/>
        <v>3972796</v>
      </c>
      <c r="O14" t="b">
        <f t="shared" si="3"/>
        <v>1</v>
      </c>
      <c r="P14" t="str">
        <f>dane!A13</f>
        <v>w13A</v>
      </c>
    </row>
    <row r="15" spans="1:20" x14ac:dyDescent="0.4">
      <c r="A15">
        <f t="shared" si="1"/>
        <v>0.81089999999999995</v>
      </c>
      <c r="B15">
        <f>SUM(dane!B14:C14)</f>
        <v>2177470</v>
      </c>
      <c r="C15">
        <f>SUM(dane!D14:E14)</f>
        <v>1765883</v>
      </c>
      <c r="D15">
        <f t="shared" ref="D15:N15" si="15">IF(C15 &gt; 2*$B15, C15, ROUNDDOWN(C15*$A15, 0))</f>
        <v>1431954</v>
      </c>
      <c r="E15">
        <f t="shared" si="15"/>
        <v>1161171</v>
      </c>
      <c r="F15">
        <f t="shared" si="15"/>
        <v>941593</v>
      </c>
      <c r="G15">
        <f t="shared" si="15"/>
        <v>763537</v>
      </c>
      <c r="H15">
        <f t="shared" si="15"/>
        <v>619152</v>
      </c>
      <c r="I15">
        <f t="shared" si="15"/>
        <v>502070</v>
      </c>
      <c r="J15">
        <f t="shared" si="15"/>
        <v>407128</v>
      </c>
      <c r="K15">
        <f t="shared" si="15"/>
        <v>330140</v>
      </c>
      <c r="L15">
        <f t="shared" si="15"/>
        <v>267710</v>
      </c>
      <c r="M15">
        <f t="shared" si="15"/>
        <v>217086</v>
      </c>
      <c r="N15">
        <f t="shared" si="15"/>
        <v>176035</v>
      </c>
      <c r="O15" t="b">
        <f t="shared" si="3"/>
        <v>0</v>
      </c>
      <c r="P15" t="str">
        <f>dane!A14</f>
        <v>w14A</v>
      </c>
    </row>
    <row r="16" spans="1:20" x14ac:dyDescent="0.4">
      <c r="A16">
        <f t="shared" si="1"/>
        <v>0.79849999999999999</v>
      </c>
      <c r="B16">
        <f>SUM(dane!B15:C15)</f>
        <v>5134027</v>
      </c>
      <c r="C16">
        <f>SUM(dane!D15:E15)</f>
        <v>4099997</v>
      </c>
      <c r="D16">
        <f t="shared" ref="D16:N16" si="16">IF(C16 &gt; 2*$B16, C16, ROUNDDOWN(C16*$A16, 0))</f>
        <v>3273847</v>
      </c>
      <c r="E16">
        <f t="shared" si="16"/>
        <v>2614166</v>
      </c>
      <c r="F16">
        <f t="shared" si="16"/>
        <v>2087411</v>
      </c>
      <c r="G16">
        <f t="shared" si="16"/>
        <v>1666797</v>
      </c>
      <c r="H16">
        <f t="shared" si="16"/>
        <v>1330937</v>
      </c>
      <c r="I16">
        <f t="shared" si="16"/>
        <v>1062753</v>
      </c>
      <c r="J16">
        <f t="shared" si="16"/>
        <v>848608</v>
      </c>
      <c r="K16">
        <f t="shared" si="16"/>
        <v>677613</v>
      </c>
      <c r="L16">
        <f t="shared" si="16"/>
        <v>541073</v>
      </c>
      <c r="M16">
        <f t="shared" si="16"/>
        <v>432046</v>
      </c>
      <c r="N16">
        <f t="shared" si="16"/>
        <v>344988</v>
      </c>
      <c r="O16" t="b">
        <f t="shared" si="3"/>
        <v>0</v>
      </c>
      <c r="P16" t="str">
        <f>dane!A15</f>
        <v>w15A</v>
      </c>
    </row>
    <row r="17" spans="1:16" x14ac:dyDescent="0.4">
      <c r="A17">
        <f t="shared" si="1"/>
        <v>1.2492000000000001</v>
      </c>
      <c r="B17">
        <f>SUM(dane!B16:C16)</f>
        <v>2728601</v>
      </c>
      <c r="C17">
        <f>SUM(dane!D16:E16)</f>
        <v>3408578</v>
      </c>
      <c r="D17">
        <f t="shared" ref="D17:N17" si="17">IF(C17 &gt; 2*$B17, C17, ROUNDDOWN(C17*$A17, 0))</f>
        <v>4257995</v>
      </c>
      <c r="E17">
        <f t="shared" si="17"/>
        <v>5319087</v>
      </c>
      <c r="F17">
        <f t="shared" si="17"/>
        <v>6644603</v>
      </c>
      <c r="G17">
        <f t="shared" si="17"/>
        <v>6644603</v>
      </c>
      <c r="H17">
        <f t="shared" si="17"/>
        <v>6644603</v>
      </c>
      <c r="I17">
        <f t="shared" si="17"/>
        <v>6644603</v>
      </c>
      <c r="J17">
        <f t="shared" si="17"/>
        <v>6644603</v>
      </c>
      <c r="K17">
        <f t="shared" si="17"/>
        <v>6644603</v>
      </c>
      <c r="L17">
        <f t="shared" si="17"/>
        <v>6644603</v>
      </c>
      <c r="M17">
        <f t="shared" si="17"/>
        <v>6644603</v>
      </c>
      <c r="N17">
        <f t="shared" si="17"/>
        <v>6644603</v>
      </c>
      <c r="O17" t="b">
        <f t="shared" si="3"/>
        <v>1</v>
      </c>
      <c r="P17" t="str">
        <f>dane!A16</f>
        <v>w16C</v>
      </c>
    </row>
    <row r="18" spans="1:16" x14ac:dyDescent="0.4">
      <c r="A18">
        <f t="shared" si="1"/>
        <v>0.60299999999999998</v>
      </c>
      <c r="B18">
        <f>SUM(dane!B17:C17)</f>
        <v>5009321</v>
      </c>
      <c r="C18">
        <f>SUM(dane!D17:E17)</f>
        <v>3020942</v>
      </c>
      <c r="D18">
        <f t="shared" ref="D18:N18" si="18">IF(C18 &gt; 2*$B18, C18, ROUNDDOWN(C18*$A18, 0))</f>
        <v>1821628</v>
      </c>
      <c r="E18">
        <f t="shared" si="18"/>
        <v>1098441</v>
      </c>
      <c r="F18">
        <f t="shared" si="18"/>
        <v>662359</v>
      </c>
      <c r="G18">
        <f t="shared" si="18"/>
        <v>399402</v>
      </c>
      <c r="H18">
        <f t="shared" si="18"/>
        <v>240839</v>
      </c>
      <c r="I18">
        <f t="shared" si="18"/>
        <v>145225</v>
      </c>
      <c r="J18">
        <f t="shared" si="18"/>
        <v>87570</v>
      </c>
      <c r="K18">
        <f t="shared" si="18"/>
        <v>52804</v>
      </c>
      <c r="L18">
        <f t="shared" si="18"/>
        <v>31840</v>
      </c>
      <c r="M18">
        <f t="shared" si="18"/>
        <v>19199</v>
      </c>
      <c r="N18">
        <f t="shared" si="18"/>
        <v>11576</v>
      </c>
      <c r="O18" t="b">
        <f t="shared" si="3"/>
        <v>0</v>
      </c>
      <c r="P18" t="str">
        <f>dane!A17</f>
        <v>w17A</v>
      </c>
    </row>
    <row r="19" spans="1:16" x14ac:dyDescent="0.4">
      <c r="A19">
        <f t="shared" si="1"/>
        <v>0.46029999999999999</v>
      </c>
      <c r="B19">
        <f>SUM(dane!B18:C18)</f>
        <v>2729291</v>
      </c>
      <c r="C19">
        <f>SUM(dane!D18:E18)</f>
        <v>1256318</v>
      </c>
      <c r="D19">
        <f t="shared" ref="D19:N19" si="19">IF(C19 &gt; 2*$B19, C19, ROUNDDOWN(C19*$A19, 0))</f>
        <v>578283</v>
      </c>
      <c r="E19">
        <f t="shared" si="19"/>
        <v>266183</v>
      </c>
      <c r="F19">
        <f t="shared" si="19"/>
        <v>122524</v>
      </c>
      <c r="G19">
        <f t="shared" si="19"/>
        <v>56397</v>
      </c>
      <c r="H19">
        <f t="shared" si="19"/>
        <v>25959</v>
      </c>
      <c r="I19">
        <f t="shared" si="19"/>
        <v>11948</v>
      </c>
      <c r="J19">
        <f t="shared" si="19"/>
        <v>5499</v>
      </c>
      <c r="K19">
        <f t="shared" si="19"/>
        <v>2531</v>
      </c>
      <c r="L19">
        <f t="shared" si="19"/>
        <v>1165</v>
      </c>
      <c r="M19">
        <f t="shared" si="19"/>
        <v>536</v>
      </c>
      <c r="N19">
        <f t="shared" si="19"/>
        <v>246</v>
      </c>
      <c r="O19" t="b">
        <f t="shared" si="3"/>
        <v>0</v>
      </c>
      <c r="P19" t="str">
        <f>dane!A18</f>
        <v>w18D</v>
      </c>
    </row>
    <row r="20" spans="1:16" x14ac:dyDescent="0.4">
      <c r="A20">
        <f t="shared" si="1"/>
        <v>0.55459999999999998</v>
      </c>
      <c r="B20">
        <f>SUM(dane!B19:C19)</f>
        <v>6175874</v>
      </c>
      <c r="C20">
        <f>SUM(dane!D19:E19)</f>
        <v>3425717</v>
      </c>
      <c r="D20">
        <f t="shared" ref="D20:N20" si="20">IF(C20 &gt; 2*$B20, C20, ROUNDDOWN(C20*$A20, 0))</f>
        <v>1899902</v>
      </c>
      <c r="E20">
        <f t="shared" si="20"/>
        <v>1053685</v>
      </c>
      <c r="F20">
        <f t="shared" si="20"/>
        <v>584373</v>
      </c>
      <c r="G20">
        <f t="shared" si="20"/>
        <v>324093</v>
      </c>
      <c r="H20">
        <f t="shared" si="20"/>
        <v>179741</v>
      </c>
      <c r="I20">
        <f t="shared" si="20"/>
        <v>99684</v>
      </c>
      <c r="J20">
        <f t="shared" si="20"/>
        <v>55284</v>
      </c>
      <c r="K20">
        <f t="shared" si="20"/>
        <v>30660</v>
      </c>
      <c r="L20">
        <f t="shared" si="20"/>
        <v>17004</v>
      </c>
      <c r="M20">
        <f t="shared" si="20"/>
        <v>9430</v>
      </c>
      <c r="N20">
        <f t="shared" si="20"/>
        <v>5229</v>
      </c>
      <c r="O20" t="b">
        <f t="shared" si="3"/>
        <v>0</v>
      </c>
      <c r="P20" t="str">
        <f>dane!A19</f>
        <v>w19C</v>
      </c>
    </row>
    <row r="21" spans="1:16" x14ac:dyDescent="0.4">
      <c r="A21">
        <f t="shared" si="1"/>
        <v>0.9234</v>
      </c>
      <c r="B21">
        <f>SUM(dane!B20:C20)</f>
        <v>3008890</v>
      </c>
      <c r="C21">
        <f>SUM(dane!D20:E20)</f>
        <v>2778690</v>
      </c>
      <c r="D21">
        <f t="shared" ref="D21:N21" si="21">IF(C21 &gt; 2*$B21, C21, ROUNDDOWN(C21*$A21, 0))</f>
        <v>2565842</v>
      </c>
      <c r="E21">
        <f t="shared" si="21"/>
        <v>2369298</v>
      </c>
      <c r="F21">
        <f t="shared" si="21"/>
        <v>2187809</v>
      </c>
      <c r="G21">
        <f t="shared" si="21"/>
        <v>2020222</v>
      </c>
      <c r="H21">
        <f t="shared" si="21"/>
        <v>1865472</v>
      </c>
      <c r="I21">
        <f t="shared" si="21"/>
        <v>1722576</v>
      </c>
      <c r="J21">
        <f t="shared" si="21"/>
        <v>1590626</v>
      </c>
      <c r="K21">
        <f t="shared" si="21"/>
        <v>1468784</v>
      </c>
      <c r="L21">
        <f t="shared" si="21"/>
        <v>1356275</v>
      </c>
      <c r="M21">
        <f t="shared" si="21"/>
        <v>1252384</v>
      </c>
      <c r="N21">
        <f t="shared" si="21"/>
        <v>1156451</v>
      </c>
      <c r="O21" t="b">
        <f t="shared" si="3"/>
        <v>0</v>
      </c>
      <c r="P21" t="str">
        <f>dane!A20</f>
        <v>w20C</v>
      </c>
    </row>
    <row r="22" spans="1:16" x14ac:dyDescent="0.4">
      <c r="A22">
        <f t="shared" si="1"/>
        <v>0.1203</v>
      </c>
      <c r="B22">
        <f>SUM(dane!B21:C21)</f>
        <v>4752576</v>
      </c>
      <c r="C22">
        <f>SUM(dane!D21:E21)</f>
        <v>572183</v>
      </c>
      <c r="D22">
        <f t="shared" ref="D22:N22" si="22">IF(C22 &gt; 2*$B22, C22, ROUNDDOWN(C22*$A22, 0))</f>
        <v>68833</v>
      </c>
      <c r="E22">
        <f t="shared" si="22"/>
        <v>8280</v>
      </c>
      <c r="F22">
        <f t="shared" si="22"/>
        <v>996</v>
      </c>
      <c r="G22">
        <f t="shared" si="22"/>
        <v>119</v>
      </c>
      <c r="H22">
        <f t="shared" si="22"/>
        <v>14</v>
      </c>
      <c r="I22">
        <f t="shared" si="22"/>
        <v>1</v>
      </c>
      <c r="J22">
        <f t="shared" si="22"/>
        <v>0</v>
      </c>
      <c r="K22">
        <f t="shared" si="22"/>
        <v>0</v>
      </c>
      <c r="L22">
        <f t="shared" si="22"/>
        <v>0</v>
      </c>
      <c r="M22">
        <f t="shared" si="22"/>
        <v>0</v>
      </c>
      <c r="N22">
        <f t="shared" si="22"/>
        <v>0</v>
      </c>
      <c r="O22" t="b">
        <f t="shared" si="3"/>
        <v>0</v>
      </c>
      <c r="P22" t="str">
        <f>dane!A21</f>
        <v>w21A</v>
      </c>
    </row>
    <row r="23" spans="1:16" x14ac:dyDescent="0.4">
      <c r="A23">
        <f t="shared" si="1"/>
        <v>3.8473000000000002</v>
      </c>
      <c r="B23">
        <f>SUM(dane!B22:C22)</f>
        <v>1434562</v>
      </c>
      <c r="C23">
        <f>SUM(dane!D22:E22)</f>
        <v>5519227</v>
      </c>
      <c r="D23">
        <f t="shared" ref="D23:N23" si="23">IF(C23 &gt; 2*$B23, C23, ROUNDDOWN(C23*$A23, 0))</f>
        <v>5519227</v>
      </c>
      <c r="E23">
        <f t="shared" si="23"/>
        <v>5519227</v>
      </c>
      <c r="F23">
        <f t="shared" si="23"/>
        <v>5519227</v>
      </c>
      <c r="G23">
        <f t="shared" si="23"/>
        <v>5519227</v>
      </c>
      <c r="H23">
        <f t="shared" si="23"/>
        <v>5519227</v>
      </c>
      <c r="I23">
        <f t="shared" si="23"/>
        <v>5519227</v>
      </c>
      <c r="J23">
        <f t="shared" si="23"/>
        <v>5519227</v>
      </c>
      <c r="K23">
        <f t="shared" si="23"/>
        <v>5519227</v>
      </c>
      <c r="L23">
        <f t="shared" si="23"/>
        <v>5519227</v>
      </c>
      <c r="M23">
        <f t="shared" si="23"/>
        <v>5519227</v>
      </c>
      <c r="N23">
        <f t="shared" si="23"/>
        <v>5519227</v>
      </c>
      <c r="O23" t="b">
        <f t="shared" si="3"/>
        <v>1</v>
      </c>
      <c r="P23" t="str">
        <f>dane!A22</f>
        <v>w22B</v>
      </c>
    </row>
    <row r="24" spans="1:16" x14ac:dyDescent="0.4">
      <c r="A24">
        <f t="shared" si="1"/>
        <v>0.72660000000000002</v>
      </c>
      <c r="B24">
        <f>SUM(dane!B23:C23)</f>
        <v>4505451</v>
      </c>
      <c r="C24">
        <f>SUM(dane!D23:E23)</f>
        <v>3273876</v>
      </c>
      <c r="D24">
        <f t="shared" ref="D24:N24" si="24">IF(C24 &gt; 2*$B24, C24, ROUNDDOWN(C24*$A24, 0))</f>
        <v>2378798</v>
      </c>
      <c r="E24">
        <f t="shared" si="24"/>
        <v>1728434</v>
      </c>
      <c r="F24">
        <f t="shared" si="24"/>
        <v>1255880</v>
      </c>
      <c r="G24">
        <f t="shared" si="24"/>
        <v>912522</v>
      </c>
      <c r="H24">
        <f t="shared" si="24"/>
        <v>663038</v>
      </c>
      <c r="I24">
        <f t="shared" si="24"/>
        <v>481763</v>
      </c>
      <c r="J24">
        <f t="shared" si="24"/>
        <v>350048</v>
      </c>
      <c r="K24">
        <f t="shared" si="24"/>
        <v>254344</v>
      </c>
      <c r="L24">
        <f t="shared" si="24"/>
        <v>184806</v>
      </c>
      <c r="M24">
        <f t="shared" si="24"/>
        <v>134280</v>
      </c>
      <c r="N24">
        <f t="shared" si="24"/>
        <v>97567</v>
      </c>
      <c r="O24" t="b">
        <f t="shared" si="3"/>
        <v>0</v>
      </c>
      <c r="P24" t="str">
        <f>dane!A23</f>
        <v>w23B</v>
      </c>
    </row>
    <row r="25" spans="1:16" x14ac:dyDescent="0.4">
      <c r="A25">
        <f t="shared" si="1"/>
        <v>1.2537</v>
      </c>
      <c r="B25">
        <f>SUM(dane!B24:C24)</f>
        <v>1327364</v>
      </c>
      <c r="C25">
        <f>SUM(dane!D24:E24)</f>
        <v>1664117</v>
      </c>
      <c r="D25">
        <f t="shared" ref="D25:N25" si="25">IF(C25 &gt; 2*$B25, C25, ROUNDDOWN(C25*$A25, 0))</f>
        <v>2086303</v>
      </c>
      <c r="E25">
        <f t="shared" si="25"/>
        <v>2615598</v>
      </c>
      <c r="F25">
        <f t="shared" si="25"/>
        <v>3279175</v>
      </c>
      <c r="G25">
        <f t="shared" si="25"/>
        <v>3279175</v>
      </c>
      <c r="H25">
        <f t="shared" si="25"/>
        <v>3279175</v>
      </c>
      <c r="I25">
        <f t="shared" si="25"/>
        <v>3279175</v>
      </c>
      <c r="J25">
        <f t="shared" si="25"/>
        <v>3279175</v>
      </c>
      <c r="K25">
        <f t="shared" si="25"/>
        <v>3279175</v>
      </c>
      <c r="L25">
        <f t="shared" si="25"/>
        <v>3279175</v>
      </c>
      <c r="M25">
        <f t="shared" si="25"/>
        <v>3279175</v>
      </c>
      <c r="N25">
        <f t="shared" si="25"/>
        <v>3279175</v>
      </c>
      <c r="O25" t="b">
        <f t="shared" si="3"/>
        <v>1</v>
      </c>
      <c r="P25" t="str">
        <f>dane!A24</f>
        <v>w24C</v>
      </c>
    </row>
    <row r="26" spans="1:16" x14ac:dyDescent="0.4">
      <c r="A26">
        <f t="shared" si="1"/>
        <v>3.7826</v>
      </c>
      <c r="B26">
        <f>SUM(dane!B25:C25)</f>
        <v>884947</v>
      </c>
      <c r="C26">
        <f>SUM(dane!D25:E25)</f>
        <v>3347446</v>
      </c>
      <c r="D26">
        <f t="shared" ref="D26:N26" si="26">IF(C26 &gt; 2*$B26, C26, ROUNDDOWN(C26*$A26, 0))</f>
        <v>3347446</v>
      </c>
      <c r="E26">
        <f t="shared" si="26"/>
        <v>3347446</v>
      </c>
      <c r="F26">
        <f t="shared" si="26"/>
        <v>3347446</v>
      </c>
      <c r="G26">
        <f t="shared" si="26"/>
        <v>3347446</v>
      </c>
      <c r="H26">
        <f t="shared" si="26"/>
        <v>3347446</v>
      </c>
      <c r="I26">
        <f t="shared" si="26"/>
        <v>3347446</v>
      </c>
      <c r="J26">
        <f t="shared" si="26"/>
        <v>3347446</v>
      </c>
      <c r="K26">
        <f t="shared" si="26"/>
        <v>3347446</v>
      </c>
      <c r="L26">
        <f t="shared" si="26"/>
        <v>3347446</v>
      </c>
      <c r="M26">
        <f t="shared" si="26"/>
        <v>3347446</v>
      </c>
      <c r="N26">
        <f t="shared" si="26"/>
        <v>3347446</v>
      </c>
      <c r="O26" t="b">
        <f t="shared" si="3"/>
        <v>1</v>
      </c>
      <c r="P26" t="str">
        <f>dane!A25</f>
        <v>w25B</v>
      </c>
    </row>
    <row r="27" spans="1:16" x14ac:dyDescent="0.4">
      <c r="A27">
        <f t="shared" si="1"/>
        <v>0.86829999999999996</v>
      </c>
      <c r="B27">
        <f>SUM(dane!B26:C26)</f>
        <v>2151563</v>
      </c>
      <c r="C27">
        <f>SUM(dane!D26:E26)</f>
        <v>1868301</v>
      </c>
      <c r="D27">
        <f t="shared" ref="D27:N27" si="27">IF(C27 &gt; 2*$B27, C27, ROUNDDOWN(C27*$A27, 0))</f>
        <v>1622245</v>
      </c>
      <c r="E27">
        <f t="shared" si="27"/>
        <v>1408595</v>
      </c>
      <c r="F27">
        <f t="shared" si="27"/>
        <v>1223083</v>
      </c>
      <c r="G27">
        <f t="shared" si="27"/>
        <v>1062002</v>
      </c>
      <c r="H27">
        <f t="shared" si="27"/>
        <v>922136</v>
      </c>
      <c r="I27">
        <f t="shared" si="27"/>
        <v>800690</v>
      </c>
      <c r="J27">
        <f t="shared" si="27"/>
        <v>695239</v>
      </c>
      <c r="K27">
        <f t="shared" si="27"/>
        <v>603676</v>
      </c>
      <c r="L27">
        <f t="shared" si="27"/>
        <v>524171</v>
      </c>
      <c r="M27">
        <f t="shared" si="27"/>
        <v>455137</v>
      </c>
      <c r="N27">
        <f t="shared" si="27"/>
        <v>395195</v>
      </c>
      <c r="O27" t="b">
        <f t="shared" si="3"/>
        <v>0</v>
      </c>
      <c r="P27" t="str">
        <f>dane!A26</f>
        <v>w26C</v>
      </c>
    </row>
    <row r="28" spans="1:16" x14ac:dyDescent="0.4">
      <c r="A28">
        <f t="shared" si="1"/>
        <v>0.4713</v>
      </c>
      <c r="B28">
        <f>SUM(dane!B27:C27)</f>
        <v>4709695</v>
      </c>
      <c r="C28">
        <f>SUM(dane!D27:E27)</f>
        <v>2219872</v>
      </c>
      <c r="D28">
        <f t="shared" ref="D28:N28" si="28">IF(C28 &gt; 2*$B28, C28, ROUNDDOWN(C28*$A28, 0))</f>
        <v>1046225</v>
      </c>
      <c r="E28">
        <f t="shared" si="28"/>
        <v>493085</v>
      </c>
      <c r="F28">
        <f t="shared" si="28"/>
        <v>232390</v>
      </c>
      <c r="G28">
        <f t="shared" si="28"/>
        <v>109525</v>
      </c>
      <c r="H28">
        <f t="shared" si="28"/>
        <v>51619</v>
      </c>
      <c r="I28">
        <f t="shared" si="28"/>
        <v>24328</v>
      </c>
      <c r="J28">
        <f t="shared" si="28"/>
        <v>11465</v>
      </c>
      <c r="K28">
        <f t="shared" si="28"/>
        <v>5403</v>
      </c>
      <c r="L28">
        <f t="shared" si="28"/>
        <v>2546</v>
      </c>
      <c r="M28">
        <f t="shared" si="28"/>
        <v>1199</v>
      </c>
      <c r="N28">
        <f t="shared" si="28"/>
        <v>565</v>
      </c>
      <c r="O28" t="b">
        <f t="shared" si="3"/>
        <v>0</v>
      </c>
      <c r="P28" t="str">
        <f>dane!A27</f>
        <v>w27C</v>
      </c>
    </row>
    <row r="29" spans="1:16" x14ac:dyDescent="0.4">
      <c r="A29">
        <f t="shared" si="1"/>
        <v>0.15870000000000001</v>
      </c>
      <c r="B29">
        <f>SUM(dane!B28:C28)</f>
        <v>5450595</v>
      </c>
      <c r="C29">
        <f>SUM(dane!D28:E28)</f>
        <v>865257</v>
      </c>
      <c r="D29">
        <f t="shared" ref="D29:N29" si="29">IF(C29 &gt; 2*$B29, C29, ROUNDDOWN(C29*$A29, 0))</f>
        <v>137316</v>
      </c>
      <c r="E29">
        <f t="shared" si="29"/>
        <v>21792</v>
      </c>
      <c r="F29">
        <f t="shared" si="29"/>
        <v>3458</v>
      </c>
      <c r="G29">
        <f t="shared" si="29"/>
        <v>548</v>
      </c>
      <c r="H29">
        <f t="shared" si="29"/>
        <v>86</v>
      </c>
      <c r="I29">
        <f t="shared" si="29"/>
        <v>13</v>
      </c>
      <c r="J29">
        <f t="shared" si="29"/>
        <v>2</v>
      </c>
      <c r="K29">
        <f t="shared" si="29"/>
        <v>0</v>
      </c>
      <c r="L29">
        <f t="shared" si="29"/>
        <v>0</v>
      </c>
      <c r="M29">
        <f t="shared" si="29"/>
        <v>0</v>
      </c>
      <c r="N29">
        <f t="shared" si="29"/>
        <v>0</v>
      </c>
      <c r="O29" t="b">
        <f t="shared" si="3"/>
        <v>0</v>
      </c>
      <c r="P29" t="str">
        <f>dane!A28</f>
        <v>w28D</v>
      </c>
    </row>
    <row r="30" spans="1:16" x14ac:dyDescent="0.4">
      <c r="A30">
        <f t="shared" si="1"/>
        <v>0.82220000000000004</v>
      </c>
      <c r="B30">
        <f>SUM(dane!B29:C29)</f>
        <v>3703941</v>
      </c>
      <c r="C30">
        <f>SUM(dane!D29:E29)</f>
        <v>3045392</v>
      </c>
      <c r="D30">
        <f t="shared" ref="D30:N30" si="30">IF(C30 &gt; 2*$B30, C30, ROUNDDOWN(C30*$A30, 0))</f>
        <v>2503921</v>
      </c>
      <c r="E30">
        <f t="shared" si="30"/>
        <v>2058723</v>
      </c>
      <c r="F30">
        <f t="shared" si="30"/>
        <v>1692682</v>
      </c>
      <c r="G30">
        <f t="shared" si="30"/>
        <v>1391723</v>
      </c>
      <c r="H30">
        <f t="shared" si="30"/>
        <v>1144274</v>
      </c>
      <c r="I30">
        <f t="shared" si="30"/>
        <v>940822</v>
      </c>
      <c r="J30">
        <f t="shared" si="30"/>
        <v>773543</v>
      </c>
      <c r="K30">
        <f t="shared" si="30"/>
        <v>636007</v>
      </c>
      <c r="L30">
        <f t="shared" si="30"/>
        <v>522924</v>
      </c>
      <c r="M30">
        <f t="shared" si="30"/>
        <v>429948</v>
      </c>
      <c r="N30">
        <f t="shared" si="30"/>
        <v>353503</v>
      </c>
      <c r="O30" t="b">
        <f t="shared" si="3"/>
        <v>0</v>
      </c>
      <c r="P30" t="str">
        <f>dane!A29</f>
        <v>w29A</v>
      </c>
    </row>
    <row r="31" spans="1:16" x14ac:dyDescent="0.4">
      <c r="A31">
        <f t="shared" si="1"/>
        <v>1.17E-2</v>
      </c>
      <c r="B31">
        <f>SUM(dane!B30:C30)</f>
        <v>5040530</v>
      </c>
      <c r="C31">
        <f>SUM(dane!D30:E30)</f>
        <v>59431</v>
      </c>
      <c r="D31">
        <f t="shared" ref="D31:N31" si="31">IF(C31 &gt; 2*$B31, C31, ROUNDDOWN(C31*$A31, 0))</f>
        <v>695</v>
      </c>
      <c r="E31">
        <f t="shared" si="31"/>
        <v>8</v>
      </c>
      <c r="F31">
        <f t="shared" si="31"/>
        <v>0</v>
      </c>
      <c r="G31">
        <f t="shared" si="31"/>
        <v>0</v>
      </c>
      <c r="H31">
        <f t="shared" si="31"/>
        <v>0</v>
      </c>
      <c r="I31">
        <f t="shared" si="31"/>
        <v>0</v>
      </c>
      <c r="J31">
        <f t="shared" si="31"/>
        <v>0</v>
      </c>
      <c r="K31">
        <f t="shared" si="31"/>
        <v>0</v>
      </c>
      <c r="L31">
        <f t="shared" si="31"/>
        <v>0</v>
      </c>
      <c r="M31">
        <f t="shared" si="31"/>
        <v>0</v>
      </c>
      <c r="N31">
        <f t="shared" si="31"/>
        <v>0</v>
      </c>
      <c r="O31" t="b">
        <f t="shared" si="3"/>
        <v>0</v>
      </c>
      <c r="P31" t="str">
        <f>dane!A30</f>
        <v>w30C</v>
      </c>
    </row>
    <row r="32" spans="1:16" x14ac:dyDescent="0.4">
      <c r="A32">
        <f t="shared" si="1"/>
        <v>0.92610000000000003</v>
      </c>
      <c r="B32">
        <f>SUM(dane!B31:C31)</f>
        <v>3754769</v>
      </c>
      <c r="C32">
        <f>SUM(dane!D31:E31)</f>
        <v>3477577</v>
      </c>
      <c r="D32">
        <f t="shared" ref="D32:N32" si="32">IF(C32 &gt; 2*$B32, C32, ROUNDDOWN(C32*$A32, 0))</f>
        <v>3220584</v>
      </c>
      <c r="E32">
        <f t="shared" si="32"/>
        <v>2982582</v>
      </c>
      <c r="F32">
        <f t="shared" si="32"/>
        <v>2762169</v>
      </c>
      <c r="G32">
        <f t="shared" si="32"/>
        <v>2558044</v>
      </c>
      <c r="H32">
        <f t="shared" si="32"/>
        <v>2369004</v>
      </c>
      <c r="I32">
        <f t="shared" si="32"/>
        <v>2193934</v>
      </c>
      <c r="J32">
        <f t="shared" si="32"/>
        <v>2031802</v>
      </c>
      <c r="K32">
        <f t="shared" si="32"/>
        <v>1881651</v>
      </c>
      <c r="L32">
        <f t="shared" si="32"/>
        <v>1742596</v>
      </c>
      <c r="M32">
        <f t="shared" si="32"/>
        <v>1613818</v>
      </c>
      <c r="N32">
        <f t="shared" si="32"/>
        <v>1494556</v>
      </c>
      <c r="O32" t="b">
        <f t="shared" si="3"/>
        <v>0</v>
      </c>
      <c r="P32" t="str">
        <f>dane!A31</f>
        <v>w31C</v>
      </c>
    </row>
    <row r="33" spans="1:16" x14ac:dyDescent="0.4">
      <c r="A33">
        <f t="shared" si="1"/>
        <v>1.9078999999999999</v>
      </c>
      <c r="B33">
        <f>SUM(dane!B32:C32)</f>
        <v>2021024</v>
      </c>
      <c r="C33">
        <f>SUM(dane!D32:E32)</f>
        <v>3855970</v>
      </c>
      <c r="D33">
        <f t="shared" ref="D33:N33" si="33">IF(C33 &gt; 2*$B33, C33, ROUNDDOWN(C33*$A33, 0))</f>
        <v>7356805</v>
      </c>
      <c r="E33">
        <f t="shared" si="33"/>
        <v>7356805</v>
      </c>
      <c r="F33">
        <f t="shared" si="33"/>
        <v>7356805</v>
      </c>
      <c r="G33">
        <f t="shared" si="33"/>
        <v>7356805</v>
      </c>
      <c r="H33">
        <f t="shared" si="33"/>
        <v>7356805</v>
      </c>
      <c r="I33">
        <f t="shared" si="33"/>
        <v>7356805</v>
      </c>
      <c r="J33">
        <f t="shared" si="33"/>
        <v>7356805</v>
      </c>
      <c r="K33">
        <f t="shared" si="33"/>
        <v>7356805</v>
      </c>
      <c r="L33">
        <f t="shared" si="33"/>
        <v>7356805</v>
      </c>
      <c r="M33">
        <f t="shared" si="33"/>
        <v>7356805</v>
      </c>
      <c r="N33">
        <f t="shared" si="33"/>
        <v>7356805</v>
      </c>
      <c r="O33" t="b">
        <f t="shared" si="3"/>
        <v>1</v>
      </c>
      <c r="P33" t="str">
        <f>dane!A32</f>
        <v>w32D</v>
      </c>
    </row>
    <row r="34" spans="1:16" x14ac:dyDescent="0.4">
      <c r="A34">
        <f t="shared" si="1"/>
        <v>0.16200000000000001</v>
      </c>
      <c r="B34">
        <f>SUM(dane!B33:C33)</f>
        <v>5856254</v>
      </c>
      <c r="C34">
        <f>SUM(dane!D33:E33)</f>
        <v>948807</v>
      </c>
      <c r="D34">
        <f t="shared" ref="D34:N34" si="34">IF(C34 &gt; 2*$B34, C34, ROUNDDOWN(C34*$A34, 0))</f>
        <v>153706</v>
      </c>
      <c r="E34">
        <f t="shared" si="34"/>
        <v>24900</v>
      </c>
      <c r="F34">
        <f t="shared" si="34"/>
        <v>4033</v>
      </c>
      <c r="G34">
        <f t="shared" si="34"/>
        <v>653</v>
      </c>
      <c r="H34">
        <f t="shared" si="34"/>
        <v>105</v>
      </c>
      <c r="I34">
        <f t="shared" si="34"/>
        <v>17</v>
      </c>
      <c r="J34">
        <f t="shared" si="34"/>
        <v>2</v>
      </c>
      <c r="K34">
        <f t="shared" si="34"/>
        <v>0</v>
      </c>
      <c r="L34">
        <f t="shared" si="34"/>
        <v>0</v>
      </c>
      <c r="M34">
        <f t="shared" si="34"/>
        <v>0</v>
      </c>
      <c r="N34">
        <f t="shared" si="34"/>
        <v>0</v>
      </c>
      <c r="O34" t="b">
        <f t="shared" si="3"/>
        <v>0</v>
      </c>
      <c r="P34" t="str">
        <f>dane!A33</f>
        <v>w33B</v>
      </c>
    </row>
    <row r="35" spans="1:16" x14ac:dyDescent="0.4">
      <c r="A35">
        <f t="shared" si="1"/>
        <v>17.4284</v>
      </c>
      <c r="B35">
        <f>SUM(dane!B34:C34)</f>
        <v>158033</v>
      </c>
      <c r="C35">
        <f>SUM(dane!D34:E34)</f>
        <v>2754275</v>
      </c>
      <c r="D35">
        <f t="shared" ref="D35:N35" si="35">IF(C35 &gt; 2*$B35, C35, ROUNDDOWN(C35*$A35, 0))</f>
        <v>2754275</v>
      </c>
      <c r="E35">
        <f t="shared" si="35"/>
        <v>2754275</v>
      </c>
      <c r="F35">
        <f t="shared" si="35"/>
        <v>2754275</v>
      </c>
      <c r="G35">
        <f t="shared" si="35"/>
        <v>2754275</v>
      </c>
      <c r="H35">
        <f t="shared" si="35"/>
        <v>2754275</v>
      </c>
      <c r="I35">
        <f t="shared" si="35"/>
        <v>2754275</v>
      </c>
      <c r="J35">
        <f t="shared" si="35"/>
        <v>2754275</v>
      </c>
      <c r="K35">
        <f t="shared" si="35"/>
        <v>2754275</v>
      </c>
      <c r="L35">
        <f t="shared" si="35"/>
        <v>2754275</v>
      </c>
      <c r="M35">
        <f t="shared" si="35"/>
        <v>2754275</v>
      </c>
      <c r="N35">
        <f t="shared" si="35"/>
        <v>2754275</v>
      </c>
      <c r="O35" t="b">
        <f t="shared" si="3"/>
        <v>1</v>
      </c>
      <c r="P35" t="str">
        <f>dane!A34</f>
        <v>w34C</v>
      </c>
    </row>
    <row r="36" spans="1:16" x14ac:dyDescent="0.4">
      <c r="A36">
        <f t="shared" si="1"/>
        <v>0.39850000000000002</v>
      </c>
      <c r="B36">
        <f>SUM(dane!B35:C35)</f>
        <v>4984142</v>
      </c>
      <c r="C36">
        <f>SUM(dane!D35:E35)</f>
        <v>1986529</v>
      </c>
      <c r="D36">
        <f t="shared" ref="D36:N36" si="36">IF(C36 &gt; 2*$B36, C36, ROUNDDOWN(C36*$A36, 0))</f>
        <v>791631</v>
      </c>
      <c r="E36">
        <f t="shared" si="36"/>
        <v>315464</v>
      </c>
      <c r="F36">
        <f t="shared" si="36"/>
        <v>125712</v>
      </c>
      <c r="G36">
        <f t="shared" si="36"/>
        <v>50096</v>
      </c>
      <c r="H36">
        <f t="shared" si="36"/>
        <v>19963</v>
      </c>
      <c r="I36">
        <f t="shared" si="36"/>
        <v>7955</v>
      </c>
      <c r="J36">
        <f t="shared" si="36"/>
        <v>3170</v>
      </c>
      <c r="K36">
        <f t="shared" si="36"/>
        <v>1263</v>
      </c>
      <c r="L36">
        <f t="shared" si="36"/>
        <v>503</v>
      </c>
      <c r="M36">
        <f t="shared" si="36"/>
        <v>200</v>
      </c>
      <c r="N36">
        <f t="shared" si="36"/>
        <v>79</v>
      </c>
      <c r="O36" t="b">
        <f t="shared" si="3"/>
        <v>0</v>
      </c>
      <c r="P36" t="str">
        <f>dane!A35</f>
        <v>w35C</v>
      </c>
    </row>
    <row r="37" spans="1:16" x14ac:dyDescent="0.4">
      <c r="A37">
        <f t="shared" si="1"/>
        <v>6.2600000000000003E-2</v>
      </c>
      <c r="B37">
        <f>SUM(dane!B36:C36)</f>
        <v>3653434</v>
      </c>
      <c r="C37">
        <f>SUM(dane!D36:E36)</f>
        <v>229037</v>
      </c>
      <c r="D37">
        <f t="shared" ref="D37:N37" si="37">IF(C37 &gt; 2*$B37, C37, ROUNDDOWN(C37*$A37, 0))</f>
        <v>14337</v>
      </c>
      <c r="E37">
        <f t="shared" si="37"/>
        <v>897</v>
      </c>
      <c r="F37">
        <f t="shared" si="37"/>
        <v>56</v>
      </c>
      <c r="G37">
        <f t="shared" si="37"/>
        <v>3</v>
      </c>
      <c r="H37">
        <f t="shared" si="37"/>
        <v>0</v>
      </c>
      <c r="I37">
        <f t="shared" si="37"/>
        <v>0</v>
      </c>
      <c r="J37">
        <f t="shared" si="37"/>
        <v>0</v>
      </c>
      <c r="K37">
        <f t="shared" si="37"/>
        <v>0</v>
      </c>
      <c r="L37">
        <f t="shared" si="37"/>
        <v>0</v>
      </c>
      <c r="M37">
        <f t="shared" si="37"/>
        <v>0</v>
      </c>
      <c r="N37">
        <f t="shared" si="37"/>
        <v>0</v>
      </c>
      <c r="O37" t="b">
        <f t="shared" si="3"/>
        <v>0</v>
      </c>
      <c r="P37" t="str">
        <f>dane!A36</f>
        <v>w36B</v>
      </c>
    </row>
    <row r="38" spans="1:16" x14ac:dyDescent="0.4">
      <c r="A38">
        <f t="shared" si="1"/>
        <v>0.81579999999999997</v>
      </c>
      <c r="B38">
        <f>SUM(dane!B37:C37)</f>
        <v>2921428</v>
      </c>
      <c r="C38">
        <f>SUM(dane!D37:E37)</f>
        <v>2383387</v>
      </c>
      <c r="D38">
        <f t="shared" ref="D38:N38" si="38">IF(C38 &gt; 2*$B38, C38, ROUNDDOWN(C38*$A38, 0))</f>
        <v>1944367</v>
      </c>
      <c r="E38">
        <f t="shared" si="38"/>
        <v>1586214</v>
      </c>
      <c r="F38">
        <f t="shared" si="38"/>
        <v>1294033</v>
      </c>
      <c r="G38">
        <f t="shared" si="38"/>
        <v>1055672</v>
      </c>
      <c r="H38">
        <f t="shared" si="38"/>
        <v>861217</v>
      </c>
      <c r="I38">
        <f t="shared" si="38"/>
        <v>702580</v>
      </c>
      <c r="J38">
        <f t="shared" si="38"/>
        <v>573164</v>
      </c>
      <c r="K38">
        <f t="shared" si="38"/>
        <v>467587</v>
      </c>
      <c r="L38">
        <f t="shared" si="38"/>
        <v>381457</v>
      </c>
      <c r="M38">
        <f t="shared" si="38"/>
        <v>311192</v>
      </c>
      <c r="N38">
        <f t="shared" si="38"/>
        <v>253870</v>
      </c>
      <c r="O38" t="b">
        <f t="shared" si="3"/>
        <v>0</v>
      </c>
      <c r="P38" t="str">
        <f>dane!A37</f>
        <v>w37A</v>
      </c>
    </row>
    <row r="39" spans="1:16" x14ac:dyDescent="0.4">
      <c r="A39">
        <f t="shared" si="1"/>
        <v>0.26690000000000003</v>
      </c>
      <c r="B39">
        <f>SUM(dane!B38:C38)</f>
        <v>3286803</v>
      </c>
      <c r="C39">
        <f>SUM(dane!D38:E38)</f>
        <v>877403</v>
      </c>
      <c r="D39">
        <f t="shared" ref="D39:N39" si="39">IF(C39 &gt; 2*$B39, C39, ROUNDDOWN(C39*$A39, 0))</f>
        <v>234178</v>
      </c>
      <c r="E39">
        <f t="shared" si="39"/>
        <v>62502</v>
      </c>
      <c r="F39">
        <f t="shared" si="39"/>
        <v>16681</v>
      </c>
      <c r="G39">
        <f t="shared" si="39"/>
        <v>4452</v>
      </c>
      <c r="H39">
        <f t="shared" si="39"/>
        <v>1188</v>
      </c>
      <c r="I39">
        <f t="shared" si="39"/>
        <v>317</v>
      </c>
      <c r="J39">
        <f t="shared" si="39"/>
        <v>84</v>
      </c>
      <c r="K39">
        <f t="shared" si="39"/>
        <v>22</v>
      </c>
      <c r="L39">
        <f t="shared" si="39"/>
        <v>5</v>
      </c>
      <c r="M39">
        <f t="shared" si="39"/>
        <v>1</v>
      </c>
      <c r="N39">
        <f t="shared" si="39"/>
        <v>0</v>
      </c>
      <c r="O39" t="b">
        <f t="shared" si="3"/>
        <v>0</v>
      </c>
      <c r="P39" t="str">
        <f>dane!A38</f>
        <v>w38B</v>
      </c>
    </row>
    <row r="40" spans="1:16" x14ac:dyDescent="0.4">
      <c r="A40">
        <f t="shared" si="1"/>
        <v>5.6017999999999999</v>
      </c>
      <c r="B40">
        <f>SUM(dane!B39:C39)</f>
        <v>1063625</v>
      </c>
      <c r="C40">
        <f>SUM(dane!D39:E39)</f>
        <v>5958241</v>
      </c>
      <c r="D40">
        <f t="shared" ref="D40:N40" si="40">IF(C40 &gt; 2*$B40, C40, ROUNDDOWN(C40*$A40, 0))</f>
        <v>5958241</v>
      </c>
      <c r="E40">
        <f t="shared" si="40"/>
        <v>5958241</v>
      </c>
      <c r="F40">
        <f t="shared" si="40"/>
        <v>5958241</v>
      </c>
      <c r="G40">
        <f t="shared" si="40"/>
        <v>5958241</v>
      </c>
      <c r="H40">
        <f t="shared" si="40"/>
        <v>5958241</v>
      </c>
      <c r="I40">
        <f t="shared" si="40"/>
        <v>5958241</v>
      </c>
      <c r="J40">
        <f t="shared" si="40"/>
        <v>5958241</v>
      </c>
      <c r="K40">
        <f t="shared" si="40"/>
        <v>5958241</v>
      </c>
      <c r="L40">
        <f t="shared" si="40"/>
        <v>5958241</v>
      </c>
      <c r="M40">
        <f t="shared" si="40"/>
        <v>5958241</v>
      </c>
      <c r="N40">
        <f t="shared" si="40"/>
        <v>5958241</v>
      </c>
      <c r="O40" t="b">
        <f t="shared" si="3"/>
        <v>1</v>
      </c>
      <c r="P40" t="str">
        <f>dane!A39</f>
        <v>w39D</v>
      </c>
    </row>
    <row r="41" spans="1:16" x14ac:dyDescent="0.4">
      <c r="A41">
        <f t="shared" si="1"/>
        <v>2.2675999999999998</v>
      </c>
      <c r="B41">
        <f>SUM(dane!B40:C40)</f>
        <v>2270638</v>
      </c>
      <c r="C41">
        <f>SUM(dane!D40:E40)</f>
        <v>5149121</v>
      </c>
      <c r="D41">
        <f t="shared" ref="D41:N41" si="41">IF(C41 &gt; 2*$B41, C41, ROUNDDOWN(C41*$A41, 0))</f>
        <v>5149121</v>
      </c>
      <c r="E41">
        <f t="shared" si="41"/>
        <v>5149121</v>
      </c>
      <c r="F41">
        <f t="shared" si="41"/>
        <v>5149121</v>
      </c>
      <c r="G41">
        <f t="shared" si="41"/>
        <v>5149121</v>
      </c>
      <c r="H41">
        <f t="shared" si="41"/>
        <v>5149121</v>
      </c>
      <c r="I41">
        <f t="shared" si="41"/>
        <v>5149121</v>
      </c>
      <c r="J41">
        <f t="shared" si="41"/>
        <v>5149121</v>
      </c>
      <c r="K41">
        <f t="shared" si="41"/>
        <v>5149121</v>
      </c>
      <c r="L41">
        <f t="shared" si="41"/>
        <v>5149121</v>
      </c>
      <c r="M41">
        <f t="shared" si="41"/>
        <v>5149121</v>
      </c>
      <c r="N41">
        <f t="shared" si="41"/>
        <v>5149121</v>
      </c>
      <c r="O41" t="b">
        <f t="shared" si="3"/>
        <v>1</v>
      </c>
      <c r="P41" t="str">
        <f>dane!A40</f>
        <v>w40A</v>
      </c>
    </row>
    <row r="42" spans="1:16" x14ac:dyDescent="0.4">
      <c r="A42">
        <f t="shared" si="1"/>
        <v>6.8999999999999999E-3</v>
      </c>
      <c r="B42">
        <f>SUM(dane!B41:C41)</f>
        <v>4318105</v>
      </c>
      <c r="C42">
        <f>SUM(dane!D41:E41)</f>
        <v>29991</v>
      </c>
      <c r="D42">
        <f t="shared" ref="D42:N42" si="42">IF(C42 &gt; 2*$B42, C42, ROUNDDOWN(C42*$A42, 0))</f>
        <v>206</v>
      </c>
      <c r="E42">
        <f t="shared" si="42"/>
        <v>1</v>
      </c>
      <c r="F42">
        <f t="shared" si="42"/>
        <v>0</v>
      </c>
      <c r="G42">
        <f t="shared" si="42"/>
        <v>0</v>
      </c>
      <c r="H42">
        <f t="shared" si="42"/>
        <v>0</v>
      </c>
      <c r="I42">
        <f t="shared" si="42"/>
        <v>0</v>
      </c>
      <c r="J42">
        <f t="shared" si="42"/>
        <v>0</v>
      </c>
      <c r="K42">
        <f t="shared" si="42"/>
        <v>0</v>
      </c>
      <c r="L42">
        <f t="shared" si="42"/>
        <v>0</v>
      </c>
      <c r="M42">
        <f t="shared" si="42"/>
        <v>0</v>
      </c>
      <c r="N42">
        <f t="shared" si="42"/>
        <v>0</v>
      </c>
      <c r="O42" t="b">
        <f t="shared" si="3"/>
        <v>0</v>
      </c>
      <c r="P42" t="str">
        <f>dane!A41</f>
        <v>w41D</v>
      </c>
    </row>
    <row r="43" spans="1:16" x14ac:dyDescent="0.4">
      <c r="A43">
        <f t="shared" si="1"/>
        <v>0.15989999999999999</v>
      </c>
      <c r="B43">
        <f>SUM(dane!B42:C42)</f>
        <v>4544199</v>
      </c>
      <c r="C43">
        <f>SUM(dane!D42:E42)</f>
        <v>726835</v>
      </c>
      <c r="D43">
        <f t="shared" ref="D43:N43" si="43">IF(C43 &gt; 2*$B43, C43, ROUNDDOWN(C43*$A43, 0))</f>
        <v>116220</v>
      </c>
      <c r="E43">
        <f t="shared" si="43"/>
        <v>18583</v>
      </c>
      <c r="F43">
        <f t="shared" si="43"/>
        <v>2971</v>
      </c>
      <c r="G43">
        <f t="shared" si="43"/>
        <v>475</v>
      </c>
      <c r="H43">
        <f t="shared" si="43"/>
        <v>75</v>
      </c>
      <c r="I43">
        <f t="shared" si="43"/>
        <v>11</v>
      </c>
      <c r="J43">
        <f t="shared" si="43"/>
        <v>1</v>
      </c>
      <c r="K43">
        <f t="shared" si="43"/>
        <v>0</v>
      </c>
      <c r="L43">
        <f t="shared" si="43"/>
        <v>0</v>
      </c>
      <c r="M43">
        <f t="shared" si="43"/>
        <v>0</v>
      </c>
      <c r="N43">
        <f t="shared" si="43"/>
        <v>0</v>
      </c>
      <c r="O43" t="b">
        <f t="shared" si="3"/>
        <v>0</v>
      </c>
      <c r="P43" t="str">
        <f>dane!A42</f>
        <v>w42B</v>
      </c>
    </row>
    <row r="44" spans="1:16" x14ac:dyDescent="0.4">
      <c r="A44">
        <f t="shared" si="1"/>
        <v>1.47E-2</v>
      </c>
      <c r="B44">
        <f>SUM(dane!B43:C43)</f>
        <v>5125651</v>
      </c>
      <c r="C44">
        <f>SUM(dane!D43:E43)</f>
        <v>75752</v>
      </c>
      <c r="D44">
        <f t="shared" ref="D44:N44" si="44">IF(C44 &gt; 2*$B44, C44, ROUNDDOWN(C44*$A44, 0))</f>
        <v>1113</v>
      </c>
      <c r="E44">
        <f t="shared" si="44"/>
        <v>16</v>
      </c>
      <c r="F44">
        <f t="shared" si="44"/>
        <v>0</v>
      </c>
      <c r="G44">
        <f t="shared" si="44"/>
        <v>0</v>
      </c>
      <c r="H44">
        <f t="shared" si="44"/>
        <v>0</v>
      </c>
      <c r="I44">
        <f t="shared" si="44"/>
        <v>0</v>
      </c>
      <c r="J44">
        <f t="shared" si="44"/>
        <v>0</v>
      </c>
      <c r="K44">
        <f t="shared" si="44"/>
        <v>0</v>
      </c>
      <c r="L44">
        <f t="shared" si="44"/>
        <v>0</v>
      </c>
      <c r="M44">
        <f t="shared" si="44"/>
        <v>0</v>
      </c>
      <c r="N44">
        <f t="shared" si="44"/>
        <v>0</v>
      </c>
      <c r="O44" t="b">
        <f t="shared" si="3"/>
        <v>0</v>
      </c>
      <c r="P44" t="str">
        <f>dane!A43</f>
        <v>w43D</v>
      </c>
    </row>
    <row r="45" spans="1:16" x14ac:dyDescent="0.4">
      <c r="A45">
        <f t="shared" si="1"/>
        <v>1.2096</v>
      </c>
      <c r="B45">
        <f>SUM(dane!B44:C44)</f>
        <v>1673241</v>
      </c>
      <c r="C45">
        <f>SUM(dane!D44:E44)</f>
        <v>2023958</v>
      </c>
      <c r="D45">
        <f t="shared" ref="D45:N45" si="45">IF(C45 &gt; 2*$B45, C45, ROUNDDOWN(C45*$A45, 0))</f>
        <v>2448179</v>
      </c>
      <c r="E45">
        <f t="shared" si="45"/>
        <v>2961317</v>
      </c>
      <c r="F45">
        <f t="shared" si="45"/>
        <v>3582009</v>
      </c>
      <c r="G45">
        <f t="shared" si="45"/>
        <v>3582009</v>
      </c>
      <c r="H45">
        <f t="shared" si="45"/>
        <v>3582009</v>
      </c>
      <c r="I45">
        <f t="shared" si="45"/>
        <v>3582009</v>
      </c>
      <c r="J45">
        <f t="shared" si="45"/>
        <v>3582009</v>
      </c>
      <c r="K45">
        <f t="shared" si="45"/>
        <v>3582009</v>
      </c>
      <c r="L45">
        <f t="shared" si="45"/>
        <v>3582009</v>
      </c>
      <c r="M45">
        <f t="shared" si="45"/>
        <v>3582009</v>
      </c>
      <c r="N45">
        <f t="shared" si="45"/>
        <v>3582009</v>
      </c>
      <c r="O45" t="b">
        <f t="shared" si="3"/>
        <v>1</v>
      </c>
      <c r="P45" t="str">
        <f>dane!A44</f>
        <v>w44C</v>
      </c>
    </row>
    <row r="46" spans="1:16" x14ac:dyDescent="0.4">
      <c r="A46">
        <f t="shared" si="1"/>
        <v>1.4444999999999999</v>
      </c>
      <c r="B46">
        <f>SUM(dane!B45:C45)</f>
        <v>2257874</v>
      </c>
      <c r="C46">
        <f>SUM(dane!D45:E45)</f>
        <v>3261598</v>
      </c>
      <c r="D46">
        <f t="shared" ref="D46:N46" si="46">IF(C46 &gt; 2*$B46, C46, ROUNDDOWN(C46*$A46, 0))</f>
        <v>4711378</v>
      </c>
      <c r="E46">
        <f t="shared" si="46"/>
        <v>4711378</v>
      </c>
      <c r="F46">
        <f t="shared" si="46"/>
        <v>4711378</v>
      </c>
      <c r="G46">
        <f t="shared" si="46"/>
        <v>4711378</v>
      </c>
      <c r="H46">
        <f t="shared" si="46"/>
        <v>4711378</v>
      </c>
      <c r="I46">
        <f t="shared" si="46"/>
        <v>4711378</v>
      </c>
      <c r="J46">
        <f t="shared" si="46"/>
        <v>4711378</v>
      </c>
      <c r="K46">
        <f t="shared" si="46"/>
        <v>4711378</v>
      </c>
      <c r="L46">
        <f t="shared" si="46"/>
        <v>4711378</v>
      </c>
      <c r="M46">
        <f t="shared" si="46"/>
        <v>4711378</v>
      </c>
      <c r="N46">
        <f t="shared" si="46"/>
        <v>4711378</v>
      </c>
      <c r="O46" t="b">
        <f t="shared" si="3"/>
        <v>1</v>
      </c>
      <c r="P46" t="str">
        <f>dane!A45</f>
        <v>w45B</v>
      </c>
    </row>
    <row r="47" spans="1:16" x14ac:dyDescent="0.4">
      <c r="A47">
        <f t="shared" si="1"/>
        <v>19.212599999999998</v>
      </c>
      <c r="B47">
        <f>SUM(dane!B46:C46)</f>
        <v>286380</v>
      </c>
      <c r="C47">
        <f>SUM(dane!D46:E46)</f>
        <v>5502111</v>
      </c>
      <c r="D47">
        <f t="shared" ref="D47:N47" si="47">IF(C47 &gt; 2*$B47, C47, ROUNDDOWN(C47*$A47, 0))</f>
        <v>5502111</v>
      </c>
      <c r="E47">
        <f t="shared" si="47"/>
        <v>5502111</v>
      </c>
      <c r="F47">
        <f t="shared" si="47"/>
        <v>5502111</v>
      </c>
      <c r="G47">
        <f t="shared" si="47"/>
        <v>5502111</v>
      </c>
      <c r="H47">
        <f t="shared" si="47"/>
        <v>5502111</v>
      </c>
      <c r="I47">
        <f t="shared" si="47"/>
        <v>5502111</v>
      </c>
      <c r="J47">
        <f t="shared" si="47"/>
        <v>5502111</v>
      </c>
      <c r="K47">
        <f t="shared" si="47"/>
        <v>5502111</v>
      </c>
      <c r="L47">
        <f t="shared" si="47"/>
        <v>5502111</v>
      </c>
      <c r="M47">
        <f t="shared" si="47"/>
        <v>5502111</v>
      </c>
      <c r="N47">
        <f t="shared" si="47"/>
        <v>5502111</v>
      </c>
      <c r="O47" t="b">
        <f t="shared" si="3"/>
        <v>1</v>
      </c>
      <c r="P47" t="str">
        <f>dane!A46</f>
        <v>w46C</v>
      </c>
    </row>
    <row r="48" spans="1:16" x14ac:dyDescent="0.4">
      <c r="A48">
        <f t="shared" si="1"/>
        <v>2.1524000000000001</v>
      </c>
      <c r="B48">
        <f>SUM(dane!B47:C47)</f>
        <v>2503710</v>
      </c>
      <c r="C48">
        <f>SUM(dane!D47:E47)</f>
        <v>5389136</v>
      </c>
      <c r="D48">
        <f t="shared" ref="D48:N48" si="48">IF(C48 &gt; 2*$B48, C48, ROUNDDOWN(C48*$A48, 0))</f>
        <v>5389136</v>
      </c>
      <c r="E48">
        <f t="shared" si="48"/>
        <v>5389136</v>
      </c>
      <c r="F48">
        <f t="shared" si="48"/>
        <v>5389136</v>
      </c>
      <c r="G48">
        <f t="shared" si="48"/>
        <v>5389136</v>
      </c>
      <c r="H48">
        <f t="shared" si="48"/>
        <v>5389136</v>
      </c>
      <c r="I48">
        <f t="shared" si="48"/>
        <v>5389136</v>
      </c>
      <c r="J48">
        <f t="shared" si="48"/>
        <v>5389136</v>
      </c>
      <c r="K48">
        <f t="shared" si="48"/>
        <v>5389136</v>
      </c>
      <c r="L48">
        <f t="shared" si="48"/>
        <v>5389136</v>
      </c>
      <c r="M48">
        <f t="shared" si="48"/>
        <v>5389136</v>
      </c>
      <c r="N48">
        <f t="shared" si="48"/>
        <v>5389136</v>
      </c>
      <c r="O48" t="b">
        <f t="shared" si="3"/>
        <v>1</v>
      </c>
      <c r="P48" t="str">
        <f>dane!A47</f>
        <v>w47B</v>
      </c>
    </row>
    <row r="49" spans="1:16" x14ac:dyDescent="0.4">
      <c r="A49">
        <f t="shared" si="1"/>
        <v>1.0593999999999999</v>
      </c>
      <c r="B49">
        <f>SUM(dane!B48:C48)</f>
        <v>5369399</v>
      </c>
      <c r="C49">
        <f>SUM(dane!D48:E48)</f>
        <v>5688389</v>
      </c>
      <c r="D49">
        <f t="shared" ref="D49:N49" si="49">IF(C49 &gt; 2*$B49, C49, ROUNDDOWN(C49*$A49, 0))</f>
        <v>6026279</v>
      </c>
      <c r="E49">
        <f t="shared" si="49"/>
        <v>6384239</v>
      </c>
      <c r="F49">
        <f t="shared" si="49"/>
        <v>6763462</v>
      </c>
      <c r="G49">
        <f t="shared" si="49"/>
        <v>7165211</v>
      </c>
      <c r="H49">
        <f t="shared" si="49"/>
        <v>7590824</v>
      </c>
      <c r="I49">
        <f t="shared" si="49"/>
        <v>8041718</v>
      </c>
      <c r="J49">
        <f t="shared" si="49"/>
        <v>8519396</v>
      </c>
      <c r="K49">
        <f t="shared" si="49"/>
        <v>9025448</v>
      </c>
      <c r="L49">
        <f t="shared" si="49"/>
        <v>9561559</v>
      </c>
      <c r="M49">
        <f t="shared" si="49"/>
        <v>10129515</v>
      </c>
      <c r="N49">
        <f t="shared" si="49"/>
        <v>10731208</v>
      </c>
      <c r="O49" t="b">
        <f t="shared" si="3"/>
        <v>0</v>
      </c>
      <c r="P49" t="str">
        <f>dane!A48</f>
        <v>w48C</v>
      </c>
    </row>
    <row r="50" spans="1:16" x14ac:dyDescent="0.4">
      <c r="A50">
        <f t="shared" si="1"/>
        <v>11.7956</v>
      </c>
      <c r="B50">
        <f>SUM(dane!B49:C49)</f>
        <v>516909</v>
      </c>
      <c r="C50">
        <f>SUM(dane!D49:E49)</f>
        <v>6097264</v>
      </c>
      <c r="D50">
        <f t="shared" ref="D50:N50" si="50">IF(C50 &gt; 2*$B50, C50, ROUNDDOWN(C50*$A50, 0))</f>
        <v>6097264</v>
      </c>
      <c r="E50">
        <f t="shared" si="50"/>
        <v>6097264</v>
      </c>
      <c r="F50">
        <f t="shared" si="50"/>
        <v>6097264</v>
      </c>
      <c r="G50">
        <f t="shared" si="50"/>
        <v>6097264</v>
      </c>
      <c r="H50">
        <f t="shared" si="50"/>
        <v>6097264</v>
      </c>
      <c r="I50">
        <f t="shared" si="50"/>
        <v>6097264</v>
      </c>
      <c r="J50">
        <f t="shared" si="50"/>
        <v>6097264</v>
      </c>
      <c r="K50">
        <f t="shared" si="50"/>
        <v>6097264</v>
      </c>
      <c r="L50">
        <f t="shared" si="50"/>
        <v>6097264</v>
      </c>
      <c r="M50">
        <f t="shared" si="50"/>
        <v>6097264</v>
      </c>
      <c r="N50">
        <f t="shared" si="50"/>
        <v>6097264</v>
      </c>
      <c r="O50" t="b">
        <f t="shared" si="3"/>
        <v>1</v>
      </c>
      <c r="P50" t="str">
        <f>dane!A49</f>
        <v>w49C</v>
      </c>
    </row>
    <row r="51" spans="1:16" x14ac:dyDescent="0.4">
      <c r="A51">
        <f t="shared" si="1"/>
        <v>0.71289999999999998</v>
      </c>
      <c r="B51">
        <f>SUM(dane!B50:C50)</f>
        <v>5119414</v>
      </c>
      <c r="C51">
        <f>SUM(dane!D50:E50)</f>
        <v>3649895</v>
      </c>
      <c r="D51">
        <f t="shared" ref="D51:N51" si="51">IF(C51 &gt; 2*$B51, C51, ROUNDDOWN(C51*$A51, 0))</f>
        <v>2602010</v>
      </c>
      <c r="E51">
        <f t="shared" si="51"/>
        <v>1854972</v>
      </c>
      <c r="F51">
        <f t="shared" si="51"/>
        <v>1322409</v>
      </c>
      <c r="G51">
        <f t="shared" si="51"/>
        <v>942745</v>
      </c>
      <c r="H51">
        <f t="shared" si="51"/>
        <v>672082</v>
      </c>
      <c r="I51">
        <f t="shared" si="51"/>
        <v>479127</v>
      </c>
      <c r="J51">
        <f t="shared" si="51"/>
        <v>341569</v>
      </c>
      <c r="K51">
        <f t="shared" si="51"/>
        <v>243504</v>
      </c>
      <c r="L51">
        <f t="shared" si="51"/>
        <v>173594</v>
      </c>
      <c r="M51">
        <f t="shared" si="51"/>
        <v>123755</v>
      </c>
      <c r="N51">
        <f t="shared" si="51"/>
        <v>88224</v>
      </c>
      <c r="O51" t="b">
        <f t="shared" si="3"/>
        <v>0</v>
      </c>
      <c r="P51" t="str">
        <f>dane!A50</f>
        <v>w50B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dane</vt:lpstr>
      <vt:lpstr>5.1</vt:lpstr>
      <vt:lpstr>5.2</vt:lpstr>
      <vt:lpstr>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wojnarowski</dc:creator>
  <cp:lastModifiedBy>marcin wojnarowski</cp:lastModifiedBy>
  <dcterms:created xsi:type="dcterms:W3CDTF">2019-03-14T21:38:34Z</dcterms:created>
  <dcterms:modified xsi:type="dcterms:W3CDTF">2019-03-14T22:35:00Z</dcterms:modified>
</cp:coreProperties>
</file>