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200" windowHeight="6560" activeTab="1"/>
  </bookViews>
  <sheets>
    <sheet name="2025年投资计划汇总" sheetId="1" r:id="rId1"/>
    <sheet name="2025年一季度投资计划汇总" sheetId="2" r:id="rId2"/>
    <sheet name="资本化" sheetId="3" r:id="rId3"/>
    <sheet name="费用化" sheetId="4" r:id="rId4"/>
    <sheet name="科技" sheetId="7" r:id="rId5"/>
    <sheet name="维简费" sheetId="5" r:id="rId6"/>
    <sheet name="安全费" sheetId="8" r:id="rId7"/>
    <sheet name="信息化" sheetId="6" r:id="rId8"/>
    <sheet name="矿山环境治理基金" sheetId="9" r:id="rId9"/>
  </sheets>
  <externalReferences>
    <externalReference r:id="rId11"/>
  </externalReferences>
  <definedNames>
    <definedName name="_xlnm.Print_Titles" localSheetId="0">'2025年投资计划汇总'!$B:$C,'2025年投资计划汇总'!$1:$1</definedName>
    <definedName name="_xlnm.Print_Titles" localSheetId="6">安全费!$1:$2</definedName>
    <definedName name="_xlnm.Print_Titles" localSheetId="3">费用化!$1:$2</definedName>
    <definedName name="_xlnm.Print_Titles" localSheetId="4">科技!$1:$2</definedName>
    <definedName name="_xlnm.Print_Titles" localSheetId="5">维简费!$1:$2</definedName>
    <definedName name="_xlnm.Print_Titles" localSheetId="2">资本化!$1:$2</definedName>
  </definedNames>
  <calcPr calcId="144525"/>
</workbook>
</file>

<file path=xl/sharedStrings.xml><?xml version="1.0" encoding="utf-8"?>
<sst xmlns="http://schemas.openxmlformats.org/spreadsheetml/2006/main" count="11404" uniqueCount="2810">
  <si>
    <t>2025年投资计划合计表</t>
  </si>
  <si>
    <t>单位：万元</t>
  </si>
  <si>
    <t>序号</t>
  </si>
  <si>
    <t>单位</t>
  </si>
  <si>
    <t>资本化</t>
  </si>
  <si>
    <t>费用化</t>
  </si>
  <si>
    <t>信息化</t>
  </si>
  <si>
    <t>科技化</t>
  </si>
  <si>
    <t>维简费</t>
  </si>
  <si>
    <t>安全费</t>
  </si>
  <si>
    <t>矿山治理基金               （账户内使用）</t>
  </si>
  <si>
    <t>修理</t>
  </si>
  <si>
    <t>工程</t>
  </si>
  <si>
    <t>搬家倒面费</t>
  </si>
  <si>
    <t>外委服务费</t>
  </si>
  <si>
    <t>专业化服务费</t>
  </si>
  <si>
    <t>技术服务费</t>
  </si>
  <si>
    <t>租赁</t>
  </si>
  <si>
    <t>保险费</t>
  </si>
  <si>
    <t>其他</t>
  </si>
  <si>
    <t>设备</t>
  </si>
  <si>
    <t>其他资本化项目</t>
  </si>
  <si>
    <t>新增</t>
  </si>
  <si>
    <t>结转</t>
  </si>
  <si>
    <t>日常修理</t>
  </si>
  <si>
    <t>固定资产大修</t>
  </si>
  <si>
    <t>零星维修</t>
  </si>
  <si>
    <t>地面工程</t>
  </si>
  <si>
    <t>井下工程</t>
  </si>
  <si>
    <t>节能环保支出</t>
  </si>
  <si>
    <t>其他服务</t>
  </si>
  <si>
    <t>设备租赁</t>
  </si>
  <si>
    <t>其他租赁</t>
  </si>
  <si>
    <t>土建工程</t>
  </si>
  <si>
    <t>零星工程</t>
  </si>
  <si>
    <t>矿务工程</t>
  </si>
  <si>
    <t>计划项目数量</t>
  </si>
  <si>
    <t>计划金额</t>
  </si>
  <si>
    <t>合计</t>
  </si>
  <si>
    <t>万利一矿</t>
  </si>
  <si>
    <t>李家壕矿</t>
  </si>
  <si>
    <t>神山露天矿</t>
  </si>
  <si>
    <t>水泉露天矿</t>
  </si>
  <si>
    <t>洗选分公司</t>
  </si>
  <si>
    <t>/</t>
  </si>
  <si>
    <t>运销分公司</t>
  </si>
  <si>
    <t>神鹿资产管理中心</t>
  </si>
  <si>
    <t>后勤服务中心</t>
  </si>
  <si>
    <t>公司本部及其他</t>
  </si>
  <si>
    <t>2025年一季度投资计划合计表</t>
  </si>
  <si>
    <t>共享中心</t>
  </si>
  <si>
    <r>
      <rPr>
        <b/>
        <sz val="16"/>
        <color rgb="FF000000"/>
        <rFont val="宋体"/>
        <charset val="134"/>
      </rPr>
      <t xml:space="preserve">2025年资本化投资计划及一季度投资计划
                                                                                         </t>
    </r>
    <r>
      <rPr>
        <b/>
        <sz val="10"/>
        <color rgb="FF000000"/>
        <rFont val="宋体"/>
        <charset val="134"/>
      </rPr>
      <t>单位：万元</t>
    </r>
  </si>
  <si>
    <t>项目名称</t>
  </si>
  <si>
    <t>规格型号</t>
  </si>
  <si>
    <t>数量</t>
  </si>
  <si>
    <t>项目总投资</t>
  </si>
  <si>
    <t>年度计划</t>
  </si>
  <si>
    <t>一季度计划</t>
  </si>
  <si>
    <t>本季度计划完成状态</t>
  </si>
  <si>
    <t>一月计划</t>
  </si>
  <si>
    <t>本月计划完成状态</t>
  </si>
  <si>
    <t>二月计划</t>
  </si>
  <si>
    <t>三月计划</t>
  </si>
  <si>
    <t>备注</t>
  </si>
  <si>
    <t>资本化项目合计</t>
  </si>
  <si>
    <t>例编制预算\招标\编制标书\付账XX万元</t>
  </si>
  <si>
    <t>一</t>
  </si>
  <si>
    <t>（一）</t>
  </si>
  <si>
    <t>设备购置</t>
  </si>
  <si>
    <t>设备购置——结转</t>
  </si>
  <si>
    <t>1</t>
  </si>
  <si>
    <t>液压支架</t>
  </si>
  <si>
    <t>ZY12000/13/26D</t>
  </si>
  <si>
    <t>台</t>
  </si>
  <si>
    <t>2024年结转</t>
  </si>
  <si>
    <t>2</t>
  </si>
  <si>
    <t>采煤机</t>
  </si>
  <si>
    <t>MG610/1462-WD</t>
  </si>
  <si>
    <t>3</t>
  </si>
  <si>
    <t>MG650/1670-WD</t>
  </si>
  <si>
    <t>25年3月到货</t>
  </si>
  <si>
    <t>4</t>
  </si>
  <si>
    <t>MG900/2490-GWD</t>
  </si>
  <si>
    <t>付款1162.8万元</t>
  </si>
  <si>
    <t>5</t>
  </si>
  <si>
    <t>刮板运输机</t>
  </si>
  <si>
    <t>SGZ1000/3*1000</t>
  </si>
  <si>
    <t>套</t>
  </si>
  <si>
    <t>付款766.8万元</t>
  </si>
  <si>
    <t>6</t>
  </si>
  <si>
    <t>SGZ1000/3*1200</t>
  </si>
  <si>
    <t>预计11月到货</t>
  </si>
  <si>
    <t>挂账</t>
  </si>
  <si>
    <t>7</t>
  </si>
  <si>
    <t>转载机</t>
  </si>
  <si>
    <t>SZZ1350/525</t>
  </si>
  <si>
    <t>付款132万元</t>
  </si>
  <si>
    <t>8</t>
  </si>
  <si>
    <t>破碎机</t>
  </si>
  <si>
    <t>PCM525</t>
  </si>
  <si>
    <t>付款45万元</t>
  </si>
  <si>
    <t>9</t>
  </si>
  <si>
    <t>自移机尾ZY2700</t>
  </si>
  <si>
    <t>ZY2700</t>
  </si>
  <si>
    <t>付款33万元</t>
  </si>
  <si>
    <t>10</t>
  </si>
  <si>
    <t>自移列车</t>
  </si>
  <si>
    <t>KDYZ40-40/2000</t>
  </si>
  <si>
    <t>设备已到货安装1部</t>
  </si>
  <si>
    <t>11</t>
  </si>
  <si>
    <t>自移设备列车</t>
  </si>
  <si>
    <t>ZLT-1400/2000</t>
  </si>
  <si>
    <t>设备已到货安装</t>
  </si>
  <si>
    <t>12</t>
  </si>
  <si>
    <t>变频器</t>
  </si>
  <si>
    <t>BPJV5-3*1600\3.3</t>
  </si>
  <si>
    <t>设备已到货，未安装</t>
  </si>
  <si>
    <t>13</t>
  </si>
  <si>
    <t>集成供液系统</t>
  </si>
  <si>
    <t>乳化液泵站（BRW800/37.5）；喷雾泵站（BPW500/16）</t>
  </si>
  <si>
    <t>11月到货</t>
  </si>
  <si>
    <t>14</t>
  </si>
  <si>
    <t>掘锚机</t>
  </si>
  <si>
    <t>MB670-1</t>
  </si>
  <si>
    <t>9月中旬到货</t>
  </si>
  <si>
    <t>15</t>
  </si>
  <si>
    <t>自移机尾</t>
  </si>
  <si>
    <t>DWZY1000/1500</t>
  </si>
  <si>
    <t>付款371.7万元</t>
  </si>
  <si>
    <t>16</t>
  </si>
  <si>
    <t>煤矿用带式转载机</t>
  </si>
  <si>
    <t>DZY100/160/3×45</t>
  </si>
  <si>
    <t>付款286.2万元</t>
  </si>
  <si>
    <t>17</t>
  </si>
  <si>
    <t>煤矿用锚杆转载机组</t>
  </si>
  <si>
    <t>MZHB5-1500/24</t>
  </si>
  <si>
    <t>付款264.3万元</t>
  </si>
  <si>
    <t>18</t>
  </si>
  <si>
    <t>带式输送机</t>
  </si>
  <si>
    <t>DSJ100/100/2*355</t>
  </si>
  <si>
    <t>付款270万元</t>
  </si>
  <si>
    <t>19</t>
  </si>
  <si>
    <t>永磁电动滚筒</t>
  </si>
  <si>
    <t>STYB160-3.15-800×1200(660/1140)</t>
  </si>
  <si>
    <t>付款36万元</t>
  </si>
  <si>
    <t>20</t>
  </si>
  <si>
    <t>矿用隔爆型三相永磁电动滚筒</t>
  </si>
  <si>
    <t>STYB55-2.5-630×1000(660/1140)</t>
  </si>
  <si>
    <t>21</t>
  </si>
  <si>
    <t>BPJ1-75/1140</t>
  </si>
  <si>
    <t>付款48万元</t>
  </si>
  <si>
    <t>22</t>
  </si>
  <si>
    <t>BPJ1-200/1140</t>
  </si>
  <si>
    <t>付款42万元</t>
  </si>
  <si>
    <t>23</t>
  </si>
  <si>
    <t>气动单轨吊车</t>
  </si>
  <si>
    <t>24</t>
  </si>
  <si>
    <t>液压机械臂</t>
  </si>
  <si>
    <t>25</t>
  </si>
  <si>
    <t>煤矿用液压锚杆钻车（胶轮双臂）</t>
  </si>
  <si>
    <t>双臂锚杆钻车</t>
  </si>
  <si>
    <t>已签订合同</t>
  </si>
  <si>
    <t>26</t>
  </si>
  <si>
    <t>煤矿用液压挖掘机</t>
  </si>
  <si>
    <t>付款42.9万元</t>
  </si>
  <si>
    <t>27</t>
  </si>
  <si>
    <t>矿用气动注液泵</t>
  </si>
  <si>
    <t>矿用气动注液泵\2ZYBQ-2/32</t>
  </si>
  <si>
    <t>付款4.5万元</t>
  </si>
  <si>
    <t>28</t>
  </si>
  <si>
    <t>顺槽胶带机</t>
  </si>
  <si>
    <t>DSJ140/250/3×560</t>
  </si>
  <si>
    <t>设备已到货使用</t>
  </si>
  <si>
    <t>完成挂账</t>
  </si>
  <si>
    <t>29</t>
  </si>
  <si>
    <t>永磁同步变频电动机</t>
  </si>
  <si>
    <t>TBVF-1250</t>
  </si>
  <si>
    <t>30</t>
  </si>
  <si>
    <t>JNG2-J010/2000-DN\10kV 0-120Hz 1600kW</t>
  </si>
  <si>
    <t>31</t>
  </si>
  <si>
    <t>TBVF-450</t>
  </si>
  <si>
    <t>32</t>
  </si>
  <si>
    <t>隔爆永磁除铁器</t>
  </si>
  <si>
    <t>RBCYD-12T3/1200mm/3.15m/s</t>
  </si>
  <si>
    <t>33</t>
  </si>
  <si>
    <t>隔爆电磁除铁器</t>
  </si>
  <si>
    <t>1800mm</t>
  </si>
  <si>
    <t>34</t>
  </si>
  <si>
    <t>RBCYD-16T3/1600mm</t>
  </si>
  <si>
    <t>35</t>
  </si>
  <si>
    <t>矿用集中润滑装置</t>
  </si>
  <si>
    <t>矿用智能润滑系统</t>
  </si>
  <si>
    <t>36</t>
  </si>
  <si>
    <t>给煤机</t>
  </si>
  <si>
    <t>GDD4400</t>
  </si>
  <si>
    <t>37</t>
  </si>
  <si>
    <t>灰分仪</t>
  </si>
  <si>
    <t>MD-200-AC/Z</t>
  </si>
  <si>
    <t>38</t>
  </si>
  <si>
    <t>水分仪</t>
  </si>
  <si>
    <t>MD-700</t>
  </si>
  <si>
    <t>39</t>
  </si>
  <si>
    <t>矿用隔爆兼本安型电子皮带秤</t>
  </si>
  <si>
    <t>ICS-17J</t>
  </si>
  <si>
    <t>40</t>
  </si>
  <si>
    <t>带式输送机在线监测系统</t>
  </si>
  <si>
    <t>41</t>
  </si>
  <si>
    <t>矿用隔爆型移动变电站</t>
  </si>
  <si>
    <t>KBSGZY-2000/10</t>
  </si>
  <si>
    <t>已到货安装</t>
  </si>
  <si>
    <t>42</t>
  </si>
  <si>
    <t>KBSGZY-500/10</t>
  </si>
  <si>
    <t>43</t>
  </si>
  <si>
    <t>矿用隔爆型变流移动变电站</t>
  </si>
  <si>
    <t>KBZSGZY3150/10/2×1.905</t>
  </si>
  <si>
    <t>付款96万元</t>
  </si>
  <si>
    <t>44</t>
  </si>
  <si>
    <t>KBSGZY-4000/10</t>
  </si>
  <si>
    <t>付款72万元</t>
  </si>
  <si>
    <t>45</t>
  </si>
  <si>
    <t>高压开关柜</t>
  </si>
  <si>
    <t>KYN28A-12</t>
  </si>
  <si>
    <t>46</t>
  </si>
  <si>
    <t>矿用隔爆型真空电组合馈电开关</t>
  </si>
  <si>
    <t>KBZD-960/1140(660)-7</t>
  </si>
  <si>
    <t>已到货，未安装</t>
  </si>
  <si>
    <t>付款54万元</t>
  </si>
  <si>
    <t>47</t>
  </si>
  <si>
    <t>矿用隔爆兼本质安全型组合电控箱</t>
  </si>
  <si>
    <t>KXJ9-760/1140(660)S</t>
  </si>
  <si>
    <t>付款112.8万元</t>
  </si>
  <si>
    <t>48</t>
  </si>
  <si>
    <t>矿用隔爆型高压真空配电装置</t>
  </si>
  <si>
    <t>PBG-50</t>
  </si>
  <si>
    <t>49</t>
  </si>
  <si>
    <t>组合开关</t>
  </si>
  <si>
    <t>QJGZ1-2400/3300-9</t>
  </si>
  <si>
    <t>50</t>
  </si>
  <si>
    <t>矿用隔爆型照明信号综合保护装置</t>
  </si>
  <si>
    <t>ZBZ-10.0/1140(660)M</t>
  </si>
  <si>
    <t>付款4万元</t>
  </si>
  <si>
    <t>51</t>
  </si>
  <si>
    <t>箱式变电站</t>
  </si>
  <si>
    <t>XBJ1-12\10/0.4kV\2×500kVA</t>
  </si>
  <si>
    <t>52</t>
  </si>
  <si>
    <t>箱式变电站YB-12/0.4-2500\10kV\2×2500kVA</t>
  </si>
  <si>
    <t>53</t>
  </si>
  <si>
    <t>液压绞车</t>
  </si>
  <si>
    <t>STJP500</t>
  </si>
  <si>
    <t>付款10.8万元</t>
  </si>
  <si>
    <t>54</t>
  </si>
  <si>
    <t>回柱绞车</t>
  </si>
  <si>
    <t>JM2-14\140KN</t>
  </si>
  <si>
    <t>付款6万元</t>
  </si>
  <si>
    <t>55</t>
  </si>
  <si>
    <t>混凝土搅拌站</t>
  </si>
  <si>
    <t>HZS120\145</t>
  </si>
  <si>
    <t>56</t>
  </si>
  <si>
    <t>10吨锂电池平衡重式叉车</t>
  </si>
  <si>
    <t>CPD100Li</t>
  </si>
  <si>
    <t>2024年完成采购</t>
  </si>
  <si>
    <t>57</t>
  </si>
  <si>
    <t>8.5吨锂电池平衡重式叉车</t>
  </si>
  <si>
    <t>CPD85Li</t>
  </si>
  <si>
    <t>58</t>
  </si>
  <si>
    <t>皮卡车</t>
  </si>
  <si>
    <t>QR25\0.517t\纳瓦拉</t>
  </si>
  <si>
    <t>辆</t>
  </si>
  <si>
    <t>已到货使用</t>
  </si>
  <si>
    <t>59</t>
  </si>
  <si>
    <t>防爆管道抓举安装特种车</t>
  </si>
  <si>
    <t>付款90万元</t>
  </si>
  <si>
    <t>60</t>
  </si>
  <si>
    <t>防爆锂离子电动指挥车</t>
  </si>
  <si>
    <t>WLR-5</t>
  </si>
  <si>
    <t>付款360万元</t>
  </si>
  <si>
    <t>61</t>
  </si>
  <si>
    <t>防爆混凝土搅拌无轨胶轮车</t>
  </si>
  <si>
    <t>JC4E</t>
  </si>
  <si>
    <t>62</t>
  </si>
  <si>
    <t>防爆多功能车</t>
  </si>
  <si>
    <t>WC7FB</t>
  </si>
  <si>
    <t>63</t>
  </si>
  <si>
    <t>高压过滤站</t>
  </si>
  <si>
    <t>TMGLZ(2500/37.5/25)D</t>
  </si>
  <si>
    <t>64</t>
  </si>
  <si>
    <t>混凝土输送泵</t>
  </si>
  <si>
    <t>HBMD15/6-22S\国产</t>
  </si>
  <si>
    <t>65</t>
  </si>
  <si>
    <t>手持GPS</t>
  </si>
  <si>
    <t>\UG908高精度\国产\ISO9001</t>
  </si>
  <si>
    <t>付款0.6万元</t>
  </si>
  <si>
    <t>66</t>
  </si>
  <si>
    <t>电子皮带秤</t>
  </si>
  <si>
    <t>WE520-65\150t/h\±0.5%\650mm</t>
  </si>
  <si>
    <t>付款0.3万元</t>
  </si>
  <si>
    <t>67</t>
  </si>
  <si>
    <t>防爆电动机</t>
  </si>
  <si>
    <t>TYBD-200/40</t>
  </si>
  <si>
    <t>68</t>
  </si>
  <si>
    <t>YBK3-400M-4</t>
  </si>
  <si>
    <t>69</t>
  </si>
  <si>
    <t>电动机</t>
  </si>
  <si>
    <t>YE4-225S-4</t>
  </si>
  <si>
    <t>70</t>
  </si>
  <si>
    <t>YE4-315M-4</t>
  </si>
  <si>
    <t>71</t>
  </si>
  <si>
    <t>YBK3-225M-8\22KW\660/1140V\B3\IP55</t>
  </si>
  <si>
    <t>72</t>
  </si>
  <si>
    <t>YE3-315S-4</t>
  </si>
  <si>
    <t>73</t>
  </si>
  <si>
    <t>YE3-225M-4</t>
  </si>
  <si>
    <t>74</t>
  </si>
  <si>
    <t>YBK3-225S-4\37KW\0.66/1.14KV\37A</t>
  </si>
  <si>
    <t>75</t>
  </si>
  <si>
    <t>YVF2-315L2-4</t>
  </si>
  <si>
    <t>76</t>
  </si>
  <si>
    <t>YBK3-160M-6\7.5KW\0.66/1.14KV\5.6A</t>
  </si>
  <si>
    <t>77</t>
  </si>
  <si>
    <t>YE3-280S-4</t>
  </si>
  <si>
    <t>78</t>
  </si>
  <si>
    <t>YE3-200L1-2</t>
  </si>
  <si>
    <t>79</t>
  </si>
  <si>
    <t>YBK3-100L1-4\2.2KW\660/1140V\B5\F</t>
  </si>
  <si>
    <t>80</t>
  </si>
  <si>
    <t>YE4-180L-4</t>
  </si>
  <si>
    <t>81</t>
  </si>
  <si>
    <t>YBK3-132S1-2\5.5KW\380/660V\B5\IP55</t>
  </si>
  <si>
    <t>82</t>
  </si>
  <si>
    <t>YBK3-132M2-6\5.5\660/1140\7.5/4.3\970</t>
  </si>
  <si>
    <t>83</t>
  </si>
  <si>
    <t>YB3-132S-4\5.5KW\380/660V</t>
  </si>
  <si>
    <t>84</t>
  </si>
  <si>
    <t>YB3-100L2-4\3KW\380/660V\6.7/3.9A\F</t>
  </si>
  <si>
    <t>85</t>
  </si>
  <si>
    <t>隔爆电动机</t>
  </si>
  <si>
    <t>YB3-100L-6\1.5KW\660/1140\2.3/1.4A</t>
  </si>
  <si>
    <t>86</t>
  </si>
  <si>
    <t>YB3-90S-6\0.75KW\660V\2.09A\B3\F\EXDⅠ</t>
  </si>
  <si>
    <t>87</t>
  </si>
  <si>
    <t>YE3-200L2-6</t>
  </si>
  <si>
    <t>88</t>
  </si>
  <si>
    <t>YE4-180M-4</t>
  </si>
  <si>
    <t>89</t>
  </si>
  <si>
    <t>煤矿用混凝土输送泵</t>
  </si>
  <si>
    <t>HBMG80/16-110S</t>
  </si>
  <si>
    <t>90</t>
  </si>
  <si>
    <t>遥控智能卷缆装置</t>
  </si>
  <si>
    <t>GQ35-ZN(A)</t>
  </si>
  <si>
    <t>91</t>
  </si>
  <si>
    <t>92</t>
  </si>
  <si>
    <t>压管机</t>
  </si>
  <si>
    <t>压管机SH-130</t>
  </si>
  <si>
    <t>93</t>
  </si>
  <si>
    <t>中部副斜井井筒空气热交换机组</t>
  </si>
  <si>
    <t>空气热交换机组</t>
  </si>
  <si>
    <t>94</t>
  </si>
  <si>
    <t>100吨龙门吊</t>
  </si>
  <si>
    <t>100/20*25.5m</t>
  </si>
  <si>
    <t>9月采购</t>
  </si>
  <si>
    <t>95</t>
  </si>
  <si>
    <t>超前支架</t>
  </si>
  <si>
    <t xml:space="preserve">ZLQ2*5000/22/42D </t>
  </si>
  <si>
    <t xml:space="preserve"> 架</t>
  </si>
  <si>
    <t>付款240万元</t>
  </si>
  <si>
    <t>96</t>
  </si>
  <si>
    <t xml:space="preserve">ZLQ2*3200/18/35D  </t>
  </si>
  <si>
    <t>已到货</t>
  </si>
  <si>
    <t>付款210万元</t>
  </si>
  <si>
    <t>97</t>
  </si>
  <si>
    <t>油路绿色优化装置</t>
  </si>
  <si>
    <t>油路绿色优化装置SK-ANTQL360</t>
  </si>
  <si>
    <t>付款16.2万元</t>
  </si>
  <si>
    <t>98</t>
  </si>
  <si>
    <t>尾气处理装置</t>
  </si>
  <si>
    <t>尾气处理装置SK-DYCF0100</t>
  </si>
  <si>
    <t>付款14.4万元</t>
  </si>
  <si>
    <t>99</t>
  </si>
  <si>
    <t>已推送集团采购</t>
  </si>
  <si>
    <t>100</t>
  </si>
  <si>
    <t>101</t>
  </si>
  <si>
    <t>102</t>
  </si>
  <si>
    <t>103</t>
  </si>
  <si>
    <t>万利一矿生活区联建楼澡堂、洗衣房、灯房设备采购</t>
  </si>
  <si>
    <t>项</t>
  </si>
  <si>
    <t>104</t>
  </si>
  <si>
    <t>智能型矿用隔爆兼本质安全型高压组合配电装置</t>
  </si>
  <si>
    <t>矿用隔爆兼本质安全型高压组合真空配电装置\PJGZ1-630/10-6\10kV\630A</t>
  </si>
  <si>
    <t>未采购</t>
  </si>
  <si>
    <t>105</t>
  </si>
  <si>
    <t>多回路组合开关</t>
  </si>
  <si>
    <t>矿用隔爆兼本质安全型多回路真空电磁启动器QJZ2-800/1140(660)-8</t>
  </si>
  <si>
    <t>106</t>
  </si>
  <si>
    <t>矿用隔爆兼本质安全型多回路电磁启动器\QJZ2-500/1140(660)-4</t>
  </si>
  <si>
    <t>107</t>
  </si>
  <si>
    <t>防爆柴油装载机</t>
  </si>
  <si>
    <t>ZL20EFB</t>
  </si>
  <si>
    <t>108</t>
  </si>
  <si>
    <t>扫雪车</t>
  </si>
  <si>
    <t>109</t>
  </si>
  <si>
    <t>YBQYS5-90(B)</t>
  </si>
  <si>
    <t>110</t>
  </si>
  <si>
    <t>电磁启动器</t>
  </si>
  <si>
    <t>电磁启动器\QJZ-60\1140/660V\60A</t>
  </si>
  <si>
    <t>111</t>
  </si>
  <si>
    <t>112</t>
  </si>
  <si>
    <t>多路组合开关</t>
  </si>
  <si>
    <t>隔爆兼本质安全型多回路真空电磁起动器\QJZ-3200/1140(660)-14</t>
  </si>
  <si>
    <t>113</t>
  </si>
  <si>
    <t>矿用气动清淤排污泵</t>
  </si>
  <si>
    <t>QYF32-20</t>
  </si>
  <si>
    <t>114</t>
  </si>
  <si>
    <t>矿用隔爆兼本质安全型真空电磁启动器</t>
  </si>
  <si>
    <t>矿用隔爆兼本质安全型真空电磁启动器QJZ2-400/1140\1140V400A</t>
  </si>
  <si>
    <t>115</t>
  </si>
  <si>
    <t>矿用隔爆电磁启动器</t>
  </si>
  <si>
    <t>矿用隔爆电磁启动器\QJZ2-80\0.66/1.14kV\80A</t>
  </si>
  <si>
    <t>116</t>
  </si>
  <si>
    <t>YB3-200L1-6\18.5kW\660V/1.14kV\22/13A\970r/min\B3\F\IP55\Exdi</t>
  </si>
  <si>
    <t>117</t>
  </si>
  <si>
    <t>3BZQ0.6/30</t>
  </si>
  <si>
    <t>118</t>
  </si>
  <si>
    <t>矿用隔爆兼本质安全型真空软启动器</t>
  </si>
  <si>
    <t>矿用隔爆兼本质安全型真空软启动器\QJR-400/1140(660)</t>
  </si>
  <si>
    <t>119</t>
  </si>
  <si>
    <t>矿用隔爆型真空组合馈电开关</t>
  </si>
  <si>
    <t>矿用隔爆型真空组合馈电开关\KBZD-960/1140(660)-7</t>
  </si>
  <si>
    <t>120</t>
  </si>
  <si>
    <t>上料机</t>
  </si>
  <si>
    <t>上料机GX400</t>
  </si>
  <si>
    <t>121</t>
  </si>
  <si>
    <t>张紧绞车</t>
  </si>
  <si>
    <t>带式输送机用张紧绞车\JZB-5.6</t>
  </si>
  <si>
    <t>122</t>
  </si>
  <si>
    <t>增压泵</t>
  </si>
  <si>
    <t>管道泵\HW50-250\25M3/H\80M\15KW\380V\国产</t>
  </si>
  <si>
    <t>123</t>
  </si>
  <si>
    <t>124</t>
  </si>
  <si>
    <t>顺槽破碎机</t>
  </si>
  <si>
    <t>已中标</t>
  </si>
  <si>
    <t>125</t>
  </si>
  <si>
    <t>矿用隔爆兼本质安全型高压组合真空配电装置\PJGZ1-630/10-8\10kV\630A</t>
  </si>
  <si>
    <t>126</t>
  </si>
  <si>
    <t>高压变频器</t>
  </si>
  <si>
    <t>矿用隔爆兼本质安全型高压变频器-10kV</t>
  </si>
  <si>
    <t>127</t>
  </si>
  <si>
    <t>高压动态无功补偿成套装置</t>
  </si>
  <si>
    <t>TSVG-4/10-Y-W-C</t>
  </si>
  <si>
    <t>128</t>
  </si>
  <si>
    <t>矿用隔爆兼本质安全型锂离子蓄电池电源</t>
  </si>
  <si>
    <t>129</t>
  </si>
  <si>
    <t>全站仪</t>
  </si>
  <si>
    <t>莱卡\TZ12</t>
  </si>
  <si>
    <t>130</t>
  </si>
  <si>
    <t xml:space="preserve">JSDB-19PYX外形尺寸：4000*1320*1800mm
55kw </t>
  </si>
  <si>
    <t>131</t>
  </si>
  <si>
    <t xml:space="preserve">JSDB-30PYX外形尺寸：4880*1471*2055mm
75kw </t>
  </si>
  <si>
    <t>132</t>
  </si>
  <si>
    <t>张紧开关</t>
  </si>
  <si>
    <t>KXJ3-80/1140(660)</t>
  </si>
  <si>
    <t>133</t>
  </si>
  <si>
    <t>工业空调</t>
  </si>
  <si>
    <t>工业空调\10P\立式</t>
  </si>
  <si>
    <t>付款21.6万元</t>
  </si>
  <si>
    <t>134</t>
  </si>
  <si>
    <t>水冷装置</t>
  </si>
  <si>
    <t>CL-700</t>
  </si>
  <si>
    <t>135</t>
  </si>
  <si>
    <t>BPQJ2-(3×710、525)/1140</t>
  </si>
  <si>
    <t>136</t>
  </si>
  <si>
    <t>矿用气动注液泵\2ZYBQ-7/31.5</t>
  </si>
  <si>
    <t>137</t>
  </si>
  <si>
    <t>YBK3-250M1-4\45kW\AC660/1140V\B3</t>
  </si>
  <si>
    <t>138</t>
  </si>
  <si>
    <t>多级清水离心泵</t>
  </si>
  <si>
    <t>\D12-25×9\12.5M3/H\225M\18.5KW</t>
  </si>
  <si>
    <t>139</t>
  </si>
  <si>
    <t>静音智能变频风机（2*75kW)</t>
  </si>
  <si>
    <t>（2*75kW)FBD№8.0/2×75</t>
  </si>
  <si>
    <t>140</t>
  </si>
  <si>
    <t>无人机</t>
  </si>
  <si>
    <t>大疆M350 RTK旋翼无人机</t>
  </si>
  <si>
    <t>141</t>
  </si>
  <si>
    <t>防爆铲板车</t>
  </si>
  <si>
    <t>防爆铲板车WC28E</t>
  </si>
  <si>
    <t>142</t>
  </si>
  <si>
    <t>防爆柴油装载机ZL20EFB</t>
  </si>
  <si>
    <t>143</t>
  </si>
  <si>
    <t>防爆柴油多功能电缆卷放车</t>
  </si>
  <si>
    <t>防爆柴油多功能电缆卷放车DFC100/500Y(A）</t>
  </si>
  <si>
    <t>144</t>
  </si>
  <si>
    <t>轴探伤仪</t>
  </si>
  <si>
    <t>探伤仪/hs700/国产</t>
  </si>
  <si>
    <t>145</t>
  </si>
  <si>
    <t>盘式制动器</t>
  </si>
  <si>
    <t>KPZ-1600/410</t>
  </si>
  <si>
    <t>9月到货</t>
  </si>
  <si>
    <t>付款9万元</t>
  </si>
  <si>
    <t>146</t>
  </si>
  <si>
    <t>锚杆转载机组</t>
  </si>
  <si>
    <t>MZHB5-1500/25(D)</t>
  </si>
  <si>
    <t>10月采购</t>
  </si>
  <si>
    <t>147</t>
  </si>
  <si>
    <t>148</t>
  </si>
  <si>
    <t>矿用隔爆兼本质安全型控制器</t>
  </si>
  <si>
    <t>KTC150-Z</t>
  </si>
  <si>
    <t>149</t>
  </si>
  <si>
    <t>减速机</t>
  </si>
  <si>
    <t>XWD9-59-18.5</t>
  </si>
  <si>
    <t>150</t>
  </si>
  <si>
    <t>吸污车</t>
  </si>
  <si>
    <t>WC5XE(A)</t>
  </si>
  <si>
    <t>151</t>
  </si>
  <si>
    <t>防爆柴油机清扫车</t>
  </si>
  <si>
    <t>WC2QY</t>
  </si>
  <si>
    <t>152</t>
  </si>
  <si>
    <t>煤炭洗选分公司培训电教室建设服务项目</t>
  </si>
  <si>
    <t>153</t>
  </si>
  <si>
    <t>154</t>
  </si>
  <si>
    <t>矿用电控液压移动列车组\KDYZ40-40/2000</t>
  </si>
  <si>
    <t>155</t>
  </si>
  <si>
    <t>有载调压变压器</t>
  </si>
  <si>
    <t>156</t>
  </si>
  <si>
    <t>传动滚筒</t>
  </si>
  <si>
    <t>φ1250×1800mm\带式输送机\通用</t>
  </si>
  <si>
    <t>PC</t>
  </si>
  <si>
    <t>157</t>
  </si>
  <si>
    <t>改向滚筒</t>
  </si>
  <si>
    <t>800×1800mm</t>
  </si>
  <si>
    <t>158</t>
  </si>
  <si>
    <t>φ1600×1800mm\带式输送机\通用\国产</t>
  </si>
  <si>
    <t>159</t>
  </si>
  <si>
    <t>1280×1800mm S7B9B48</t>
  </si>
  <si>
    <t>160</t>
  </si>
  <si>
    <t>防爆升降车</t>
  </si>
  <si>
    <t>161</t>
  </si>
  <si>
    <t>等离子切割机</t>
  </si>
  <si>
    <t>162</t>
  </si>
  <si>
    <t>矿用高压永磁同步变频电动机</t>
  </si>
  <si>
    <t>矿用高压永磁同步变频电动机TYBP5605-6</t>
  </si>
  <si>
    <t>163</t>
  </si>
  <si>
    <t>工业空调（10P）</t>
  </si>
  <si>
    <t>164</t>
  </si>
  <si>
    <t>变频空调</t>
  </si>
  <si>
    <t>变频空调KFR-72LW/A2KDB81U1（3匹）</t>
  </si>
  <si>
    <t>设备购置——新增</t>
  </si>
  <si>
    <t>双向吊运车</t>
  </si>
  <si>
    <t>WCS5DY</t>
  </si>
  <si>
    <t>前期准备，编制招标文件</t>
  </si>
  <si>
    <t>招标</t>
  </si>
  <si>
    <t>窄体车，两综采队、运转队胶运顺槽检修、拉运设备使用</t>
  </si>
  <si>
    <t>5T平板（电动）</t>
  </si>
  <si>
    <t>WLL-5</t>
  </si>
  <si>
    <t>目前6台为2021年购置，因万利一矿延空留巷，支护材料下放量大，2支采煤队每班需要回收管路，机电队下放电缆，准备队安装通风设施等，用车量较大，不能满足用车需求。</t>
  </si>
  <si>
    <t>窄体装载机</t>
  </si>
  <si>
    <t>ZL20EFB（E）</t>
  </si>
  <si>
    <t>询价</t>
  </si>
  <si>
    <t>窄体车具备遥控功能，综采队贯通清煤、运转队胶运巷清渣使用</t>
  </si>
  <si>
    <t>低矮型30装载机</t>
  </si>
  <si>
    <t>ZL30EFB（D）</t>
  </si>
  <si>
    <t>目前使用4台20型低矮装载机2020年4月购置，按照集体规定2026年已达到报废条件，购置接续设备</t>
  </si>
  <si>
    <t>MWC7.8/0.32L</t>
  </si>
  <si>
    <t>50装载机</t>
  </si>
  <si>
    <t>山推L55G</t>
  </si>
  <si>
    <t>扫频电磁除垢设备</t>
  </si>
  <si>
    <t>清洗管路水垢，确保水质正常。</t>
  </si>
  <si>
    <t>3D料位仪</t>
  </si>
  <si>
    <t>ULM-3D-5</t>
  </si>
  <si>
    <t>原煤仓物位扫描，三维立体成像，准确计算物位、体积、质量。</t>
  </si>
  <si>
    <t>矿用本安型显示器</t>
  </si>
  <si>
    <t>XH12(F)</t>
  </si>
  <si>
    <t>55寸本安显示屏，实现视频通话对讲，五图一表轮播、文档查阅、巡检填报。</t>
  </si>
  <si>
    <t>气动湿式降尘器</t>
  </si>
  <si>
    <t>KTS-260Q</t>
  </si>
  <si>
    <t>综采工作面除尘装置</t>
  </si>
  <si>
    <t>KXJ9-760/1140（1140）</t>
  </si>
  <si>
    <t>剔除综采工作面多个开关</t>
  </si>
  <si>
    <t>反渗透过滤站</t>
  </si>
  <si>
    <t>TMWRO-F-10</t>
  </si>
  <si>
    <t>原设备厂家倒闭，没有备件，无法进行维修 ，现用设备过滤精度差，无法满足使用需求</t>
  </si>
  <si>
    <t>TMGLZ(2500/37.5/25)</t>
  </si>
  <si>
    <t>回液过滤站</t>
  </si>
  <si>
    <t>GLZ2000</t>
  </si>
  <si>
    <t>清水过滤站</t>
  </si>
  <si>
    <t>JMFCGL-50（70）</t>
  </si>
  <si>
    <t>综采工作面配套使用</t>
  </si>
  <si>
    <t>JMFCGL-30（50）</t>
  </si>
  <si>
    <t>液压张紧装置</t>
  </si>
  <si>
    <t>西胶、42煤三盘区、主井、上仓、42煤二盘区原设备为2006年安装使用年限长设备老化需更换</t>
  </si>
  <si>
    <t>电机冷却装置</t>
  </si>
  <si>
    <t>隔爆兼本质安全型多回路真空电磁起动器</t>
  </si>
  <si>
    <t>QJ2-3200/1140(660)-14</t>
  </si>
  <si>
    <t>西胶、42三盘区原有组合开关使用年限长设备老化需更换</t>
  </si>
  <si>
    <t>QJZ400/1140（660）-8</t>
  </si>
  <si>
    <t>西胶、42三盘区、42二盘区、31三盘区、换为组合开关</t>
  </si>
  <si>
    <t>驱动电机</t>
  </si>
  <si>
    <t>TBVF-800/60YC(660/1140)</t>
  </si>
  <si>
    <t>西胶驱动电机备用</t>
  </si>
  <si>
    <t>TBVF-1250/60YC(6000)</t>
  </si>
  <si>
    <t>主井驱动电机备用</t>
  </si>
  <si>
    <t>TBVF-450/60YC(6000)</t>
  </si>
  <si>
    <t>上仓驱动电机备用</t>
  </si>
  <si>
    <t>TBVF-560 80YC（660/1140）</t>
  </si>
  <si>
    <t>31煤三盘区驱动电机（博城）</t>
  </si>
  <si>
    <t>顺槽驱动电机（欧瑞安）</t>
  </si>
  <si>
    <t>400KW</t>
  </si>
  <si>
    <t>破碎机电机</t>
  </si>
  <si>
    <t>DTL180/300/200</t>
  </si>
  <si>
    <t>现有配仓胶带机为一部胶带机一部刮板运输机，替换刮板运输机。</t>
  </si>
  <si>
    <t>皮带在线检测</t>
  </si>
  <si>
    <t>42煤二盘区和上仓</t>
  </si>
  <si>
    <t>矿用隔爆兼本质安全型多回路高压真空电磁起动器</t>
  </si>
  <si>
    <t>QJGZ1-2400/3300-10\3300V\2400A</t>
  </si>
  <si>
    <t>200</t>
  </si>
  <si>
    <t>配套采煤机使用</t>
  </si>
  <si>
    <t>42306、31312工作面三机配套</t>
  </si>
  <si>
    <t>KBSGZY-4000/10/3.45</t>
  </si>
  <si>
    <t>两采两备工作面采煤机配套</t>
  </si>
  <si>
    <t>两套630泵站使用</t>
  </si>
  <si>
    <t>92JS/01</t>
  </si>
  <si>
    <t>运输机减速机</t>
  </si>
  <si>
    <t>43JS/04</t>
  </si>
  <si>
    <t>转载机减速机</t>
  </si>
  <si>
    <t>78JS/01</t>
  </si>
  <si>
    <t>破碎机减速机</t>
  </si>
  <si>
    <t>采煤工作面人脸识别安全闭锁</t>
  </si>
  <si>
    <t>ZSM-90</t>
  </si>
  <si>
    <t>1、用于综采工作面安全检修使用，保证检修时谁闭锁谁解锁的原则，降低误操作误动作导致人员受伤。2、保证生产期间非生产人员不能随意进入生产区。</t>
  </si>
  <si>
    <t>矿用液压锯</t>
  </si>
  <si>
    <t>JRD-9</t>
  </si>
  <si>
    <t>综采工作面运输机链条切链使用，动力源以使用乳化为尾驱动，安全可靠、工作效率高。</t>
  </si>
  <si>
    <t>罗茨鼓风机</t>
  </si>
  <si>
    <t>JGR-80</t>
  </si>
  <si>
    <t>矿区污水处理厂罗茨鼓风机（备用）</t>
  </si>
  <si>
    <t>组合式气浮设备</t>
  </si>
  <si>
    <t>F-50</t>
  </si>
  <si>
    <t>矿区污水处理厂污水中含有车队清洗车辆油污，对MBR膜有污堵损害，购置设备去除油污，延长膜的使用寿命。</t>
  </si>
  <si>
    <t>商务车</t>
  </si>
  <si>
    <t>别克GL8</t>
  </si>
  <si>
    <t>计划完成采购</t>
  </si>
  <si>
    <t>招标及付款56万元</t>
  </si>
  <si>
    <t>新增公务用车</t>
  </si>
  <si>
    <t>轿车</t>
  </si>
  <si>
    <t>大众帕萨特</t>
  </si>
  <si>
    <t>招标及付款20万元</t>
  </si>
  <si>
    <t>彩色打印机</t>
  </si>
  <si>
    <t>东芝FC-4525AC多功能彩色复合机 A3网络双面打印复印 自动输稿器+双纸盒+小册子装订</t>
  </si>
  <si>
    <t>电商采购，一季度付款20万元</t>
  </si>
  <si>
    <t>付款20万元</t>
  </si>
  <si>
    <t>印制各类会议材料</t>
  </si>
  <si>
    <t>信号屏蔽柜</t>
  </si>
  <si>
    <t>ZCSJ-01型</t>
  </si>
  <si>
    <t>电商采购，一季度付款5万元</t>
  </si>
  <si>
    <t>付款5万元</t>
  </si>
  <si>
    <t>涉密会议室装配</t>
  </si>
  <si>
    <t>直饮水机</t>
  </si>
  <si>
    <t>KEYUANMEI/开水器CRM-100G-12 12KW 380V</t>
  </si>
  <si>
    <t>电商采购，一季度付款168元</t>
  </si>
  <si>
    <t>付款168万元</t>
  </si>
  <si>
    <t>矿区生活区宿舍办公楼等地安装</t>
  </si>
  <si>
    <t>台式电脑</t>
  </si>
  <si>
    <t>W515</t>
  </si>
  <si>
    <t>电商采购，一季度付款50万元</t>
  </si>
  <si>
    <t>付款50万元</t>
  </si>
  <si>
    <t>扫地车</t>
  </si>
  <si>
    <t>（二）</t>
  </si>
  <si>
    <t>工程项目</t>
  </si>
  <si>
    <t>工程项目——结转</t>
  </si>
  <si>
    <t>万利一矿新增中部副斜井EPC总承包工程</t>
  </si>
  <si>
    <t>付款500万元</t>
  </si>
  <si>
    <t>付款200万元</t>
  </si>
  <si>
    <t>付款100万元</t>
  </si>
  <si>
    <t>万利一矿2024年32煤北翼主运、辅运、回风大巷和集中辅运、回风、主运斜巷开拓工程</t>
  </si>
  <si>
    <t>付款1200万元</t>
  </si>
  <si>
    <t>付款400万元</t>
  </si>
  <si>
    <t>2024年实施结转</t>
  </si>
  <si>
    <t>万利一矿2023年西辅运大巷及42煤二盘区大巷延伸开拓工程</t>
  </si>
  <si>
    <t>付款2100万元</t>
  </si>
  <si>
    <t>新建回风井</t>
  </si>
  <si>
    <t>2024年未实施结转</t>
  </si>
  <si>
    <t>万利一矿西胶机头洒煤斜巷</t>
  </si>
  <si>
    <t>生活区污水处理厂改造EPC总承包工程</t>
  </si>
  <si>
    <t>生活区供暖锅炉EPC总承包</t>
  </si>
  <si>
    <t>付款640万元</t>
  </si>
  <si>
    <t>万利一矿工业广场联建楼工程</t>
  </si>
  <si>
    <t>主通风机配套土建工程</t>
  </si>
  <si>
    <t>智能化电网研究与应用配套土建工程</t>
  </si>
  <si>
    <t>生产区域综合管网工程</t>
  </si>
  <si>
    <t>新建井口房及连廊工程</t>
  </si>
  <si>
    <t>矿区新建敞篷库</t>
  </si>
  <si>
    <t>职工浴室清洁能源利用</t>
  </si>
  <si>
    <t>井下综合水处理系统EPC总承包</t>
  </si>
  <si>
    <t>联建楼装修工程</t>
  </si>
  <si>
    <t>工程项目——新增</t>
  </si>
  <si>
    <t>生活区新建生活服务楼</t>
  </si>
  <si>
    <t>2025年新增</t>
  </si>
  <si>
    <t>新建职工公寓</t>
  </si>
  <si>
    <t>完成招标</t>
  </si>
  <si>
    <t>生活区域综合管网工程</t>
  </si>
  <si>
    <t>（三）</t>
  </si>
  <si>
    <t>其他资本化项目——结转</t>
  </si>
  <si>
    <t>万利一矿新增中部副斜井EPC总承包工程监理费</t>
  </si>
  <si>
    <t>服务期</t>
  </si>
  <si>
    <t>万利一矿联建楼智能楼宇及无纸化集中管控服务项目</t>
  </si>
  <si>
    <t>付款690万元</t>
  </si>
  <si>
    <t>2024年结转，项目已完成待付款</t>
  </si>
  <si>
    <t>万利一矿生产指挥中心可视化展示及坐席管理系统服务项目</t>
  </si>
  <si>
    <t>付款538.2万元</t>
  </si>
  <si>
    <t>混凝土搅拌站新增建设用地土地出让金、林草补偿费</t>
  </si>
  <si>
    <t>前期准备工作</t>
  </si>
  <si>
    <t>新建回风井建设用地土地出让金、林草补偿费</t>
  </si>
  <si>
    <t>万利一矿井下工程设计费</t>
  </si>
  <si>
    <t>完成招标文件编制</t>
  </si>
  <si>
    <t>新建韩家村副斜井设计费</t>
  </si>
  <si>
    <t>编制招标文件</t>
  </si>
  <si>
    <t>万利一矿地面工程监理费</t>
  </si>
  <si>
    <t>万利一矿地面工程设计费</t>
  </si>
  <si>
    <t>万利一矿地面工程造价咨询费</t>
  </si>
  <si>
    <t>矿务工程监理费</t>
  </si>
  <si>
    <t>2024年结转，32煤大巷开拓监理费</t>
  </si>
  <si>
    <t>其他资本化项目——新增</t>
  </si>
  <si>
    <t>采矿权出让收益</t>
  </si>
  <si>
    <t>二</t>
  </si>
  <si>
    <t>李家壕煤矿</t>
  </si>
  <si>
    <t>设备项目——结转</t>
  </si>
  <si>
    <t>液压支架（智能化）</t>
  </si>
  <si>
    <t>ZY13000/15/38D</t>
  </si>
  <si>
    <t>计划2025年6月进线挂账</t>
  </si>
  <si>
    <t>DSJ140/300/3×800</t>
  </si>
  <si>
    <t>部</t>
  </si>
  <si>
    <t>已提报2024年10月设备计划，2025年4月计划挂账</t>
  </si>
  <si>
    <t>采购煤矿用开槽机</t>
  </si>
  <si>
    <t>KC-110C</t>
  </si>
  <si>
    <t>胶带机带面智能检测装置</t>
  </si>
  <si>
    <t>ZDJ127</t>
  </si>
  <si>
    <t>矿用隔爆兼本质安全型永磁机构高压真空配电装置</t>
  </si>
  <si>
    <t>PJG770A-500/10Y</t>
  </si>
  <si>
    <t>单元支架搬运车</t>
  </si>
  <si>
    <t>WC8YLY</t>
  </si>
  <si>
    <t>计划提报1月设备计划审批表</t>
  </si>
  <si>
    <t>带式输送机用液压自动张紧装置</t>
  </si>
  <si>
    <t>DLY型</t>
  </si>
  <si>
    <t>锥形滚筒</t>
  </si>
  <si>
    <t>630*1600/900*1600</t>
  </si>
  <si>
    <t>个</t>
  </si>
  <si>
    <t>照明综保</t>
  </si>
  <si>
    <t>ZJZ2-10.0/660(380)M</t>
  </si>
  <si>
    <t>矿用视频监测报警装置主机</t>
  </si>
  <si>
    <t>ZSP24-Z</t>
  </si>
  <si>
    <t>充电桩</t>
  </si>
  <si>
    <t>HIE110A-060T4-80A750-02B</t>
  </si>
  <si>
    <t>EVP1000-219/20000D-OC-AG2S</t>
  </si>
  <si>
    <t>矿用隔爆移动变电站</t>
  </si>
  <si>
    <t>KBZSGZY-3150/10-2×1905</t>
  </si>
  <si>
    <t>KBSGZY-2500/10</t>
  </si>
  <si>
    <t>手持式光谱仪</t>
  </si>
  <si>
    <t>xl298cz</t>
  </si>
  <si>
    <t>撬装加油站</t>
  </si>
  <si>
    <t>GT30-2</t>
  </si>
  <si>
    <t>计划提报5月设备计划</t>
  </si>
  <si>
    <t>防爆锂离子无轨胶轮车（指挥车）</t>
  </si>
  <si>
    <t>WLR-5C</t>
  </si>
  <si>
    <t>车队：5台，机电智能运维队：2台，安管办：2台，综采一队：1台，通风队：4台，地测质量科：1台，掘锚一队：1台，掘锚二队：1台，技术办：1台，运转队：2台。</t>
  </si>
  <si>
    <t>防爆锂离子无轨胶轮车（运人车）</t>
  </si>
  <si>
    <t>WLR-19(A)</t>
  </si>
  <si>
    <t>车队使用</t>
  </si>
  <si>
    <t>防爆锂离子无轨胶轮车（工程车）</t>
  </si>
  <si>
    <t>WLL-5(C)</t>
  </si>
  <si>
    <t>防爆柴油无轨胶轮车  （参观车）</t>
  </si>
  <si>
    <t>WC8RJ、WC11RJ</t>
  </si>
  <si>
    <t>防爆柴油无轨胶轮车  （客货车）</t>
  </si>
  <si>
    <t>WC10R</t>
  </si>
  <si>
    <t>机电智能运维队：2台，生产准备队：1台，掘锚三队：1台。</t>
  </si>
  <si>
    <t>防爆柴油无轨胶轮管路抓取车</t>
  </si>
  <si>
    <t>机电智能运维队使用</t>
  </si>
  <si>
    <t>防爆锂离子无轨胶轮车（2座巡检车）</t>
  </si>
  <si>
    <t>WLR-2</t>
  </si>
  <si>
    <t>机电智能运维队：2台，运转队：2台。</t>
  </si>
  <si>
    <t>防爆柴油无轨胶轮洒水车</t>
  </si>
  <si>
    <t>WCJ5EA</t>
  </si>
  <si>
    <t>生产准备队使用</t>
  </si>
  <si>
    <t>防爆柴油升降车</t>
  </si>
  <si>
    <t>WCJ5GE(A)</t>
  </si>
  <si>
    <t>QJZ1-3200/1140-12</t>
  </si>
  <si>
    <t>掘进配电点用四回路输入十二回路输出</t>
  </si>
  <si>
    <t>物料运输车</t>
  </si>
  <si>
    <t>WCL5Y</t>
  </si>
  <si>
    <t>矿用隔爆兼本质安全型静止无功功率发生器</t>
  </si>
  <si>
    <t>WJ1-630/1140</t>
  </si>
  <si>
    <t>装载机</t>
  </si>
  <si>
    <t>ZL20EFB(155)</t>
  </si>
  <si>
    <t>油电混动版两臂锚杆钻车</t>
  </si>
  <si>
    <t>CMMT2-25</t>
  </si>
  <si>
    <t>GUL70(B)</t>
  </si>
  <si>
    <t>煤矿用隔爆压入式对旋流局部通风机</t>
  </si>
  <si>
    <t>FBD  NO/1*15</t>
  </si>
  <si>
    <t>智慧应急电站</t>
  </si>
  <si>
    <t>VEPS-4-3</t>
  </si>
  <si>
    <t>计划提报5月设备计划审批表</t>
  </si>
  <si>
    <t>主运输胶带机全封闭漏煤装置</t>
  </si>
  <si>
    <t>L=20m
B=1400㎜</t>
  </si>
  <si>
    <t>煤矿用液压锚杆钻车（柴油版胶轮型）</t>
  </si>
  <si>
    <t>CMM1-9</t>
  </si>
  <si>
    <t>架柱式液压回转钻机</t>
  </si>
  <si>
    <t>ZYJ-1300/90L</t>
  </si>
  <si>
    <t>馒头机</t>
  </si>
  <si>
    <t>电磁灶</t>
  </si>
  <si>
    <t>和面机</t>
  </si>
  <si>
    <t>刹菜机</t>
  </si>
  <si>
    <t>锯骨机</t>
  </si>
  <si>
    <t>热风消毒柜</t>
  </si>
  <si>
    <t>绞肉机</t>
  </si>
  <si>
    <t>自助称量销售系统</t>
  </si>
  <si>
    <t>抗冲击自动复位式风井防爆门项目</t>
  </si>
  <si>
    <t>KFM-L-5.0</t>
  </si>
  <si>
    <t>煤矿防爆抽出式轴流通风机</t>
  </si>
  <si>
    <t>FCZ-№22/500</t>
  </si>
  <si>
    <t>文体中心会议桌</t>
  </si>
  <si>
    <t>1200*600*750mm</t>
  </si>
  <si>
    <t>张</t>
  </si>
  <si>
    <t>文体中心会议弓形椅</t>
  </si>
  <si>
    <t>930*520*490mm</t>
  </si>
  <si>
    <t>把</t>
  </si>
  <si>
    <t>自移机尾（低采高，智能化电液控系统）</t>
  </si>
  <si>
    <t>ZY2700/1.4m</t>
  </si>
  <si>
    <t>单元支架</t>
  </si>
  <si>
    <t>ZQ4000/24/50
(参考型号)</t>
  </si>
  <si>
    <t>架</t>
  </si>
  <si>
    <t>新风井10KV架空线路敷设工程</t>
  </si>
  <si>
    <t>李家壕煤矿基于地层冻结与机械破岩的煤矿立井智能化凿井技术研究与应用监理服务</t>
  </si>
  <si>
    <t>计划3季度完成招标</t>
  </si>
  <si>
    <t>李家壕煤矿5#6#职工公寓EPC总承包工程</t>
  </si>
  <si>
    <t>正常施工</t>
  </si>
  <si>
    <t>李家壕煤矿5#6#职工公寓EPC总承包工程监理服务项目</t>
  </si>
  <si>
    <t>计划4季度付款</t>
  </si>
  <si>
    <t>李家壕煤矿2#风井地面附属工程</t>
  </si>
  <si>
    <t>矿井水处理系统改造工程</t>
  </si>
  <si>
    <t>三</t>
  </si>
  <si>
    <t>神山露天煤矿土地出让金</t>
  </si>
  <si>
    <t>一季度不实施</t>
  </si>
  <si>
    <t>神山露天煤矿耕地占用税</t>
  </si>
  <si>
    <t>四</t>
  </si>
  <si>
    <t>远程评审系统</t>
  </si>
  <si>
    <t>项目实施</t>
  </si>
  <si>
    <t>请示</t>
  </si>
  <si>
    <t>签订合同</t>
  </si>
  <si>
    <t>2季度付款</t>
  </si>
  <si>
    <t>台式计算机\M650\联想启天</t>
  </si>
  <si>
    <t>采购</t>
  </si>
  <si>
    <t>提报采购计划</t>
  </si>
  <si>
    <t>审批</t>
  </si>
  <si>
    <t>采管办2台，安检科4台（安全员1台、王鹏1台、大学生2台）</t>
  </si>
  <si>
    <t>打印机（打复一体机）</t>
  </si>
  <si>
    <t>多功能一体机\CM260ADN</t>
  </si>
  <si>
    <t>完成采购</t>
  </si>
  <si>
    <t>提报计划</t>
  </si>
  <si>
    <t>实施采购</t>
  </si>
  <si>
    <t>付款1.3</t>
  </si>
  <si>
    <t>录像机</t>
  </si>
  <si>
    <t>BPX-P209D</t>
  </si>
  <si>
    <t>付款0.65</t>
  </si>
  <si>
    <t>培训要求全程录像</t>
  </si>
  <si>
    <t>转臂行星摩擦式无极变速机</t>
  </si>
  <si>
    <t>MBL75-YBX7.5KW-XW6-17</t>
  </si>
  <si>
    <t>编制采购文件</t>
  </si>
  <si>
    <t xml:space="preserve">永磁电动滚筒 </t>
  </si>
  <si>
    <t>2季度实施</t>
  </si>
  <si>
    <t>隔爆型变频调速三相异步电动机</t>
  </si>
  <si>
    <t>YBBP 200L-4</t>
  </si>
  <si>
    <t>隔爆型三相异步电动机</t>
  </si>
  <si>
    <t>YBK3-225M-6</t>
  </si>
  <si>
    <t>LGK-200</t>
  </si>
  <si>
    <t>空压机</t>
  </si>
  <si>
    <t>0.5立方</t>
  </si>
  <si>
    <t>硬盘录像机（含硬盘）</t>
  </si>
  <si>
    <t>64路</t>
  </si>
  <si>
    <t>水泉矿生态修复+光伏发电项目（水泉露天煤矿生态治理+光伏项目（EPC工程））</t>
  </si>
  <si>
    <t>获取光伏指标</t>
  </si>
  <si>
    <t>水泉露天煤矿矿区公路硬化项目</t>
  </si>
  <si>
    <t>完成项目审核</t>
  </si>
  <si>
    <t>征地费（包含土地出让金、补耕费等）</t>
  </si>
  <si>
    <t>数字式超声波探伤仪</t>
  </si>
  <si>
    <t>数字超声波探伤仪\SDU50\国产</t>
  </si>
  <si>
    <t>完成验收及挂账</t>
  </si>
  <si>
    <t>供货</t>
  </si>
  <si>
    <t>减速机和滚筒的轴探伤检测</t>
  </si>
  <si>
    <t>分析天平（进口）</t>
  </si>
  <si>
    <t>梅特勒-托利多 量程/精度：220g，0.1mg</t>
  </si>
  <si>
    <t>无备用</t>
  </si>
  <si>
    <t>减速器</t>
  </si>
  <si>
    <t>MC3RLSF06；输出转速：34.5r/min  速比:43.5404 使用系数:2.22序列号25.10066205.03.0001.10.38</t>
  </si>
  <si>
    <t>天津SEW
李家壕选煤厂372刮板机，现有设备老旧，采购新设备备用
损坏影响整个洗选系统</t>
  </si>
  <si>
    <t>鼓风机</t>
  </si>
  <si>
    <t>G6-41-8.5A</t>
  </si>
  <si>
    <t>韩家村锅炉房换新</t>
  </si>
  <si>
    <t>循环泵</t>
  </si>
  <si>
    <t>HC150-125-315</t>
  </si>
  <si>
    <t>储气罐</t>
  </si>
  <si>
    <t>\10m3\1.05MPa\Q345R\国产</t>
  </si>
  <si>
    <t>立式管道泵</t>
  </si>
  <si>
    <t>IPL50/165-5.5/2</t>
  </si>
  <si>
    <t>减速机带风扇</t>
  </si>
  <si>
    <t>\m3RSF50\I=25.6467</t>
  </si>
  <si>
    <t>502胶带机备用减速机，损坏影响洗选系统，备件，旧已用13年 公司副总经理杨木林签字同意列入</t>
  </si>
  <si>
    <t>\M2PSF50 160KW\I=15.8496</t>
  </si>
  <si>
    <t>155胶带机备用减速机，损坏影响外购系统，备件，旧已用12年</t>
  </si>
  <si>
    <t>MC3PLSF04</t>
  </si>
  <si>
    <t>703胶带机减速机备用，影响产品配煤，备件，旧已用13年 公司副总经理杨木林签字同意列入</t>
  </si>
  <si>
    <t>YP400M1-6\315kW\660V\335.5A\B3\F\IP55</t>
  </si>
  <si>
    <t>343、344合介泵备用，影响主洗系统生产，已维修4次，采购备件 公司副总经理杨木林签字同意列入</t>
  </si>
  <si>
    <t>电动叉车</t>
  </si>
  <si>
    <t>5T</t>
  </si>
  <si>
    <t>韩家村、设备更新，生产检修需要，只有一台叉车维修困难。公司副总经理杨木林签字同意列入</t>
  </si>
  <si>
    <t>精煤脱介筛（进口）</t>
  </si>
  <si>
    <t>韩家村，购置2台精煤脱介筛机，拆除旧筛机311、313，安装新筛机，旧已使用12年公司副总经理杨木林签字同意列入</t>
  </si>
  <si>
    <t>DME22/艾默生/立式</t>
  </si>
  <si>
    <t>韩家村选煤厂机房用</t>
  </si>
  <si>
    <t>皮卡</t>
  </si>
  <si>
    <t>日产</t>
  </si>
  <si>
    <t>李家壕选煤厂外购车间送样</t>
  </si>
  <si>
    <t>电热鼓风干燥箱</t>
  </si>
  <si>
    <t>MHG6090K\220V\≤1.5KW\200℃</t>
  </si>
  <si>
    <t>申请编码并走采购流程</t>
  </si>
  <si>
    <t>申请编码</t>
  </si>
  <si>
    <t>走采购流程</t>
  </si>
  <si>
    <t>煤质检测部李家壕选煤厂化验室使用</t>
  </si>
  <si>
    <t>电灶</t>
  </si>
  <si>
    <t>（大锅110公分）</t>
  </si>
  <si>
    <t>后勤服务部上报</t>
  </si>
  <si>
    <t>子母灶</t>
  </si>
  <si>
    <t>（大锅80公分）</t>
  </si>
  <si>
    <t>ICS-FH-4\6000t/h\±0.05%\500-2200mm</t>
  </si>
  <si>
    <t>韩家村503、501改造安装</t>
  </si>
  <si>
    <t>煤质快检装置</t>
  </si>
  <si>
    <t>煤质快检项目：两套汽车、一套火车（李家壕），含检测皮带，算法模型开发与实验研究费（含数据直连）</t>
  </si>
  <si>
    <t>韩家村选煤厂编号311、312、313精煤脱介筛频繁故障导致其已到使用寿命,2024已计划2台，进口。</t>
  </si>
  <si>
    <t>等待铺货</t>
  </si>
  <si>
    <t>前期准备</t>
  </si>
  <si>
    <t>空调</t>
  </si>
  <si>
    <t>空调\KFR-120W/G891S-X3\柜式\海信</t>
  </si>
  <si>
    <t>小鱼易连系统</t>
  </si>
  <si>
    <t>视频会议终端套装\AE800\小鱼易连</t>
  </si>
  <si>
    <t>煤炭洗选分公司办公区域标准化提升工程</t>
  </si>
  <si>
    <t>招标文件编制完成</t>
  </si>
  <si>
    <t>打请示</t>
  </si>
  <si>
    <t>公司批复</t>
  </si>
  <si>
    <t>韩家村选煤厂1、2#宿舍楼消防系统安装工程</t>
  </si>
  <si>
    <t>结算完成</t>
  </si>
  <si>
    <t>结算审核</t>
  </si>
  <si>
    <t>结算审核完成</t>
  </si>
  <si>
    <t>付款</t>
  </si>
  <si>
    <t>2季度取得消防验收合格证后付剩余50%</t>
  </si>
  <si>
    <t>煤泥深度降水提质工程项目</t>
  </si>
  <si>
    <t>等待公司批复</t>
  </si>
  <si>
    <t>招标文件编制及审核</t>
  </si>
  <si>
    <t>招标完成</t>
  </si>
  <si>
    <t>包含李家壕两台超高压压滤机、韩家村五台超高压压滤机</t>
  </si>
  <si>
    <t>煤炭洗选分公司新建职工活动中心</t>
  </si>
  <si>
    <t>李家壕选煤厂701、702胶带机驱动改造</t>
  </si>
  <si>
    <t>控制价编制</t>
  </si>
  <si>
    <t>控制价审核</t>
  </si>
  <si>
    <t>韩家村选煤厂生产效能提升改造项目</t>
  </si>
  <si>
    <t>韩家村选煤厂智能储运中心工程</t>
  </si>
  <si>
    <t>开展前期项目建设用地手续办理</t>
  </si>
  <si>
    <t>煤炭洗选分公司生产区域消防改造工程</t>
  </si>
  <si>
    <t>完成施工图设计</t>
  </si>
  <si>
    <t>施工图设计</t>
  </si>
  <si>
    <t>李家壕651、654；701、701第900架以上；韩家村559机尾逃生通道</t>
  </si>
  <si>
    <t>煤炭洗选分公司新建综合楼工程</t>
  </si>
  <si>
    <t>完成控制价编制</t>
  </si>
  <si>
    <t>监理服务费</t>
  </si>
  <si>
    <t>合同签订完毕</t>
  </si>
  <si>
    <t>合同流转</t>
  </si>
  <si>
    <t>合同签订完成</t>
  </si>
  <si>
    <t>2024-2025年度韩家村选煤厂智能储运中心工程土地出让金及征地费</t>
  </si>
  <si>
    <t>完成前期土地出让资料收集</t>
  </si>
  <si>
    <t>2024-2025年度李家壕选煤厂土地出让金</t>
  </si>
  <si>
    <t>变更方案</t>
  </si>
  <si>
    <t>李家壕选煤厂KM81车型改造工程项目</t>
  </si>
  <si>
    <t>现场施工</t>
  </si>
  <si>
    <t>含设备、土建安装等内容，有方案</t>
  </si>
  <si>
    <t>智能无人装车车厢信息智能感知与溜槽防碰撞系统改造项目（智能无人装车补充完善项目）</t>
  </si>
  <si>
    <t>已报入2024年度采购计划
1.采用视频识别、激光雷达设备对车厢损坏、冻底、杂物等情况进行检测，对车厢状况进行识别和评定；2.溜槽必须安装防碰撞系统；3.加装常规偏载检测装备或者雷达对卸料情况与车厢载料情况进行实时高精度扫描测量，实现对卸料过程偏载的实时分析和纠正，布料平整度&lt;5%。
公司已上会同意列入2024年投资计划
已出会议纪要：〔2024〕13号《研究确定关于2024年5月物资采购计划等事宜》四</t>
  </si>
  <si>
    <t>高压供配电智能化升级改造</t>
  </si>
  <si>
    <t>煤炭洗选分公司智能化升级改造项目</t>
  </si>
  <si>
    <t>六</t>
  </si>
  <si>
    <t>采购笔记本电脑项目</t>
  </si>
  <si>
    <r>
      <rPr>
        <sz val="10"/>
        <color rgb="FF333333"/>
        <rFont val="宋体"/>
        <charset val="134"/>
      </rPr>
      <t>笔记本电脑</t>
    </r>
    <r>
      <rPr>
        <sz val="10"/>
        <color rgb="FF333333"/>
        <rFont val="宋体"/>
        <charset val="0"/>
      </rPr>
      <t>\F860-T1</t>
    </r>
  </si>
  <si>
    <t>付账3.65万元</t>
  </si>
  <si>
    <t>编报计划</t>
  </si>
  <si>
    <t>采购下单</t>
  </si>
  <si>
    <t>验收入固</t>
  </si>
  <si>
    <t>电商采购</t>
  </si>
  <si>
    <t>采购彩色复印机项目</t>
  </si>
  <si>
    <r>
      <rPr>
        <sz val="10"/>
        <color rgb="FF333333"/>
        <rFont val="宋体"/>
        <charset val="134"/>
      </rPr>
      <t>数码复合机</t>
    </r>
    <r>
      <rPr>
        <sz val="10"/>
        <color rgb="FF333333"/>
        <rFont val="宋体"/>
        <charset val="0"/>
      </rPr>
      <t>\IRC3326</t>
    </r>
  </si>
  <si>
    <t>付账4.73万元</t>
  </si>
  <si>
    <t>采购台式电脑项目</t>
  </si>
  <si>
    <r>
      <rPr>
        <sz val="10"/>
        <color rgb="FF333333"/>
        <rFont val="宋体"/>
        <charset val="134"/>
      </rPr>
      <t>台式计算机</t>
    </r>
    <r>
      <rPr>
        <sz val="10"/>
        <color rgb="FF333333"/>
        <rFont val="宋体"/>
        <charset val="0"/>
      </rPr>
      <t>\W515</t>
    </r>
  </si>
  <si>
    <t>付账1.5万元</t>
  </si>
  <si>
    <t>七</t>
  </si>
  <si>
    <t>笔记本电脑</t>
  </si>
  <si>
    <t>笔记本电脑\L420</t>
  </si>
  <si>
    <t>上报采购计划，完成采购</t>
  </si>
  <si>
    <t>上报采购计划</t>
  </si>
  <si>
    <t>等待采委会会议通过</t>
  </si>
  <si>
    <t>八</t>
  </si>
  <si>
    <t>设备购置—新增</t>
  </si>
  <si>
    <t>壁挂式空调</t>
  </si>
  <si>
    <t>柜式空调</t>
  </si>
  <si>
    <t xml:space="preserve">彩色激光一体机 </t>
  </si>
  <si>
    <t>A4</t>
  </si>
  <si>
    <t xml:space="preserve"> 彩色激光一体机 </t>
  </si>
  <si>
    <t>A4/A3</t>
  </si>
  <si>
    <t xml:space="preserve">笔记本电脑
</t>
  </si>
  <si>
    <t>台式机电脑</t>
  </si>
  <si>
    <t>大型客车</t>
  </si>
  <si>
    <t>九</t>
  </si>
  <si>
    <t>公司本部</t>
  </si>
  <si>
    <t>机电管理部</t>
  </si>
  <si>
    <t>包头能源公司充电桩建设</t>
  </si>
  <si>
    <t>审计部</t>
  </si>
  <si>
    <t>工程项目审计服务</t>
  </si>
  <si>
    <t>企管部</t>
  </si>
  <si>
    <t>彩色复印机复合机</t>
  </si>
  <si>
    <t>IR3326</t>
  </si>
  <si>
    <t>采管办因打印量大，现有设备不能满足采管办日常工作需求。</t>
  </si>
  <si>
    <t>彩色一体机</t>
  </si>
  <si>
    <t>MB5180</t>
  </si>
  <si>
    <t>采管办因办公地点与企管部不同目前没有打印机，并且有大量打印需求故配备3台小型打印机。</t>
  </si>
  <si>
    <t>（四）</t>
  </si>
  <si>
    <t>组织人事部</t>
  </si>
  <si>
    <t>电脑</t>
  </si>
  <si>
    <t>（五）</t>
  </si>
  <si>
    <t>综合办</t>
  </si>
  <si>
    <t xml:space="preserve">【华为】台式机电脑W515/CPU型号:麒麟990/16GB内存/512GB固态硬盘/23.8英寸显示器1920*1080/集成显卡/标配键盘鼠标/统信UOS专业版V20永久授权激活 </t>
  </si>
  <si>
    <t xml:space="preserve">【华为】笔记本电脑L420/CPU型号:麒麟9006C/16GB内存/512GB固态硬盘/14英寸2160*1440/集成显卡/内置摄像头/统信UOS专业版V20永久授权激活 </t>
  </si>
  <si>
    <t>【海信】空调\KFR-72GW/G860D-X1\壁挂式\海信</t>
  </si>
  <si>
    <t>【海信】空调\KFR-72LW/G888j-X1\柜式\海信</t>
  </si>
  <si>
    <t>【海信】空调\KFR-260LT/G900S-X3\柜式\海信</t>
  </si>
  <si>
    <t>佳能设备 彩色复印机/复合机IRC3935</t>
  </si>
  <si>
    <t>【佳能】设备 彩色复印机/复合机IRC5860-F1</t>
  </si>
  <si>
    <t>【佳能配件】佳能鞍式分页装订处理器</t>
  </si>
  <si>
    <t>【飞利浦】电视机</t>
  </si>
  <si>
    <t>付款1.21万元</t>
  </si>
  <si>
    <t>网络离线存储器（64T)</t>
  </si>
  <si>
    <t>（六）</t>
  </si>
  <si>
    <t>党建部</t>
  </si>
  <si>
    <t>943101-电脑整机</t>
  </si>
  <si>
    <t>2025年费用化投资计划及一季度投资计划
                                                                                         单位：万元</t>
  </si>
  <si>
    <t>费用化项目合计</t>
  </si>
  <si>
    <t>修理费</t>
  </si>
  <si>
    <t>日常维修</t>
  </si>
  <si>
    <t>日常维修——结转</t>
  </si>
  <si>
    <t>万利一矿地面工程车、皮卡车维修</t>
  </si>
  <si>
    <t>万利一矿三机驱动部及结构件维修服务</t>
  </si>
  <si>
    <t>各类油缸维修</t>
  </si>
  <si>
    <t>付款60万元</t>
  </si>
  <si>
    <t>电液控及阀类维修</t>
  </si>
  <si>
    <t>质保期</t>
  </si>
  <si>
    <t>进口电机维修</t>
  </si>
  <si>
    <t>付款180万元</t>
  </si>
  <si>
    <t>变压器维修</t>
  </si>
  <si>
    <t>付款40万元</t>
  </si>
  <si>
    <t>国产电机维修</t>
  </si>
  <si>
    <t>付款70万元</t>
  </si>
  <si>
    <t>付款30万元</t>
  </si>
  <si>
    <t>变频器、预充电单元、主机维修</t>
  </si>
  <si>
    <t>搅拌站维护</t>
  </si>
  <si>
    <t>付款10万元</t>
  </si>
  <si>
    <t>泵站维护</t>
  </si>
  <si>
    <t>服务期中</t>
  </si>
  <si>
    <t>重型部件加工</t>
  </si>
  <si>
    <t>胶带机滚筒改造服务</t>
  </si>
  <si>
    <t>减速器升级改造</t>
  </si>
  <si>
    <t>支架电液控制、阀类升级改造</t>
  </si>
  <si>
    <t>非标件加工</t>
  </si>
  <si>
    <t>付款58万元</t>
  </si>
  <si>
    <t>液压马达改造</t>
  </si>
  <si>
    <t>各类链轮改造</t>
  </si>
  <si>
    <t>采煤机、掘锚机遥控器改造</t>
  </si>
  <si>
    <t>电动机升级改造项目</t>
  </si>
  <si>
    <t>潜水泵维修</t>
  </si>
  <si>
    <t>水泵维修</t>
  </si>
  <si>
    <t>矿区太阳能、空气能维保</t>
  </si>
  <si>
    <t>万利一矿带面硫化</t>
  </si>
  <si>
    <t>万利一矿滚筒包胶</t>
  </si>
  <si>
    <t>皮带接头硫化服务</t>
  </si>
  <si>
    <t>付款32万元</t>
  </si>
  <si>
    <t>西胶皮带更换改造服务</t>
  </si>
  <si>
    <t>万利一矿车床维护保养服务项目</t>
  </si>
  <si>
    <t>11月采购</t>
  </si>
  <si>
    <t>电缆修补服务项目项目</t>
  </si>
  <si>
    <t>付款12万元</t>
  </si>
  <si>
    <t>胶带机维修服务</t>
  </si>
  <si>
    <t>2024年结转。西胶储带仓变形修复、主井、西胶下料筒改造、西胶机头平台更换、主井机尾增加防溢导料槽、31307机头部、储带仓整形、修复等。</t>
  </si>
  <si>
    <t>厂区、库房大门改造服务</t>
  </si>
  <si>
    <t>添漫梁立体库改造</t>
  </si>
  <si>
    <t>付款300万元</t>
  </si>
  <si>
    <t>上仓和主井、西胶胶带机驱动改造</t>
  </si>
  <si>
    <t>已完成服务</t>
  </si>
  <si>
    <t>付款261万元</t>
  </si>
  <si>
    <t>地面低压供电系统升级改造服务</t>
  </si>
  <si>
    <t>空压机维护专业化服务</t>
  </si>
  <si>
    <t>神东油缸维修</t>
  </si>
  <si>
    <t>2024年结转，付质保金</t>
  </si>
  <si>
    <t>起重设备升级改造</t>
  </si>
  <si>
    <t>日常维修——新增</t>
  </si>
  <si>
    <t>现合同2025年12月31日到期，列计划招标2026年执行</t>
  </si>
  <si>
    <t>招标文件编制时间2025年2月，采购时间：2025年5月</t>
  </si>
  <si>
    <t>矿区锅炉房斗式提升机顶部工作平台改造</t>
  </si>
  <si>
    <t>编制采购文件、并完成采购</t>
  </si>
  <si>
    <t>矿区脱硫塔内壁防腐施工</t>
  </si>
  <si>
    <t>矿区污水处理厂MBR膜清洗</t>
  </si>
  <si>
    <t>搅拌站专业化服务</t>
  </si>
  <si>
    <t>搅拌站专业化服务3年</t>
  </si>
  <si>
    <t>万利一矿高压架空线路维护</t>
  </si>
  <si>
    <t>设备大修</t>
  </si>
  <si>
    <t>设备大修——结转</t>
  </si>
  <si>
    <t>掘锚机截割滚筒改造</t>
  </si>
  <si>
    <t>付质保金</t>
  </si>
  <si>
    <t>零星维修——新增</t>
  </si>
  <si>
    <t>零小设备维修服务</t>
  </si>
  <si>
    <t>巷道修复机、探水钻机、空压机等维修服务。</t>
  </si>
  <si>
    <t>地面工程项目——结转</t>
  </si>
  <si>
    <t>土建工程——结转</t>
  </si>
  <si>
    <t>生活区立体库及院内改造</t>
  </si>
  <si>
    <t>万利一矿旧办公楼及附楼装修改造工程</t>
  </si>
  <si>
    <t>结转，付质保金</t>
  </si>
  <si>
    <t>万利一矿绿色矿山工程</t>
  </si>
  <si>
    <t>万利一矿生活区部分管路更换工程、
万利一矿选煤厂管路更换工程</t>
  </si>
  <si>
    <t>万利一矿110kV北-万架空线铁塔基础加固工程</t>
  </si>
  <si>
    <t>万利一矿韩家村10kV变电所工程</t>
  </si>
  <si>
    <t>公司财务共享中心工程</t>
  </si>
  <si>
    <t>旧办公楼标准化提升改造工程</t>
  </si>
  <si>
    <t>万利一矿供水管道改造工程、
万利一矿生活区更换主供水管路</t>
  </si>
  <si>
    <t>结转，付结算款</t>
  </si>
  <si>
    <t>选煤厂锅炉除尘脱硫改造（EP)C工程</t>
  </si>
  <si>
    <t>矿区供暖小锅炉及配套脱硫除尘工程</t>
  </si>
  <si>
    <t>矿区供暖小锅炉脱硫除尘P-C工程</t>
  </si>
  <si>
    <t>零星工程——结转</t>
  </si>
  <si>
    <t>2023零星维修工程</t>
  </si>
  <si>
    <t>付款25万元</t>
  </si>
  <si>
    <t>2024零星维修工程</t>
  </si>
  <si>
    <t>2022零星维修工程</t>
  </si>
  <si>
    <t>地面工程项目——新增</t>
  </si>
  <si>
    <t>土建工程——新增</t>
  </si>
  <si>
    <t>中部回风立井工业厂区改造工程</t>
  </si>
  <si>
    <t>昌汉沟35kv变电站厂区改造工程</t>
  </si>
  <si>
    <t>生活区煤粉锅炉房厂区改造工程</t>
  </si>
  <si>
    <t>零星工程——新增</t>
  </si>
  <si>
    <t>2-5#带家公寓更换暖气管路</t>
  </si>
  <si>
    <t>2025年新增，计划二季度实施</t>
  </si>
  <si>
    <t>7#、8#带家公寓装修工程</t>
  </si>
  <si>
    <t>2025年新增，计划二季度完成招标</t>
  </si>
  <si>
    <t>灾害体治理工程</t>
  </si>
  <si>
    <t>屋面防水、内外墙裂缝处置、生活区边界围墙、主井上仓维修、箱变基础、龙门吊基础等。</t>
  </si>
  <si>
    <t>旧建筑物拆除</t>
  </si>
  <si>
    <t>7#、8#带家公寓拆除</t>
  </si>
  <si>
    <t>空压机房配电室高压开关柜安装及拆除</t>
  </si>
  <si>
    <t xml:space="preserve"> 地面消防水池升级改造EPC总承包</t>
  </si>
  <si>
    <t>万利一矿生活区班中餐食堂改造工程</t>
  </si>
  <si>
    <t/>
  </si>
  <si>
    <t>采购文件编制时间2025年4月，采购时间：2025年5月</t>
  </si>
  <si>
    <t>生活区露天库改造工程（敞篷库）</t>
  </si>
  <si>
    <t>生活区原有食堂修缮工程</t>
  </si>
  <si>
    <t>2025年新增项目</t>
  </si>
  <si>
    <t>生活区检修车间修缮工程</t>
  </si>
  <si>
    <t>生活区胶轮车库改建工程</t>
  </si>
  <si>
    <t>生活区供应物资库及配套设施维修工程</t>
  </si>
  <si>
    <t>井下工程——结转</t>
  </si>
  <si>
    <t>矿务工程——结转</t>
  </si>
  <si>
    <t>万利一矿2023-2024年矿务工程</t>
  </si>
  <si>
    <t>付款2000万元</t>
  </si>
  <si>
    <t>西胶机头变频硐室装修工程</t>
  </si>
  <si>
    <t>井下工程——新增</t>
  </si>
  <si>
    <t>矿务工程——新增</t>
  </si>
  <si>
    <t>万利一矿2025—2026年矿务工程</t>
  </si>
  <si>
    <t>服务期一年半，1、通风工程（回风大巷清扫、文明生产、通风设施构筑及维修改造）2、砼底板硬化3、32三盘区大巷喷浆</t>
  </si>
  <si>
    <t>万利一矿井下机电零星工程</t>
  </si>
  <si>
    <t>搬家倒面费——结转</t>
  </si>
  <si>
    <t>搬家倒面</t>
  </si>
  <si>
    <t>万利一矿搬家倒面人员食宿服务</t>
  </si>
  <si>
    <t>搬家倒面费——新增</t>
  </si>
  <si>
    <t>外委服务费——结转</t>
  </si>
  <si>
    <t>井下防爆车专业化维修</t>
  </si>
  <si>
    <t>付款230万元</t>
  </si>
  <si>
    <t>付款76万元</t>
  </si>
  <si>
    <t>付款78万元</t>
  </si>
  <si>
    <t>万利一矿矿务工程监理费</t>
  </si>
  <si>
    <t>万利一矿“灭四害”服务</t>
  </si>
  <si>
    <t>付款0.99万元</t>
  </si>
  <si>
    <t>付款0.33万元</t>
  </si>
  <si>
    <t>万利一矿矿区保洁外委服务</t>
  </si>
  <si>
    <t>液压支架升级改造监造服务项目</t>
  </si>
  <si>
    <t>综采设备升级改造监造服务项目</t>
  </si>
  <si>
    <t>万利一矿机修车间标准化改造服务项目</t>
  </si>
  <si>
    <t>付款85.5万元</t>
  </si>
  <si>
    <t>万利一矿主井和上仓机房标准化改造</t>
  </si>
  <si>
    <t>外委服务费——新增</t>
  </si>
  <si>
    <t>万利一矿2025—2026年工程监理费</t>
  </si>
  <si>
    <t>万利一矿地面消防联动系统、日常消防设施维护及消防监控室外委服务</t>
  </si>
  <si>
    <t>采购文件编制时间2024年12月，采购时间：2025年2月</t>
  </si>
  <si>
    <t>万利一矿食堂劳务外委服务</t>
  </si>
  <si>
    <t>付款150万元</t>
  </si>
  <si>
    <t>采购文件编制时间2025年5月，采购时间：2025年7月</t>
  </si>
  <si>
    <t>矿井测量技术服务</t>
  </si>
  <si>
    <t>服务期2年，计划一季度完成招标</t>
  </si>
  <si>
    <t>万利一矿消防主机联网及8#公寓消防控制室改造服务</t>
  </si>
  <si>
    <t>采购文件编制时间2025年3月，采购时间：2025年5月</t>
  </si>
  <si>
    <t>万利一矿生活区后勤外委服务</t>
  </si>
  <si>
    <t>采购文件编制时间2025年6月，采购时间：2025年7月</t>
  </si>
  <si>
    <t>主井配仓胶带机更换服务</t>
  </si>
  <si>
    <t>专业化服务</t>
  </si>
  <si>
    <t>专业化服务——结转</t>
  </si>
  <si>
    <t>万利一矿8#公寓电梯专业化维修保养服务</t>
  </si>
  <si>
    <t>付款1.5万元</t>
  </si>
  <si>
    <t>付款0.5万元</t>
  </si>
  <si>
    <t>辅助运输运营队伍专业化服务</t>
  </si>
  <si>
    <t>付款650万元</t>
  </si>
  <si>
    <t>付款216万元</t>
  </si>
  <si>
    <t>付款218万元</t>
  </si>
  <si>
    <t>2024年结转最终合同中标价7923.6万元，期限三年，一年一签，第一年2024.5.8-2025.5.7。</t>
  </si>
  <si>
    <t>万利一矿井筒检查孔勘探服务</t>
  </si>
  <si>
    <t>万利一矿物资检测检验专业化服务</t>
  </si>
  <si>
    <t>山特维克专业化服务</t>
  </si>
  <si>
    <t>2023年结转</t>
  </si>
  <si>
    <t>艾柯夫专业化服务</t>
  </si>
  <si>
    <t>生活区煤粉锅炉运行</t>
  </si>
  <si>
    <t>12月采购</t>
  </si>
  <si>
    <t>设备、物资吊装运输专业化服务</t>
  </si>
  <si>
    <t>井下电度计量改造服务</t>
  </si>
  <si>
    <t>万利一矿综合自动化专业化服务</t>
  </si>
  <si>
    <t>付款20.76万元</t>
  </si>
  <si>
    <t>2023年签订2025年到期</t>
  </si>
  <si>
    <t>专业化服务——新增</t>
  </si>
  <si>
    <t>万利一矿锅炉运行专业化服务</t>
  </si>
  <si>
    <t>矿区、生活区锅炉运行及主井供热。采购文件编制时间2025年7月，采购时间：2025年10月</t>
  </si>
  <si>
    <t>井下防爆车辆专业化维修</t>
  </si>
  <si>
    <t>现合同2025年6月份到期，新增接续项目</t>
  </si>
  <si>
    <t>安保专业化服务</t>
  </si>
  <si>
    <t>万利一矿2025年综合自动化专业化服务</t>
  </si>
  <si>
    <t>矿区锅炉房外委运行服务</t>
  </si>
  <si>
    <t>2025年新增【服务期3年】</t>
  </si>
  <si>
    <t>节能环保支出——结转</t>
  </si>
  <si>
    <t>矿区脱硫除尘系统维护</t>
  </si>
  <si>
    <t>智慧水务系统</t>
  </si>
  <si>
    <t>已签署合同</t>
  </si>
  <si>
    <t>矿井水水质在线监测系统</t>
  </si>
  <si>
    <t>目前尚未建成矿井水综合处理系统。</t>
  </si>
  <si>
    <t>锅炉在线监测运维</t>
  </si>
  <si>
    <t>2024年10月签署合同，2025年5月截止。</t>
  </si>
  <si>
    <t>绿色矿山提升服务</t>
  </si>
  <si>
    <t>根据绿色矿山建设遴选要求对绿色矿山建设存在问题进行提升改造。</t>
  </si>
  <si>
    <t>环保监测系统升级改造服务</t>
  </si>
  <si>
    <t>通风、排水、运输系统节能诊断报告编制服务</t>
  </si>
  <si>
    <t>矿区污水处理系统升级改造</t>
  </si>
  <si>
    <t>付款30.22万元</t>
  </si>
  <si>
    <t>矿井水综合处置服务</t>
  </si>
  <si>
    <t>节能环保支出——新增</t>
  </si>
  <si>
    <t>万利一矿绿色矿山建设申报验收服务</t>
  </si>
  <si>
    <t>环保监测服务</t>
  </si>
  <si>
    <t>测绘服务</t>
  </si>
  <si>
    <t>环保诊断服务</t>
  </si>
  <si>
    <t>环境管理体系认证</t>
  </si>
  <si>
    <t>能源管理体系认证</t>
  </si>
  <si>
    <t>矿山地质环境治理恢复基金绩效评价报告编制服务</t>
  </si>
  <si>
    <t>地质环境治理年度评价报告编制服务</t>
  </si>
  <si>
    <t>固体废物检测分析服务</t>
  </si>
  <si>
    <t>碳盘查咨询服务</t>
  </si>
  <si>
    <t>生活污水水质在线监测系统</t>
  </si>
  <si>
    <t>2025年新增，矿区生活区2套</t>
  </si>
  <si>
    <t>矸石山边坡监测监控设施维护服务</t>
  </si>
  <si>
    <t>智慧水务系统维护服务</t>
  </si>
  <si>
    <t>2025年新增，计划四季度实施</t>
  </si>
  <si>
    <t>将产生的富余矿井水疏放至鄂尔多斯市水务投资建设集团有限公司处置。</t>
  </si>
  <si>
    <t>煤泥处置服务</t>
  </si>
  <si>
    <t>2025新增</t>
  </si>
  <si>
    <t>国控流量计更换服务</t>
  </si>
  <si>
    <t>其他服务——结转</t>
  </si>
  <si>
    <t>万利一矿区域地形图三D建模</t>
  </si>
  <si>
    <t>服务期，计划三季度付清</t>
  </si>
  <si>
    <t>万利一矿42305工作面柔模密闭墙沿空留巷可行性研究及设计方案技术服务</t>
  </si>
  <si>
    <t>付款6.6万元</t>
  </si>
  <si>
    <t>万利一矿中长期规划设计</t>
  </si>
  <si>
    <t>万利一矿井下陀螺定向边测量技术服务（三年）</t>
  </si>
  <si>
    <t>万利一矿岩石预裂技术服务</t>
  </si>
  <si>
    <t>万利一矿车辆尾气净化治理服务</t>
  </si>
  <si>
    <t>万利一矿矸石山稳定性探测服务项目</t>
  </si>
  <si>
    <t>万利一矿矿用防爆无轨胶轮车排气中一氧化碳、氮氧化物检验技术服务</t>
  </si>
  <si>
    <t>万利一矿支护材料及建筑材料（石子、沙子、水泥）检测检验</t>
  </si>
  <si>
    <t>职业病危害因素检测与评价</t>
  </si>
  <si>
    <t>技术或咨询服务费</t>
  </si>
  <si>
    <t>井下综合水治理
设计服务</t>
  </si>
  <si>
    <t>付款95万元</t>
  </si>
  <si>
    <t>供电系统现场缺陷诊断及优化方案设计</t>
  </si>
  <si>
    <t>油样化验</t>
  </si>
  <si>
    <t>万利一矿井田保安煤柱设计</t>
  </si>
  <si>
    <t>万利一矿三维储量系统建模服务</t>
  </si>
  <si>
    <t>万利一矿新增中部副斜井项目职业卫生“三同时”</t>
  </si>
  <si>
    <t>其他服务——新增</t>
  </si>
  <si>
    <t>万利一矿2025年矿用防爆无轨胶轮车排气中一氧化碳、氮氧化物检验技术服务</t>
  </si>
  <si>
    <t>万利一矿42306工作面安全回采论证报告</t>
  </si>
  <si>
    <t>前期准备，完成招标文件编制</t>
  </si>
  <si>
    <t>计划二季度实施</t>
  </si>
  <si>
    <t>万利一矿1000万吨初步设计及安全专篇</t>
  </si>
  <si>
    <t>起重设备维修保养及检验检测</t>
  </si>
  <si>
    <t>（七）</t>
  </si>
  <si>
    <t>其他租赁——结转</t>
  </si>
  <si>
    <t>设备存放场地租赁服务项目</t>
  </si>
  <si>
    <t>其他租赁——新增</t>
  </si>
  <si>
    <t>周转材料场地租赁</t>
  </si>
  <si>
    <t>上报公司请示</t>
  </si>
  <si>
    <t>（八）</t>
  </si>
  <si>
    <t>保险费——新增</t>
  </si>
  <si>
    <t>财产保险</t>
  </si>
  <si>
    <t>（九）</t>
  </si>
  <si>
    <t>其他——结转</t>
  </si>
  <si>
    <t>数据上传鄂尔多斯智慧水利平台</t>
  </si>
  <si>
    <t>万利一矿工业视频专网建设服务</t>
  </si>
  <si>
    <t>完成付款审批并付款720万元</t>
  </si>
  <si>
    <t>万利一矿2024年职工职业健康体检</t>
  </si>
  <si>
    <t>包头能源万利一矿印刷品及图牌板制作服务</t>
  </si>
  <si>
    <t>季度付款</t>
  </si>
  <si>
    <t>矿区锅炉煤运输服务</t>
  </si>
  <si>
    <t>付款1万元</t>
  </si>
  <si>
    <t>设备设施检验</t>
  </si>
  <si>
    <t>春季预防性试验</t>
  </si>
  <si>
    <t>付款13.2万元</t>
  </si>
  <si>
    <t>综采工作面信息化设备提升完善服务</t>
  </si>
  <si>
    <t>高强度部件加工服务项目</t>
  </si>
  <si>
    <t>标准化工具箱加工服务</t>
  </si>
  <si>
    <t>万利一矿中部副斜井工业广场生活配套设施项目城市基础设施配套费</t>
  </si>
  <si>
    <t>防雷防静电检测</t>
  </si>
  <si>
    <t>计量设备测定服务</t>
  </si>
  <si>
    <t>付款43.3万元</t>
  </si>
  <si>
    <t>万利一矿安防监控系统升级改造</t>
  </si>
  <si>
    <t>付款189万元</t>
  </si>
  <si>
    <t>其他——新增</t>
  </si>
  <si>
    <t>租用中国移动通信集团内蒙古有限公司鄂尔多斯分公司网络链路</t>
  </si>
  <si>
    <t>方案设计</t>
  </si>
  <si>
    <t>万利一矿生活区数字安防建设</t>
  </si>
  <si>
    <t>生产及生活区域无线网络覆盖</t>
  </si>
  <si>
    <t>万利一矿5G系统全覆盖服务项目</t>
  </si>
  <si>
    <t>职工心理健康档案建设服务</t>
  </si>
  <si>
    <t>付款17万元</t>
  </si>
  <si>
    <t>周边村民煤补</t>
  </si>
  <si>
    <t>万利一矿2025年职工职业健康体检</t>
  </si>
  <si>
    <t>计划二季度开始编制请示</t>
  </si>
  <si>
    <t>万利一矿2025年职业病人复查及疑似职业病人诊断</t>
  </si>
  <si>
    <t>计划三季度实施</t>
  </si>
  <si>
    <t>生产服务中心2025年职工职业健康体检</t>
  </si>
  <si>
    <t>计划2025年10完成招标</t>
  </si>
  <si>
    <t>生产服务中心2025年职业病人复查及疑似职业病人诊断</t>
  </si>
  <si>
    <t>万利一矿印刷品广告物料制作服务</t>
  </si>
  <si>
    <t>二季度实施</t>
  </si>
  <si>
    <t>万利一矿厂区亮化服务</t>
  </si>
  <si>
    <t>付款15万元</t>
  </si>
  <si>
    <t>待完成采购后根据合同金额计划资金</t>
  </si>
  <si>
    <t>万利一矿企业宣传服务</t>
  </si>
  <si>
    <t>万利一矿办公用品定制服务</t>
  </si>
  <si>
    <t>付款3万元</t>
  </si>
  <si>
    <t>万利一矿职工食堂米、面、油专业化配送服务</t>
  </si>
  <si>
    <t>采购文件编制时间2025年8月，采购时间：2025年9月</t>
  </si>
  <si>
    <t>万利一矿食堂、后勤设备维修服务</t>
  </si>
  <si>
    <t>采购文件编制时间2025年9月，采购时间：2025年10月</t>
  </si>
  <si>
    <t>万利一矿食堂油烟机清洗服务</t>
  </si>
  <si>
    <t>采购文件编制时间2025年10月，采购时间：2025年11月</t>
  </si>
  <si>
    <t>万利一矿食材专业化配送服务</t>
  </si>
  <si>
    <t>付款225万元</t>
  </si>
  <si>
    <t>付款75万元</t>
  </si>
  <si>
    <t>招标文件编制时间2025年6月，采购时间：2025年10月</t>
  </si>
  <si>
    <t>万利一矿垃圾清运等服务</t>
  </si>
  <si>
    <t>万利一矿办公桌椅、低值易耗品搬运服务</t>
  </si>
  <si>
    <t>付款3.9万元</t>
  </si>
  <si>
    <t>付款1.3万元</t>
  </si>
  <si>
    <t>万利一矿绿植养护及灌木修剪服务</t>
  </si>
  <si>
    <t>万利一矿生活区联建楼除甲醛服务</t>
  </si>
  <si>
    <t>万利一矿水车租赁服务</t>
  </si>
  <si>
    <t>采购文件编制时间2024年12月，采购时间：2025年1月</t>
  </si>
  <si>
    <t>万利一矿计划外用车服务</t>
  </si>
  <si>
    <t>完成招标并付款9万元</t>
  </si>
  <si>
    <t>万利一矿档案数字化</t>
  </si>
  <si>
    <t>挂网招标</t>
  </si>
  <si>
    <t>万利一矿公务用车维修保养服务</t>
  </si>
  <si>
    <t>万利一矿电脑、打印机等办公设备维修</t>
  </si>
  <si>
    <t>计量器具检定服务</t>
  </si>
  <si>
    <t>电力多边交易服务</t>
  </si>
  <si>
    <t>物资定置化管理系统服务</t>
  </si>
  <si>
    <t>教育经费</t>
  </si>
  <si>
    <t>万利一矿工控态势感知平台信创替代服务</t>
  </si>
  <si>
    <t>万利一矿数据中心存储计算资源扩容服务</t>
  </si>
  <si>
    <t>万利一矿办公网络系统升级改造</t>
  </si>
  <si>
    <t>采煤机破碎机维修</t>
  </si>
  <si>
    <t>24年结转项目，24年1月-26年1月，合同总金额152万元，服务单位郑煤机智能工作面。24年已执行72万元，25年计划挂账75万元；四季度计划挂账75万元</t>
  </si>
  <si>
    <t>链轮组件维修服务</t>
  </si>
  <si>
    <t>22年结转长协项目，全年计划挂账160万元；二季度计划挂账80万元；三季度计划挂账80万元；
原合同22年5月-25年5月，总金额404.01万元,服务单位山西海诚，24年已执行225万元。</t>
  </si>
  <si>
    <t>支架电液控及阀类维修服务</t>
  </si>
  <si>
    <t>24年结转项目
全年计划挂账70万元；二季度计划挂账30万元；四季度计划挂账40万元；
原合同24年12月-27年12月，控制价400万元。</t>
  </si>
  <si>
    <t>采煤机、掘锚机遥控器维修</t>
  </si>
  <si>
    <t>24年结转项目
二季度计划挂账20万元；四季度计划挂账25万元；
合同23年12月-25年12月，合同总金额57万元，服务单位陕西维诺斯，预估24年底执行金额12万元</t>
  </si>
  <si>
    <t>油缸维修</t>
  </si>
  <si>
    <t>24年结转项目
全年计划挂账70万元；二季度计划挂账30万元；四季度计划挂账40万元。合同24年8月-27年8月，总金额167万元,服务单位内蒙古力森，24年预计执行40万元</t>
  </si>
  <si>
    <t>输送带带面接头硫化服务</t>
  </si>
  <si>
    <t>24年结转项目
二季度计划挂账20万元；四季度计划挂账20万元；
原合同24年6月-26年6月，总金额83万元，服务单位河南锐辰</t>
  </si>
  <si>
    <t>胶带机滚筒维修</t>
  </si>
  <si>
    <t>24年结转项目
二季度计划挂账10万元；四季度计划挂账10万元；
原合同24年6月-26年6月，总金额87万元，服务单位河南锐辰</t>
  </si>
  <si>
    <t>滚筒包胶服务</t>
  </si>
  <si>
    <t>24年结转项目
二季度计划挂账10万元；四季度计划挂账10万元；
原合同24年3月-27年3月，总金额78万元，服务单位许昌友硕</t>
  </si>
  <si>
    <t>移变维护保养服务</t>
  </si>
  <si>
    <t>支付10万元</t>
  </si>
  <si>
    <t>23年结转项目
全年计划挂账40万元；二季度计划挂账20万元；四季度计划挂账20万元；
原合同23年11月-25年11月，合同总金额59万元，服务单位包头博恩，24年预估执行19万元</t>
  </si>
  <si>
    <t>李家壕煤矿电缆修补</t>
  </si>
  <si>
    <t xml:space="preserve">24年结转项目
合同期限24.11-25.11，服务期1年，控制价81万元。
二季度计划挂账30万元；三季度计划挂账51万元
</t>
  </si>
  <si>
    <t>减速机维修</t>
  </si>
  <si>
    <t>24年结转项目
全年计划挂账35万元；二季度计划挂账15万元；四季度计划挂账20万元；
合同24年6月-27年6月，服务期3年，服务单位宁夏灵州，总金额105万元，预估24年底执行15万元</t>
  </si>
  <si>
    <t>电动机维修</t>
  </si>
  <si>
    <t>24年结转项目，服务期2年，控制价94万元，预估期限24.10-26.10，全年计划挂账40万元，二季度计划挂账20万元；四季度计划挂账20万元；
原合同21年8月-24年8月，总金额74.7万元，服务单位准格尔鑫扬，合同金额已全部执行完毕。</t>
  </si>
  <si>
    <t>管路皮带架喷砂除锈刷漆服务</t>
  </si>
  <si>
    <t>24年结转项目
全年挂账30万元，二季度计划挂账15万元；四季度计划挂账15万元；
原合同24年7月-26年7月，总金额77万元，服务单位神木华坤，已执行金额1.1万元</t>
  </si>
  <si>
    <t>防爆车辆维修</t>
  </si>
  <si>
    <t>23年结转项目
一季度计划挂账100万元；
合同23年7月-25年7月，金额1275万元，服务单位山西佳莱特，预估费用25年一季度执行完毕</t>
  </si>
  <si>
    <t>李家壕煤矿地面工程车维修</t>
  </si>
  <si>
    <t>23年结转项目
全年挂账180万元，二季度90万元，四季度挂账90万元。
原合同23年1月-25年1月，总金额363万元，服务单位神木荣杰，23年已执行150万元，预估24年执行120万元，合同25年1月到期。
24年12月新采购项目，服务期2年，控制价400万元，25年四季度挂账90万元</t>
  </si>
  <si>
    <t>起重机维修维护及检验服务</t>
  </si>
  <si>
    <t>23年结转项目
全年挂账16万元，三季度挂账16万元
合同期限23年10月-25年10月，服务单位山东龙辉，合同总金额58万元，24年已挂账13万元预估24年底累计执行费用28万元</t>
  </si>
  <si>
    <t>设备、物资吊装运输及车辆租赁服务</t>
  </si>
  <si>
    <t>24年结转项目
二季度计划挂账40万元；四季度计划挂账40万元；
原合同23年9月-26年9月，总金额273万元，23年已执行140万元，服务单位昕凯</t>
  </si>
  <si>
    <t>李家壕煤矿搅拌站维修服务</t>
  </si>
  <si>
    <t>24年结转项目
全年挂账12万元，二季度计划挂账6万元；四季度计划挂账6万元；
原合同22年12月-25年12月，总金额47.1万元，服务单位大豫丰，24年已执行24万元，预估24年底累计执行33万元</t>
  </si>
  <si>
    <t>太阳能供热循环系统维修服务</t>
  </si>
  <si>
    <t>22年结转项目
全年挂账8万元，二季度计划挂账8万元，
原合同22年6月-25年6月，总金额53.9万元，服务单位内蒙古金中实业，24年底预估累计执行45万元</t>
  </si>
  <si>
    <t>电梯维保服务</t>
  </si>
  <si>
    <t>24年结转项目
全年计划挂账6万元，二季度挂账6万元
原合同24年2月-26年2月，总金额12.4万元,服务单位内蒙古迅泰，24年底预估执行费用3.2万元</t>
  </si>
  <si>
    <t>自动门维修服务</t>
  </si>
  <si>
    <t>23年结转项目
全年挂账9万元，三季度计划挂9万元
原合同23年8月-25年8月，总金额18.8万元，服务单位天隆府谷新材料，24年底预估累计执行9万元</t>
  </si>
  <si>
    <t>液压泵站维修</t>
  </si>
  <si>
    <t>24年结转长协，
服务期3年，控制价350万元，全年计划挂账80万元。二季度计划挂账40万元；四季度计划挂账40万元</t>
  </si>
  <si>
    <t>掘锚机技术服务</t>
  </si>
  <si>
    <t>24年结转项目，
合同期限22.3-25.3，服务单位山特维克，合同总金额15万元，计划全年挂账2万元，二季度挂账2万元</t>
  </si>
  <si>
    <t>副井暖风机房加热机组升级改造</t>
  </si>
  <si>
    <t>24年结转项目，
单次合同，控制价86万元，计划全年挂账80万元，二季度挂账80万元</t>
  </si>
  <si>
    <t>架空线路检修维护服务</t>
  </si>
  <si>
    <t>23年结转项目
全年挂账12万元，三季度计划12万元
原合同服务单位：内蒙古鼎峰，合同期限2023年10月-2025年10月，总金额32.44万元,合同实际剩余金额12万元</t>
  </si>
  <si>
    <t>后勤设备维保</t>
  </si>
  <si>
    <t>热水锅炉升级改造</t>
  </si>
  <si>
    <t>24年结转项目
采购控制价240万元，单次合同，包括3台20T锅炉设备2年的内检、外检，水质化验及除渣机、除灰机的更换，全年计划挂账220万元，三季度挂账220万元</t>
  </si>
  <si>
    <t>李家壕煤矿办公设备及家具维修服务</t>
  </si>
  <si>
    <t>24年转结项目，计划9月向公司打请示，采购控制价50万元，两年服务期。25年挂账25万元，1季度挂账7万元。</t>
  </si>
  <si>
    <t>招标文件编制完成：7月，
采购时间：9月
新项目计划服务期2年，控制价78万元，
原合同期限23年10月-25年10月，服务单位山东龙辉，合同总金额58万元，24年已挂账13万元预估24年底累计执行费用28万元</t>
  </si>
  <si>
    <t>招标文件编制完成：3月，
采购时间：5月
新项目计划服务期3年，控制价80万元，
原合同22年6月-25年6月，总金额53.9万元，服务单位内蒙古金中实业，24年底预估累计执行45万元。</t>
  </si>
  <si>
    <t>招标文件编制完成：10月，
采购时间：12月
新项目计划服务期2年，控制价22万元，计划改造电梯控制系统，实现联锁、应急响应等功能。
原合同24年2月-26年2月，总金额12.4万元,服务单位内蒙古迅泰，24年底预估执行费用3.2万元</t>
  </si>
  <si>
    <t>招标文件编制完成：4月，
采购时间：6月
新项目计划服务期2年，控制价40万元，维修内容增加4套道闸、3套库房电闸门及10套库房卷帘门的维修。25年四季度计划挂账6万元。
原合同23年8月-25年8月，总金额18.8万元，服务单位天隆府谷新材料，24年底预估累计执行9万元</t>
  </si>
  <si>
    <t>招标文件编制完成：1月，
采购时间：3月
新项目计划服务期2年，控制价120万元，全年计划挂账40万元，二季度计划挂账20万元；四季度计划挂账20万元；
原合同,24年1月-25年1月，合同总金额58万元，服务单位准格尔鑫扬</t>
  </si>
  <si>
    <t>招标文件编制完成：9月，
采购时间：11月
新项目计划服务期3年，控制价120万元
原合同23年12月-25年12月，合同总金额57万元，服务单位陕西维诺斯，预估24年底执行金额12万元</t>
  </si>
  <si>
    <t>锚杆转载机组机改造铲料机械臂服务</t>
  </si>
  <si>
    <t>招标文件编制完成：5月，
采购时间：7月
新项目计划服务期1年，控制价200万元，全年计划挂账180万元，二季度0万，三季度180万</t>
  </si>
  <si>
    <t>招标文件编制完成：7月，
采购时间：9月
新项目计划服务期1年，控制价80万元
原合同期限24.11-25.11，服务期1年</t>
  </si>
  <si>
    <t>李家壕煤矿水泵维修</t>
  </si>
  <si>
    <t>招标文件编制完成：1月，
采购时间：3月，
控制价80万元，服务期2年。全年计划挂账30万元
二季度计划挂账10万元，四季度20万元
原合同23年10月-25年10月，合同总金额48.6万元，服务单位鄂尔多斯信，预估24年底合同金额执行完毕。</t>
  </si>
  <si>
    <t>井下通讯、控制、保护系统维修</t>
  </si>
  <si>
    <t>招标文件编制完成：1月，
采购时间：3月
原合同21年7月-24年7月，金额38.8万元，
新项目计划服务期3年，控制价80万元，全年计划挂账20万元，二季度计划挂账10万元；四季度计划挂账10万元；</t>
  </si>
  <si>
    <t>招标文件编制完成：1月，
采购时间：3月
计划服务期2年，控制价200万元.
原合同24年1月-26年1月，合同总金额152万元，服务单位郑煤机智能工作面。24年已执行72万元，25年计划挂账75万元。</t>
  </si>
  <si>
    <t>招标文件编制完成：2月，
采购时间：4月
新项目计划服务期3年，控制价500万元，三季度计划挂账40万元；四季度计划挂账40万元；
原合同22年5月-25年5月，总金额404.01万元,服务单位陕西海辰，24年已执行225万元。</t>
  </si>
  <si>
    <t>招标文件编制完成：1月，
采购时间：3月
新项目单次合同两个工作面，控制价200万元，</t>
  </si>
  <si>
    <t>招标文件编制完成：7月，
采购时间：9月
新项目计划服务期2年，控制价90万元，
原合同23年11月-25年11月，合同总金额59万元，服务单位包头博恩，24年预估费用执行完毕</t>
  </si>
  <si>
    <t>招标文件编制完成：1月，
采购时间：3月
新项目计划服务期2年，控制价1900万元，全年计划挂账700万元，二季度300万元；三季度200万元；四季度200万元。
原合同23年7月-25年7月，金额1275万元，服务单位陕西佳莱特，预估费用25年一季度执行完毕。</t>
  </si>
  <si>
    <t>招标文件编制完成：7月，
采购时间：9月
服务期2年，控制价33万元，全年计划挂账5万元，四季度挂账5万元。
原合同服务单位：内蒙古鼎峰，合同期限2023年10月-2025年10月，总金额32.44万元,合同实际剩余金额12万元</t>
  </si>
  <si>
    <t>二组煤仓及给煤机维护服务</t>
  </si>
  <si>
    <t>招标文件编制完成：1月，
采购时间：3月
单次合同，控制价65万元，全年计划挂账50万元，三季度50万元。</t>
  </si>
  <si>
    <t>掘进胶带机及40T刮板机维修</t>
  </si>
  <si>
    <t>招标文件编制完成：1月，
采购时间：3月
3年长协，控制价180万元，全年计划挂账50万元，三季度50万元。</t>
  </si>
  <si>
    <t>李家壕煤矿企业文化建设项目（一标段路网及排水改造）</t>
  </si>
  <si>
    <t>机加工车间标准化改造工程</t>
  </si>
  <si>
    <t>职工食堂外跨楼梯封闭工程</t>
  </si>
  <si>
    <t>2023年厂区建筑物亮化改造项目</t>
  </si>
  <si>
    <t>职工公寓增设热水工程</t>
  </si>
  <si>
    <t>李家壕煤矿2024年零星改造工程</t>
  </si>
  <si>
    <t>李家壕煤矿2025年厂区绿化工程</t>
  </si>
  <si>
    <t>李家壕煤矿厂区管网改造工程</t>
  </si>
  <si>
    <t>李家壕煤矿1-4#职工宿舍楼装修改造工程</t>
  </si>
  <si>
    <t>供应部设备库房封闭、加装桥式起重机</t>
  </si>
  <si>
    <t>李家壕煤矿2025年零星改造工程</t>
  </si>
  <si>
    <t>5-1南主运大巷电缆、电缆桥架安装及3-1机头拆、安装胶带机工程</t>
  </si>
  <si>
    <t>24年结转工程，控制价370万元，四季度挂账370万元</t>
  </si>
  <si>
    <t>李家壕煤矿2-2中煤、5-1煤变电所安装修复、2-2主运大巷10kV电缆敷设、2-2中煤主运大巷安装带式输送机及中部件回收、2-2破碎机拆除与安拆等工程</t>
  </si>
  <si>
    <t>24年结转工程，合同金额570万元，服务单位山冶鑫拓，全年计划挂账300万元，二季度计划挂账300万元</t>
  </si>
  <si>
    <t>采掘后配套工程</t>
  </si>
  <si>
    <t>主井驱动系统改造EPC工程</t>
  </si>
  <si>
    <t>包括主井驱动改造设计、硐室土建及设备安装调试。
招标文件编制完成：6月，
采购时间：8月
控制价970万元，服务期1年。
25年四季度计划挂账900万元</t>
  </si>
  <si>
    <t>2024年搬家倒面服务项目</t>
  </si>
  <si>
    <t>支付1170.94万元</t>
  </si>
  <si>
    <t>51109工作面回撤</t>
  </si>
  <si>
    <t>2025年搬家倒面服务项目</t>
  </si>
  <si>
    <t>51110工作面回撤及5111工作面安装</t>
  </si>
  <si>
    <t>物业保洁服务（24-25年物业）</t>
  </si>
  <si>
    <t>支付123万元</t>
  </si>
  <si>
    <t>食堂外委服务</t>
  </si>
  <si>
    <t>物业保洁服务（25-26年物业）</t>
  </si>
  <si>
    <t>环境监测系统升级改造服务</t>
  </si>
  <si>
    <t>24年结转项目
全年计划挂账140万元，二季度挂账140万元.</t>
  </si>
  <si>
    <t>二号回风立井环境影响评价报告及水土保持方案服务项目</t>
  </si>
  <si>
    <t>2024年结转，合同25年6月到期。全年计划挂账28.9万元，二季度挂账28.9万元.</t>
  </si>
  <si>
    <t>矿区垃圾清运服务项目</t>
  </si>
  <si>
    <t>2024年结转，合同25年6月到期。全年计划挂账21万元，二季度挂账21万元.</t>
  </si>
  <si>
    <t>智慧水务系统运维服务</t>
  </si>
  <si>
    <t>2024年结转，合同25年6月到期。全年计划挂账27.5万元，二季度挂账27.5万元.</t>
  </si>
  <si>
    <t>二号回风立井项目社会稳定性评估、节能评估及林草评估等报告编制服务</t>
  </si>
  <si>
    <t>2024年结转，合同25年1月到期。全年计划挂账32.7万元，二季度挂账32.7万元.</t>
  </si>
  <si>
    <t>二号回风立井项目勘界、规划选址研究等报告服务项目</t>
  </si>
  <si>
    <t>2024年结转，合同25年2月到期。全年计划挂账30万元，二季度挂账30万元.</t>
  </si>
  <si>
    <t>危险废物合规处置技术服务</t>
  </si>
  <si>
    <t>2024年结转，两年合同。全年计划挂账10万元，三季度挂账10万元.</t>
  </si>
  <si>
    <t>锅炉在线监测系统供暖季运维技术服务项目</t>
  </si>
  <si>
    <t>2024年结转，两年合同。全年计划挂账19.1万元，二季度挂账19.1万元.</t>
  </si>
  <si>
    <t>入河排口设置论证报告编制技术服务项目</t>
  </si>
  <si>
    <t>2024年结转，两年合同。</t>
  </si>
  <si>
    <t>环境影响后评价技术服务项目</t>
  </si>
  <si>
    <t>结转项目，2022年合同。</t>
  </si>
  <si>
    <t>风井项目社会稳定性风险评估等报告编制服务项目</t>
  </si>
  <si>
    <t>2024年结转，全年计划挂账60万元，二季度挂账60万元.</t>
  </si>
  <si>
    <t>李家壕煤矿矸石山生态升级改造治理工程监理服务</t>
  </si>
  <si>
    <t>锅炉房出渣</t>
  </si>
  <si>
    <t>招标文件编制完成：7月;
采购时间：9月;
控制价22万元，服务期1个采暖季，全年计划挂账0万元</t>
  </si>
  <si>
    <t>2025年5月编制完成招标采购文件；2025年6月采购完毕。对矿区生活垃圾及工业垃圾进行合规处置。</t>
  </si>
  <si>
    <t>智慧水务系统运维服务项目</t>
  </si>
  <si>
    <t>2025年5月编制完成招标采购文件；2025年6月采购完毕。对煤矿智慧水务系统进行运维。</t>
  </si>
  <si>
    <t>周边村社环境污染补偿费（能否列入环境治理基金）</t>
  </si>
  <si>
    <t>无需采购，对周边村社进行环境影响补偿。</t>
  </si>
  <si>
    <t>矿区周边环境防污染治理服务项目</t>
  </si>
  <si>
    <t>2025年5月编制完成招标采购文件；2025年6月采购完毕。对矿区周边进行防污染治理工作。</t>
  </si>
  <si>
    <t>地面调节池清淤服务项目</t>
  </si>
  <si>
    <t>2025年3月编制完成招标采购文件；2025年4月采购完毕。对矿区地面调节池进行清淤工作。</t>
  </si>
  <si>
    <t>煤矿用地项目节能审查技术服务项目</t>
  </si>
  <si>
    <t>2025年3月编制完成招标采购文件；2025年4月采购完毕。能源局要求编制生产生活辅助设施扩建设项目节能审查报告并备案。</t>
  </si>
  <si>
    <t>技术服务（土地手续办理相关服务）</t>
  </si>
  <si>
    <t>2025年7月编制完成招标采购文件；2025年8月采购完毕。</t>
  </si>
  <si>
    <t>技术服务（环保水保服务）</t>
  </si>
  <si>
    <t>2025年气象服务</t>
  </si>
  <si>
    <t>25年新增项目
3年服务</t>
  </si>
  <si>
    <t>水文动态监测系统维护服务</t>
  </si>
  <si>
    <t>25年新增项目
2年服务</t>
  </si>
  <si>
    <t>水质检测服务</t>
  </si>
  <si>
    <t>敖包图水库专项风险评估</t>
  </si>
  <si>
    <t>25年新增项目</t>
  </si>
  <si>
    <t>锅炉房出渣服务</t>
  </si>
  <si>
    <t>24年结转项目
全年挂账22万元，二季度计划22万元
原合同服务期1个采暖季，控制价22万元</t>
  </si>
  <si>
    <t>井下清淤服务</t>
  </si>
  <si>
    <t>支付50万元</t>
  </si>
  <si>
    <t>24年结转项目
全年计划挂账150万元；一季度计划挂账50万元；三季度挂账100万元.
合同期限24.7-25.7，服务期1年，合同金额265万元，服务单位陕西日升，新项目计划服务期2年，24底预估挂账110万元。</t>
  </si>
  <si>
    <t>采掘、运输系统变频器运维服务</t>
  </si>
  <si>
    <t>24年结转项目
全年计划挂账150万元，二季度计划挂账50万元；四季度计划挂账100万元；
合同期限24.11-26.11，服务期2年，控制价500万元</t>
  </si>
  <si>
    <t>会议室信息化设备升级改造服务</t>
  </si>
  <si>
    <t>24年结转项目
全年计划挂账200万元，二季度挂账200万元.
合同期限24.11-26.11，单次合同，控制价230万元</t>
  </si>
  <si>
    <t>水处理过滤罐滤料更换服务</t>
  </si>
  <si>
    <t>24年结转项目
全年计划挂账85万元，二季度挂账85万元.
单次合同，控制价97万元</t>
  </si>
  <si>
    <t>管网监测系统升级改造服务</t>
  </si>
  <si>
    <t>24年结转项目
全年计划挂账90万元，二季度挂账90万元.</t>
  </si>
  <si>
    <t>李家壕煤矿井筒检查孔技术服务项目</t>
  </si>
  <si>
    <t>造价咨询服务项目</t>
  </si>
  <si>
    <t>李家壕煤矿地面工程咨询、设计服务项目</t>
  </si>
  <si>
    <t>2024年工程咨询、设计服务项目</t>
  </si>
  <si>
    <t>李家壕煤矿广联达预算软件服务项目</t>
  </si>
  <si>
    <t>履行服务</t>
  </si>
  <si>
    <t>李家壕煤矿企业文化建设项目（一标段路网及排水改造）监理服务</t>
  </si>
  <si>
    <t>建筑工程材料及工程实体检测服务项目</t>
  </si>
  <si>
    <t>除“四害”服务</t>
  </si>
  <si>
    <t>挂账3万元</t>
  </si>
  <si>
    <t>春节矿区亮化服务</t>
  </si>
  <si>
    <t>食堂排烟系统改造</t>
  </si>
  <si>
    <t>矿区建设规划选址设计及测绘服务项目</t>
  </si>
  <si>
    <t>2024年结转，全年计划挂账90万元，二季度挂账90万元.</t>
  </si>
  <si>
    <t>李家壕煤矿井下物探服务</t>
  </si>
  <si>
    <t>23年结转项目
合同总价136.2万元，原合同23.7-25.7，原合同费用预计6月份执行完毕</t>
  </si>
  <si>
    <t>2024年水文动态监测系统拓展改造服务</t>
  </si>
  <si>
    <t>2024年结转项目</t>
  </si>
  <si>
    <t>李家壕煤矿煤层及其顶底板岩层冲击倾向性鉴定和冲击危险性评价技术服务</t>
  </si>
  <si>
    <t>挂账95万元</t>
  </si>
  <si>
    <t>李家壕煤矿地质类型划分及生产地质报告、水文地质类型报告编制技术服务</t>
  </si>
  <si>
    <t>挂账45万元</t>
  </si>
  <si>
    <t>安全生产标准化管理体系专家安全会诊技术服务项目</t>
  </si>
  <si>
    <t>安全评价报告编制服务项目</t>
  </si>
  <si>
    <t>楼宇内外部企业文化牌板服务项目</t>
  </si>
  <si>
    <t>挂账5万元</t>
  </si>
  <si>
    <t>24年转结，已经通过总经理专题会，计划10月招标。</t>
  </si>
  <si>
    <t>李家壕煤矿2023年档案专业技术服务项目</t>
  </si>
  <si>
    <t>包头能源李家壕煤矿企业各类视频及3D建模制作服务项目</t>
  </si>
  <si>
    <t>工业空调维保</t>
  </si>
  <si>
    <t>招标文件编制完成：3月，
采购时间：5月
控制价80万元，两年长协合同，
厂区工业空调的机柜风道、风扇、空调内外机除尘和维保服务。</t>
  </si>
  <si>
    <t>矿井智能化系统运维</t>
  </si>
  <si>
    <t>招标文件编制完成：3月，
采购时间：5月
控制价930万元，服务期2年。
为采掘、主运及供电系统智能化数据上传矿和集团数据中心，并对系统进行维护升级满足集团上传需求。25年四季度计划挂账300万元。</t>
  </si>
  <si>
    <t>上仓胶带机带面更护及滚筒改造服务</t>
  </si>
  <si>
    <t>招标文件编制完成：3月;
采购时间：5月;
控制价90万元，单次合同，全年计划挂账80万元，三季度挂账80万元。</t>
  </si>
  <si>
    <t>机电设备管理升级改造项目</t>
  </si>
  <si>
    <t>招标文件编制完成：3月，
采购时间：5月
控制价420万元，服务期1年。
25年三季度计划挂账200万元。</t>
  </si>
  <si>
    <t>非标件加工服务</t>
  </si>
  <si>
    <t>招标文件编制完成：3月，
采购时间：5月
控制价240万元，服务期3年。
25年二季度40万元，四季度计划挂账50万元。</t>
  </si>
  <si>
    <t>碳资产盘查技术服务项目</t>
  </si>
  <si>
    <t>2025年6月编制完成招标采购文件；2025年7月采购完毕。按照集团要求，井工煤矿每年需开展碳资产盘查服务。</t>
  </si>
  <si>
    <t>突发环境事件应急预案修编服务项目</t>
  </si>
  <si>
    <t>2025年3月编制完成招标采购文件；2025年4月采购完毕。对煤矿突发环境事件应急预案进行修编并备案。</t>
  </si>
  <si>
    <t>测绘评估服务项目</t>
  </si>
  <si>
    <t>2025年3月编制完成招标采购文件；2025年4月采购完毕。零星补偿测绘评估服务。</t>
  </si>
  <si>
    <t>食材专业化配送服务</t>
  </si>
  <si>
    <t>李家壕煤矿地面广告服务</t>
  </si>
  <si>
    <t>2025年9月编制完成招标采购文件；2025年10月采购完毕。采购地面牌板服务。</t>
  </si>
  <si>
    <t>2025年井下物探服务</t>
  </si>
  <si>
    <t>25年新增项目
2年服务
原服务合同23.7-25.7，原合同费用预计6月份执行完毕</t>
  </si>
  <si>
    <t>测量仪器检定维修服务</t>
  </si>
  <si>
    <t>体检租车服务项目</t>
  </si>
  <si>
    <t>2025年造价咨询服务项目</t>
  </si>
  <si>
    <t>地面周转物资库房自动化系统升级服务项目</t>
  </si>
  <si>
    <t>2025年3月编制完成招标采购文件；2025年5月采购完毕。</t>
  </si>
  <si>
    <t>岩石预裂技术服务项目</t>
  </si>
  <si>
    <t>文体中心文娱设施设备升级改造服务</t>
  </si>
  <si>
    <t>2025年7月编制完成招标采购文件；2025年8月采购完毕。对我矿文体中心文娱设施设备升级改造。</t>
  </si>
  <si>
    <t>23年结转项目，全年计划挂账21万元，二季度计划挂账10万元；四季度计划挂账10万元；
原合同23年4月-25年4月，总金额21万元，服务单位西安科控</t>
  </si>
  <si>
    <t>李家壕煤矿大采高采充留智能绿色开采技术研究与示范项目可研报告</t>
  </si>
  <si>
    <t>新建进回风立井安全预评价报告</t>
  </si>
  <si>
    <t>计划1季度完成招标</t>
  </si>
  <si>
    <t>产能核增相关报告</t>
  </si>
  <si>
    <t>李家壕煤矿资源接续开发方案论证报告</t>
  </si>
  <si>
    <t>2024年矿产资源储量检测报告</t>
  </si>
  <si>
    <t>挂账8万元</t>
  </si>
  <si>
    <t>招标文件编制完成：1月，
采购时间：3月
新项目计划服务期2年，控制价30万元。
原合同23年4月-25年4月，总金额21万元，服务单位西安科控，费用预估25年执行完毕。</t>
  </si>
  <si>
    <t>110千伏北高线、莲高线和高家梁变电站输变电设备委托运行维护与检修</t>
  </si>
  <si>
    <t>挂账30万</t>
  </si>
  <si>
    <t>编制招标文件并采购</t>
  </si>
  <si>
    <t>（直接采购）
招标文件编制完成：1月，
采购时间：1月
新项目计划服务期1年，控制价70万元，全年计划挂账60万元，一季度30万，三季度30万元</t>
  </si>
  <si>
    <t>办公楼一楼LED屏幕安装服务</t>
  </si>
  <si>
    <t>2025年7月编制完成招标采购文件；2025年8月采购完毕。对我矿办公楼一楼电梯对面墙加装LED屏幕。</t>
  </si>
  <si>
    <t>无线讲解器设备套装</t>
  </si>
  <si>
    <t>2025年1月编制完成招标采购文件；2025年2月采购完毕。采购无线讲解设备。</t>
  </si>
  <si>
    <t>信创电脑</t>
  </si>
  <si>
    <t>2025年下半年从国能e购采购</t>
  </si>
  <si>
    <t>2025年矿产资源储量检测报告</t>
  </si>
  <si>
    <t>健康企业认证服务项目</t>
  </si>
  <si>
    <t>根据集团公司“关于转发中国煤炭工业协会《关于商请对已纳入煤炭行业健康企业建设试点培育的单位进行评估审核的函》的通知”，我矿已纳入煤炭行业健康企业建设试点培育单位，需进行服务项目采购。</t>
  </si>
  <si>
    <t>李家壕煤矿受电代理服务项目</t>
  </si>
  <si>
    <t>2025年2月采购完毕</t>
  </si>
  <si>
    <t>搅拌站改造期间商砼供应服务</t>
  </si>
  <si>
    <t>搅拌站改造期间，需采购商砼服务，预计30天，共2000m³，单价370元，控制价75万元</t>
  </si>
  <si>
    <t>生产用车维修服务</t>
  </si>
  <si>
    <t>按月付款</t>
  </si>
  <si>
    <t>完成付款</t>
  </si>
  <si>
    <t>神山露天煤矿生产剥离和煤炭开采工程</t>
  </si>
  <si>
    <t>神山露天煤矿运煤道路维修工程</t>
  </si>
  <si>
    <t>神山露天煤矿办公生活区租赁费用</t>
  </si>
  <si>
    <t>神山露天煤矿采煤自卸车运维服务</t>
  </si>
  <si>
    <t>神山露天煤矿原煤运输服务（2025年）</t>
  </si>
  <si>
    <t>神山露天煤矿采煤工程租赁挖掘机和装载机服务（2025-2026年）</t>
  </si>
  <si>
    <t>神山露天煤矿基石系统数据上传服务</t>
  </si>
  <si>
    <t>上报请示</t>
  </si>
  <si>
    <t>生活垃圾清运服务</t>
  </si>
  <si>
    <t>碳盘查服务</t>
  </si>
  <si>
    <t>废气、噪声及生活污水检测服务</t>
  </si>
  <si>
    <t>安全生产标准化体系定级指导服务</t>
  </si>
  <si>
    <t>RTK账号流量授权服务</t>
  </si>
  <si>
    <t>绘图仪维修服务</t>
  </si>
  <si>
    <t>剥离工程年度复核性验收服务</t>
  </si>
  <si>
    <t>《矿山储量年度报告》编制服务</t>
  </si>
  <si>
    <t>运煤线交通设施更新服务</t>
  </si>
  <si>
    <t>勘测定界咨询服务</t>
  </si>
  <si>
    <t>健康企业创建服务</t>
  </si>
  <si>
    <t>神山露天煤矿采煤工程租赁挖掘机和装载机服务</t>
  </si>
  <si>
    <t>互联网租赁服务</t>
  </si>
  <si>
    <t>第一阶段预付款</t>
  </si>
  <si>
    <t>办公区绿植租赁服务</t>
  </si>
  <si>
    <t>神山露天煤矿厂区环境治理外委服务（2025年）</t>
  </si>
  <si>
    <t>后勤外委服务</t>
  </si>
  <si>
    <t>生产指挥车采购</t>
  </si>
  <si>
    <t>采场观礼台搬迁服务</t>
  </si>
  <si>
    <t>职业危害因素检测报告编制</t>
  </si>
  <si>
    <t>在线监测水表运维及检测服务</t>
  </si>
  <si>
    <t>人员、车辆定位物联网网络服务</t>
  </si>
  <si>
    <t>宽体车计数系统建设服务</t>
  </si>
  <si>
    <t>车辆检测检验服务</t>
  </si>
  <si>
    <t>矿区通讯系统物联网网络服务</t>
  </si>
  <si>
    <t>职业健康检查</t>
  </si>
  <si>
    <t>粉尘、噪声仪检验服务</t>
  </si>
  <si>
    <t>日常修理——新增</t>
  </si>
  <si>
    <t>电子汽车衡维修服务</t>
  </si>
  <si>
    <t>日常修理——结转</t>
  </si>
  <si>
    <t>车辆维修</t>
  </si>
  <si>
    <t>按月执行</t>
  </si>
  <si>
    <t>付款8万元</t>
  </si>
  <si>
    <t>地面工程——土建工程——结转</t>
  </si>
  <si>
    <t>剥离工程</t>
  </si>
  <si>
    <t>剥离180万m³</t>
  </si>
  <si>
    <t>剥离60万立方米</t>
  </si>
  <si>
    <t>地面工程——零星工程——新增</t>
  </si>
  <si>
    <t>原煤自动采样系统建设工程</t>
  </si>
  <si>
    <t>询价制定方案</t>
  </si>
  <si>
    <t>地面工程——零星工程——结转</t>
  </si>
  <si>
    <t>竣工结算</t>
  </si>
  <si>
    <t>2季度开始实施</t>
  </si>
  <si>
    <t>水泉露天煤矿食堂外委</t>
  </si>
  <si>
    <t>3季度开始实施</t>
  </si>
  <si>
    <t>水泉露天煤矿生活垃圾清运</t>
  </si>
  <si>
    <t>水泉露天煤矿保洁服务</t>
  </si>
  <si>
    <t>水泉露天煤矿职工通勤服务</t>
  </si>
  <si>
    <t>付款20.37万元</t>
  </si>
  <si>
    <t>付款6.79万元</t>
  </si>
  <si>
    <t>24年9月招标完成</t>
  </si>
  <si>
    <t>付款1.89万元</t>
  </si>
  <si>
    <t>付款0.63万元</t>
  </si>
  <si>
    <t>付款22万元</t>
  </si>
  <si>
    <t>付款7.3万元</t>
  </si>
  <si>
    <t>付款3.50万元</t>
  </si>
  <si>
    <t>付款1.16万元</t>
  </si>
  <si>
    <t>中国移动内蒙古公司数据专线业务协议（包头—水泉）</t>
  </si>
  <si>
    <t>4季度实施</t>
  </si>
  <si>
    <t>矿山救护协议</t>
  </si>
  <si>
    <t>三年期2025-2027。三季度实施。</t>
  </si>
  <si>
    <t>办公楼、宿舍楼消防改造服务</t>
  </si>
  <si>
    <t>具体报价没出来，参照李家壕780万，水泉加装的东西比较多设计人员建议报700万。二季度实施。</t>
  </si>
  <si>
    <t>商品煤运输服务</t>
  </si>
  <si>
    <t>合作筹资维护公路养护协议</t>
  </si>
  <si>
    <t>工业视频点位及电路优化调整服务</t>
  </si>
  <si>
    <t>生产、经营全景数据集成上传服务</t>
  </si>
  <si>
    <t>受煤坑防仓壁挂煤改造服务</t>
  </si>
  <si>
    <t>三采区松树移栽项目</t>
  </si>
  <si>
    <t>绿色矿山建设</t>
  </si>
  <si>
    <t>结算</t>
  </si>
  <si>
    <t>爆破工程监理费</t>
  </si>
  <si>
    <t>付款2.8万元</t>
  </si>
  <si>
    <t>水害预警监测系统服务</t>
  </si>
  <si>
    <t>3季度实施</t>
  </si>
  <si>
    <t>3年合同，2024年已付32640元，按120人算；2025年按130人算。三季度实施。</t>
  </si>
  <si>
    <t>10KV变电所预防性试验（含绝缘用具耐压试验）</t>
  </si>
  <si>
    <t>设备检测检验</t>
  </si>
  <si>
    <t>防雷防静电检测服务</t>
  </si>
  <si>
    <t>水质化验</t>
  </si>
  <si>
    <t>付款0.7万元</t>
  </si>
  <si>
    <t>技术服务</t>
  </si>
  <si>
    <t>节能环保——新增</t>
  </si>
  <si>
    <t>污水处理站运维服务</t>
  </si>
  <si>
    <t>节能环保——结转</t>
  </si>
  <si>
    <t>国能包头能源有限责任公司水泉露天煤矿周边10公里生态治理项目实施方案及项目设计服务</t>
  </si>
  <si>
    <t>完成部分设计</t>
  </si>
  <si>
    <t>进行设计</t>
  </si>
  <si>
    <t>安全现状评价</t>
  </si>
  <si>
    <t>安全生产许可证2023年4月办证，2025年需要提前做现状评价。三季度实施。</t>
  </si>
  <si>
    <t>煤尘爆炸性、自燃倾向性鉴定</t>
  </si>
  <si>
    <t>3年有效期。四季度实施。</t>
  </si>
  <si>
    <t>车辆定位系统北斗定位改造服务</t>
  </si>
  <si>
    <t>计量器具检定（三年期）</t>
  </si>
  <si>
    <t>选装设备检测检验</t>
  </si>
  <si>
    <t>2季度实施，（皮带、滚筒、筒仓、钢结构、电缆）</t>
  </si>
  <si>
    <t>边坡监测多系统融合服务</t>
  </si>
  <si>
    <t>水文地质报告编制服务</t>
  </si>
  <si>
    <t>水泉露天煤矿2000国家大地坐标系控制点布设及1:1000地形图测绘服务</t>
  </si>
  <si>
    <t>应急预案编制服务</t>
  </si>
  <si>
    <t>2024年度矿产资源储量检测报告编制</t>
  </si>
  <si>
    <t>编制报告</t>
  </si>
  <si>
    <t>职业病危害现状评价及职业病危害因素检测报告编制</t>
  </si>
  <si>
    <t>3年合同，2024年已支付2万。四季度实施。</t>
  </si>
  <si>
    <t>智能采煤（无人驾驶）服务</t>
  </si>
  <si>
    <t>付款94万元</t>
  </si>
  <si>
    <t>设备租赁——新增</t>
  </si>
  <si>
    <t>设备、物资吊装运输及车辆租赁服务（二年期）</t>
  </si>
  <si>
    <t>设备租赁——结转</t>
  </si>
  <si>
    <t>雇主责任险</t>
  </si>
  <si>
    <t>参照2024年雇主责任险，一般雇员每人150元、特殊工种每人207元，总人数按130人计算（含7个特殊工种）。三季度实施。</t>
  </si>
  <si>
    <t>五</t>
  </si>
  <si>
    <t>日常修理--结转</t>
  </si>
  <si>
    <t>生产车辆维修服务</t>
  </si>
  <si>
    <t>执行合同
据实结算</t>
  </si>
  <si>
    <t>执行合同</t>
  </si>
  <si>
    <t>据实结算</t>
  </si>
  <si>
    <t>耐磨管道更换项目</t>
  </si>
  <si>
    <t>起重机、电动葫芦维保服务</t>
  </si>
  <si>
    <t>空调维护保养服务</t>
  </si>
  <si>
    <t>激振器大修服务</t>
  </si>
  <si>
    <t>变频器维护维修服务</t>
  </si>
  <si>
    <t>减速机维修服务</t>
  </si>
  <si>
    <t>皮带硫化及修补、滚筒包胶服务</t>
  </si>
  <si>
    <t>清扫水、消防水、地漏管道更换</t>
  </si>
  <si>
    <t>米</t>
  </si>
  <si>
    <t>韩家村选煤厂设备转运溜槽改造</t>
  </si>
  <si>
    <t>韩家村选煤厂558、559落料点除尘改造</t>
  </si>
  <si>
    <t>韩家村选煤厂产品仓下通风系统改造</t>
  </si>
  <si>
    <t>SEW减速机维修</t>
  </si>
  <si>
    <t>李家壕702、201减速机维修，
702减速机型号：ML3RSF130；
201减速机型号：M3PSF80。</t>
  </si>
  <si>
    <t>李家壕选煤厂弛张筛驱动维修</t>
  </si>
  <si>
    <t>208、209弛张筛，偏心轴磨损严重需委托外委维修</t>
  </si>
  <si>
    <t>韩家村选煤厂给煤闸板改造项目</t>
  </si>
  <si>
    <t>拆除更新4号仓给煤翻板6套、拆除改造3号矸石仓闸板。</t>
  </si>
  <si>
    <t>韩家村选煤厂铸石更换服务（1000平米）</t>
  </si>
  <si>
    <t>对重介、稀介、煤泥桶及刮板溜槽等铸石掉落的进行粘贴铸石（含安装、材料）</t>
  </si>
  <si>
    <t>韩家村选煤厂弛张筛盖板及刮板机盖板改造</t>
  </si>
  <si>
    <t>韩家村选煤厂4台驰张筛筛机盖板选用聚氨酯材质，其中聚氨酯盖板125㎡，四周使用聚氨酯防尘帘120㎡密封，框架支撑使用80*80*6不锈钢方钢120m，40*40*3不锈钢方钢300m；刮板机盖板475㎡，刮板机盖板安装前需加高一侧槽箱，选用12#槽钢加高，长度共计340m）</t>
  </si>
  <si>
    <t>锅炉房除渣机改造</t>
  </si>
  <si>
    <t>为避免影响锅炉供暖，需对除渣机进行改造</t>
  </si>
  <si>
    <t>韩家村选煤厂汽车采样机升级改造</t>
  </si>
  <si>
    <t>使用年限较长，故障率高，需进行升级改造</t>
  </si>
  <si>
    <t>选煤厂至新10KV变电所高压线路改造</t>
  </si>
  <si>
    <t>包括提供洗选高压铠装电缆（3*185mm²）*150m，（3*150mm²）*200m；锅炉房铠装电缆（3*70mm²）*100m；生活箱变（铠装电缆3*70mm²）*150m；高压线路敷设，接线，10个高压接头熔接，高压电缆打压试验出具报告。</t>
  </si>
  <si>
    <t>特种车辆安全防撞系统改造</t>
  </si>
  <si>
    <t>李家壕1台叉车、韩家村2台叉车、1台装载机</t>
  </si>
  <si>
    <t>胶带输送机改造</t>
  </si>
  <si>
    <t>产品仓上1台刮板机拆除改为胶带机</t>
  </si>
  <si>
    <t>日常修理--新增</t>
  </si>
  <si>
    <t>电脑、打印机维修服务</t>
  </si>
  <si>
    <t>李家壕选煤厂溜槽改造服务</t>
  </si>
  <si>
    <t>溜槽改造共计410平方米，其中包含：201下202、202下206、155下163、301下304更换曲线溜槽，弛张筛更换防尘盖板。</t>
  </si>
  <si>
    <t>李家壕选煤厂701、702胶带机栈桥粉尘治理服务</t>
  </si>
  <si>
    <t>共计2套，其中包括：701、702胶带机机尾导料槽更换及密封和305胶带机导料槽更换及密封，同时加装除尘器。</t>
  </si>
  <si>
    <t>李家壕选煤厂布袋除尘器维修服务</t>
  </si>
  <si>
    <t>李家壕54台除尘器的维修，其中包括箱体、击打装置、布袋清理更换、电机维护保养及附属设施维修，确保除尘设备除尘效果良好。</t>
  </si>
  <si>
    <t>地面零星工程--结转</t>
  </si>
  <si>
    <t>煤炭洗选分公司车间内地面标准化工程</t>
  </si>
  <si>
    <t>开工准备完成</t>
  </si>
  <si>
    <t>开工准备</t>
  </si>
  <si>
    <t>煤炭洗选分公司2023年零星维修工程</t>
  </si>
  <si>
    <t>结算二审完成</t>
  </si>
  <si>
    <t>三审完成并挂账</t>
  </si>
  <si>
    <t>李家壕选煤厂栈桥维修工程</t>
  </si>
  <si>
    <t>冬季停工，复工准备</t>
  </si>
  <si>
    <t>停工</t>
  </si>
  <si>
    <t>复工准备</t>
  </si>
  <si>
    <t>韩家村选煤厂厂房栈桥彩钢板更换及防腐工程</t>
  </si>
  <si>
    <t>煤炭洗选分公司厂区绿化工程</t>
  </si>
  <si>
    <t>李家壕选煤厂铁路专用线整改工程</t>
  </si>
  <si>
    <t>供暖与水处理系统改造工程</t>
  </si>
  <si>
    <t>2024-2025年度煤炭洗选分公司零星维修工程</t>
  </si>
  <si>
    <t>工期内正常施工</t>
  </si>
  <si>
    <t>煤炭洗选分公司生产区域维修及封闭工程</t>
  </si>
  <si>
    <t>包含：1、4个产品仓及连廊顶部喷浆做保温1200㎡（采用新型材料）；2、浓缩池做保温（4个：李家壕401、402、403 韩家村701）3、701、702拉紧间-主厂房彩板更换（彩板接缝做防水）；4、李家壕选煤厂装车塔楼彩板封闭：</t>
  </si>
  <si>
    <t>选煤厂锅炉房地面找平、找坡、刷地坪漆工程</t>
  </si>
  <si>
    <t>地面零星工程--新增</t>
  </si>
  <si>
    <t>煤炭洗选分公司生产区域标准化提升工程</t>
  </si>
  <si>
    <t>方案编制</t>
  </si>
  <si>
    <t>煤炭洗选分公司厂区整修工程</t>
  </si>
  <si>
    <t>煤炭洗选分公司韩家村选煤厂管道维修改造工程</t>
  </si>
  <si>
    <t>韩家村专用线隐患整改项目</t>
  </si>
  <si>
    <t>（1）装车塔楼到碾压道床改造：长50米*宽4米*高0.1米，费用150万元；（2）专用线3道到6道（6股股道）及8#、10#、12#到19#、（8-14）#菱形道岔（11组道岔）改造（铁路要求），费用1392.4万元。</t>
  </si>
  <si>
    <t>煤炭洗选分公司厂区除锈刷漆工程</t>
  </si>
  <si>
    <t>韩家村选煤厂块煤干选改造工程项目</t>
  </si>
  <si>
    <t>外委服务费--结转</t>
  </si>
  <si>
    <t>煤炭洗选分公司聘请中介机构费用</t>
  </si>
  <si>
    <t>服务期内</t>
  </si>
  <si>
    <t>包头能源公司地面工程咨询、设计服务合同（煤炭洗选分公司）</t>
  </si>
  <si>
    <t>付款完成</t>
  </si>
  <si>
    <t>核对明细</t>
  </si>
  <si>
    <t>保洁外委服务</t>
  </si>
  <si>
    <t>垃圾清运</t>
  </si>
  <si>
    <t>食堂食材配送服务（水产、肉、调料、菜等）</t>
  </si>
  <si>
    <t>食堂食材配送服务（米面油）</t>
  </si>
  <si>
    <t>油烟机清洗服务</t>
  </si>
  <si>
    <t>2024-2025年度煤炭洗选分公司产品仓清仓服务</t>
  </si>
  <si>
    <t>按进度结算</t>
  </si>
  <si>
    <t>2024-2025年度图牌板制作安装服务</t>
  </si>
  <si>
    <t>外委服务费--新增</t>
  </si>
  <si>
    <t>碳盘查</t>
  </si>
  <si>
    <t>CEMS烟气检测系统维护</t>
  </si>
  <si>
    <t>后勤设备维修服务</t>
  </si>
  <si>
    <t>除四害服务</t>
  </si>
  <si>
    <t>韩家村选煤厂铁路专用线隐患整改代管</t>
  </si>
  <si>
    <t>进行招标</t>
  </si>
  <si>
    <t>李家壕选煤厂融合调度系统建设</t>
  </si>
  <si>
    <t>调度室安装一台调度强插主机并配备3部电话，现场根据《选煤厂安全规程》装设电话并铺设电缆。</t>
  </si>
  <si>
    <t>2025-2026年度煤炭洗选分公司产品仓清仓服务</t>
  </si>
  <si>
    <t>2025-2026年度图牌板制作安装服务</t>
  </si>
  <si>
    <t>煤质快检采样系统改造</t>
  </si>
  <si>
    <t>两套汽车、一套火车（李家壕）</t>
  </si>
  <si>
    <t>煤炭洗选分公司绿化服务</t>
  </si>
  <si>
    <t>两年合同期，包含花卉补栽、树冠修建、草坪维护等</t>
  </si>
  <si>
    <t>专业化服务费--结转</t>
  </si>
  <si>
    <t>李家壕选煤厂火车碾压封尘固化防冻液喷洒及车门捆绑项目专业化服务</t>
  </si>
  <si>
    <t>煤炭洗选分公司韩家村选煤厂火车碾压封尘固化项目专业化服务</t>
  </si>
  <si>
    <t>韩家村选煤厂防冻液喷洒及车门捆绑项目专业化服务</t>
  </si>
  <si>
    <t>李家壕选煤厂外购煤场推煤作业外委服务</t>
  </si>
  <si>
    <t>韩家村选煤厂生产运营服务</t>
  </si>
  <si>
    <t>专业化服务费--新增</t>
  </si>
  <si>
    <t>韩家村选煤厂、李家壕选煤厂铁路专用线代管代维护服务</t>
  </si>
  <si>
    <t>技术服务费--节能环保支出--结转</t>
  </si>
  <si>
    <t>危险废物处置</t>
  </si>
  <si>
    <t>技术服务费--其他服务</t>
  </si>
  <si>
    <t>技术服务费--其他服务--结转</t>
  </si>
  <si>
    <t>防雷电防静电检验检测费</t>
  </si>
  <si>
    <t>机电设备检测检验费</t>
  </si>
  <si>
    <t>灭火器检测、维护服务</t>
  </si>
  <si>
    <t>物资检测检验专业化服务</t>
  </si>
  <si>
    <t>两选煤厂装车塔楼钢结构检测服务</t>
  </si>
  <si>
    <t>现场实施</t>
  </si>
  <si>
    <t>5G专网服务项目</t>
  </si>
  <si>
    <t>油样化验分析服务</t>
  </si>
  <si>
    <t>润滑油、液压油、齿轮油等油样化验</t>
  </si>
  <si>
    <t>危险废物全过程信息管控</t>
  </si>
  <si>
    <t>基石2.0全景数据接入服务</t>
  </si>
  <si>
    <t>技术服务费--其他服务--新增</t>
  </si>
  <si>
    <t>厂区亮化服务</t>
  </si>
  <si>
    <t>印刷品制作</t>
  </si>
  <si>
    <t>图排版制作服务（办公类）</t>
  </si>
  <si>
    <t>煤炭洗选分公司气象服务</t>
  </si>
  <si>
    <t>三年合同期</t>
  </si>
  <si>
    <t>李家壕选煤厂矸石仓结构鉴定</t>
  </si>
  <si>
    <t>李家壕选煤厂化验数据自动采集系统</t>
  </si>
  <si>
    <t>工控态势感知平台信创替代服务</t>
  </si>
  <si>
    <t>信息系统等保测评服务</t>
  </si>
  <si>
    <t>其他租赁--结转</t>
  </si>
  <si>
    <t>租赁移动公司光纤</t>
  </si>
  <si>
    <t>工程车辆租赁服务（包含化粪池排污）</t>
  </si>
  <si>
    <t>其他--结转</t>
  </si>
  <si>
    <t>环境监测</t>
  </si>
  <si>
    <t>职业危害检测</t>
  </si>
  <si>
    <t>健康企业评估</t>
  </si>
  <si>
    <t>李家壕选煤厂专用线信号设备大修改造</t>
  </si>
  <si>
    <t>2023年6月14日，国能包神铁路有限责任公司发函：《关于敖包沟站信号设备协同大修的函》（包神铁路函【2023】49号），根据《铁路信号维护规则》，敖包沟站信号联锁设备已经到期，需对室内、室外信号联锁设备进行大修。需我单位在本次信号联锁设备改造中同步出资大修（同步出资要比单独出资费用低）包神公司预计8月挂网，10月施工</t>
  </si>
  <si>
    <t>其他--新增</t>
  </si>
  <si>
    <t>职业健康体检</t>
  </si>
  <si>
    <t>结转项目</t>
  </si>
  <si>
    <t>房屋租赁项目</t>
  </si>
  <si>
    <t>新增项目</t>
  </si>
  <si>
    <t>保洁服务项目</t>
  </si>
  <si>
    <t>职业病健康体检服务项目</t>
  </si>
  <si>
    <t>办公区域绿化、修缮、供暖改造</t>
  </si>
  <si>
    <t>1.麻电912供电线路检修2.10KV配电室设备检修调试3.农林处家属楼、办公楼基础设施零星维修</t>
  </si>
  <si>
    <t>数据专线业务协议</t>
  </si>
  <si>
    <t>消防系统改造及外墙保温</t>
  </si>
  <si>
    <t>厂区道路硬化</t>
  </si>
  <si>
    <t>专业化服务费-结转</t>
  </si>
  <si>
    <t>2024-2025年公司机关物业管理专业化服务采购项目</t>
  </si>
  <si>
    <t>履行合同</t>
  </si>
  <si>
    <t>2024-2025年公司机关花卉绿植维保服务项目</t>
  </si>
  <si>
    <t>2024-2026年机关办公大楼电梯维修保养服务项目</t>
  </si>
  <si>
    <t>2024-2026年度机关大楼净化水设备维保项目</t>
  </si>
  <si>
    <t>2024-2026年度机关包头办公区域有害生物防治服务项目</t>
  </si>
  <si>
    <t>2023-2025年公司机关消防系统维保服务项目</t>
  </si>
  <si>
    <t>技术服务费-其他-结转</t>
  </si>
  <si>
    <t>公司后勤标准化管理提升系统建设项目（员工一卡通系统）</t>
  </si>
  <si>
    <t>工程-土建工程-结转</t>
  </si>
  <si>
    <t>公司
总部副二楼办公区维修改造工程</t>
  </si>
  <si>
    <t>修理-零星维修—结转</t>
  </si>
  <si>
    <t>公司2024-2025年机关土建零星修缮服务采购项目</t>
  </si>
  <si>
    <t>(六）</t>
  </si>
  <si>
    <t>修理-日常修理-结转</t>
  </si>
  <si>
    <t>公务车维修</t>
  </si>
  <si>
    <t>(七）</t>
  </si>
  <si>
    <t>租赁-其他租赁--结转</t>
  </si>
  <si>
    <t>通勤车租赁项目</t>
  </si>
  <si>
    <t>专业化服务费-新增</t>
  </si>
  <si>
    <t>2025-2026年公司机关物业管理专业化服务采购项目</t>
  </si>
  <si>
    <t>2025-2027年公司机关花卉绿植维保服务项目</t>
  </si>
  <si>
    <t>完成采购文件编制</t>
  </si>
  <si>
    <t>2025-2027年公司机关消防系统维保服务项目</t>
  </si>
  <si>
    <t>公司机关包头办公楼室外大屏幕2025-2027年度维保服务项目</t>
  </si>
  <si>
    <t>公司机关办公区域绿化服务项目</t>
  </si>
  <si>
    <t>修理-零星维修-新增</t>
  </si>
  <si>
    <t>公司2025-2026年机关土建零星修缮服务采购项目</t>
  </si>
  <si>
    <t>公司包头机关办公楼屋顶防水维修服务项目</t>
  </si>
  <si>
    <t>公司机关包头办公楼自动门维修改造服务项目</t>
  </si>
  <si>
    <t>修理-日常修理-新增</t>
  </si>
  <si>
    <t>执行采购</t>
  </si>
  <si>
    <t>技术服务结转</t>
  </si>
  <si>
    <t>能耗在线监测系统建设（结转项目）</t>
  </si>
  <si>
    <t>二季度计划</t>
  </si>
  <si>
    <t>专利代理服务（结转项目）</t>
  </si>
  <si>
    <t>包头能源公司数据中台建设服务项目</t>
  </si>
  <si>
    <t>网络安全等保二级防护建设</t>
  </si>
  <si>
    <t>公司级一体化管控平台</t>
  </si>
  <si>
    <t>智能视频预警平台</t>
  </si>
  <si>
    <t>包头能源公司调度室大屏改造服务项目</t>
  </si>
  <si>
    <t>包头能源信息系统等保测评服务</t>
  </si>
  <si>
    <t>技术服务新增</t>
  </si>
  <si>
    <t>2025-2026年度成果咨询服务</t>
  </si>
  <si>
    <t>2025年科技宣传活动</t>
  </si>
  <si>
    <t>公司信息化业务一体化运维服务</t>
  </si>
  <si>
    <t>包头能源网络安全和信息化十五五专项规划</t>
  </si>
  <si>
    <t>煤矿高级智能化总体方案设计</t>
  </si>
  <si>
    <t>其他新增</t>
  </si>
  <si>
    <t>第四届科技大会会服</t>
  </si>
  <si>
    <t>专利代理服务（3年）</t>
  </si>
  <si>
    <t>公司总部广域网专线租用服务</t>
  </si>
  <si>
    <t>公司内网专线租用服务</t>
  </si>
  <si>
    <t>其它——结转</t>
  </si>
  <si>
    <t xml:space="preserve"> 专项审计服务费</t>
  </si>
  <si>
    <t>企管法律部</t>
  </si>
  <si>
    <t>2024-2026年度公司可持续发展报告编制、评级服务项目</t>
  </si>
  <si>
    <t>零星维修费新增</t>
  </si>
  <si>
    <t>办公设备维修</t>
  </si>
  <si>
    <t>办公家具维修</t>
  </si>
  <si>
    <t>外委服务新增</t>
  </si>
  <si>
    <t>文印服务</t>
  </si>
  <si>
    <t>广告服务</t>
  </si>
  <si>
    <t>拆装整理、搬运服务</t>
  </si>
  <si>
    <t>办公楼租赁（两处合计）</t>
  </si>
  <si>
    <t>查错软件</t>
  </si>
  <si>
    <t>电话费</t>
  </si>
  <si>
    <t>工程新增</t>
  </si>
  <si>
    <t>保密会议室建设</t>
  </si>
  <si>
    <t>财务部</t>
  </si>
  <si>
    <t>专业化服务新增</t>
  </si>
  <si>
    <t>税务咨询鉴证服务</t>
  </si>
  <si>
    <t>处置资产平台服务费</t>
  </si>
  <si>
    <t>审计费</t>
  </si>
  <si>
    <t>评估费</t>
  </si>
  <si>
    <t>安全环保监察部</t>
  </si>
  <si>
    <t>安全会诊</t>
  </si>
  <si>
    <t>环保诊断</t>
  </si>
  <si>
    <t>矿山救护服务</t>
  </si>
  <si>
    <t>技术性服务结转</t>
  </si>
  <si>
    <t xml:space="preserve">干部人事管理系统（信息化建设）项目 </t>
  </si>
  <si>
    <t>包头能源公司“四定”（定岗、定编、定员、定额）项目</t>
  </si>
  <si>
    <t>付款31.6</t>
  </si>
  <si>
    <t>付款31.6万元</t>
  </si>
  <si>
    <t>包头能源公司干部管理服务项目</t>
  </si>
  <si>
    <t>规划发展部</t>
  </si>
  <si>
    <t>技术性服务新增</t>
  </si>
  <si>
    <t>2025年科技投资计划及一季度投资计划
                                                                                         单位：万元</t>
  </si>
  <si>
    <t>科技项目合计</t>
  </si>
  <si>
    <t>科技项目-结转</t>
  </si>
  <si>
    <t>万利一矿智能矿山关键技术研究与示范工程</t>
  </si>
  <si>
    <t>万利一矿智能化电网研究与应用</t>
  </si>
  <si>
    <t>矿用变频器漏电保护技术与装置的研究与应用</t>
  </si>
  <si>
    <t>3月份挂账</t>
  </si>
  <si>
    <t>万利一矿模块式可调储带仓胶带机研发与应用</t>
  </si>
  <si>
    <t>万利一矿井下水仓清淤机器人研发与应用</t>
  </si>
  <si>
    <t>付款47.4万元</t>
  </si>
  <si>
    <t>1月份付款</t>
  </si>
  <si>
    <t>万利矿区掘进巷道支护参数优化研究</t>
  </si>
  <si>
    <t>近距离煤层复杂采空区漏风规律及防控技术研究</t>
  </si>
  <si>
    <t>付款17.86万元</t>
  </si>
  <si>
    <t>基于无线充电技术的皮带运输系统智能安监机器人技术研究</t>
  </si>
  <si>
    <t>自动钻锚铺智能快速掘进一体化技术与装备研发</t>
  </si>
  <si>
    <t>万利一矿矿井超长胶带机智能巡检技术研究</t>
  </si>
  <si>
    <t>万利一矿软岩穿层小半径TBM盾构掘进稳定控制技术研究与应用</t>
  </si>
  <si>
    <t>大采高软弱复合顶板沿空留巷关键技术装备与工程示范</t>
  </si>
  <si>
    <t>万利一矿1.5-2.2m中厚煤层无人化装备与技术研究项目</t>
  </si>
  <si>
    <t>万利矿区水情精准监测及智能预警关键技术研究</t>
  </si>
  <si>
    <t>综采工作面回风隅角低氧和有害气体治理与研究</t>
  </si>
  <si>
    <t>科技项目-新增</t>
  </si>
  <si>
    <t>浅埋近距离煤层群开采多元灾害防控技术研究</t>
  </si>
  <si>
    <t>智能综采关键装备领近控制低延时高可靠直连通信技术研究</t>
  </si>
  <si>
    <t>李家壕煤矿大采高采充留智能绿色开采技术研究与示范</t>
  </si>
  <si>
    <t>基于地层冻结与机械破岩的煤矿立井智能化凿井技术研究与应用</t>
  </si>
  <si>
    <t>计划2季度完成招标</t>
  </si>
  <si>
    <t>万利矿区多煤层工作面叠加开采应力场空间分布演化规律及接续采掘工作面优化</t>
  </si>
  <si>
    <t>李家壕煤矿采场围岩变形全周期BOTDR监测技术研究</t>
  </si>
  <si>
    <t>挂账88.67万元</t>
  </si>
  <si>
    <t>井下混凝土路面快速施工工艺研究与示范</t>
  </si>
  <si>
    <t>项目验收，挂账84.75万元</t>
  </si>
  <si>
    <t>项目验收</t>
  </si>
  <si>
    <t>挂账84.75万元</t>
  </si>
  <si>
    <t>包头能源李家壕煤矿5-1煤层采场覆岩运移规律及层间限扰关键参数研究</t>
  </si>
  <si>
    <t>挂账85.8万元</t>
  </si>
  <si>
    <t>李家壕煤矿掘进面智能管道安装机器人研发与应用</t>
  </si>
  <si>
    <t>万利矿区智慧矿山VR安全培训与实训系统研发</t>
  </si>
  <si>
    <t>李家壕煤矿综采工作面贯通清煤机器人研发应用</t>
  </si>
  <si>
    <t>基于多维云GIS平台的透明化地测保障系统研发与应用</t>
  </si>
  <si>
    <t>基于时空智能的一体化协同管控技术研发及应用</t>
  </si>
  <si>
    <t>李家壕煤矿高级智能化矿山构建关键技术研发及应用</t>
  </si>
  <si>
    <t>李家壕煤矿刮板输送机直线度实时监测技术研究与应用</t>
  </si>
  <si>
    <t>李家壕煤矿小煤柱沿空掘巷与低密度高强度支护技术研究</t>
  </si>
  <si>
    <t>科技项目--结转</t>
  </si>
  <si>
    <t>《神山露天矿边坡稳定性与参数优化研究》研发技术服务项目</t>
  </si>
  <si>
    <t>科技项目--新增</t>
  </si>
  <si>
    <t>神山露天煤矿边坡稳定性监测技术应用研究</t>
  </si>
  <si>
    <t>编制预算</t>
  </si>
  <si>
    <t>水泉露天煤矿</t>
  </si>
  <si>
    <t>山坡露天煤矿资源绿色开采与闭坑修复关键技术研究</t>
  </si>
  <si>
    <t>完成部分内容</t>
  </si>
  <si>
    <t>煤泥深度脱水及资源化处理技术研究</t>
  </si>
  <si>
    <t>完成第二笔费用支付</t>
  </si>
  <si>
    <t>已付30%，剩余70%结转至2025年</t>
  </si>
  <si>
    <t>选煤厂主厂房振动检测分析与减振技术研究及应用</t>
  </si>
  <si>
    <t>开展前期
准备工作</t>
  </si>
  <si>
    <t>韩家村选煤厂除尘系统综合治理技术研究与应用</t>
  </si>
  <si>
    <t>基于AI+多维感知在线计量技术的煤质管控体系创新研发与应用</t>
  </si>
  <si>
    <t>动力煤选煤厂磁选机磁选效果在线监测技术研究</t>
  </si>
  <si>
    <t>重介浅槽分选技术优化与煤质智能调控系统研究</t>
  </si>
  <si>
    <t>机电部</t>
  </si>
  <si>
    <t>高压电气设备绝缘故障可视化定位在线监测技术研究与应用</t>
  </si>
  <si>
    <t>签订合同付款135</t>
  </si>
  <si>
    <r>
      <rPr>
        <b/>
        <sz val="16"/>
        <color rgb="FF000000"/>
        <rFont val="宋体"/>
        <charset val="134"/>
      </rPr>
      <t xml:space="preserve">2025年维简费投资计划及一季度维简费投资计划
                                                                                     </t>
    </r>
    <r>
      <rPr>
        <b/>
        <sz val="10"/>
        <color rgb="FF000000"/>
        <rFont val="宋体"/>
        <charset val="134"/>
      </rPr>
      <t>单位：万元</t>
    </r>
  </si>
  <si>
    <t>矿区生产补充勘探</t>
  </si>
  <si>
    <t>四、五、六盘区补充勘探</t>
  </si>
  <si>
    <t>前期准备阶段</t>
  </si>
  <si>
    <t>万利一矿地质勘探及资源管理技术服务</t>
  </si>
  <si>
    <t>(七)</t>
  </si>
  <si>
    <t>综合利用和“三废”治理支出</t>
  </si>
  <si>
    <t>万利一矿矸石排放及覆盖服务</t>
  </si>
  <si>
    <t>煤矸石处置服务</t>
  </si>
  <si>
    <t>万利一矿生产废弃物处置服务</t>
  </si>
  <si>
    <t>招标文件编制完成时间：2025年8月
采购时间：2025年9月</t>
  </si>
  <si>
    <t>搬迁费用</t>
  </si>
  <si>
    <t>征地移民补偿</t>
  </si>
  <si>
    <t>付款3000万元</t>
  </si>
  <si>
    <t>付款1000万元</t>
  </si>
  <si>
    <t>矿井（露天技术改造</t>
  </si>
  <si>
    <t>新建风井石门</t>
  </si>
  <si>
    <t>煤矿固定改造</t>
  </si>
  <si>
    <t>李家壕煤矿办公及住宿区域改造提升工程</t>
  </si>
  <si>
    <t>中水综合利用服务</t>
  </si>
  <si>
    <t>付账300万元</t>
  </si>
  <si>
    <t>合同2025年4月到期，新项目计划2025年3月编制完成招标采购文件；2025年4月采购完毕。</t>
  </si>
  <si>
    <t>煤矸石综合利用服务</t>
  </si>
  <si>
    <t>结转2024年合同款3060万元（总价4780万元），合同于2025年6月到期。新项目计划2025年4月编制完成招标采购文件；2025年5月采购完毕。</t>
  </si>
  <si>
    <t>李家壕煤矿矸石山生态升级改造治理工程</t>
  </si>
  <si>
    <t>韩家沟、杨家坡拆迁费用</t>
  </si>
  <si>
    <t>神山露天煤矿</t>
  </si>
  <si>
    <t>维修结转</t>
  </si>
  <si>
    <t>变电站及线路运营维护服务</t>
  </si>
  <si>
    <t>生活污水处理系统运维服务</t>
  </si>
  <si>
    <t>机电设备维修</t>
  </si>
  <si>
    <t>洗浴及供暖设备运维服务</t>
  </si>
  <si>
    <t>维修新增</t>
  </si>
  <si>
    <t>进线电源改线服务</t>
  </si>
  <si>
    <t>办公、生活区维修服务</t>
  </si>
  <si>
    <t>生活水处理运维服务</t>
  </si>
  <si>
    <t>电机发电机等机电设备维修服务</t>
  </si>
  <si>
    <t>洗浴及供暖设备保养服务</t>
  </si>
  <si>
    <t>工程类</t>
  </si>
  <si>
    <t>内Ⅳ排土场生态修复工程</t>
  </si>
  <si>
    <t>养护期</t>
  </si>
  <si>
    <t>车库、洗车房改造及道路硬化</t>
  </si>
  <si>
    <t>水泉露天煤矿井工区储量核实</t>
  </si>
  <si>
    <t>内Ⅴ排土场生态修复工程</t>
  </si>
  <si>
    <t>编制预算控制价</t>
  </si>
  <si>
    <t>6万㎡</t>
  </si>
  <si>
    <t>合同3年，2024年开始，每年支付4.5万元。三季度实施。</t>
  </si>
  <si>
    <t>环保专线</t>
  </si>
  <si>
    <t>三年期2025-2027。二季度实施。</t>
  </si>
  <si>
    <t>设备维修</t>
  </si>
  <si>
    <t>10KV供电线路巡查维护</t>
  </si>
  <si>
    <t>能源管理体系证书年度监督审核</t>
  </si>
  <si>
    <t>三年期2025-2027。3年一出证，每年一监督。二季度实施。</t>
  </si>
  <si>
    <t>设备维修（2年期）</t>
  </si>
  <si>
    <t>碳排放咨询服务</t>
  </si>
  <si>
    <t>生态环境和水土保持监测</t>
  </si>
  <si>
    <t>二季度实施。</t>
  </si>
  <si>
    <t>2025年安全费投资计划及一季度安全费投资计划
                                                                                            单位：万元</t>
  </si>
  <si>
    <t>项目内容</t>
  </si>
  <si>
    <t>火灾防治</t>
  </si>
  <si>
    <t>设备类</t>
  </si>
  <si>
    <t>矿用区域自动喷粉灭火装置</t>
  </si>
  <si>
    <t>ZMK127 1套</t>
  </si>
  <si>
    <t>制氮机</t>
  </si>
  <si>
    <t>DMJ2000 2台</t>
  </si>
  <si>
    <t>矿用密闭空间多参数监测系统</t>
  </si>
  <si>
    <t>KJ1681 10套</t>
  </si>
  <si>
    <t>KJ428（A）火情监测系统采购</t>
  </si>
  <si>
    <t>KJ428火情监测系统采购1套</t>
  </si>
  <si>
    <t>矿用分布式光纤测温及灭火系统</t>
  </si>
  <si>
    <t>矿用分布式光纤测温及灭火系统  4套</t>
  </si>
  <si>
    <t>矿用多参数监测装置</t>
  </si>
  <si>
    <t>采用可调谐激光气体吸收光谱、硅积微压电陶瓷等技术，实时对目标区域甲烷、氮气、一氧化碳、二氧化碳、氧气、氢气、乙烯、乙炔和温湿度、差压等11类参数实时监测，进行采空区、密闭区、地面钻孔等区域的日常巡检和灾变应急救援时期取气分析预警、火源定位。</t>
  </si>
  <si>
    <t>车载自动灭火装置维护</t>
  </si>
  <si>
    <t>车载自动灭火装置维护服务项目</t>
  </si>
  <si>
    <t>KJ428火情监测系统维护</t>
  </si>
  <si>
    <t>KJ428火情监测系统维护4套</t>
  </si>
  <si>
    <t>付款14.3万元</t>
  </si>
  <si>
    <t>制氮机硐室改造服务</t>
  </si>
  <si>
    <t>挂账38.4万元</t>
  </si>
  <si>
    <t>挂账合同金额60%</t>
  </si>
  <si>
    <t>阻化剂喷洒技术改造服务</t>
  </si>
  <si>
    <t>设计阶段</t>
  </si>
  <si>
    <t>色谱仪维护服务</t>
  </si>
  <si>
    <t>便携仪充灯柜维护服务</t>
  </si>
  <si>
    <t>智能防灭火系统改造</t>
  </si>
  <si>
    <t>注浆系统升级改造</t>
  </si>
  <si>
    <t>灭火器维护</t>
  </si>
  <si>
    <t>24年结转</t>
  </si>
  <si>
    <t>2023年结转付款</t>
  </si>
  <si>
    <t>矿用井下移动式膜分离制氮装置维护</t>
  </si>
  <si>
    <t>仪器仪表更新</t>
  </si>
  <si>
    <t xml:space="preserve">1.气体自动负压采样器，2台，计划资金3万元。
2.U型压差计AFJ-150，100个,计划资金2万元；                                     
3.一氧化碳快速检测管\Ⅰ型 200盒，计划资金1万元。
4.一氧化碳快速检测管\Ⅱ型 300盒，计划资金2万元。
5.一氧化碳快速检测管\Ⅲ型 50盒，计划资金0.5万元。
6.氢气快速检测管20盒，计划资金0.5万元。
7.二氧化硫快速检测管20盒，计划资金0.5万元。
8.硫化氢快速检测管20盒，计划资金0.5万。
9.氧气快速检测管100盒，计划资金0.5万元。
10.硫化氢快速检测管，计划资金0.5万元。  </t>
  </si>
  <si>
    <t>材料费</t>
  </si>
  <si>
    <t>火灾防治用品与设施</t>
  </si>
  <si>
    <t>1.一氧化碳测定仪\CTH1000B（计划需300台，25万元）；
2.便携式O2测定仪\CHY25B（计划需300台，25万元）；
3.综采工作面安设束管，铺设束管5000m,10万元，通讯光缆\MGTSV-2B（计划需1万米，10万元）；
4.自动隔爆装置（计划60台，110万）；
5.构筑防火密闭，用红砖、水泥、黄土、罗克休等100万元；
6.YTJ10000/15煤矿用激光一氧化碳遥测器（计划需1台，30万）
7.注氮系统管路敷设50万元；
8.矿用高分子聚乙烯复合板 150块，计划资金20万元；
9.密闭标准栅栏1000㎡，计划资金30万元；
10.气相色谱分析仪标气混合气体，计划资金1万元；
11.气相色谱仪色谱柱30个，6万元。  
12.阻化剂、岩粉70万元。</t>
  </si>
  <si>
    <t>水灾防治</t>
  </si>
  <si>
    <t>矿井供排水系统改造</t>
  </si>
  <si>
    <t>42煤三盘区回风（主供水管-DN150-3200米、排水管-DN100-3700米、消防管-DN100-3700米）
42煤三盘区胶运（排水管-DN150-3700米）
42煤三盘区辅运（消防管-DN100-3700米、排水管-DN100-3700米）
31煤三盘区辅运主供水管（主供水管-DN150-3400米、排水管-DN100-2600米）
西辅增加压风管DN100-4600米
西辅排水管DN150-4600米（将DN100更换为DN150)
西辅供水管DN150-4600米（将DN100更换为DN150)
西回风排水管路DN150-6800米,(将DN100更换为DN150)
西回风DN150主供水管4800米（400米--5200米）
东辅--西回风DN150供水管路2000米
2号进风到东辅排水管1000米</t>
  </si>
  <si>
    <t>井下供、排水管路更换工程</t>
  </si>
  <si>
    <t>矿井主排水系统优化改造工程</t>
  </si>
  <si>
    <t>对现有主斜井底水泵房、42煤三盘区水泵房改扩建，铺设主排水管路，配套完善主排水泵等设施。</t>
  </si>
  <si>
    <r>
      <rPr>
        <sz val="10"/>
        <color rgb="FF000000"/>
        <rFont val="宋体"/>
        <charset val="134"/>
      </rPr>
      <t>2</t>
    </r>
    <r>
      <rPr>
        <sz val="10"/>
        <color rgb="FF000000"/>
        <rFont val="宋体"/>
        <charset val="134"/>
      </rPr>
      <t>025年新增</t>
    </r>
  </si>
  <si>
    <t>气动履带式钻机</t>
  </si>
  <si>
    <t>ZQLC-3500 2台</t>
  </si>
  <si>
    <t>电液控制定向钻机</t>
  </si>
  <si>
    <t>ZDY-6500LDK 1套</t>
  </si>
  <si>
    <t>煤矿用清仓机</t>
  </si>
  <si>
    <t>煤矿用清仓机MQC-75  1台</t>
  </si>
  <si>
    <t>JKC200/401I   1台</t>
  </si>
  <si>
    <t>潜水泵</t>
  </si>
  <si>
    <t>250JWBX80-120-45kW   2台</t>
  </si>
  <si>
    <t>离心泵</t>
  </si>
  <si>
    <t>MD220-70×7\450\400kW\10000V\国产  2台</t>
  </si>
  <si>
    <t>MD155-30×9\155\270\200\660/1140V\国产   3台</t>
  </si>
  <si>
    <t>MDA155-30×8\155m3/h\240m\1140/660v   8台</t>
  </si>
  <si>
    <t>MD155-30×6\155\180\132\660/1140V\国产   7台</t>
  </si>
  <si>
    <t>250JWBX80-120-45kW  2台</t>
  </si>
  <si>
    <t>矿用清淤泵</t>
  </si>
  <si>
    <t>矿用清淤泵QYF30-40W   2台</t>
  </si>
  <si>
    <t>耐磨蚀离心泵</t>
  </si>
  <si>
    <t>JKC40/250I  1台</t>
  </si>
  <si>
    <t>JKCF40-350   1台</t>
  </si>
  <si>
    <t>单级清水离心泵</t>
  </si>
  <si>
    <t>ISY80-50-250  1台</t>
  </si>
  <si>
    <t>矿用隔爆型潜水排沙电泵</t>
  </si>
  <si>
    <t>BQS80-100/2-45/N\2960\45\660\国产  25台</t>
  </si>
  <si>
    <t>BQW80-80-37/B\80m\37kW\660/1140V\国产  25台</t>
  </si>
  <si>
    <t>BQS110-90-45/N\90m\45kW\660/1140V\国产  30台</t>
  </si>
  <si>
    <t>BQS30-80-18.5/N\2900r/min\660V\国产  15台</t>
  </si>
  <si>
    <t>BQS60-150/2-55/NJ  10台</t>
  </si>
  <si>
    <t>BQS70-150/2-75/NJ  2台</t>
  </si>
  <si>
    <t>立式轴流泵</t>
  </si>
  <si>
    <t>立式轴流泵/KL100-63*2\100m3/h\125m\2950\90\国产  10台</t>
  </si>
  <si>
    <t>排沙泵</t>
  </si>
  <si>
    <t>BQS80-100/2-45/N\80m3/h\100m\660V\国产
25台</t>
  </si>
  <si>
    <t>BQS30-80-18.5/N\2900r/min\660V\国产
25台</t>
  </si>
  <si>
    <t>潜污泵</t>
  </si>
  <si>
    <t>BQW80-80-37/B\80m\37kW\660/1140V\国产
20台</t>
  </si>
  <si>
    <t>耐磨多级离心泵\MD280-65×8\300\65m\710kW\10kV\国产
3台</t>
  </si>
  <si>
    <t>MD155-30×9\155\270\200\660/1140V\国产
2台</t>
  </si>
  <si>
    <t>MD155-30×6\155\180\132\660/1140V\国产
5台</t>
  </si>
  <si>
    <t>万利一矿矿井水文自动监测系统专业化服务</t>
  </si>
  <si>
    <t>万利一矿水害预警监测系统</t>
  </si>
  <si>
    <t>监理水害预警监测系统</t>
  </si>
  <si>
    <t>付款149万元</t>
  </si>
  <si>
    <t>万利一矿井下防水密闭智能检测与安全预警项目</t>
  </si>
  <si>
    <t>万利一矿井下防水密闭智能检测与安全预警项目。</t>
  </si>
  <si>
    <t>付款160万元</t>
  </si>
  <si>
    <t>万利一矿采掘工作面物探服务</t>
  </si>
  <si>
    <t>掘进工作面超前物探、回采工作面顶底板富水性探测</t>
  </si>
  <si>
    <t>万利一矿地质防治水类报告编制服务</t>
  </si>
  <si>
    <t>地质防治水类报告编制服务</t>
  </si>
  <si>
    <t>分散排水集中管控系统建设</t>
  </si>
  <si>
    <t>矿井各巷道排水点采用水泵排水方式较落后且不容易管控，实现水位及设备智能控制、监测、集中管控功能。</t>
  </si>
  <si>
    <t>管路维护处理</t>
  </si>
  <si>
    <t>全年预计清洗、除锈、焊接、刷漆DN100管路35000米；DN150管路10000米；DN200管路2000米</t>
  </si>
  <si>
    <t>离心泵维护</t>
  </si>
  <si>
    <t>离心泵20台</t>
  </si>
  <si>
    <t>井下排水系统改扩建
设计服务</t>
  </si>
  <si>
    <t>中长期防治水规划（2025-2029）</t>
  </si>
  <si>
    <t>2025-2029年防治水规划</t>
  </si>
  <si>
    <t>2025年掘进工作面超前物探、回采工作面顶底板富水性探测</t>
  </si>
  <si>
    <t>矿井探放水技术服务</t>
  </si>
  <si>
    <t>掘进工作面超前探放水施工服务</t>
  </si>
  <si>
    <t>管路、皮带架除锈维护处理</t>
  </si>
  <si>
    <t>全年预计清洗、除锈、焊接、刷漆DN100管路35000米；DN150管路10000米；DN200管路2000米，皮带架15000米</t>
  </si>
  <si>
    <t>供排水系统管路改造</t>
  </si>
  <si>
    <t>流体用碳素无缝钢管\φ108×5mm\20#\GB/T8163 长度30000米
流体用碳素无缝钢管\φ159×7mm\20#\GB/T8163 长度 6000米
φ159聚丙烯管 长度3000米
双面法兰衬塑管路SP(W)-CPE/FPE-KS/114 长度30000米
双面法兰衬塑管路SP(W)-CPE/FPE-KS/159 长度12000米
输水胶管\51×5-20000mm  200根
法兰盘、螺栓、螺母、金属垫圈、闸阀、三通、弯头、挂钩等</t>
  </si>
  <si>
    <t>付款450万元</t>
  </si>
  <si>
    <t>瓦斯防治</t>
  </si>
  <si>
    <t>煤矿乏风高精度甲烷监测装备</t>
  </si>
  <si>
    <t>数量5套</t>
  </si>
  <si>
    <t>调校实验室设备及技术服务</t>
  </si>
  <si>
    <t>瓦斯巡检系统升级改造</t>
  </si>
  <si>
    <t>对现有瓦斯巡检实现智能化改造</t>
  </si>
  <si>
    <t>瓦斯防治用品与设施</t>
  </si>
  <si>
    <t>便携式甲烷报警仪\JCB4(B)，采购300台。</t>
  </si>
  <si>
    <t>煤尘防治</t>
  </si>
  <si>
    <t>万利一矿智能防尘系统</t>
  </si>
  <si>
    <t>煤尘防治用品与设施</t>
  </si>
  <si>
    <t>1.直读式粉尘浓度测量仪滤膜500片，计划资金1万元。
2.直读式粉尘浓度测量仪10台，计划资金30万。</t>
  </si>
  <si>
    <t>捕尘网降尘装置技术服务</t>
  </si>
  <si>
    <t>制作安装可组装移动式捕尘网框架装置，并配套使用全断面风流净化水幕，有效减少粉尘污染区域。</t>
  </si>
  <si>
    <t>顶板治理</t>
  </si>
  <si>
    <t>巷道顶板维护</t>
  </si>
  <si>
    <t>锚索、锚索托盘、锚杆、锚杆托盘、金属网、塑料网、W钢带、工字钢、罗克休、马丽散等</t>
  </si>
  <si>
    <t>通风系统</t>
  </si>
  <si>
    <t>主通风机</t>
  </si>
  <si>
    <t>2台</t>
  </si>
  <si>
    <t>矿用干式除尘器</t>
  </si>
  <si>
    <t>KCG-600D  3台</t>
  </si>
  <si>
    <t>付款57万元</t>
  </si>
  <si>
    <t>气动压入式轴流局部通风机</t>
  </si>
  <si>
    <t>气动压入式轴流局部通风机采购20台</t>
  </si>
  <si>
    <t>防爆轴流风机</t>
  </si>
  <si>
    <t>FBD№7.5/2×45kW\660/1140V  6台</t>
  </si>
  <si>
    <t>自复式立风井防爆门</t>
  </si>
  <si>
    <t>自复式立风井防爆门 1套</t>
  </si>
  <si>
    <t>2024年9月开标</t>
  </si>
  <si>
    <t>智能化通风改造</t>
  </si>
  <si>
    <t>万利一矿通风系统改造设计服务</t>
  </si>
  <si>
    <t>通风系统改造设计服务</t>
  </si>
  <si>
    <t>矿井通风设施改造服务</t>
  </si>
  <si>
    <t>对矿井风门、测风装置进行补充完善</t>
  </si>
  <si>
    <t>通风系统用品与设施</t>
  </si>
  <si>
    <t>1、高风速风表CFJ25 10台；微速风表CFJ 20台、中速风表CFJ 20台，计划资金5万元。
2、风筒：直径800mm风筒1500条，硬质风筒200条，计划资金100万元；直径600mm风筒300条，硬质风筒100条，计划资金20万元；风筒快速悬挂器10万。
3、风桥构筑预计费用10万元。</t>
  </si>
  <si>
    <t>供电系统改造费</t>
  </si>
  <si>
    <t>箱式变电站\ZBW\10/0.4kV\2×800kVA  3台</t>
  </si>
  <si>
    <t>招标采购</t>
  </si>
  <si>
    <t>架空线路改造</t>
  </si>
  <si>
    <t>31煤入井Ⅰ、Ⅱ回架空线路位于生活区排矸场上方，因排矸场规划生产区停车场，导线净高无法满足要求，需对线路进行迁移，让开停车场上方。</t>
  </si>
  <si>
    <t>万利一矿高、低压电缆敷设、安装项目</t>
  </si>
  <si>
    <t>因中部场地规划建设综合管廊，原有电缆需全部进行更换，需重新敷设高、底压电缆，如新建锅炉房箱变、联建楼箱变、新食堂箱变的高低压电缆敷设及连接。</t>
  </si>
  <si>
    <t>昌汉沟35kV变电站旧设备拆除及基础防护项目</t>
  </si>
  <si>
    <t>昌汉沟35kV新变电站投用后，需对旧设备进行拆除，原有的箱变基础需加装盖板进行防护。</t>
  </si>
  <si>
    <t>金烽110kV变电站智能化改造服务项目</t>
  </si>
  <si>
    <t>110kV北万线安装针刺式防鸟针</t>
  </si>
  <si>
    <t>供电公司要求110kV北万线铁塔安装针刺式防鸟针</t>
  </si>
  <si>
    <t>付款12.3万元</t>
  </si>
  <si>
    <t>110kV、35kV、10kV、6kV高压架空线路维护</t>
  </si>
  <si>
    <t>付款16.89万元</t>
  </si>
  <si>
    <t>采空区110KV北-万线铁塔及线路维护服务项目</t>
  </si>
  <si>
    <t>金烽110kV变电站至韩家村出线杆电缆改造</t>
  </si>
  <si>
    <t>万利一矿金烽变-刘家渠I回911、
II回923两回10KV线路改造施工总承包工程</t>
  </si>
  <si>
    <t>万利一矿42204、42205工作面采空区6kV线路维护工程、
万利一矿42302、42303采空区上线路维护工程</t>
  </si>
  <si>
    <t>结转续建，若具备复工条件后，村民仍阻拦无法施工，则此工程继续停滞。</t>
  </si>
  <si>
    <t>采掘工作面、变电所、配电点供电系统改造</t>
  </si>
  <si>
    <t>电缆、接线盒、连接器，供电设备设施配件、保护器、启动器、移变、开关配件等</t>
  </si>
  <si>
    <t>运输系统改造费</t>
  </si>
  <si>
    <t>矿用输送带纵撕识别装置</t>
  </si>
  <si>
    <t>ZZS127-1800mm   3套</t>
  </si>
  <si>
    <t>wc20rE防爆运人车升级改造</t>
  </si>
  <si>
    <t>车辆状况差，后续加装的360倒车影像功能、车载智能化终端等系统与原车辆显示屏幕不匹配，车辆电控箱设计位置不合理等情况并且通过升级改造为19座人车符合新标准要求。</t>
  </si>
  <si>
    <t>wc10r防爆客货车升级改造</t>
  </si>
  <si>
    <t>车辆状况差，后续加装的360倒车影像功能、车载智能化终端等系统与原车辆显示屏幕不匹配，车辆电控箱设计位置不合理等情况需返厂升级改造。</t>
  </si>
  <si>
    <t>防爆人车、巡查车加装红外可视化倒车影像改造</t>
  </si>
  <si>
    <t>推广应用车载倒车雷达、倒车影像、安全带报警等车辆安全辅助系统要求，需对车辆加装全景可视红外倒车影像系统。</t>
  </si>
  <si>
    <t>防爆铲板车、铲运机升级改造服务</t>
  </si>
  <si>
    <t>目前整车机械部件、铰接部位磨损严重，车辆底盘、车桥使用年限较长，车辆整体状况较差，原车未配备自动灭火装置、车载智能化终端等系统与原车辆显示屏幕不匹配，未配备防人员接近及倒车影像功能，拉运大件时视野较差存在一定安全隐患。</t>
  </si>
  <si>
    <t>付款140万元</t>
  </si>
  <si>
    <t>无轨胶轮车失速报警装置</t>
  </si>
  <si>
    <t>新建中部副斜井因设计需安设8组无轨胶轮车失速报警装置。</t>
  </si>
  <si>
    <t>付款350万元</t>
  </si>
  <si>
    <t>850胶带机升级改造</t>
  </si>
  <si>
    <t>升级改造3*560kW无基础胶带机，长度2500米</t>
  </si>
  <si>
    <t>付款480万元</t>
  </si>
  <si>
    <t>胶带机升级改造</t>
  </si>
  <si>
    <t>其中3部升级为永磁胶带机</t>
  </si>
  <si>
    <t>低矮型防爆装载机升级改造</t>
  </si>
  <si>
    <t>付款1.97万元</t>
  </si>
  <si>
    <t>2024年结转，支付质保金</t>
  </si>
  <si>
    <t>WCJ24RE防爆人车升级改造</t>
  </si>
  <si>
    <t>目前使用8台底采高人车，不符合MTT1199-2023标准要求，且原车因长度高度等设计问题驾驶员倒车视线差，计划改造为19座双向驾驶人车。</t>
  </si>
  <si>
    <t>防爆30型装载机升级改造</t>
  </si>
  <si>
    <t>目前使用4台30型装载机，2021年购置，计划维修并将其中两台改造为扫地功能、起底功能。</t>
  </si>
  <si>
    <t>煤矿机械化改造费</t>
  </si>
  <si>
    <t>万利一矿刮板运输机驱动部升级改造</t>
  </si>
  <si>
    <t>已完成，待结算</t>
  </si>
  <si>
    <t>掘锚机升级改造</t>
  </si>
  <si>
    <t>1台，包含电控系统升级改造，MB670/226大采高掘锚机。</t>
  </si>
  <si>
    <t>计划2024年下半年开展</t>
  </si>
  <si>
    <t>液压支架智能化升级改造</t>
  </si>
  <si>
    <t>2024年新增项目 31307工作面回撤后升级ZY9000/13/26D</t>
  </si>
  <si>
    <t>采煤机智能化升级改造</t>
  </si>
  <si>
    <t>2024年新增项目 31307工作面回撤后升级改造
MG500-1210</t>
  </si>
  <si>
    <t>综采工作面“三机"智能化升级改造</t>
  </si>
  <si>
    <t>2024年新增项目 31307工作面回撤后升级改造2*700升级3*1000</t>
  </si>
  <si>
    <t>泵站智能化升级改造</t>
  </si>
  <si>
    <t>2024年新增项目 31307工作面回撤后升级改造400泵站升级630泵站</t>
  </si>
  <si>
    <t>主井、上仓、配仓除尘改造</t>
  </si>
  <si>
    <t>主井、上仓、配仓除尘改造服务项目</t>
  </si>
  <si>
    <t>液压支架升级改造（含电液控）（ZY12000/26/55D）</t>
  </si>
  <si>
    <t>2024年结转，42305工作面使用</t>
  </si>
  <si>
    <t>泵站升级改造</t>
  </si>
  <si>
    <t>2024年结转。31311泵站使用</t>
  </si>
  <si>
    <t>液压支架维修智能化升级改造服务（含电液控）（ZY10800/20/40D）</t>
  </si>
  <si>
    <t>破碎机驱动升级改造</t>
  </si>
  <si>
    <t>变频器升级改造</t>
  </si>
  <si>
    <t>4套变频器升级改造</t>
  </si>
  <si>
    <t>自移列车升级改造</t>
  </si>
  <si>
    <t>2套自移列车升级改造</t>
  </si>
  <si>
    <t>掘锚机截割滚筒升级改造</t>
  </si>
  <si>
    <t>十</t>
  </si>
  <si>
    <t>矿压监测</t>
  </si>
  <si>
    <t>万利一矿顶板灾害预警系统</t>
  </si>
  <si>
    <t>西胶运大巷顶板在线监测系统维护服务</t>
  </si>
  <si>
    <t>KJ1760矿山压力监测系统</t>
  </si>
  <si>
    <t>矿压监测仪器</t>
  </si>
  <si>
    <t>智能型顶板离层检测仪\DJY-1、顶板围岩指示仪\KgE30B、顶板离层指示仪\LBY-3、顶板动态监测专用电池\BAP/36-URO65301</t>
  </si>
  <si>
    <t>付款3.3万元</t>
  </si>
  <si>
    <t>付款3.4万元</t>
  </si>
  <si>
    <t>十一</t>
  </si>
  <si>
    <t>安全避险“六大系统”</t>
  </si>
  <si>
    <t>监测监控系统</t>
  </si>
  <si>
    <t>矿井工业视频升级改造</t>
  </si>
  <si>
    <t>按照集团要求井下建设智能Ai视频</t>
  </si>
  <si>
    <t>付款1260万元</t>
  </si>
  <si>
    <t>安全监控专用环网改造</t>
  </si>
  <si>
    <t>安全监测监控系统维护</t>
  </si>
  <si>
    <t>安全监测监控系统维护（两年）</t>
  </si>
  <si>
    <t>安全监控用品与设施</t>
  </si>
  <si>
    <t>(1)矿用隔爆兼本安型多路电源\KDW65C（计划需30台，60万元）
(2)矿用本安型监控分站\KJF130（计划需30台，60万元）
(3)矿用一氧化碳传感器\KGA5（计划需50台，25万元）
(4)瓦斯传感器\KGJ16B（计划需50台，20万元）
(5)粉尘传感器\GCG1000（计划需10台，15万元）
(6)烟雾传感器\KGN1-3（计划需50台，20万元）
(7)温度传感器\KG3007A（计划需50台，20万元）
(8)氧气传感器\KgQ7（计划需20台，20万元）
(9)远程控制开关\KDG15A-I\IP65（计划需30台，20万元）
(10)设备开停传感器\KGT15（计划需40台，10万元）
(11)矿用风筒风量开关传感器\GFK10（计划需20台，10万元）
(12)风门传感器\KgE22（计划需20台，10万元）
(13)矿用双向风速传感器\GFY15(A)\国产（计划需20台，20万元）
(14)矿用负压传感器\KGY3A（计划需2台，1万元）
(15)矿用声光报警器\KXB18A（计划需20台，10万元）
（16）KXH300（A）矿用本安型流量控制器（计划需2台，40万）
(17)煤矿用温湿度传感器\GWSD50/100\国产
(18)煤矿用超声波风速传感器\GFC15\国产
(19)矿用无线信号转换器\KZC18W(B)
(20)稳压电源\KDW1140/24B\AC127/660/1140V\DC12V\1A
(21)矿用通信电缆\MHYVP\1×4×7/0.52mm（计划10万米，80万元）；1×4×7/1.38mm（计划5万米，50万）
矿用本安型电路分线盒\JHH-2（计划需800个，2万元）
矿用本安型电路分线盒\JHH-3（计划需600个，1.5万元）
矿用本安型电路分线盒\JHH-4（计划需600个，1.5万元）</t>
  </si>
  <si>
    <t>人员定位系统</t>
  </si>
  <si>
    <t>人员定位系统配件及材料：人员定位系统改造：矿用本安型读卡器 40套112万；本安型多路电源15台 27万；本安型不间电源 40台26万；本安型控制箱 10台 22万；本安信息矿灯 300个 40.5万；本安型标识卡 300个 28.5万；本安型车辆读卡器 30套 13.5万；车辆标识卡30个 10.5万；红绿信号灯20个 12万 ；</t>
  </si>
  <si>
    <t>付款26万元</t>
  </si>
  <si>
    <t>通讯联络系统</t>
  </si>
  <si>
    <t>万利一矿应急广播系统升级改造</t>
  </si>
  <si>
    <t>付款540万元</t>
  </si>
  <si>
    <t>通讯联络系统用品与设施</t>
  </si>
  <si>
    <t>通讯联络系统改造：无线4G专网：隔爆兼本安型基站\KT530-F1 5台 29.35万；  4G手机 KT530-S1 30台 40.8万；基带处理板\UBBPE4 2块 4万；定向天线\TDJ-1818BKB\矿用基站天线 30对 5.4万；光核心网接入授权eSCN软件V2.0 1套 8.5万；应急广播：电源KDW127/18 20台 22.6万； 扩音电话KTK18(C) 20台 22.6万；防爆摄像头50台 60万；矿用通信光缆\MGTSV-48B 10000米 6万； 矿用通信光缆\MGTSV-24B 30000米 15万；通信光缆\MGTSV-12B 20000米 6万 通信光缆\MGTSV-4B 20000米 6万；</t>
  </si>
  <si>
    <t>紧急避险系统</t>
  </si>
  <si>
    <t>万利一矿紧急避险补给站改造服务</t>
  </si>
  <si>
    <t>紧急避险补给站改造服务</t>
  </si>
  <si>
    <t>付款14.7</t>
  </si>
  <si>
    <t>付款14.7万元</t>
  </si>
  <si>
    <t>隔绝压缩氧自救器</t>
  </si>
  <si>
    <t>隔绝压缩氧自救器ZYX-60（计划需800台，40万元）</t>
  </si>
  <si>
    <t>压风自救</t>
  </si>
  <si>
    <t>离心式压缩机</t>
  </si>
  <si>
    <t>离心式压缩机160m3/min\0.8MPa\10000V\800kW  2台</t>
  </si>
  <si>
    <t>十二</t>
  </si>
  <si>
    <t>安全防护用品</t>
  </si>
  <si>
    <t>头部防护</t>
  </si>
  <si>
    <t>安全帽、防静电工作帽</t>
  </si>
  <si>
    <t>付款7万元</t>
  </si>
  <si>
    <t>付款1.25万元</t>
  </si>
  <si>
    <t>眼（面）部防护</t>
  </si>
  <si>
    <t>焊接眼护具、强光源防护镜、职业眼面部护具</t>
  </si>
  <si>
    <t>付款2.5万元</t>
  </si>
  <si>
    <t>听力防护</t>
  </si>
  <si>
    <t>耳塞、耳罩</t>
  </si>
  <si>
    <t>付款0.15万元</t>
  </si>
  <si>
    <t>呼吸防护</t>
  </si>
  <si>
    <t>呼吸防护面罩、防尘滤盒</t>
  </si>
  <si>
    <t>付款12.5万元</t>
  </si>
  <si>
    <t>手部防护</t>
  </si>
  <si>
    <t>带电作业用绝缘手套、防寒手套、防静电手套、电离辐射及放射性污染物防护手套、焊工防护手套、机械危害防护手套</t>
  </si>
  <si>
    <t>身体防护</t>
  </si>
  <si>
    <t>防电弧服、防静电服、职业用防雨服、高可视性警示服、冷环境防护服、阻燃服</t>
  </si>
  <si>
    <t>付款35万元</t>
  </si>
  <si>
    <t>付款8.5万元</t>
  </si>
  <si>
    <t>付款18万元</t>
  </si>
  <si>
    <t>足部防护</t>
  </si>
  <si>
    <t>安全鞋</t>
  </si>
  <si>
    <t>防坠落防护</t>
  </si>
  <si>
    <t>安全带、安全绳、缓冲器</t>
  </si>
  <si>
    <t>十三</t>
  </si>
  <si>
    <t>安全设施及特种设备检测检验费</t>
  </si>
  <si>
    <t>31煤、42煤瓦斯压力参数测定</t>
  </si>
  <si>
    <t>矿井通风阻力测定</t>
  </si>
  <si>
    <t>42煤辅运大巷延深掘进工作面与42煤回风大巷16联巷贯通后测定1次；32煤形成首采工作面后测定1次，全年测定2次。并出具报告。</t>
  </si>
  <si>
    <t>32煤一通三防检测检验报告编制技术服务</t>
  </si>
  <si>
    <t>1、测定32煤煤尘是否具有爆炸性，并出具报告。2、测定32煤煤自燃倾向性等级，并出具报告。3、测定32煤层最短自然发火期及煤自然发火标志性气体，并出具报告。4、测定32煤层是否需要注水防尘，并出具报告。5、测定32煤层瓦斯含量、瓦斯压力、透气性系数、煤的高压等温吸附常数、坚固性系数、瓦斯放散初速度、钻屑瓦斯解吸指标等参数，并出具报告。6、32煤采空区自然发火“三带”范围测定</t>
  </si>
  <si>
    <t>矿井瓦斯等级鉴定</t>
  </si>
  <si>
    <t>测定矿井瓦斯等级，并出具报告。</t>
  </si>
  <si>
    <t>万利一矿2025-2029年度矿井通风能力核定技术服务</t>
  </si>
  <si>
    <t>核定矿井通风能力，并出具报告。服务期5年。</t>
  </si>
  <si>
    <t>2025年通风仪器仪表检测检验</t>
  </si>
  <si>
    <t>对矿井风表、传感器、自救器、便携仪等通风仪器仪表按规定进行检测检验。</t>
  </si>
  <si>
    <t>2025年矿井外部漏风率测定</t>
  </si>
  <si>
    <t>每年测定1次矿井外部漏风率，并出具报告。</t>
  </si>
  <si>
    <t>十四</t>
  </si>
  <si>
    <t>安全宣传、教育、培训支出</t>
  </si>
  <si>
    <t>万利一矿火灾应急演练教学片服务</t>
  </si>
  <si>
    <t>万利一矿VR教学课件开发项目</t>
  </si>
  <si>
    <t>结合矿井实际情况增加教学课件。</t>
  </si>
  <si>
    <t>安全教育培训</t>
  </si>
  <si>
    <t>包括年度培训计划相关培训、其他从业人员初训、复训、三项岗位人员初训和购买安全生产标准化相关书籍、注册安全工程师培训课件、视频资料及书籍。</t>
  </si>
  <si>
    <t>2025年新增，半年一结算</t>
  </si>
  <si>
    <t>十九</t>
  </si>
  <si>
    <t>安全生产责任险</t>
  </si>
  <si>
    <t>每年全员安全责任险</t>
  </si>
  <si>
    <t>二十</t>
  </si>
  <si>
    <t>安全生产检查、评估评价、咨询</t>
  </si>
  <si>
    <t>煤层冲击倾向性鉴定</t>
  </si>
  <si>
    <t>对煤层冲击倾向性鉴定、冲击危险性评价报告编制</t>
  </si>
  <si>
    <t>二十一</t>
  </si>
  <si>
    <t>安全生产标准化建设</t>
  </si>
  <si>
    <t>万利一矿安全生产标准化图牌板加工制作</t>
  </si>
  <si>
    <t>结转项目。办公室、地面、井下图牌板的更新。绿色矿山图牌板建设、安全文化图牌板的建设。</t>
  </si>
  <si>
    <t>万利一矿标准化定级验收服务项目</t>
  </si>
  <si>
    <t>指导万利一矿安全生产标准化达标服务</t>
  </si>
  <si>
    <t>付款53.1万元</t>
  </si>
  <si>
    <t>万利一矿新增中部副斜井标准化工程</t>
  </si>
  <si>
    <t>井筒内安设消防箱、车距反光轮廓及巷道喷白等。</t>
  </si>
  <si>
    <t>井下各硐室标准化提升</t>
  </si>
  <si>
    <t>标准化用品及设施</t>
  </si>
  <si>
    <t>机头硐室、配电点、井筒及巷道标准化建设（油漆、涂料、管线等）</t>
  </si>
  <si>
    <t>二十二</t>
  </si>
  <si>
    <t>应急救援技术装备、设施配合和保养</t>
  </si>
  <si>
    <t>自动体外除颤仪</t>
  </si>
  <si>
    <t>自动体外除颤仪\AED-3100\进口  7 台</t>
  </si>
  <si>
    <t>付款21万元</t>
  </si>
  <si>
    <t>二十四</t>
  </si>
  <si>
    <t>其它与安全生产直接相关的支出</t>
  </si>
  <si>
    <t>智能矿山透明地质系统建设</t>
  </si>
  <si>
    <t>万利一矿回采工作面随采地震监测技术研究服务</t>
  </si>
  <si>
    <t>万利一矿隐蔽致灾因素普查及重大灾害防治技术服务</t>
  </si>
  <si>
    <t>万利一矿三盘区构造探查技术服务</t>
  </si>
  <si>
    <t>三盘区构造探查技术服务</t>
  </si>
  <si>
    <t>国能包头能源有限责任公司万利一矿安全风险分析研判综合信息平台建设服务项目</t>
  </si>
  <si>
    <t>采购万利一矿安全风险分析研判综合信息平台建设服务项目</t>
  </si>
  <si>
    <t>付款92万元</t>
  </si>
  <si>
    <t>万利一矿“一通三防”技术或咨询服务</t>
  </si>
  <si>
    <t>矿井“一通三防”相关报告编制、技术或咨询服务费用、零星服务采购、“一通三防”安全评价、安全会诊等。</t>
  </si>
  <si>
    <t>万利一矿气象服务</t>
  </si>
  <si>
    <t>与气象部门签订合同，气象部门提供每日气象信息，矿掌握自然灾害预报预警信息，及时采取有效防范措施。</t>
  </si>
  <si>
    <t>前期准备，计划三季度实施</t>
  </si>
  <si>
    <t>会议纪要完成时间2025年8月，合同完成时间2025年9月</t>
  </si>
  <si>
    <t>万利一矿2025年隐蔽致灾因素普查服务</t>
  </si>
  <si>
    <t>万利一矿隐蔽致灾因素普查及服务</t>
  </si>
  <si>
    <t>健康小屋、紧急救援室建设服务项目</t>
  </si>
  <si>
    <t>服务</t>
  </si>
  <si>
    <t>密闭多参数监测系统/10套</t>
  </si>
  <si>
    <t>气相色谱分析仪/1台</t>
  </si>
  <si>
    <t>矿井防灭火设计</t>
  </si>
  <si>
    <t>灭火器定期检测检验</t>
  </si>
  <si>
    <t>灭火岩粉\25吨</t>
  </si>
  <si>
    <t>矿用阻化剂\15吨</t>
  </si>
  <si>
    <t>气相色谱分析仪标气混合气体/8组分/2瓶</t>
  </si>
  <si>
    <t>3瓶</t>
  </si>
  <si>
    <t xml:space="preserve">气相色谱仪/ 5A柱/3个                                    </t>
  </si>
  <si>
    <t>3个</t>
  </si>
  <si>
    <t xml:space="preserve">井下束管监测系统多组份标气/2L/3瓶 </t>
  </si>
  <si>
    <t xml:space="preserve">4瓶 </t>
  </si>
  <si>
    <t xml:space="preserve">井下束管监测系统载气/8L/3瓶 </t>
  </si>
  <si>
    <t>束管滤水器\LSQ8-8</t>
  </si>
  <si>
    <t>200个</t>
  </si>
  <si>
    <t>8mm两通/三通快速接头</t>
  </si>
  <si>
    <t>1000个</t>
  </si>
  <si>
    <t>8mm气动正负压管道真空过滤器</t>
  </si>
  <si>
    <t>100个</t>
  </si>
  <si>
    <t>束管分路箱</t>
  </si>
  <si>
    <t>10套</t>
  </si>
  <si>
    <t>束管滤尘器/8mm</t>
  </si>
  <si>
    <t>20个</t>
  </si>
  <si>
    <t>煤矿井下自动隔爆装置\ZGJFH50\100台</t>
  </si>
  <si>
    <t>消防器材更新</t>
  </si>
  <si>
    <t>消防站、消防柜、各类消防器材</t>
  </si>
  <si>
    <t>防隔水密闭设计</t>
  </si>
  <si>
    <t>李家壕煤矿定向长钻孔超前探及孔中物探一体化技术服务</t>
  </si>
  <si>
    <t>探放水服务项目</t>
  </si>
  <si>
    <t>24年结转项目</t>
  </si>
  <si>
    <t>51110、51111、51112工作面地面物探服务</t>
  </si>
  <si>
    <t>挂账83万元</t>
  </si>
  <si>
    <t>2024年结转项目
由费用化转入安全费</t>
  </si>
  <si>
    <t>其他类</t>
  </si>
  <si>
    <t>机载甲烷断电仪</t>
  </si>
  <si>
    <t>含上传系统</t>
  </si>
  <si>
    <t>机械秒表/20只</t>
  </si>
  <si>
    <t>20只</t>
  </si>
  <si>
    <t>瓦斯检查手杖/2M/30个</t>
  </si>
  <si>
    <t>30个</t>
  </si>
  <si>
    <t>金属温度计0-60℃/100支</t>
  </si>
  <si>
    <t>200支</t>
  </si>
  <si>
    <t xml:space="preserve">微风检测管级 /1000支       </t>
  </si>
  <si>
    <t>1000支</t>
  </si>
  <si>
    <t xml:space="preserve"> 氨气检测管/200支</t>
  </si>
  <si>
    <t>U型压差计\CQY-150\0.00147MPa\国产</t>
  </si>
  <si>
    <t>煤矿用电子风速表\CFD15</t>
  </si>
  <si>
    <t>4台</t>
  </si>
  <si>
    <t>气体自动负压采样器\CFZ20\国产</t>
  </si>
  <si>
    <t>高速风表\CFT25</t>
  </si>
  <si>
    <t>5台</t>
  </si>
  <si>
    <t>中速机械风表\CFJ10测量范围:0.5-10m/s</t>
  </si>
  <si>
    <t>低速机械风表\CFJ5测量范围:0.3-5m/s</t>
  </si>
  <si>
    <t>手动采样器</t>
  </si>
  <si>
    <t>金属钱币卡</t>
  </si>
  <si>
    <t>2500片</t>
  </si>
  <si>
    <t>氧气、一氧化碳便携仪/CYT-25/400台</t>
  </si>
  <si>
    <t>甲烷便携仪/JCB4（B）/400台</t>
  </si>
  <si>
    <t xml:space="preserve">光干涉甲烷测定器/CJG10国产/40台                           </t>
  </si>
  <si>
    <t>煤矿用激光甲烷检测报警仪</t>
  </si>
  <si>
    <t>30台</t>
  </si>
  <si>
    <t xml:space="preserve">4套 </t>
  </si>
  <si>
    <t>巷道及转载点智能喷雾系统/20套</t>
  </si>
  <si>
    <t>矿用雾水喷雾装置/WPZ-0.3/10套</t>
  </si>
  <si>
    <t>矿用触控自动洒水降尘装置/20套</t>
  </si>
  <si>
    <t>直读式粉尘浓度测量仪滤膜/30×20mm\GH100\国产/500片</t>
  </si>
  <si>
    <t>500片</t>
  </si>
  <si>
    <t>全自动粉尘测定仪\CCHZ-1000\2L/min</t>
  </si>
  <si>
    <t>综采工作面水力压裂服务项目</t>
  </si>
  <si>
    <t>巷道顶板治理（材料）</t>
  </si>
  <si>
    <t>锚索、锚索托盘、锚杆、锚杆托盘、金属网、塑料网、柔性网、W钢带、锚固剂、落松木楔子、工字钢、罗克休、马丽散、单体液压支柱等</t>
  </si>
  <si>
    <t>空心砌块\400×200×200mm/100000块</t>
  </si>
  <si>
    <t>矿用本安型光控开关KHG21</t>
  </si>
  <si>
    <t>20台</t>
  </si>
  <si>
    <t>矿用本安型激光收发器FJSF10</t>
  </si>
  <si>
    <t>20套</t>
  </si>
  <si>
    <t>矿用本安型角度传感器GHJ360</t>
  </si>
  <si>
    <t>以太网交换机
S1008-4FE4FX-DC</t>
  </si>
  <si>
    <t>矿用本安型电磁阀/cfhc10-0.8</t>
  </si>
  <si>
    <t>6台</t>
  </si>
  <si>
    <t>矿用本安型语音声光报警器/KXB21</t>
  </si>
  <si>
    <t>接近开关KHJ15(A）</t>
  </si>
  <si>
    <t>20件</t>
  </si>
  <si>
    <t>风门气控箱ZFM-Q(QKX)</t>
  </si>
  <si>
    <t>6套</t>
  </si>
  <si>
    <t>地面10kV变电所及架空线改造</t>
  </si>
  <si>
    <t>24年结转项目，
单次合同，控制价580万元，预估成交不含税400万元
二季度挂账400万元</t>
  </si>
  <si>
    <t>35kV变电站高压柜升级改造</t>
  </si>
  <si>
    <t>24年结转项目，
单次合同，控制价400万元，预估成交不含税300万元
二季度挂账300万</t>
  </si>
  <si>
    <t>51110综采工作面采煤机升级改造项目</t>
  </si>
  <si>
    <t>51112使用</t>
  </si>
  <si>
    <t>51110综采工作面三机升级改造项目</t>
  </si>
  <si>
    <t>51110综采工作面液压支架升级改造项目</t>
  </si>
  <si>
    <t>51109综采工作面采煤机智能化升级改造</t>
  </si>
  <si>
    <t>51111使用</t>
  </si>
  <si>
    <t>51109综采工作面三机智能化升级改造</t>
  </si>
  <si>
    <t>李家壕煤矿矸石充填工作面SL500采煤机升级改造项目</t>
  </si>
  <si>
    <t>李家壕煤矿CT31201</t>
  </si>
  <si>
    <t>招标文件编制完成：4月，
采购时间：6月
计划合同金额800万元，单次合同，全年计划挂账800万元，三季度挂账800万元</t>
  </si>
  <si>
    <t>李家壕煤矿矸石充填工作面三机升级改造项目</t>
  </si>
  <si>
    <t>招标文件编制完成：4月，
采购时间：6月
计划合同金额1200万元，单次合同，全年计划挂账1200万元，三季度挂账1200万元</t>
  </si>
  <si>
    <t>李家壕煤矿矸石充填工作面雷波泵站升级改造项目</t>
  </si>
  <si>
    <t>招标文件编制完成：4月，
采购时间：6月
计划合同金额200万元，单次合同，全年计划挂账200万元，三季度挂账200万元</t>
  </si>
  <si>
    <t>掘锚机（202#）智能化升级改造</t>
  </si>
  <si>
    <t>掘进后配套设备升级改造</t>
  </si>
  <si>
    <t>1台锚杆转载机组和2套带式转载机及自移机尾改造，23年底到矿，生产厂家铁建重工，累计进尺1万米。</t>
  </si>
  <si>
    <t>掘锚机（230#）智能化升级改造</t>
  </si>
  <si>
    <t>预计掘进51112顺槽完成后，累计进尺1.2万米，升井改造。</t>
  </si>
  <si>
    <t>防爆车辆升级改造</t>
  </si>
  <si>
    <t>26台防爆柴油皮卡车</t>
  </si>
  <si>
    <t>招标文件编制完成：6月，采购时间：8月
新项目计划单次合同，控制价500万元，全年计划挂账0万元，四季度挂账500万元
（34台防爆工程车升级改造，包括20座防爆运人车9台；10座防爆客货车3台；防爆自卸车10台；25吨铲板式搬运车1台；10吨防爆铲运机2台；4吨防爆铲运机1台；30型防爆装载机7台；防爆洒水车1台）</t>
  </si>
  <si>
    <t>防爆工程车辆升级改造</t>
  </si>
  <si>
    <t>除防爆皮卡车外的其他井下防爆柴油工程车辆</t>
  </si>
  <si>
    <t>连运一号车升级改造</t>
  </si>
  <si>
    <t>1台连运一号车升级改造，加装锚杆机</t>
  </si>
  <si>
    <t>井下失速装置拦截装置改造</t>
  </si>
  <si>
    <t>24年结转项目，全年计划挂账80万元，一季度计划挂账80万元；
单次合同，预估24年11月完成采购，成交金额80万元。</t>
  </si>
  <si>
    <t>主斜井、上仓及配仓控制系统升级改造</t>
  </si>
  <si>
    <t>24年结转项目，
单次合同，控制价170万元。全年计划挂账170万元，四季度170万</t>
  </si>
  <si>
    <t>矿压设备</t>
  </si>
  <si>
    <t>低浓度甲烷传感器\KG9701B</t>
  </si>
  <si>
    <t>11台</t>
  </si>
  <si>
    <t>一氧化碳传感器\GTH1000</t>
  </si>
  <si>
    <t>62台</t>
  </si>
  <si>
    <t>矿用温度传感器\GWP200</t>
  </si>
  <si>
    <t>18台</t>
  </si>
  <si>
    <t>煤矿用高低浓度激光甲烷传感器\GJJ100(A)</t>
  </si>
  <si>
    <t>25台</t>
  </si>
  <si>
    <t>矿用双向风速传感器\GFY15(B) 0.4-15m/s</t>
  </si>
  <si>
    <t>二氧化碳传感器\GRG5H</t>
  </si>
  <si>
    <t>矿用风筒风量开关传感器\GFK30</t>
  </si>
  <si>
    <t>8台</t>
  </si>
  <si>
    <t>矿用烟雾传感器\GQQ5</t>
  </si>
  <si>
    <t>40台</t>
  </si>
  <si>
    <t xml:space="preserve"> 矿用本安型风门开闭状态传感器\GFK60</t>
  </si>
  <si>
    <t>矿用本安型交换机（含电源）</t>
  </si>
  <si>
    <t>1台</t>
  </si>
  <si>
    <t>矿用本安型分站（含电源）</t>
  </si>
  <si>
    <t>7台</t>
  </si>
  <si>
    <t>氧气温度传感器\GYW25/50</t>
  </si>
  <si>
    <t>33台</t>
  </si>
  <si>
    <t>粉尘浓度传感器\GCD1000(A)</t>
  </si>
  <si>
    <t>10台</t>
  </si>
  <si>
    <t>压风与供水施救装置/20套</t>
  </si>
  <si>
    <t>面部防护</t>
  </si>
  <si>
    <t>眼面防护</t>
  </si>
  <si>
    <t>长管呼吸器、动力送风过滤式呼吸器、自给闭路式压缩氧气呼吸器、自给开路式压缩空气呼吸器、自吸过滤式防毒面具、自吸过滤式防颗粒物呼吸器</t>
  </si>
  <si>
    <t>防护服装</t>
  </si>
  <si>
    <t>坠落防护</t>
  </si>
  <si>
    <t>2024年结转项目，
预估合同金额80万元，服务期2年，24年10月-26年10月，控制价94万元</t>
  </si>
  <si>
    <t>防雷、防静电装置检测服务</t>
  </si>
  <si>
    <t>2024年结转项目，
合同金额3.23万元，服务期3年，服务单位鄂尔多斯气象中心，24年10月-26年10月，25年全年预计挂账1.1万元，四季度挂账1.1万元</t>
  </si>
  <si>
    <t>车辆尾气检测检验</t>
  </si>
  <si>
    <t>安全阀校验服务</t>
  </si>
  <si>
    <t>2025年新采购项目
招标文件编制完成：10月，采购时间：12月，控制价3万元，服务期3年。
原合同24.1-26.1，合同金额1.06，服务单位内蒙古固特，24年度预估执行费用0.4万元，25年全年挂账0.6，四季度挂账0.6万</t>
  </si>
  <si>
    <t>水表、流量计校验服务</t>
  </si>
  <si>
    <t>2025年新采购项目
招标文件编制完成：10月，采购时间：12月，控制价20万元，服务期2年。
原合同24.1-26.1，合同金额8.4万元，服务单位沈阳中计，24年度预估执行费用3.2万元，25年全年挂账5.2，四季度挂账5.2万元</t>
  </si>
  <si>
    <t>电力设备预防性试验</t>
  </si>
  <si>
    <t>2025年新采购项目
招标文件编制完成：7月，采购时间：9月，控制价20万元，服务期2年。
原合同服务单位内蒙古鼎峰，服务期限23.10-25.10，总金额18.5万元</t>
  </si>
  <si>
    <t>物资检测检验</t>
  </si>
  <si>
    <t>煤矿用安全仪器仪表检测检验、煤矿通风能力核定、外部漏风率测定（3年期）</t>
  </si>
  <si>
    <t>通风阻力测定</t>
  </si>
  <si>
    <t>调校实验室技术服务</t>
  </si>
  <si>
    <t>标识标牌及安全警示牌板印刷品制作服务项目</t>
  </si>
  <si>
    <t>标识标牌及安全警示牌板印刷品制作服务</t>
  </si>
  <si>
    <t>安全教育培训服务项目</t>
  </si>
  <si>
    <t>外委施工单位员工入场培训、新入职员工岗前安全培训、转岗安全培训、不安全行为矫正培训</t>
  </si>
  <si>
    <t>十五</t>
  </si>
  <si>
    <t>露天矿边坡治理及井工矿采空区治理</t>
  </si>
  <si>
    <t>51109工作面采空区沉陷观测技术服务</t>
  </si>
  <si>
    <t>51110工作面采空区沉陷观测技术服务</t>
  </si>
  <si>
    <t>十六</t>
  </si>
  <si>
    <t>安全生产信息化建设、运维和网络安全支出</t>
  </si>
  <si>
    <t>李家壕煤矿井下万兆视频专网建设项目</t>
  </si>
  <si>
    <t>井下万兆视频专网交换机28台，AI摄像机200个，光缆30000米.</t>
  </si>
  <si>
    <t>24年结转项目
全年计划挂账900万元，二季度挂账900万元；24年11月采购完成，合同服务期1年，单次合同，控制价970万元</t>
  </si>
  <si>
    <t>井下5G通信全覆盖服务</t>
  </si>
  <si>
    <t>十七</t>
  </si>
  <si>
    <t>重大危险源检测、评估、监控支出</t>
  </si>
  <si>
    <t>煤矿安全风险分析研判信息平台建设项目</t>
  </si>
  <si>
    <t>煤矿安全风险分析研判信息平台</t>
  </si>
  <si>
    <t>十八</t>
  </si>
  <si>
    <t>煤矿智能化建设</t>
  </si>
  <si>
    <t>矿井综合自动化升级改造技术服务项目</t>
  </si>
  <si>
    <t>24年结转项目
全年计划挂账630万元，三季度挂账630万元.
单次合同，控制价630万元</t>
  </si>
  <si>
    <t>综采工作面自适应采煤技术服务项目</t>
  </si>
  <si>
    <t>24年结转项目
全年计划挂账980万元，三季度挂账980万元.
单次合同，控制价980万元</t>
  </si>
  <si>
    <t>智慧园区升级服务项目</t>
  </si>
  <si>
    <t>招标文件编制完成：3月，
采购时间：5月
控制价500万元，服务期2年。
25年三季度计划挂账400万元。</t>
  </si>
  <si>
    <t>智能穿戴系统建设服务</t>
  </si>
  <si>
    <t>招标文件编制完成：3月，
采购时间：5月
控制价400万元。
25年三季度计划挂账240万元。</t>
  </si>
  <si>
    <t>安全生产责任保险</t>
  </si>
  <si>
    <t>标准化建设材料费用支出</t>
  </si>
  <si>
    <t>变电所、水泵房、大巷胶带机机头硐室和各采掘工作面及配电点标准化建设用聚乙烯复合板、聚全氟复合板材、防护栏、操作台、非标件、钢材、油漆、涂料、建材、管线、警戒安全带等材料</t>
  </si>
  <si>
    <t>井口文化长廊标准化提升服务项目</t>
  </si>
  <si>
    <t>井口文化长廊标准化</t>
  </si>
  <si>
    <t>安全生产标准化月度考核评价服务项目</t>
  </si>
  <si>
    <t>安全生产标准化月度考核评价</t>
  </si>
  <si>
    <t>李家壕煤矿安全生产设施改造提升工程</t>
  </si>
  <si>
    <t>采场供电系统改造服务</t>
  </si>
  <si>
    <t>潮脑梁变电站技改服务</t>
  </si>
  <si>
    <t>（十二）</t>
  </si>
  <si>
    <t>（十四）</t>
  </si>
  <si>
    <t>安全培训资料购买</t>
  </si>
  <si>
    <t>安资证等培训</t>
  </si>
  <si>
    <t>（十五）</t>
  </si>
  <si>
    <t>边坡监测系统运行维护服务</t>
  </si>
  <si>
    <t>本季度不实施</t>
  </si>
  <si>
    <t>边坡稳定性分析评价报告和边坡稳定性验算报告编制</t>
  </si>
  <si>
    <t>安全现状评价报告编写服务</t>
  </si>
  <si>
    <t>二十三</t>
  </si>
  <si>
    <t>应急预案制修订与应急演练费用</t>
  </si>
  <si>
    <t>安全生产事故应急救援预案与灾害预防处理计划编制服务</t>
  </si>
  <si>
    <t>2024-2026年神山露天煤矿中级智能化矿山建设（升级）服务</t>
  </si>
  <si>
    <t>中级智能化矿山建设</t>
  </si>
  <si>
    <t>完成采购并完成主要设备到货验收</t>
  </si>
  <si>
    <t>2025年神山露天煤矿无人驾驶系统运维服务</t>
  </si>
  <si>
    <t>完成采购并完成一季度运维服务</t>
  </si>
  <si>
    <t>2024年神山露天煤矿采煤作业（矿用无人驾驶宽体自卸车）扩能改造服务</t>
  </si>
  <si>
    <t>完成第二阶段工作</t>
  </si>
  <si>
    <t>消防系统维修服务</t>
  </si>
  <si>
    <t>水泵性能检测服务</t>
  </si>
  <si>
    <t>11台水泵检测</t>
  </si>
  <si>
    <t>电气预防性试验服务</t>
  </si>
  <si>
    <t>建（构）筑物防雷装置检测服务</t>
  </si>
  <si>
    <t>安全风险分级管控和事故隐患排查整改支出</t>
  </si>
  <si>
    <t>安全生产标准化提升服务</t>
  </si>
  <si>
    <t>四季度实施。</t>
  </si>
  <si>
    <t>胶带机接头纵撕实时监测设备</t>
  </si>
  <si>
    <t>参照2024年安全责任险，一般雇员每人166元、特殊工种每人223元，总人数按130人计算（含7个特殊工种）。三季度实施。</t>
  </si>
  <si>
    <t>边坡稳定性分析评价报告和边坡稳定性验算报告</t>
  </si>
  <si>
    <t>三年期2024-2026</t>
  </si>
  <si>
    <t>结转项目，4季度实施</t>
  </si>
  <si>
    <t>内排土场基底稳定性评价报告</t>
  </si>
  <si>
    <t>智能化提升服务</t>
  </si>
  <si>
    <t>2季度实施，智能化初级升中级</t>
  </si>
  <si>
    <t>标准化提升服务</t>
  </si>
  <si>
    <t>安全生产警示标识</t>
  </si>
  <si>
    <t>付款20</t>
  </si>
  <si>
    <t>应急救援技术装备、设施配置和保养</t>
  </si>
  <si>
    <t>多种气体检定管、检定器</t>
  </si>
  <si>
    <t>付款0.2</t>
  </si>
  <si>
    <r>
      <rPr>
        <sz val="10"/>
        <rFont val="宋体"/>
        <charset val="134"/>
      </rPr>
      <t>CO、O</t>
    </r>
    <r>
      <rPr>
        <vertAlign val="subscript"/>
        <sz val="10"/>
        <rFont val="宋体"/>
        <charset val="134"/>
      </rPr>
      <t>2</t>
    </r>
    <r>
      <rPr>
        <sz val="10"/>
        <rFont val="宋体"/>
        <charset val="134"/>
      </rPr>
      <t>、H</t>
    </r>
    <r>
      <rPr>
        <vertAlign val="subscript"/>
        <sz val="10"/>
        <rFont val="宋体"/>
        <charset val="134"/>
      </rPr>
      <t>2</t>
    </r>
    <r>
      <rPr>
        <sz val="10"/>
        <rFont val="宋体"/>
        <charset val="134"/>
      </rPr>
      <t>S、H</t>
    </r>
    <r>
      <rPr>
        <vertAlign val="subscript"/>
        <sz val="10"/>
        <rFont val="宋体"/>
        <charset val="134"/>
      </rPr>
      <t>2</t>
    </r>
    <r>
      <rPr>
        <sz val="10"/>
        <rFont val="宋体"/>
        <charset val="134"/>
      </rPr>
      <t>检定管各30支，检定器5个</t>
    </r>
  </si>
  <si>
    <t>多参数气体检测报警仪</t>
  </si>
  <si>
    <t>付款0.5</t>
  </si>
  <si>
    <t>四合一便携仪2台</t>
  </si>
  <si>
    <t>光干涉甲烷测定器</t>
  </si>
  <si>
    <t>付款0.16</t>
  </si>
  <si>
    <t>10%、100%各1台</t>
  </si>
  <si>
    <t>氢氧化钙</t>
  </si>
  <si>
    <t>付款0.6</t>
  </si>
  <si>
    <t>0.5t，国能E购</t>
  </si>
  <si>
    <t>防爆工具</t>
  </si>
  <si>
    <t>付款0.15</t>
  </si>
  <si>
    <t>铜制钎1把、铜制起钉器1把</t>
  </si>
  <si>
    <t>干粉灭火器</t>
  </si>
  <si>
    <t>8KG,10个</t>
  </si>
  <si>
    <t>急救药品</t>
  </si>
  <si>
    <t>车辆及人员监测定位系统互联网专网</t>
  </si>
  <si>
    <t>结转项目，3季度实施</t>
  </si>
  <si>
    <t>新增项目，4季度实施</t>
  </si>
  <si>
    <t>2025年信息化投资计划及一季度投资计划
                                                                                         单位：万元</t>
  </si>
  <si>
    <t>信息化项目合计</t>
  </si>
  <si>
    <t>2025年集团统建系统运行维护及许可使用费</t>
  </si>
  <si>
    <r>
      <rPr>
        <b/>
        <sz val="16"/>
        <color rgb="FF000000"/>
        <rFont val="宋体"/>
        <charset val="134"/>
      </rPr>
      <t>2025年矿山环境治理基金投资计划及一季度投资计划</t>
    </r>
    <r>
      <rPr>
        <sz val="12"/>
        <color rgb="FF000000"/>
        <rFont val="宋体"/>
        <charset val="134"/>
      </rPr>
      <t xml:space="preserve">
                                                                                                         </t>
    </r>
    <r>
      <rPr>
        <b/>
        <sz val="10"/>
        <color rgb="FF000000"/>
        <rFont val="宋体"/>
        <charset val="134"/>
      </rPr>
      <t>单位：万元</t>
    </r>
  </si>
  <si>
    <t>地质灾害治理（一盘区复垦绿化边坡雨水冲刷沟治理、矿区大门口地质滑坡灾害点治理）</t>
  </si>
  <si>
    <t>万利一矿矿山地质灾害治理（火区尾矿坑治理工程）</t>
  </si>
  <si>
    <t>付款31万元</t>
  </si>
  <si>
    <t>万利一矿矿山地质灾害治理（采空区水冲沟治理工程）</t>
  </si>
  <si>
    <t>万利一矿绿化工程</t>
  </si>
  <si>
    <t>挂账100万元</t>
  </si>
  <si>
    <t>招标文件编制时间2025.1，采购时间2025.2</t>
  </si>
  <si>
    <t>工业广场路面硬化及亮化</t>
  </si>
  <si>
    <t>其他项目</t>
  </si>
  <si>
    <t>其他项目——结转</t>
  </si>
  <si>
    <t>东胜区矿区环境综合治理项目</t>
  </si>
  <si>
    <t>付款1360万元</t>
  </si>
  <si>
    <t>矿山地质环境保护与土地复垦方案编制服务</t>
  </si>
  <si>
    <t>付款12.8万元</t>
  </si>
  <si>
    <t>固废处置服务</t>
  </si>
  <si>
    <t>危险废物处置服务</t>
  </si>
  <si>
    <t>污泥处置服务</t>
  </si>
  <si>
    <t>地表沉降自动监测系统</t>
  </si>
  <si>
    <t>其他项目——新增</t>
  </si>
  <si>
    <t>2025年东胜区矿区环境综合治理项目</t>
  </si>
  <si>
    <t>地面裂缝回填治理服务</t>
  </si>
  <si>
    <t>付款80万元</t>
  </si>
  <si>
    <t>采空区植被飞播恢复服务</t>
  </si>
  <si>
    <t>万利一矿花卉种植服务</t>
  </si>
  <si>
    <t>环境监测服务项目</t>
  </si>
  <si>
    <t>2024年结转，全年计划挂账20万元，三季度挂账20万元.</t>
  </si>
  <si>
    <t>绿色矿山改进提升服务</t>
  </si>
  <si>
    <t>2024年结转，合同25年4月到期。全年计划挂账72.15万元，二季度挂账72.15万元.</t>
  </si>
  <si>
    <t>矸石山防污染治理服务</t>
  </si>
  <si>
    <t>2024年结转，合同25年6月到期。全年计划挂账34.14万元，一季度挂账34.14万元.</t>
  </si>
  <si>
    <t>防污染环境因子监测技术服务</t>
  </si>
  <si>
    <t>矸石山稳定性评估及安全论证</t>
  </si>
  <si>
    <t>李家壕煤矿采空区治理</t>
  </si>
  <si>
    <t>项目——结转</t>
  </si>
  <si>
    <t>准格尔召镇绿色矿山科普基地建设项目</t>
  </si>
  <si>
    <t>矿区环境治理工程</t>
  </si>
  <si>
    <t>神山露天煤矿矿区周边河道治理</t>
  </si>
  <si>
    <t>神山露天煤矿国家级绿色矿山建设项目</t>
  </si>
  <si>
    <t>神山露天煤矿实施内排土场复垦绿化项目</t>
  </si>
  <si>
    <t>神山露天煤矿实施矿区环境治理提升项目</t>
  </si>
  <si>
    <t>神山露天煤矿2024年复垦绿化及提升工程</t>
  </si>
  <si>
    <t>神山露天煤矿内排土场复垦绿化项目</t>
  </si>
  <si>
    <t>项目——新增</t>
  </si>
  <si>
    <t>2025年神山露天煤矿排土场南翼边坡绿化提升服务项目</t>
  </si>
  <si>
    <t>一季度完成预算编制</t>
  </si>
  <si>
    <t>生态治理和水土保持监测服务</t>
  </si>
  <si>
    <t>植被恢复后的效果调查及评估验收鉴定服务</t>
  </si>
  <si>
    <t>复垦区土地质量评价服务</t>
  </si>
  <si>
    <t>正射影像图拍摄</t>
  </si>
  <si>
    <t>危险废物规范化评估</t>
  </si>
  <si>
    <t>年度矿山地质环境计划书编制服务</t>
  </si>
  <si>
    <t>绿化养护服务</t>
  </si>
  <si>
    <t>按进度付款</t>
  </si>
  <si>
    <t>付款11万元</t>
  </si>
  <si>
    <t>国能包头能源有限责任公司水泉露天煤矿周边10公里生态治理项目</t>
  </si>
  <si>
    <t>编制控制价</t>
  </si>
  <si>
    <t>2025年矿山地质环境保护与土地复垦实施计划及施工图设计</t>
  </si>
</sst>
</file>

<file path=xl/styles.xml><?xml version="1.0" encoding="utf-8"?>
<styleSheet xmlns="http://schemas.openxmlformats.org/spreadsheetml/2006/main">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Red]\(0\)"/>
    <numFmt numFmtId="178" formatCode="0.0_);[Red]\(0.0\)"/>
    <numFmt numFmtId="179" formatCode="0.00_);[Red]\(0.00\)"/>
    <numFmt numFmtId="180" formatCode="0_ "/>
  </numFmts>
  <fonts count="73">
    <font>
      <sz val="12"/>
      <color theme="1"/>
      <name val="等线"/>
      <charset val="134"/>
      <scheme val="minor"/>
    </font>
    <font>
      <sz val="12"/>
      <color rgb="FF000000"/>
      <name val="宋体"/>
      <charset val="134"/>
    </font>
    <font>
      <sz val="12"/>
      <color rgb="FF000000"/>
      <name val="等线"/>
      <charset val="134"/>
    </font>
    <font>
      <sz val="10"/>
      <color rgb="FF000000"/>
      <name val="宋体"/>
      <charset val="134"/>
    </font>
    <font>
      <b/>
      <sz val="16"/>
      <color rgb="FF000000"/>
      <name val="宋体"/>
      <charset val="134"/>
    </font>
    <font>
      <b/>
      <sz val="10"/>
      <color rgb="FF000000"/>
      <name val="宋体"/>
      <charset val="134"/>
    </font>
    <font>
      <b/>
      <sz val="14"/>
      <color rgb="FF000000"/>
      <name val="黑体"/>
      <charset val="134"/>
    </font>
    <font>
      <b/>
      <sz val="12"/>
      <color rgb="FF000000"/>
      <name val="黑体"/>
      <charset val="134"/>
    </font>
    <font>
      <b/>
      <sz val="12"/>
      <name val="黑体"/>
      <charset val="134"/>
    </font>
    <font>
      <b/>
      <sz val="10"/>
      <name val="宋体"/>
      <charset val="134"/>
    </font>
    <font>
      <b/>
      <sz val="12"/>
      <color indexed="8"/>
      <name val="黑体"/>
      <charset val="134"/>
    </font>
    <font>
      <sz val="10"/>
      <color indexed="8"/>
      <name val="宋体"/>
      <charset val="134"/>
    </font>
    <font>
      <sz val="10"/>
      <name val="宋体"/>
      <charset val="134"/>
    </font>
    <font>
      <b/>
      <sz val="11"/>
      <color indexed="8"/>
      <name val="宋体"/>
      <charset val="134"/>
    </font>
    <font>
      <sz val="11"/>
      <color rgb="FF000000"/>
      <name val="宋体"/>
      <charset val="134"/>
    </font>
    <font>
      <b/>
      <sz val="10"/>
      <color indexed="8"/>
      <name val="宋体"/>
      <charset val="134"/>
    </font>
    <font>
      <b/>
      <sz val="12"/>
      <name val="黑体"/>
      <charset val="134"/>
    </font>
    <font>
      <b/>
      <sz val="12"/>
      <color indexed="8"/>
      <name val="黑体"/>
      <charset val="134"/>
    </font>
    <font>
      <sz val="10"/>
      <color rgb="FF303133"/>
      <name val="宋体"/>
      <charset val="134"/>
    </font>
    <font>
      <sz val="10"/>
      <color rgb="FF000000"/>
      <name val="等线"/>
      <charset val="134"/>
    </font>
    <font>
      <sz val="12"/>
      <name val="宋体"/>
      <charset val="134"/>
    </font>
    <font>
      <sz val="14"/>
      <color rgb="FF000000"/>
      <name val="黑体"/>
      <charset val="134"/>
    </font>
    <font>
      <sz val="10"/>
      <color rgb="FF000000"/>
      <name val="黑体"/>
      <charset val="134"/>
    </font>
    <font>
      <sz val="12"/>
      <color rgb="FF000000"/>
      <name val="黑体"/>
      <charset val="134"/>
    </font>
    <font>
      <b/>
      <sz val="10"/>
      <color rgb="FF303133"/>
      <name val="宋体"/>
      <charset val="134"/>
    </font>
    <font>
      <sz val="9"/>
      <color rgb="FF000000"/>
      <name val="宋体"/>
      <charset val="134"/>
    </font>
    <font>
      <sz val="14"/>
      <name val="黑体"/>
      <charset val="134"/>
    </font>
    <font>
      <b/>
      <sz val="14"/>
      <name val="黑体"/>
      <charset val="134"/>
    </font>
    <font>
      <sz val="10"/>
      <color theme="1"/>
      <name val="宋体"/>
      <charset val="134"/>
    </font>
    <font>
      <sz val="10"/>
      <name val="等线"/>
      <charset val="134"/>
      <scheme val="minor"/>
    </font>
    <font>
      <b/>
      <sz val="12"/>
      <name val="宋体"/>
      <charset val="134"/>
    </font>
    <font>
      <b/>
      <sz val="10"/>
      <color rgb="FFEA3324"/>
      <name val="宋体"/>
      <charset val="134"/>
    </font>
    <font>
      <sz val="10"/>
      <color theme="1"/>
      <name val="等线"/>
      <charset val="134"/>
      <scheme val="minor"/>
    </font>
    <font>
      <sz val="10"/>
      <color rgb="FFEA3324"/>
      <name val="宋体"/>
      <charset val="134"/>
    </font>
    <font>
      <sz val="12"/>
      <color theme="1"/>
      <name val="宋体"/>
      <charset val="134"/>
    </font>
    <font>
      <b/>
      <sz val="14"/>
      <color rgb="FF000000"/>
      <name val="宋体"/>
      <charset val="134"/>
    </font>
    <font>
      <b/>
      <sz val="14"/>
      <name val="宋体"/>
      <charset val="134"/>
    </font>
    <font>
      <b/>
      <sz val="12"/>
      <color rgb="FF000000"/>
      <name val="宋体"/>
      <charset val="134"/>
    </font>
    <font>
      <sz val="10"/>
      <color rgb="FFFF0000"/>
      <name val="宋体"/>
      <charset val="134"/>
    </font>
    <font>
      <b/>
      <sz val="11"/>
      <color rgb="FF000000"/>
      <name val="宋体"/>
      <charset val="134"/>
    </font>
    <font>
      <b/>
      <sz val="16"/>
      <name val="宋体"/>
      <charset val="134"/>
    </font>
    <font>
      <sz val="11"/>
      <name val="宋体"/>
      <charset val="134"/>
    </font>
    <font>
      <b/>
      <sz val="12"/>
      <color indexed="8"/>
      <name val="宋体"/>
      <charset val="134"/>
    </font>
    <font>
      <sz val="14"/>
      <name val="宋体"/>
      <charset val="134"/>
    </font>
    <font>
      <sz val="10"/>
      <color rgb="FF00B050"/>
      <name val="宋体"/>
      <charset val="134"/>
    </font>
    <font>
      <b/>
      <sz val="12"/>
      <color theme="1"/>
      <name val="宋体"/>
      <charset val="134"/>
    </font>
    <font>
      <b/>
      <sz val="10"/>
      <color theme="1"/>
      <name val="宋体"/>
      <charset val="134"/>
    </font>
    <font>
      <sz val="10"/>
      <color rgb="FF333333"/>
      <name val="宋体"/>
      <charset val="134"/>
    </font>
    <font>
      <b/>
      <sz val="11"/>
      <name val="宋体"/>
      <charset val="134"/>
    </font>
    <font>
      <b/>
      <sz val="9"/>
      <color rgb="FF000000"/>
      <name val="宋体"/>
      <charset val="134"/>
    </font>
    <font>
      <b/>
      <sz val="9"/>
      <color rgb="FF000000"/>
      <name val="Arial"/>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vertAlign val="subscript"/>
      <sz val="10"/>
      <name val="宋体"/>
      <charset val="134"/>
    </font>
    <font>
      <sz val="10"/>
      <color rgb="FF333333"/>
      <name val="宋体"/>
      <charset val="0"/>
    </font>
  </fonts>
  <fills count="35">
    <fill>
      <patternFill patternType="none"/>
    </fill>
    <fill>
      <patternFill patternType="gray125"/>
    </fill>
    <fill>
      <patternFill patternType="solid">
        <fgColor rgb="FFE0E5F1"/>
        <bgColor indexed="64"/>
      </patternFill>
    </fill>
    <fill>
      <patternFill patternType="solid">
        <fgColor rgb="FFFFFFFF"/>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4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auto="1"/>
      </top>
      <bottom style="thin">
        <color auto="1"/>
      </bottom>
      <diagonal/>
    </border>
    <border>
      <left style="thin">
        <color indexed="8"/>
      </left>
      <right/>
      <top style="thin">
        <color indexed="8"/>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indexed="0"/>
      </left>
      <right style="thin">
        <color indexed="0"/>
      </right>
      <top style="thin">
        <color indexed="0"/>
      </top>
      <bottom style="thin">
        <color indexed="0"/>
      </bottom>
      <diagonal/>
    </border>
    <border>
      <left style="thin">
        <color theme="1"/>
      </left>
      <right style="thin">
        <color theme="1"/>
      </right>
      <top style="thin">
        <color theme="1"/>
      </top>
      <bottom style="thin">
        <color theme="1"/>
      </bottom>
      <diagonal/>
    </border>
    <border>
      <left/>
      <right style="thin">
        <color rgb="FF000000"/>
      </right>
      <top style="thin">
        <color rgb="FF000000"/>
      </top>
      <bottom/>
      <diagonal/>
    </border>
    <border>
      <left style="thin">
        <color indexed="8"/>
      </left>
      <right style="thin">
        <color indexed="8"/>
      </right>
      <top/>
      <bottom style="thin">
        <color indexed="8"/>
      </bottom>
      <diagonal/>
    </border>
    <border>
      <left style="thin">
        <color auto="1"/>
      </left>
      <right style="thin">
        <color auto="1"/>
      </right>
      <top style="thin">
        <color rgb="FF000000"/>
      </top>
      <bottom style="thin">
        <color rgb="FF000000"/>
      </bottom>
      <diagonal/>
    </border>
    <border>
      <left style="thin">
        <color indexed="0"/>
      </left>
      <right style="thin">
        <color indexed="0"/>
      </right>
      <top style="thin">
        <color indexed="0"/>
      </top>
      <bottom/>
      <diagonal/>
    </border>
    <border>
      <left style="thin">
        <color rgb="FF000000"/>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51" fillId="0" borderId="0" applyFont="0" applyFill="0" applyBorder="0" applyAlignment="0" applyProtection="0">
      <alignment vertical="center"/>
    </xf>
    <xf numFmtId="0" fontId="52" fillId="4" borderId="0" applyNumberFormat="0" applyBorder="0" applyAlignment="0" applyProtection="0">
      <alignment vertical="center"/>
    </xf>
    <xf numFmtId="0" fontId="53" fillId="5" borderId="38" applyNumberFormat="0" applyAlignment="0" applyProtection="0">
      <alignment vertical="center"/>
    </xf>
    <xf numFmtId="44" fontId="51" fillId="0" borderId="0" applyFont="0" applyFill="0" applyBorder="0" applyAlignment="0" applyProtection="0">
      <alignment vertical="center"/>
    </xf>
    <xf numFmtId="41" fontId="51" fillId="0" borderId="0" applyFont="0" applyFill="0" applyBorder="0" applyAlignment="0" applyProtection="0">
      <alignment vertical="center"/>
    </xf>
    <xf numFmtId="0" fontId="52" fillId="6" borderId="0" applyNumberFormat="0" applyBorder="0" applyAlignment="0" applyProtection="0">
      <alignment vertical="center"/>
    </xf>
    <xf numFmtId="0" fontId="54" fillId="7" borderId="0" applyNumberFormat="0" applyBorder="0" applyAlignment="0" applyProtection="0">
      <alignment vertical="center"/>
    </xf>
    <xf numFmtId="43" fontId="51" fillId="0" borderId="0" applyFont="0" applyFill="0" applyBorder="0" applyAlignment="0" applyProtection="0">
      <alignment vertical="center"/>
    </xf>
    <xf numFmtId="0" fontId="55" fillId="8" borderId="0" applyNumberFormat="0" applyBorder="0" applyAlignment="0" applyProtection="0">
      <alignment vertical="center"/>
    </xf>
    <xf numFmtId="0" fontId="56" fillId="0" borderId="0" applyNumberFormat="0" applyFill="0" applyBorder="0" applyAlignment="0" applyProtection="0">
      <alignment vertical="center"/>
    </xf>
    <xf numFmtId="9" fontId="51" fillId="0" borderId="0" applyFont="0" applyFill="0" applyBorder="0" applyAlignment="0" applyProtection="0">
      <alignment vertical="center"/>
    </xf>
    <xf numFmtId="0" fontId="57" fillId="0" borderId="0" applyNumberFormat="0" applyFill="0" applyBorder="0" applyAlignment="0" applyProtection="0">
      <alignment vertical="center"/>
    </xf>
    <xf numFmtId="0" fontId="51" fillId="9" borderId="39" applyNumberFormat="0" applyFont="0" applyAlignment="0" applyProtection="0">
      <alignment vertical="center"/>
    </xf>
    <xf numFmtId="0" fontId="55" fillId="10" borderId="0" applyNumberFormat="0" applyBorder="0" applyAlignment="0" applyProtection="0">
      <alignment vertical="center"/>
    </xf>
    <xf numFmtId="0" fontId="58"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xf numFmtId="0" fontId="63" fillId="0" borderId="40" applyNumberFormat="0" applyFill="0" applyAlignment="0" applyProtection="0">
      <alignment vertical="center"/>
    </xf>
    <xf numFmtId="0" fontId="55" fillId="11" borderId="0" applyNumberFormat="0" applyBorder="0" applyAlignment="0" applyProtection="0">
      <alignment vertical="center"/>
    </xf>
    <xf numFmtId="0" fontId="58" fillId="0" borderId="41" applyNumberFormat="0" applyFill="0" applyAlignment="0" applyProtection="0">
      <alignment vertical="center"/>
    </xf>
    <xf numFmtId="0" fontId="55" fillId="12" borderId="0" applyNumberFormat="0" applyBorder="0" applyAlignment="0" applyProtection="0">
      <alignment vertical="center"/>
    </xf>
    <xf numFmtId="0" fontId="64" fillId="13" borderId="42" applyNumberFormat="0" applyAlignment="0" applyProtection="0">
      <alignment vertical="center"/>
    </xf>
    <xf numFmtId="0" fontId="65" fillId="13" borderId="38" applyNumberFormat="0" applyAlignment="0" applyProtection="0">
      <alignment vertical="center"/>
    </xf>
    <xf numFmtId="0" fontId="66" fillId="14" borderId="43" applyNumberFormat="0" applyAlignment="0" applyProtection="0">
      <alignment vertical="center"/>
    </xf>
    <xf numFmtId="0" fontId="52" fillId="15" borderId="0" applyNumberFormat="0" applyBorder="0" applyAlignment="0" applyProtection="0">
      <alignment vertical="center"/>
    </xf>
    <xf numFmtId="0" fontId="55" fillId="16" borderId="0" applyNumberFormat="0" applyBorder="0" applyAlignment="0" applyProtection="0">
      <alignment vertical="center"/>
    </xf>
    <xf numFmtId="0" fontId="67" fillId="0" borderId="44" applyNumberFormat="0" applyFill="0" applyAlignment="0" applyProtection="0">
      <alignment vertical="center"/>
    </xf>
    <xf numFmtId="0" fontId="68" fillId="0" borderId="45" applyNumberFormat="0" applyFill="0" applyAlignment="0" applyProtection="0">
      <alignment vertical="center"/>
    </xf>
    <xf numFmtId="0" fontId="69" fillId="17" borderId="0" applyNumberFormat="0" applyBorder="0" applyAlignment="0" applyProtection="0">
      <alignment vertical="center"/>
    </xf>
    <xf numFmtId="0" fontId="70" fillId="18" borderId="0" applyNumberFormat="0" applyBorder="0" applyAlignment="0" applyProtection="0">
      <alignment vertical="center"/>
    </xf>
    <xf numFmtId="0" fontId="52" fillId="19" borderId="0" applyNumberFormat="0" applyBorder="0" applyAlignment="0" applyProtection="0">
      <alignment vertical="center"/>
    </xf>
    <xf numFmtId="0" fontId="55" fillId="20" borderId="0" applyNumberFormat="0" applyBorder="0" applyAlignment="0" applyProtection="0">
      <alignment vertical="center"/>
    </xf>
    <xf numFmtId="0" fontId="52" fillId="21" borderId="0" applyNumberFormat="0" applyBorder="0" applyAlignment="0" applyProtection="0">
      <alignment vertical="center"/>
    </xf>
    <xf numFmtId="0" fontId="52" fillId="22" borderId="0" applyNumberFormat="0" applyBorder="0" applyAlignment="0" applyProtection="0">
      <alignment vertical="center"/>
    </xf>
    <xf numFmtId="0" fontId="52" fillId="23" borderId="0" applyNumberFormat="0" applyBorder="0" applyAlignment="0" applyProtection="0">
      <alignment vertical="center"/>
    </xf>
    <xf numFmtId="0" fontId="52" fillId="24" borderId="0" applyNumberFormat="0" applyBorder="0" applyAlignment="0" applyProtection="0">
      <alignment vertical="center"/>
    </xf>
    <xf numFmtId="0" fontId="55" fillId="25" borderId="0" applyNumberFormat="0" applyBorder="0" applyAlignment="0" applyProtection="0">
      <alignment vertical="center"/>
    </xf>
    <xf numFmtId="0" fontId="55" fillId="26" borderId="0" applyNumberFormat="0" applyBorder="0" applyAlignment="0" applyProtection="0">
      <alignment vertical="center"/>
    </xf>
    <xf numFmtId="0" fontId="20" fillId="0" borderId="0">
      <alignment vertical="center"/>
    </xf>
    <xf numFmtId="0" fontId="52" fillId="27" borderId="0" applyNumberFormat="0" applyBorder="0" applyAlignment="0" applyProtection="0">
      <alignment vertical="center"/>
    </xf>
    <xf numFmtId="0" fontId="52" fillId="28" borderId="0" applyNumberFormat="0" applyBorder="0" applyAlignment="0" applyProtection="0">
      <alignment vertical="center"/>
    </xf>
    <xf numFmtId="0" fontId="51" fillId="0" borderId="0">
      <alignment vertical="center"/>
    </xf>
    <xf numFmtId="0" fontId="55" fillId="29" borderId="0" applyNumberFormat="0" applyBorder="0" applyAlignment="0" applyProtection="0">
      <alignment vertical="center"/>
    </xf>
    <xf numFmtId="0" fontId="52" fillId="30" borderId="0" applyNumberFormat="0" applyBorder="0" applyAlignment="0" applyProtection="0">
      <alignment vertical="center"/>
    </xf>
    <xf numFmtId="0" fontId="55" fillId="31" borderId="0" applyNumberFormat="0" applyBorder="0" applyAlignment="0" applyProtection="0">
      <alignment vertical="center"/>
    </xf>
    <xf numFmtId="0" fontId="55" fillId="32" borderId="0" applyNumberFormat="0" applyBorder="0" applyAlignment="0" applyProtection="0">
      <alignment vertical="center"/>
    </xf>
    <xf numFmtId="0" fontId="52" fillId="33" borderId="0" applyNumberFormat="0" applyBorder="0" applyAlignment="0" applyProtection="0">
      <alignment vertical="center"/>
    </xf>
    <xf numFmtId="0" fontId="55" fillId="34" borderId="0" applyNumberFormat="0" applyBorder="0" applyAlignment="0" applyProtection="0">
      <alignment vertical="center"/>
    </xf>
  </cellStyleXfs>
  <cellXfs count="551">
    <xf numFmtId="0" fontId="0" fillId="0" borderId="0" xfId="0">
      <alignment vertical="center"/>
    </xf>
    <xf numFmtId="0" fontId="1" fillId="0" borderId="0" xfId="0" applyFont="1">
      <alignment vertical="center"/>
    </xf>
    <xf numFmtId="0" fontId="1" fillId="0" borderId="0" xfId="0" applyFont="1" applyFill="1">
      <alignment vertical="center"/>
    </xf>
    <xf numFmtId="0" fontId="2" fillId="0" borderId="0" xfId="0" applyFont="1">
      <alignment vertical="center"/>
    </xf>
    <xf numFmtId="0" fontId="3" fillId="0" borderId="0" xfId="0" applyFont="1" applyAlignment="1">
      <alignment horizontal="center" vertical="center"/>
    </xf>
    <xf numFmtId="176" fontId="3" fillId="0" borderId="0" xfId="0" applyNumberFormat="1" applyFont="1" applyAlignment="1">
      <alignment horizontal="center" vertical="center" wrapText="1"/>
    </xf>
    <xf numFmtId="0" fontId="4" fillId="0" borderId="0" xfId="0" applyFont="1" applyAlignment="1">
      <alignment horizontal="center" vertical="center" wrapText="1"/>
    </xf>
    <xf numFmtId="0" fontId="1" fillId="0" borderId="0" xfId="0" applyFont="1" applyAlignment="1">
      <alignment horizontal="center" vertical="center"/>
    </xf>
    <xf numFmtId="0" fontId="5" fillId="0" borderId="1" xfId="0" applyFont="1" applyBorder="1" applyAlignment="1" applyProtection="1">
      <alignment horizontal="center" vertical="center" wrapText="1"/>
    </xf>
    <xf numFmtId="176" fontId="5" fillId="0" borderId="1" xfId="0" applyNumberFormat="1" applyFont="1" applyBorder="1" applyAlignment="1" applyProtection="1">
      <alignment horizontal="center" vertical="center" wrapText="1"/>
    </xf>
    <xf numFmtId="0" fontId="6" fillId="0" borderId="1" xfId="0" applyFont="1" applyBorder="1" applyAlignment="1" applyProtection="1">
      <alignment horizontal="center" vertical="center" wrapText="1"/>
    </xf>
    <xf numFmtId="0" fontId="7" fillId="0" borderId="1" xfId="0" applyFont="1" applyBorder="1" applyAlignment="1" applyProtection="1">
      <alignment horizontal="center" vertical="center" wrapText="1"/>
    </xf>
    <xf numFmtId="0" fontId="3" fillId="0" borderId="1" xfId="0" applyFont="1" applyBorder="1" applyAlignment="1" applyProtection="1">
      <alignment horizontal="center" vertical="center" wrapText="1"/>
    </xf>
    <xf numFmtId="176" fontId="5" fillId="0" borderId="1" xfId="0" applyNumberFormat="1" applyFont="1" applyBorder="1" applyAlignment="1" applyProtection="1">
      <alignment horizontal="center" vertical="center"/>
    </xf>
    <xf numFmtId="0" fontId="3" fillId="0" borderId="2" xfId="0" applyFont="1" applyBorder="1" applyAlignment="1" applyProtection="1">
      <alignment horizontal="center" vertical="center" wrapText="1"/>
    </xf>
    <xf numFmtId="176" fontId="3" fillId="0" borderId="1" xfId="0" applyNumberFormat="1" applyFont="1" applyBorder="1" applyAlignment="1" applyProtection="1">
      <alignment horizontal="center" vertical="center" wrapText="1"/>
    </xf>
    <xf numFmtId="176" fontId="3" fillId="0" borderId="1" xfId="0" applyNumberFormat="1" applyFont="1" applyBorder="1" applyAlignment="1" applyProtection="1">
      <alignment horizontal="center" vertical="center"/>
    </xf>
    <xf numFmtId="0" fontId="3" fillId="0" borderId="1" xfId="0" applyFont="1" applyBorder="1" applyAlignment="1" applyProtection="1">
      <alignment horizontal="center" vertical="center"/>
    </xf>
    <xf numFmtId="0" fontId="3" fillId="0" borderId="2" xfId="0" applyFont="1" applyFill="1" applyBorder="1" applyAlignment="1" applyProtection="1">
      <alignment horizontal="center" vertical="center" wrapText="1"/>
    </xf>
    <xf numFmtId="0" fontId="3" fillId="0" borderId="1" xfId="0" applyFont="1" applyFill="1" applyBorder="1" applyAlignment="1" applyProtection="1">
      <alignment horizontal="center" vertical="center" wrapText="1"/>
    </xf>
    <xf numFmtId="176" fontId="3" fillId="0" borderId="1" xfId="0" applyNumberFormat="1" applyFont="1" applyFill="1" applyBorder="1" applyAlignment="1" applyProtection="1">
      <alignment horizontal="center" vertical="center" wrapText="1"/>
    </xf>
    <xf numFmtId="0" fontId="3" fillId="0" borderId="3" xfId="0" applyFont="1" applyBorder="1" applyAlignment="1" applyProtection="1">
      <alignment horizontal="center" vertical="center" wrapText="1"/>
    </xf>
    <xf numFmtId="0" fontId="3" fillId="0" borderId="3" xfId="0" applyFont="1" applyBorder="1" applyAlignment="1" applyProtection="1">
      <alignment horizontal="center" vertical="center"/>
    </xf>
    <xf numFmtId="0" fontId="8" fillId="0" borderId="4" xfId="0" applyFont="1" applyFill="1" applyBorder="1" applyAlignment="1">
      <alignment horizontal="center" vertical="center" wrapText="1"/>
    </xf>
    <xf numFmtId="0" fontId="9" fillId="0" borderId="4" xfId="0" applyFont="1" applyFill="1" applyBorder="1" applyAlignment="1">
      <alignment horizontal="center" vertical="center" wrapText="1"/>
    </xf>
    <xf numFmtId="176" fontId="9" fillId="0" borderId="4" xfId="0" applyNumberFormat="1" applyFont="1" applyFill="1" applyBorder="1" applyAlignment="1">
      <alignment horizontal="center" vertical="center" wrapText="1"/>
    </xf>
    <xf numFmtId="0" fontId="10" fillId="0" borderId="4"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NumberFormat="1" applyFont="1" applyFill="1" applyBorder="1" applyAlignment="1">
      <alignment horizontal="center" vertical="center" wrapText="1"/>
    </xf>
    <xf numFmtId="176" fontId="5" fillId="0" borderId="4" xfId="0" applyNumberFormat="1" applyFont="1" applyFill="1" applyBorder="1" applyAlignment="1">
      <alignment horizontal="center" vertical="center"/>
    </xf>
    <xf numFmtId="0" fontId="11" fillId="0" borderId="5" xfId="0" applyFont="1" applyFill="1" applyBorder="1" applyAlignment="1">
      <alignment horizontal="center" vertical="center"/>
    </xf>
    <xf numFmtId="0" fontId="11" fillId="0" borderId="5"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3" fillId="0" borderId="7" xfId="0" applyFont="1" applyFill="1" applyBorder="1" applyAlignment="1">
      <alignment vertical="center"/>
    </xf>
    <xf numFmtId="0" fontId="14" fillId="0" borderId="1" xfId="0" applyFont="1" applyFill="1" applyBorder="1" applyAlignment="1">
      <alignment vertical="center"/>
    </xf>
    <xf numFmtId="0" fontId="11" fillId="0" borderId="8" xfId="0" applyFont="1" applyFill="1" applyBorder="1" applyAlignment="1">
      <alignment horizontal="center" vertical="center" wrapText="1"/>
    </xf>
    <xf numFmtId="0" fontId="11" fillId="0" borderId="9" xfId="0" applyFont="1" applyFill="1" applyBorder="1" applyAlignment="1">
      <alignment horizontal="center" vertical="center"/>
    </xf>
    <xf numFmtId="58" fontId="8" fillId="0" borderId="4" xfId="0" applyNumberFormat="1" applyFont="1" applyFill="1" applyBorder="1" applyAlignment="1">
      <alignment horizontal="center" vertical="center" wrapText="1"/>
    </xf>
    <xf numFmtId="176" fontId="15" fillId="0" borderId="5" xfId="0" applyNumberFormat="1" applyFont="1" applyFill="1" applyBorder="1" applyAlignment="1" applyProtection="1">
      <alignment horizontal="center" vertical="center" wrapText="1"/>
    </xf>
    <xf numFmtId="0" fontId="10" fillId="0" borderId="4" xfId="0"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0" fontId="3" fillId="0" borderId="4" xfId="0" applyNumberFormat="1" applyFont="1" applyFill="1" applyBorder="1" applyAlignment="1" applyProtection="1">
      <alignment horizontal="center" vertical="center" wrapText="1"/>
    </xf>
    <xf numFmtId="176" fontId="5" fillId="0" borderId="4" xfId="0" applyNumberFormat="1" applyFont="1" applyFill="1" applyBorder="1" applyAlignment="1" applyProtection="1">
      <alignment horizontal="center" vertical="center"/>
    </xf>
    <xf numFmtId="0" fontId="12" fillId="0" borderId="4" xfId="0" applyFont="1" applyFill="1" applyBorder="1" applyAlignment="1" applyProtection="1">
      <alignment horizontal="center" vertical="center"/>
    </xf>
    <xf numFmtId="0" fontId="12" fillId="0" borderId="4" xfId="0" applyFont="1" applyFill="1" applyBorder="1" applyAlignment="1" applyProtection="1">
      <alignment horizontal="center" vertical="center" wrapText="1"/>
    </xf>
    <xf numFmtId="0" fontId="11" fillId="0" borderId="4" xfId="0" applyFont="1" applyFill="1" applyBorder="1" applyAlignment="1">
      <alignment horizontal="center" vertical="center" wrapText="1"/>
    </xf>
    <xf numFmtId="176" fontId="12" fillId="0" borderId="4" xfId="0" applyNumberFormat="1" applyFont="1" applyFill="1" applyBorder="1" applyAlignment="1">
      <alignment horizontal="center" vertical="center"/>
    </xf>
    <xf numFmtId="176" fontId="12" fillId="0" borderId="4" xfId="0" applyNumberFormat="1" applyFont="1" applyFill="1" applyBorder="1" applyAlignment="1" applyProtection="1">
      <alignment horizontal="center" vertical="center" wrapText="1"/>
    </xf>
    <xf numFmtId="176" fontId="11" fillId="0" borderId="4" xfId="0" applyNumberFormat="1" applyFont="1" applyFill="1" applyBorder="1" applyAlignment="1">
      <alignment horizontal="center" vertical="center" wrapText="1"/>
    </xf>
    <xf numFmtId="0" fontId="12" fillId="0" borderId="4" xfId="0" applyFont="1" applyFill="1" applyBorder="1" applyAlignment="1">
      <alignment horizontal="center" vertical="center" wrapText="1"/>
    </xf>
    <xf numFmtId="176" fontId="12" fillId="0" borderId="4" xfId="0" applyNumberFormat="1" applyFont="1" applyFill="1" applyBorder="1" applyAlignment="1">
      <alignment horizontal="center" vertical="center" wrapText="1"/>
    </xf>
    <xf numFmtId="176" fontId="11" fillId="0" borderId="5" xfId="0" applyNumberFormat="1" applyFont="1" applyFill="1" applyBorder="1" applyAlignment="1" applyProtection="1">
      <alignment horizontal="center" vertical="center" wrapText="1"/>
    </xf>
    <xf numFmtId="0" fontId="8" fillId="0" borderId="4" xfId="0" applyFont="1" applyFill="1" applyBorder="1" applyAlignment="1" applyProtection="1">
      <alignment horizontal="center" vertical="center" wrapText="1"/>
    </xf>
    <xf numFmtId="176" fontId="15" fillId="0" borderId="6" xfId="0" applyNumberFormat="1" applyFont="1" applyFill="1" applyBorder="1" applyAlignment="1" applyProtection="1">
      <alignment horizontal="center" vertical="center" wrapText="1"/>
    </xf>
    <xf numFmtId="0" fontId="12" fillId="0" borderId="4" xfId="0" applyFont="1" applyFill="1" applyBorder="1" applyAlignment="1">
      <alignment horizontal="center" vertical="center"/>
    </xf>
    <xf numFmtId="0" fontId="16" fillId="0" borderId="4" xfId="0" applyFont="1" applyFill="1" applyBorder="1" applyAlignment="1">
      <alignment horizontal="center" vertical="center" wrapText="1"/>
    </xf>
    <xf numFmtId="0" fontId="17" fillId="0" borderId="4" xfId="0" applyFont="1" applyFill="1" applyBorder="1" applyAlignment="1" applyProtection="1">
      <alignment horizontal="center" vertical="center" wrapText="1"/>
    </xf>
    <xf numFmtId="0" fontId="12" fillId="0" borderId="4" xfId="0" applyNumberFormat="1" applyFont="1" applyFill="1" applyBorder="1" applyAlignment="1">
      <alignment horizontal="center" vertical="center" wrapText="1"/>
    </xf>
    <xf numFmtId="0" fontId="16" fillId="0" borderId="4" xfId="0" applyFont="1" applyFill="1" applyBorder="1" applyAlignment="1" applyProtection="1">
      <alignment horizontal="center" vertical="center" wrapText="1"/>
    </xf>
    <xf numFmtId="49" fontId="5" fillId="0" borderId="1" xfId="0" applyNumberFormat="1" applyFont="1" applyBorder="1" applyAlignment="1" applyProtection="1">
      <alignment horizontal="center" vertical="center" wrapText="1"/>
    </xf>
    <xf numFmtId="176" fontId="18" fillId="0" borderId="2" xfId="0" applyNumberFormat="1" applyFont="1" applyBorder="1" applyAlignment="1" applyProtection="1">
      <alignment horizontal="center" vertical="center" wrapText="1"/>
    </xf>
    <xf numFmtId="176" fontId="3" fillId="0" borderId="2" xfId="0" applyNumberFormat="1" applyFont="1" applyBorder="1" applyAlignment="1" applyProtection="1">
      <alignment horizontal="center" vertical="center" wrapText="1"/>
    </xf>
    <xf numFmtId="176" fontId="5" fillId="0" borderId="2" xfId="0" applyNumberFormat="1" applyFont="1" applyBorder="1" applyAlignment="1" applyProtection="1">
      <alignment horizontal="center" vertical="center" wrapText="1"/>
    </xf>
    <xf numFmtId="176" fontId="3" fillId="0" borderId="10" xfId="0" applyNumberFormat="1" applyFont="1" applyBorder="1" applyAlignment="1" applyProtection="1">
      <alignment horizontal="center" vertical="center" wrapText="1"/>
    </xf>
    <xf numFmtId="0" fontId="19" fillId="0" borderId="1" xfId="0" applyFont="1" applyBorder="1" applyProtection="1">
      <alignment vertical="center"/>
    </xf>
    <xf numFmtId="176" fontId="18" fillId="0" borderId="1" xfId="0" applyNumberFormat="1" applyFont="1" applyBorder="1" applyAlignment="1" applyProtection="1">
      <alignment horizontal="center" vertical="center" wrapText="1"/>
    </xf>
    <xf numFmtId="176" fontId="3" fillId="0" borderId="11" xfId="0" applyNumberFormat="1" applyFont="1" applyBorder="1" applyAlignment="1" applyProtection="1">
      <alignment horizontal="center" vertical="center"/>
    </xf>
    <xf numFmtId="0" fontId="3" fillId="0" borderId="11" xfId="0" applyFont="1" applyBorder="1" applyAlignment="1" applyProtection="1">
      <alignment horizontal="center" vertical="center" wrapText="1"/>
    </xf>
    <xf numFmtId="176" fontId="9" fillId="0" borderId="12" xfId="0" applyNumberFormat="1" applyFont="1" applyFill="1" applyBorder="1" applyAlignment="1">
      <alignment horizontal="center" vertical="center" wrapText="1"/>
    </xf>
    <xf numFmtId="176" fontId="15" fillId="0" borderId="7" xfId="0" applyNumberFormat="1" applyFont="1" applyFill="1" applyBorder="1" applyAlignment="1">
      <alignment horizontal="center" vertical="center" wrapText="1"/>
    </xf>
    <xf numFmtId="0" fontId="11" fillId="0" borderId="7" xfId="0" applyFont="1" applyFill="1" applyBorder="1" applyAlignment="1">
      <alignment horizontal="center" vertical="center" wrapText="1"/>
    </xf>
    <xf numFmtId="176" fontId="15" fillId="0" borderId="6" xfId="0" applyNumberFormat="1" applyFont="1" applyFill="1" applyBorder="1" applyAlignment="1">
      <alignment horizontal="center" vertical="center" wrapText="1"/>
    </xf>
    <xf numFmtId="176" fontId="15" fillId="0" borderId="13" xfId="0" applyNumberFormat="1" applyFont="1" applyFill="1" applyBorder="1" applyAlignment="1">
      <alignment horizontal="center" vertical="center" wrapText="1"/>
    </xf>
    <xf numFmtId="176" fontId="15" fillId="0" borderId="4" xfId="0" applyNumberFormat="1" applyFont="1" applyFill="1" applyBorder="1" applyAlignment="1">
      <alignment horizontal="center" vertical="center" wrapText="1"/>
    </xf>
    <xf numFmtId="176" fontId="15" fillId="0" borderId="14" xfId="0" applyNumberFormat="1" applyFont="1" applyFill="1" applyBorder="1" applyAlignment="1">
      <alignment horizontal="center" vertical="center" wrapText="1"/>
    </xf>
    <xf numFmtId="58" fontId="8" fillId="0" borderId="12" xfId="0" applyNumberFormat="1" applyFont="1" applyFill="1" applyBorder="1" applyAlignment="1">
      <alignment horizontal="center" vertical="center" wrapText="1"/>
    </xf>
    <xf numFmtId="0" fontId="14" fillId="0" borderId="10" xfId="0" applyFont="1" applyFill="1" applyBorder="1" applyAlignment="1">
      <alignment vertical="center"/>
    </xf>
    <xf numFmtId="176" fontId="15" fillId="0" borderId="15" xfId="0" applyNumberFormat="1" applyFont="1" applyFill="1" applyBorder="1" applyAlignment="1" applyProtection="1">
      <alignment horizontal="center" vertical="center" wrapText="1"/>
    </xf>
    <xf numFmtId="0" fontId="20" fillId="0" borderId="4" xfId="0" applyFont="1" applyFill="1" applyBorder="1" applyAlignment="1">
      <alignment vertical="center"/>
    </xf>
    <xf numFmtId="0" fontId="5" fillId="0" borderId="0" xfId="0" applyFont="1" applyFill="1">
      <alignment vertical="center"/>
    </xf>
    <xf numFmtId="0" fontId="3" fillId="0" borderId="0" xfId="0" applyFont="1" applyFill="1" applyAlignment="1">
      <alignment horizontal="center" vertical="center"/>
    </xf>
    <xf numFmtId="176" fontId="3" fillId="0" borderId="0" xfId="0" applyNumberFormat="1" applyFont="1" applyFill="1" applyAlignment="1">
      <alignment horizontal="center" vertical="center"/>
    </xf>
    <xf numFmtId="176" fontId="3" fillId="0" borderId="0" xfId="0" applyNumberFormat="1" applyFont="1" applyFill="1" applyAlignment="1">
      <alignment horizontal="center" vertical="center" wrapText="1"/>
    </xf>
    <xf numFmtId="0" fontId="3" fillId="0" borderId="0" xfId="0" applyFont="1" applyFill="1" applyAlignment="1">
      <alignment horizontal="left" vertical="center"/>
    </xf>
    <xf numFmtId="0" fontId="3" fillId="0" borderId="0" xfId="0" applyFont="1" applyFill="1">
      <alignment vertical="center"/>
    </xf>
    <xf numFmtId="0" fontId="0" fillId="0" borderId="0" xfId="0" applyFill="1">
      <alignment vertical="center"/>
    </xf>
    <xf numFmtId="0" fontId="4" fillId="0" borderId="0" xfId="0" applyFont="1" applyFill="1" applyAlignment="1">
      <alignment horizontal="center" vertical="center" wrapText="1"/>
    </xf>
    <xf numFmtId="176" fontId="4" fillId="0" borderId="0" xfId="0" applyNumberFormat="1" applyFont="1" applyFill="1" applyAlignment="1">
      <alignment horizontal="center" vertical="center" wrapText="1"/>
    </xf>
    <xf numFmtId="0" fontId="5" fillId="0" borderId="1" xfId="0" applyFont="1" applyFill="1" applyBorder="1" applyAlignment="1" applyProtection="1">
      <alignment horizontal="center" vertical="center"/>
    </xf>
    <xf numFmtId="0" fontId="5" fillId="0" borderId="1" xfId="0" applyFont="1" applyFill="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protection locked="0"/>
    </xf>
    <xf numFmtId="176" fontId="5" fillId="0" borderId="1" xfId="0" applyNumberFormat="1" applyFont="1" applyFill="1" applyBorder="1" applyAlignment="1" applyProtection="1">
      <alignment horizontal="center" vertical="center" wrapText="1"/>
    </xf>
    <xf numFmtId="0" fontId="6" fillId="0" borderId="1"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xf>
    <xf numFmtId="0" fontId="3" fillId="0" borderId="1" xfId="0" applyFont="1" applyFill="1" applyBorder="1" applyAlignment="1" applyProtection="1">
      <alignment horizontal="center" vertical="center" wrapText="1"/>
      <protection locked="0"/>
    </xf>
    <xf numFmtId="176" fontId="3" fillId="0" borderId="1" xfId="0" applyNumberFormat="1" applyFont="1" applyFill="1" applyBorder="1" applyAlignment="1" applyProtection="1">
      <alignment horizontal="center" vertical="center" wrapText="1"/>
      <protection locked="0"/>
    </xf>
    <xf numFmtId="0" fontId="3" fillId="0" borderId="1" xfId="0" applyFont="1" applyFill="1" applyBorder="1" applyAlignment="1" applyProtection="1">
      <alignment horizontal="center" vertical="center"/>
    </xf>
    <xf numFmtId="176" fontId="3" fillId="0" borderId="1" xfId="0" applyNumberFormat="1" applyFont="1" applyFill="1" applyBorder="1" applyAlignment="1" applyProtection="1">
      <alignment horizontal="center" vertical="center"/>
    </xf>
    <xf numFmtId="176" fontId="3" fillId="0" borderId="2" xfId="0" applyNumberFormat="1" applyFont="1" applyFill="1" applyBorder="1" applyAlignment="1" applyProtection="1">
      <alignment horizontal="center" vertical="center" wrapText="1"/>
    </xf>
    <xf numFmtId="49" fontId="5" fillId="0" borderId="1" xfId="0" applyNumberFormat="1"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0" borderId="1" xfId="0" applyFont="1" applyFill="1" applyBorder="1" applyAlignment="1" applyProtection="1">
      <alignment horizontal="left" vertical="center" wrapText="1"/>
    </xf>
    <xf numFmtId="0" fontId="3" fillId="0" borderId="1" xfId="0" applyFont="1" applyFill="1" applyBorder="1" applyAlignment="1" applyProtection="1">
      <alignment horizontal="left" vertical="center" wrapText="1"/>
    </xf>
    <xf numFmtId="176" fontId="14" fillId="0" borderId="0" xfId="0" applyNumberFormat="1" applyFont="1" applyFill="1">
      <alignment vertical="center"/>
    </xf>
    <xf numFmtId="176" fontId="2" fillId="0" borderId="0" xfId="0" applyNumberFormat="1" applyFont="1" applyFill="1">
      <alignment vertical="center"/>
    </xf>
    <xf numFmtId="176" fontId="1" fillId="0" borderId="0" xfId="0" applyNumberFormat="1" applyFont="1" applyFill="1">
      <alignment vertical="center"/>
    </xf>
    <xf numFmtId="176" fontId="0" fillId="0" borderId="0" xfId="0" applyNumberFormat="1" applyFill="1">
      <alignment vertical="center"/>
    </xf>
    <xf numFmtId="0" fontId="3" fillId="0" borderId="0" xfId="0" applyNumberFormat="1" applyFont="1" applyFill="1" applyAlignment="1">
      <alignment horizontal="center" vertical="center" wrapText="1"/>
    </xf>
    <xf numFmtId="0" fontId="4" fillId="0" borderId="0" xfId="0" applyNumberFormat="1" applyFont="1" applyFill="1" applyAlignment="1">
      <alignment horizontal="center" vertical="center" wrapText="1"/>
    </xf>
    <xf numFmtId="176" fontId="5" fillId="0" borderId="0" xfId="0" applyNumberFormat="1" applyFont="1" applyFill="1" applyAlignment="1">
      <alignment horizontal="center" vertical="center" wrapText="1"/>
    </xf>
    <xf numFmtId="0" fontId="5" fillId="0" borderId="1" xfId="0" applyNumberFormat="1" applyFont="1" applyFill="1" applyBorder="1" applyAlignment="1" applyProtection="1">
      <alignment horizontal="center" vertical="center" wrapText="1"/>
    </xf>
    <xf numFmtId="0" fontId="21" fillId="0" borderId="1" xfId="0" applyNumberFormat="1" applyFont="1" applyFill="1" applyBorder="1" applyAlignment="1" applyProtection="1">
      <alignment horizontal="center" vertical="center" wrapText="1"/>
    </xf>
    <xf numFmtId="176" fontId="6" fillId="0" borderId="1" xfId="0" applyNumberFormat="1" applyFont="1" applyFill="1" applyBorder="1" applyAlignment="1" applyProtection="1">
      <alignment horizontal="center" vertical="center" wrapText="1"/>
    </xf>
    <xf numFmtId="0" fontId="7" fillId="0" borderId="1" xfId="0" applyNumberFormat="1" applyFont="1" applyFill="1" applyBorder="1" applyAlignment="1" applyProtection="1">
      <alignment horizontal="center" vertical="center" wrapText="1"/>
    </xf>
    <xf numFmtId="176" fontId="7" fillId="0" borderId="1" xfId="0" applyNumberFormat="1" applyFont="1" applyFill="1" applyBorder="1" applyAlignment="1" applyProtection="1">
      <alignment horizontal="center" vertical="center" wrapText="1"/>
    </xf>
    <xf numFmtId="0" fontId="18" fillId="0" borderId="1" xfId="0" applyNumberFormat="1" applyFont="1" applyFill="1" applyBorder="1" applyAlignment="1" applyProtection="1">
      <alignment horizontal="center" vertical="center" wrapText="1"/>
    </xf>
    <xf numFmtId="176" fontId="18" fillId="0" borderId="1"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center" vertical="center" wrapText="1"/>
    </xf>
    <xf numFmtId="176" fontId="22" fillId="0" borderId="1" xfId="0" applyNumberFormat="1" applyFont="1" applyFill="1" applyBorder="1" applyAlignment="1" applyProtection="1">
      <alignment horizontal="center" vertical="center" wrapText="1"/>
    </xf>
    <xf numFmtId="176" fontId="3" fillId="0" borderId="1" xfId="0" applyNumberFormat="1" applyFont="1" applyFill="1" applyBorder="1" applyAlignment="1" applyProtection="1">
      <alignment horizontal="left" vertical="center" wrapText="1"/>
    </xf>
    <xf numFmtId="176" fontId="3" fillId="0" borderId="10" xfId="0" applyNumberFormat="1" applyFont="1" applyFill="1" applyBorder="1" applyAlignment="1" applyProtection="1">
      <alignment horizontal="center" vertical="center"/>
    </xf>
    <xf numFmtId="176" fontId="3" fillId="0" borderId="11" xfId="0" applyNumberFormat="1" applyFont="1" applyFill="1" applyBorder="1" applyAlignment="1" applyProtection="1">
      <alignment horizontal="center" vertical="center" wrapText="1"/>
    </xf>
    <xf numFmtId="176" fontId="23" fillId="0" borderId="1" xfId="0" applyNumberFormat="1" applyFont="1" applyFill="1" applyBorder="1" applyAlignment="1" applyProtection="1">
      <alignment horizontal="center" vertical="center" wrapText="1"/>
    </xf>
    <xf numFmtId="176" fontId="24" fillId="0" borderId="1" xfId="0" applyNumberFormat="1" applyFont="1" applyFill="1" applyBorder="1" applyAlignment="1" applyProtection="1">
      <alignment horizontal="center" vertical="center" wrapText="1"/>
    </xf>
    <xf numFmtId="176" fontId="3" fillId="0" borderId="2" xfId="0" applyNumberFormat="1" applyFont="1" applyFill="1" applyBorder="1" applyAlignment="1" applyProtection="1">
      <alignment horizontal="left" vertical="center" wrapText="1"/>
    </xf>
    <xf numFmtId="176" fontId="18" fillId="0" borderId="2" xfId="0" applyNumberFormat="1" applyFont="1" applyFill="1" applyBorder="1" applyAlignment="1" applyProtection="1">
      <alignment horizontal="center" vertical="center" wrapText="1"/>
    </xf>
    <xf numFmtId="176" fontId="9" fillId="0" borderId="1" xfId="0" applyNumberFormat="1" applyFont="1" applyFill="1" applyBorder="1" applyAlignment="1" applyProtection="1">
      <alignment horizontal="center" vertical="center" wrapText="1"/>
    </xf>
    <xf numFmtId="176" fontId="3" fillId="0" borderId="10" xfId="0" applyNumberFormat="1" applyFont="1" applyFill="1" applyBorder="1" applyAlignment="1" applyProtection="1">
      <alignment horizontal="center" vertical="center" wrapText="1"/>
    </xf>
    <xf numFmtId="176" fontId="3" fillId="0" borderId="16" xfId="0" applyNumberFormat="1" applyFont="1" applyFill="1" applyBorder="1" applyAlignment="1" applyProtection="1">
      <alignment horizontal="center" vertical="center" wrapText="1"/>
    </xf>
    <xf numFmtId="176" fontId="7" fillId="0" borderId="10" xfId="0" applyNumberFormat="1" applyFont="1" applyFill="1" applyBorder="1" applyAlignment="1" applyProtection="1">
      <alignment horizontal="center" vertical="center" wrapText="1"/>
    </xf>
    <xf numFmtId="176" fontId="3" fillId="0" borderId="17"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center" vertical="center"/>
    </xf>
    <xf numFmtId="0" fontId="3" fillId="0" borderId="2" xfId="0" applyNumberFormat="1" applyFont="1" applyFill="1" applyBorder="1" applyAlignment="1" applyProtection="1">
      <alignment horizontal="center" vertical="center" wrapText="1"/>
    </xf>
    <xf numFmtId="176" fontId="3" fillId="0" borderId="18" xfId="0" applyNumberFormat="1" applyFont="1" applyFill="1" applyBorder="1" applyAlignment="1" applyProtection="1">
      <alignment horizontal="center" vertical="center" wrapText="1"/>
    </xf>
    <xf numFmtId="176" fontId="3" fillId="0" borderId="3" xfId="0" applyNumberFormat="1" applyFont="1" applyFill="1" applyBorder="1" applyAlignment="1" applyProtection="1">
      <alignment horizontal="center" vertical="center" wrapText="1"/>
    </xf>
    <xf numFmtId="0" fontId="7" fillId="0" borderId="11" xfId="0" applyNumberFormat="1" applyFont="1" applyFill="1" applyBorder="1" applyAlignment="1" applyProtection="1">
      <alignment horizontal="center" vertical="center" wrapText="1"/>
    </xf>
    <xf numFmtId="176" fontId="7" fillId="0" borderId="11" xfId="0" applyNumberFormat="1" applyFont="1" applyFill="1" applyBorder="1" applyAlignment="1" applyProtection="1">
      <alignment horizontal="center" vertical="center" wrapText="1"/>
    </xf>
    <xf numFmtId="176" fontId="5" fillId="0" borderId="11" xfId="0" applyNumberFormat="1" applyFont="1" applyFill="1" applyBorder="1" applyAlignment="1" applyProtection="1">
      <alignment horizontal="center" vertical="center" wrapText="1"/>
    </xf>
    <xf numFmtId="176" fontId="5" fillId="0" borderId="3" xfId="0" applyNumberFormat="1" applyFont="1" applyFill="1" applyBorder="1" applyAlignment="1" applyProtection="1">
      <alignment horizontal="center" vertical="center" wrapText="1"/>
    </xf>
    <xf numFmtId="176" fontId="25" fillId="0" borderId="1" xfId="0" applyNumberFormat="1" applyFont="1" applyFill="1" applyBorder="1" applyAlignment="1" applyProtection="1">
      <alignment horizontal="center" vertical="center" wrapText="1"/>
    </xf>
    <xf numFmtId="176" fontId="5" fillId="0" borderId="1" xfId="0" applyNumberFormat="1" applyFont="1" applyFill="1" applyBorder="1" applyAlignment="1" applyProtection="1">
      <alignment horizontal="left" vertical="center" wrapText="1"/>
    </xf>
    <xf numFmtId="176" fontId="19" fillId="0" borderId="1" xfId="0" applyNumberFormat="1" applyFont="1" applyFill="1" applyBorder="1" applyProtection="1">
      <alignment vertical="center"/>
    </xf>
    <xf numFmtId="176" fontId="18" fillId="0" borderId="3" xfId="0" applyNumberFormat="1" applyFont="1" applyFill="1" applyBorder="1" applyAlignment="1" applyProtection="1">
      <alignment horizontal="center" vertical="center" wrapText="1"/>
    </xf>
    <xf numFmtId="0" fontId="26" fillId="0" borderId="4" xfId="0" applyNumberFormat="1" applyFont="1" applyFill="1" applyBorder="1" applyAlignment="1">
      <alignment horizontal="center" vertical="center" wrapText="1"/>
    </xf>
    <xf numFmtId="176" fontId="27" fillId="0" borderId="4" xfId="0" applyNumberFormat="1" applyFont="1" applyFill="1" applyBorder="1" applyAlignment="1">
      <alignment horizontal="center" vertical="center" wrapText="1"/>
    </xf>
    <xf numFmtId="0" fontId="8" fillId="0" borderId="4" xfId="0" applyNumberFormat="1" applyFont="1" applyFill="1" applyBorder="1" applyAlignment="1">
      <alignment horizontal="center" vertical="center" wrapText="1"/>
    </xf>
    <xf numFmtId="176" fontId="8" fillId="0" borderId="4" xfId="0" applyNumberFormat="1" applyFont="1" applyFill="1" applyBorder="1" applyAlignment="1">
      <alignment horizontal="center" vertical="center" wrapText="1"/>
    </xf>
    <xf numFmtId="176" fontId="5" fillId="0" borderId="4" xfId="0" applyNumberFormat="1" applyFont="1" applyFill="1" applyBorder="1" applyAlignment="1">
      <alignment horizontal="center" vertical="center" wrapText="1"/>
    </xf>
    <xf numFmtId="0" fontId="11" fillId="0" borderId="5" xfId="0" applyNumberFormat="1" applyFont="1" applyFill="1" applyBorder="1" applyAlignment="1">
      <alignment horizontal="center" vertical="center" wrapText="1"/>
    </xf>
    <xf numFmtId="176" fontId="12" fillId="0" borderId="5" xfId="0" applyNumberFormat="1" applyFont="1" applyFill="1" applyBorder="1" applyAlignment="1">
      <alignment horizontal="center" vertical="center" wrapText="1"/>
    </xf>
    <xf numFmtId="176" fontId="11" fillId="0" borderId="5" xfId="0" applyNumberFormat="1" applyFont="1" applyFill="1" applyBorder="1" applyAlignment="1">
      <alignment horizontal="center" vertical="center"/>
    </xf>
    <xf numFmtId="176" fontId="11" fillId="0" borderId="5" xfId="0" applyNumberFormat="1" applyFont="1" applyFill="1" applyBorder="1" applyAlignment="1">
      <alignment horizontal="center" vertical="center" wrapText="1"/>
    </xf>
    <xf numFmtId="176" fontId="18" fillId="0" borderId="10" xfId="0" applyNumberFormat="1" applyFont="1" applyFill="1" applyBorder="1" applyAlignment="1" applyProtection="1">
      <alignment horizontal="center" vertical="center" wrapText="1"/>
    </xf>
    <xf numFmtId="176" fontId="8" fillId="0" borderId="12" xfId="0" applyNumberFormat="1" applyFont="1" applyFill="1" applyBorder="1" applyAlignment="1">
      <alignment horizontal="center" vertical="center" wrapText="1"/>
    </xf>
    <xf numFmtId="176" fontId="8" fillId="0" borderId="15" xfId="0" applyNumberFormat="1" applyFont="1" applyFill="1" applyBorder="1" applyAlignment="1">
      <alignment horizontal="center" vertical="center" wrapText="1"/>
    </xf>
    <xf numFmtId="176" fontId="12" fillId="0" borderId="5" xfId="0" applyNumberFormat="1" applyFont="1" applyFill="1" applyBorder="1" applyAlignment="1">
      <alignment horizontal="center" vertical="center"/>
    </xf>
    <xf numFmtId="0" fontId="11" fillId="0" borderId="5" xfId="0" applyNumberFormat="1" applyFont="1" applyFill="1" applyBorder="1" applyAlignment="1">
      <alignment horizontal="center" vertical="center"/>
    </xf>
    <xf numFmtId="176" fontId="14" fillId="0" borderId="0" xfId="0" applyNumberFormat="1" applyFont="1" applyFill="1" applyBorder="1" applyAlignment="1">
      <alignment vertical="center"/>
    </xf>
    <xf numFmtId="176" fontId="12" fillId="0" borderId="0" xfId="0" applyNumberFormat="1" applyFont="1" applyFill="1" applyAlignment="1">
      <alignment horizontal="center" vertical="center"/>
    </xf>
    <xf numFmtId="176" fontId="8" fillId="0" borderId="19" xfId="0" applyNumberFormat="1" applyFont="1" applyFill="1" applyBorder="1" applyAlignment="1">
      <alignment horizontal="center" vertical="center" wrapText="1"/>
    </xf>
    <xf numFmtId="176" fontId="11" fillId="0" borderId="7" xfId="0" applyNumberFormat="1" applyFont="1" applyFill="1" applyBorder="1" applyAlignment="1">
      <alignment horizontal="center" vertical="center" wrapText="1"/>
    </xf>
    <xf numFmtId="176" fontId="3" fillId="0" borderId="4" xfId="0" applyNumberFormat="1" applyFont="1" applyFill="1" applyBorder="1" applyAlignment="1">
      <alignment horizontal="center" vertical="center" wrapText="1"/>
    </xf>
    <xf numFmtId="176" fontId="28" fillId="0" borderId="5" xfId="0" applyNumberFormat="1" applyFont="1" applyFill="1" applyBorder="1" applyAlignment="1">
      <alignment horizontal="center" vertical="center" wrapText="1"/>
    </xf>
    <xf numFmtId="176" fontId="3" fillId="0" borderId="12" xfId="0" applyNumberFormat="1" applyFont="1" applyFill="1" applyBorder="1" applyAlignment="1">
      <alignment horizontal="center" vertical="center" wrapText="1"/>
    </xf>
    <xf numFmtId="176" fontId="12" fillId="0" borderId="12" xfId="0" applyNumberFormat="1" applyFont="1" applyFill="1" applyBorder="1" applyAlignment="1">
      <alignment horizontal="center" vertical="center" wrapText="1"/>
    </xf>
    <xf numFmtId="176" fontId="14"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6" fontId="3" fillId="0" borderId="10" xfId="0" applyNumberFormat="1" applyFont="1" applyFill="1" applyBorder="1" applyAlignment="1">
      <alignment horizontal="center" vertical="center" wrapText="1"/>
    </xf>
    <xf numFmtId="176" fontId="12" fillId="0" borderId="1" xfId="0" applyNumberFormat="1" applyFont="1" applyFill="1" applyBorder="1" applyAlignment="1">
      <alignment horizontal="center" vertical="center" wrapText="1"/>
    </xf>
    <xf numFmtId="176" fontId="12" fillId="0" borderId="7" xfId="0" applyNumberFormat="1" applyFont="1" applyFill="1" applyBorder="1" applyAlignment="1">
      <alignment horizontal="center" vertical="center" wrapText="1"/>
    </xf>
    <xf numFmtId="176" fontId="13" fillId="0" borderId="5" xfId="0" applyNumberFormat="1" applyFont="1" applyFill="1" applyBorder="1" applyAlignment="1">
      <alignment vertical="center"/>
    </xf>
    <xf numFmtId="176" fontId="11" fillId="0" borderId="8" xfId="0" applyNumberFormat="1" applyFont="1" applyFill="1" applyBorder="1" applyAlignment="1">
      <alignment horizontal="center" vertical="center" wrapText="1"/>
    </xf>
    <xf numFmtId="176" fontId="11" fillId="0" borderId="8" xfId="0" applyNumberFormat="1" applyFont="1" applyFill="1" applyBorder="1" applyAlignment="1">
      <alignment horizontal="center" vertical="center"/>
    </xf>
    <xf numFmtId="0" fontId="8" fillId="0" borderId="4" xfId="0" applyNumberFormat="1" applyFont="1" applyFill="1" applyBorder="1" applyAlignment="1" applyProtection="1">
      <alignment horizontal="center" vertical="center" wrapText="1"/>
    </xf>
    <xf numFmtId="176" fontId="8" fillId="0" borderId="4" xfId="0" applyNumberFormat="1" applyFont="1" applyFill="1" applyBorder="1" applyAlignment="1" applyProtection="1">
      <alignment horizontal="center" vertical="center" wrapText="1"/>
    </xf>
    <xf numFmtId="0" fontId="27" fillId="0" borderId="4" xfId="0" applyNumberFormat="1" applyFont="1" applyFill="1" applyBorder="1" applyAlignment="1" applyProtection="1">
      <alignment horizontal="center" vertical="center" wrapText="1"/>
    </xf>
    <xf numFmtId="176" fontId="27" fillId="0" borderId="4" xfId="0" applyNumberFormat="1" applyFont="1" applyFill="1" applyBorder="1" applyAlignment="1" applyProtection="1">
      <alignment horizontal="center" vertical="center" wrapText="1"/>
    </xf>
    <xf numFmtId="176" fontId="9" fillId="0" borderId="4" xfId="0" applyNumberFormat="1" applyFont="1" applyFill="1" applyBorder="1" applyAlignment="1" applyProtection="1">
      <alignment horizontal="center" vertical="center" wrapText="1"/>
    </xf>
    <xf numFmtId="176" fontId="3" fillId="0" borderId="11" xfId="0" applyNumberFormat="1" applyFont="1" applyFill="1" applyBorder="1" applyAlignment="1">
      <alignment horizontal="center" vertical="center" wrapText="1"/>
    </xf>
    <xf numFmtId="0" fontId="29" fillId="0" borderId="4" xfId="0" applyNumberFormat="1" applyFont="1" applyFill="1" applyBorder="1" applyAlignment="1">
      <alignment horizontal="center" vertical="center" wrapText="1"/>
    </xf>
    <xf numFmtId="176" fontId="3" fillId="0" borderId="17" xfId="0" applyNumberFormat="1" applyFont="1" applyFill="1" applyBorder="1" applyAlignment="1">
      <alignment horizontal="center" vertical="center" wrapText="1"/>
    </xf>
    <xf numFmtId="176" fontId="3" fillId="0" borderId="19" xfId="0" applyNumberFormat="1" applyFont="1" applyFill="1" applyBorder="1" applyAlignment="1">
      <alignment horizontal="center" vertical="center" wrapText="1"/>
    </xf>
    <xf numFmtId="176" fontId="3" fillId="0" borderId="20" xfId="0" applyNumberFormat="1" applyFont="1" applyFill="1" applyBorder="1" applyAlignment="1">
      <alignment horizontal="center" vertical="center" wrapText="1"/>
    </xf>
    <xf numFmtId="0" fontId="12" fillId="0" borderId="4" xfId="0" applyNumberFormat="1" applyFont="1" applyFill="1" applyBorder="1" applyAlignment="1" applyProtection="1">
      <alignment horizontal="center" vertical="center" wrapText="1"/>
    </xf>
    <xf numFmtId="176" fontId="12" fillId="0" borderId="21" xfId="0" applyNumberFormat="1" applyFont="1" applyFill="1" applyBorder="1" applyAlignment="1">
      <alignment horizontal="center" vertical="center" wrapText="1"/>
    </xf>
    <xf numFmtId="0" fontId="30" fillId="0" borderId="4" xfId="0" applyNumberFormat="1" applyFont="1" applyFill="1" applyBorder="1" applyAlignment="1" applyProtection="1">
      <alignment horizontal="center" vertical="center" wrapText="1"/>
    </xf>
    <xf numFmtId="176" fontId="30" fillId="0" borderId="4" xfId="0" applyNumberFormat="1" applyFont="1" applyFill="1" applyBorder="1" applyAlignment="1" applyProtection="1">
      <alignment horizontal="center" vertical="center" wrapText="1"/>
    </xf>
    <xf numFmtId="176" fontId="12" fillId="0" borderId="11" xfId="0" applyNumberFormat="1" applyFont="1" applyFill="1" applyBorder="1" applyAlignment="1">
      <alignment horizontal="center" vertical="center" wrapText="1"/>
    </xf>
    <xf numFmtId="176" fontId="3" fillId="0" borderId="4" xfId="0" applyNumberFormat="1" applyFont="1" applyFill="1" applyBorder="1" applyAlignment="1" applyProtection="1">
      <alignment horizontal="center" vertical="center" wrapText="1"/>
    </xf>
    <xf numFmtId="0" fontId="14" fillId="0" borderId="0" xfId="0" applyFont="1">
      <alignment vertical="center"/>
    </xf>
    <xf numFmtId="0" fontId="5" fillId="0" borderId="0" xfId="0" applyFont="1" applyAlignment="1">
      <alignment horizontal="center" vertical="center" wrapText="1"/>
    </xf>
    <xf numFmtId="0" fontId="3" fillId="0" borderId="0" xfId="0" applyFont="1" applyAlignment="1">
      <alignment horizontal="center" vertical="center" wrapText="1"/>
    </xf>
    <xf numFmtId="176" fontId="4" fillId="0" borderId="0" xfId="0" applyNumberFormat="1" applyFont="1" applyAlignment="1">
      <alignment horizontal="center" vertical="center" wrapText="1"/>
    </xf>
    <xf numFmtId="0" fontId="6" fillId="0" borderId="2"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58" fontId="7" fillId="0" borderId="1" xfId="0" applyNumberFormat="1" applyFont="1" applyBorder="1" applyAlignment="1" applyProtection="1">
      <alignment horizontal="center" vertical="center" wrapText="1"/>
    </xf>
    <xf numFmtId="58" fontId="5" fillId="0" borderId="1" xfId="0" applyNumberFormat="1" applyFont="1" applyBorder="1" applyAlignment="1" applyProtection="1">
      <alignment horizontal="center" vertical="center" wrapText="1"/>
    </xf>
    <xf numFmtId="0" fontId="23" fillId="0" borderId="1" xfId="0" applyFont="1" applyBorder="1" applyAlignment="1" applyProtection="1">
      <alignment horizontal="center" vertical="center" wrapText="1"/>
    </xf>
    <xf numFmtId="3" fontId="22" fillId="0" borderId="1" xfId="0" applyNumberFormat="1" applyFont="1" applyBorder="1" applyAlignment="1" applyProtection="1">
      <alignment horizontal="center" vertical="center" wrapText="1"/>
    </xf>
    <xf numFmtId="176" fontId="18" fillId="0" borderId="10" xfId="0" applyNumberFormat="1" applyFont="1" applyBorder="1" applyAlignment="1" applyProtection="1">
      <alignment horizontal="center" vertical="center" wrapText="1"/>
    </xf>
    <xf numFmtId="0" fontId="27" fillId="0" borderId="4" xfId="0" applyFont="1" applyFill="1" applyBorder="1" applyAlignment="1">
      <alignment horizontal="center" vertical="center" wrapText="1"/>
    </xf>
    <xf numFmtId="58" fontId="31" fillId="0" borderId="4" xfId="0" applyNumberFormat="1" applyFont="1" applyFill="1" applyBorder="1" applyAlignment="1">
      <alignment horizontal="center" vertical="center" wrapText="1"/>
    </xf>
    <xf numFmtId="0" fontId="11" fillId="0" borderId="4" xfId="0" applyNumberFormat="1" applyFont="1" applyFill="1" applyBorder="1" applyAlignment="1">
      <alignment horizontal="center" vertical="center" wrapText="1"/>
    </xf>
    <xf numFmtId="58" fontId="9" fillId="0" borderId="4" xfId="0" applyNumberFormat="1" applyFont="1" applyFill="1" applyBorder="1" applyAlignment="1">
      <alignment horizontal="center" vertical="center" wrapText="1"/>
    </xf>
    <xf numFmtId="176" fontId="9" fillId="0" borderId="4" xfId="0" applyNumberFormat="1" applyFont="1" applyFill="1" applyBorder="1" applyAlignment="1">
      <alignment horizontal="center" vertical="center" wrapText="1" shrinkToFit="1"/>
    </xf>
    <xf numFmtId="0" fontId="27" fillId="0" borderId="12" xfId="0" applyFont="1" applyFill="1" applyBorder="1" applyAlignment="1" applyProtection="1">
      <alignment horizontal="center" vertical="center" wrapText="1"/>
    </xf>
    <xf numFmtId="0" fontId="27" fillId="0" borderId="4" xfId="0" applyFont="1" applyFill="1" applyBorder="1" applyAlignment="1" applyProtection="1">
      <alignment horizontal="center" vertical="center" wrapText="1"/>
    </xf>
    <xf numFmtId="58" fontId="8" fillId="0" borderId="12" xfId="0" applyNumberFormat="1" applyFont="1" applyFill="1" applyBorder="1" applyAlignment="1" applyProtection="1">
      <alignment horizontal="center" vertical="center" wrapText="1"/>
    </xf>
    <xf numFmtId="58" fontId="8" fillId="0" borderId="4" xfId="0" applyNumberFormat="1" applyFont="1" applyFill="1" applyBorder="1" applyAlignment="1" applyProtection="1">
      <alignment horizontal="center" vertical="center" wrapText="1"/>
    </xf>
    <xf numFmtId="0" fontId="3" fillId="0" borderId="1" xfId="0" applyFont="1" applyFill="1" applyBorder="1" applyAlignment="1">
      <alignment horizontal="center" vertical="center" wrapText="1"/>
    </xf>
    <xf numFmtId="0" fontId="29" fillId="0" borderId="4" xfId="0" applyFont="1" applyFill="1" applyBorder="1" applyAlignment="1">
      <alignment horizontal="center" vertical="center" wrapText="1"/>
    </xf>
    <xf numFmtId="177" fontId="9" fillId="0" borderId="4" xfId="0" applyNumberFormat="1" applyFont="1" applyFill="1" applyBorder="1" applyAlignment="1">
      <alignment horizontal="center" vertical="center" wrapText="1"/>
    </xf>
    <xf numFmtId="0" fontId="9" fillId="0" borderId="4" xfId="0" applyNumberFormat="1" applyFont="1" applyFill="1" applyBorder="1" applyAlignment="1">
      <alignment horizontal="center" vertical="center" wrapText="1"/>
    </xf>
    <xf numFmtId="0" fontId="32" fillId="0" borderId="4" xfId="0" applyFont="1" applyFill="1" applyBorder="1" applyAlignment="1">
      <alignment horizontal="center" vertical="center" wrapText="1"/>
    </xf>
    <xf numFmtId="178" fontId="29" fillId="0" borderId="4" xfId="0" applyNumberFormat="1" applyFont="1" applyFill="1" applyBorder="1" applyAlignment="1">
      <alignment horizontal="center" vertical="center" wrapText="1"/>
    </xf>
    <xf numFmtId="179" fontId="11" fillId="0" borderId="4" xfId="0" applyNumberFormat="1" applyFont="1" applyFill="1" applyBorder="1" applyAlignment="1">
      <alignment horizontal="center" vertical="center" wrapText="1"/>
    </xf>
    <xf numFmtId="0" fontId="12" fillId="0" borderId="4" xfId="0" applyFont="1" applyFill="1" applyBorder="1" applyAlignment="1">
      <alignment horizontal="center" vertical="center" shrinkToFit="1"/>
    </xf>
    <xf numFmtId="0" fontId="29" fillId="0" borderId="4" xfId="0" applyFont="1" applyFill="1" applyBorder="1" applyAlignment="1">
      <alignment horizontal="center" vertical="center" wrapText="1" shrinkToFit="1"/>
    </xf>
    <xf numFmtId="0" fontId="29" fillId="0" borderId="4" xfId="0" applyNumberFormat="1" applyFont="1" applyFill="1" applyBorder="1" applyAlignment="1">
      <alignment horizontal="center" vertical="center" wrapText="1" shrinkToFit="1"/>
    </xf>
    <xf numFmtId="0" fontId="12" fillId="0" borderId="4" xfId="0" applyFont="1" applyFill="1" applyBorder="1" applyAlignment="1">
      <alignment horizontal="center" vertical="center" wrapText="1" shrinkToFit="1"/>
    </xf>
    <xf numFmtId="58" fontId="12" fillId="0" borderId="4" xfId="0" applyNumberFormat="1" applyFont="1" applyFill="1" applyBorder="1" applyAlignment="1" applyProtection="1">
      <alignment horizontal="center" vertical="center" wrapText="1"/>
    </xf>
    <xf numFmtId="176" fontId="12" fillId="0" borderId="4" xfId="0" applyNumberFormat="1" applyFont="1" applyFill="1" applyBorder="1" applyAlignment="1" applyProtection="1">
      <alignment horizontal="center" vertical="center" wrapText="1" shrinkToFit="1"/>
    </xf>
    <xf numFmtId="0" fontId="3" fillId="0" borderId="1" xfId="0" applyNumberFormat="1" applyFont="1" applyFill="1" applyBorder="1" applyAlignment="1">
      <alignment horizontal="center"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22" fillId="0" borderId="1" xfId="0" applyFont="1" applyBorder="1" applyAlignment="1" applyProtection="1">
      <alignment horizontal="center" vertical="center" wrapText="1"/>
    </xf>
    <xf numFmtId="176" fontId="3" fillId="0" borderId="3" xfId="0" applyNumberFormat="1" applyFont="1" applyBorder="1" applyAlignment="1" applyProtection="1">
      <alignment horizontal="center" vertical="center" wrapText="1"/>
    </xf>
    <xf numFmtId="176" fontId="15" fillId="0" borderId="12" xfId="0" applyNumberFormat="1" applyFont="1" applyFill="1" applyBorder="1" applyAlignment="1">
      <alignment horizontal="center" vertical="center" wrapText="1"/>
    </xf>
    <xf numFmtId="0" fontId="33" fillId="0" borderId="4" xfId="0" applyFont="1" applyFill="1" applyBorder="1" applyAlignment="1">
      <alignment horizontal="center" vertical="center" wrapText="1"/>
    </xf>
    <xf numFmtId="0" fontId="8" fillId="0" borderId="12" xfId="0" applyFont="1" applyFill="1" applyBorder="1" applyAlignment="1">
      <alignment horizontal="center" vertical="center" wrapText="1"/>
    </xf>
    <xf numFmtId="176" fontId="5" fillId="0" borderId="12" xfId="0" applyNumberFormat="1" applyFont="1" applyFill="1" applyBorder="1" applyAlignment="1">
      <alignment horizontal="center" vertical="center"/>
    </xf>
    <xf numFmtId="58" fontId="12" fillId="0" borderId="4" xfId="0" applyNumberFormat="1" applyFont="1" applyFill="1" applyBorder="1" applyAlignment="1">
      <alignment horizontal="center" vertical="center" wrapText="1"/>
    </xf>
    <xf numFmtId="176" fontId="12" fillId="0" borderId="4" xfId="0" applyNumberFormat="1" applyFont="1" applyFill="1" applyBorder="1" applyAlignment="1">
      <alignment horizontal="center" vertical="center" wrapText="1" shrinkToFit="1"/>
    </xf>
    <xf numFmtId="0" fontId="12" fillId="0" borderId="12" xfId="0" applyFont="1" applyFill="1" applyBorder="1" applyAlignment="1">
      <alignment horizontal="center" vertical="center" wrapText="1"/>
    </xf>
    <xf numFmtId="179" fontId="12" fillId="0" borderId="4" xfId="0" applyNumberFormat="1" applyFont="1" applyFill="1" applyBorder="1" applyAlignment="1">
      <alignment horizontal="center" vertical="center" wrapText="1"/>
    </xf>
    <xf numFmtId="0" fontId="12" fillId="0" borderId="14" xfId="0" applyFont="1" applyFill="1" applyBorder="1" applyAlignment="1">
      <alignment horizontal="center" vertical="center" wrapText="1"/>
    </xf>
    <xf numFmtId="49" fontId="9" fillId="0" borderId="4" xfId="0" applyNumberFormat="1" applyFont="1" applyFill="1" applyBorder="1" applyAlignment="1">
      <alignment horizontal="center" vertical="center" wrapText="1"/>
    </xf>
    <xf numFmtId="49" fontId="12" fillId="0" borderId="4" xfId="0" applyNumberFormat="1" applyFont="1" applyFill="1" applyBorder="1" applyAlignment="1">
      <alignment horizontal="center" vertical="center" wrapText="1"/>
    </xf>
    <xf numFmtId="176" fontId="9" fillId="0" borderId="4" xfId="0" applyNumberFormat="1" applyFont="1" applyFill="1" applyBorder="1" applyAlignment="1" applyProtection="1">
      <alignment horizontal="center" vertical="center" wrapText="1" shrinkToFit="1"/>
    </xf>
    <xf numFmtId="0" fontId="34" fillId="0" borderId="0" xfId="0" applyFont="1" applyFill="1">
      <alignment vertical="center"/>
    </xf>
    <xf numFmtId="49" fontId="4" fillId="0" borderId="0" xfId="0" applyNumberFormat="1" applyFont="1" applyFill="1" applyAlignment="1">
      <alignment horizontal="center" vertical="center" wrapText="1"/>
    </xf>
    <xf numFmtId="176" fontId="5" fillId="0" borderId="1" xfId="0" applyNumberFormat="1" applyFont="1" applyFill="1" applyBorder="1" applyAlignment="1" applyProtection="1">
      <alignment horizontal="center" vertical="center"/>
    </xf>
    <xf numFmtId="0" fontId="35" fillId="0" borderId="1" xfId="0" applyFont="1" applyFill="1" applyBorder="1" applyAlignment="1" applyProtection="1">
      <alignment horizontal="center" vertical="center"/>
    </xf>
    <xf numFmtId="180" fontId="3" fillId="0" borderId="1" xfId="0" applyNumberFormat="1" applyFont="1" applyFill="1" applyBorder="1" applyAlignment="1" applyProtection="1">
      <alignment horizontal="center" vertical="center" wrapText="1"/>
    </xf>
    <xf numFmtId="2" fontId="3" fillId="0" borderId="1" xfId="0" applyNumberFormat="1" applyFont="1" applyFill="1" applyBorder="1" applyAlignment="1" applyProtection="1">
      <alignment horizontal="center" vertical="center" wrapText="1"/>
    </xf>
    <xf numFmtId="0" fontId="36" fillId="0" borderId="5" xfId="0" applyNumberFormat="1" applyFont="1" applyFill="1" applyBorder="1" applyAlignment="1">
      <alignment horizontal="center" vertical="center"/>
    </xf>
    <xf numFmtId="0" fontId="36" fillId="0" borderId="5" xfId="0" applyFont="1" applyFill="1" applyBorder="1" applyAlignment="1">
      <alignment horizontal="center" vertical="center"/>
    </xf>
    <xf numFmtId="176" fontId="5"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176" fontId="3" fillId="0" borderId="5" xfId="0" applyNumberFormat="1" applyFont="1" applyFill="1" applyBorder="1" applyAlignment="1">
      <alignment horizontal="center" vertical="center" wrapText="1"/>
    </xf>
    <xf numFmtId="176" fontId="3" fillId="0" borderId="18" xfId="0" applyNumberFormat="1" applyFont="1" applyFill="1" applyBorder="1" applyAlignment="1">
      <alignment horizontal="center" vertical="center" wrapText="1"/>
    </xf>
    <xf numFmtId="2" fontId="3" fillId="0" borderId="1" xfId="0" applyNumberFormat="1" applyFont="1" applyFill="1" applyBorder="1" applyAlignment="1">
      <alignment horizontal="center" vertical="center" wrapText="1"/>
    </xf>
    <xf numFmtId="2" fontId="3" fillId="0" borderId="1" xfId="0" applyNumberFormat="1" applyFont="1" applyFill="1" applyBorder="1" applyAlignment="1">
      <alignment horizontal="center" vertical="center"/>
    </xf>
    <xf numFmtId="0" fontId="37" fillId="0" borderId="2" xfId="0" applyFont="1" applyFill="1" applyBorder="1" applyAlignment="1" applyProtection="1">
      <alignment horizontal="center" vertical="center" wrapText="1"/>
    </xf>
    <xf numFmtId="0" fontId="5" fillId="0" borderId="2" xfId="0" applyFont="1" applyFill="1" applyBorder="1" applyAlignment="1" applyProtection="1">
      <alignment horizontal="center" vertical="center" wrapText="1"/>
    </xf>
    <xf numFmtId="0" fontId="1" fillId="0" borderId="4" xfId="0" applyFont="1" applyFill="1" applyBorder="1" applyAlignment="1" applyProtection="1">
      <alignment horizontal="center" vertical="center" wrapText="1"/>
    </xf>
    <xf numFmtId="0" fontId="30" fillId="0" borderId="4" xfId="0" applyNumberFormat="1" applyFont="1" applyFill="1" applyBorder="1" applyAlignment="1">
      <alignment horizontal="center" vertical="center"/>
    </xf>
    <xf numFmtId="176" fontId="9" fillId="0" borderId="4" xfId="0" applyNumberFormat="1" applyFont="1" applyFill="1" applyBorder="1" applyAlignment="1">
      <alignment horizontal="center" vertical="center"/>
    </xf>
    <xf numFmtId="0" fontId="37" fillId="0" borderId="2" xfId="0" applyNumberFormat="1" applyFont="1" applyFill="1" applyBorder="1" applyAlignment="1" applyProtection="1">
      <alignment horizontal="center" vertical="center" wrapText="1"/>
    </xf>
    <xf numFmtId="176" fontId="5" fillId="0" borderId="2" xfId="0" applyNumberFormat="1" applyFont="1" applyFill="1" applyBorder="1" applyAlignment="1" applyProtection="1">
      <alignment horizontal="center" vertical="center" wrapText="1"/>
    </xf>
    <xf numFmtId="176" fontId="5" fillId="0" borderId="18" xfId="0" applyNumberFormat="1" applyFont="1" applyFill="1" applyBorder="1" applyAlignment="1" applyProtection="1">
      <alignment horizontal="center" vertical="center" wrapText="1"/>
    </xf>
    <xf numFmtId="176" fontId="12" fillId="0" borderId="15" xfId="0" applyNumberFormat="1" applyFont="1" applyFill="1" applyBorder="1" applyAlignment="1">
      <alignment horizontal="center" vertical="center" wrapText="1"/>
    </xf>
    <xf numFmtId="176" fontId="5" fillId="0" borderId="4" xfId="0" applyNumberFormat="1" applyFont="1" applyFill="1" applyBorder="1" applyAlignment="1" applyProtection="1">
      <alignment horizontal="center" vertical="center" wrapText="1"/>
    </xf>
    <xf numFmtId="0" fontId="36" fillId="0" borderId="4" xfId="0" applyFont="1" applyFill="1" applyBorder="1" applyAlignment="1">
      <alignment horizontal="center" vertical="center"/>
    </xf>
    <xf numFmtId="0" fontId="37" fillId="0" borderId="4" xfId="0" applyFont="1" applyFill="1" applyBorder="1" applyAlignment="1" applyProtection="1">
      <alignment horizontal="center" vertical="center" wrapText="1"/>
    </xf>
    <xf numFmtId="0" fontId="30" fillId="0" borderId="4" xfId="0" applyFont="1" applyFill="1" applyBorder="1" applyAlignment="1">
      <alignment horizontal="center" vertical="center"/>
    </xf>
    <xf numFmtId="0" fontId="37" fillId="0" borderId="4" xfId="0" applyNumberFormat="1" applyFont="1" applyFill="1" applyBorder="1" applyAlignment="1" applyProtection="1">
      <alignment horizontal="center" vertical="center" wrapText="1"/>
    </xf>
    <xf numFmtId="0" fontId="1" fillId="0" borderId="4" xfId="0" applyNumberFormat="1" applyFont="1" applyFill="1" applyBorder="1" applyAlignment="1" applyProtection="1">
      <alignment horizontal="center" vertical="center" wrapText="1"/>
    </xf>
    <xf numFmtId="176" fontId="3" fillId="0" borderId="4" xfId="0" applyNumberFormat="1" applyFont="1" applyFill="1" applyBorder="1" applyAlignment="1">
      <alignment horizontal="center" vertical="center"/>
    </xf>
    <xf numFmtId="0" fontId="38" fillId="0" borderId="0" xfId="0" applyFont="1" applyFill="1">
      <alignment vertical="center"/>
    </xf>
    <xf numFmtId="176" fontId="5" fillId="0" borderId="22" xfId="0" applyNumberFormat="1" applyFont="1" applyFill="1" applyBorder="1" applyAlignment="1">
      <alignment horizontal="center" vertical="center" wrapText="1"/>
    </xf>
    <xf numFmtId="176" fontId="3" fillId="0" borderId="22" xfId="0" applyNumberFormat="1" applyFont="1" applyFill="1" applyBorder="1" applyAlignment="1">
      <alignment horizontal="center" vertical="center" wrapText="1"/>
    </xf>
    <xf numFmtId="176" fontId="12" fillId="0" borderId="22" xfId="0" applyNumberFormat="1" applyFont="1" applyFill="1" applyBorder="1" applyAlignment="1">
      <alignment horizontal="center" vertical="center" wrapText="1"/>
    </xf>
    <xf numFmtId="176" fontId="11" fillId="0" borderId="22" xfId="0" applyNumberFormat="1" applyFont="1" applyFill="1" applyBorder="1" applyAlignment="1">
      <alignment horizontal="center" vertical="center" wrapText="1"/>
    </xf>
    <xf numFmtId="49" fontId="39" fillId="0" borderId="23" xfId="0" applyNumberFormat="1" applyFont="1" applyFill="1" applyBorder="1" applyAlignment="1" applyProtection="1">
      <alignment horizontal="left" vertical="center" wrapText="1"/>
    </xf>
    <xf numFmtId="49" fontId="5" fillId="0" borderId="4" xfId="0" applyNumberFormat="1" applyFont="1" applyFill="1" applyBorder="1" applyAlignment="1" applyProtection="1">
      <alignment horizontal="center" vertical="center" wrapText="1"/>
    </xf>
    <xf numFmtId="49" fontId="39" fillId="0" borderId="4" xfId="0" applyNumberFormat="1" applyFont="1" applyFill="1" applyBorder="1" applyAlignment="1" applyProtection="1">
      <alignment horizontal="left" vertical="center" wrapText="1"/>
    </xf>
    <xf numFmtId="176" fontId="30" fillId="0" borderId="4" xfId="0" applyNumberFormat="1" applyFont="1" applyFill="1" applyBorder="1" applyAlignment="1">
      <alignment horizontal="center" vertical="center"/>
    </xf>
    <xf numFmtId="49" fontId="30" fillId="0" borderId="4" xfId="0" applyNumberFormat="1" applyFont="1" applyFill="1" applyBorder="1" applyAlignment="1">
      <alignment horizontal="center" vertical="center" wrapText="1"/>
    </xf>
    <xf numFmtId="176" fontId="37" fillId="0" borderId="4" xfId="0" applyNumberFormat="1" applyFont="1" applyFill="1" applyBorder="1" applyAlignment="1" applyProtection="1">
      <alignment horizontal="center" vertical="center" wrapText="1"/>
    </xf>
    <xf numFmtId="49" fontId="37" fillId="0" borderId="4" xfId="0" applyNumberFormat="1" applyFont="1" applyFill="1" applyBorder="1" applyAlignment="1" applyProtection="1">
      <alignment horizontal="center" vertical="center" wrapText="1"/>
    </xf>
    <xf numFmtId="49" fontId="1" fillId="0" borderId="4" xfId="0" applyNumberFormat="1" applyFont="1" applyFill="1" applyBorder="1" applyAlignment="1" applyProtection="1">
      <alignment horizontal="center" vertical="center" wrapText="1"/>
    </xf>
    <xf numFmtId="0" fontId="3" fillId="0" borderId="4" xfId="0" applyFont="1" applyFill="1" applyBorder="1" applyAlignment="1">
      <alignment horizontal="center" vertical="center"/>
    </xf>
    <xf numFmtId="176" fontId="9" fillId="0" borderId="0" xfId="0" applyNumberFormat="1" applyFont="1" applyFill="1" applyAlignment="1">
      <alignment horizontal="center" vertical="center"/>
    </xf>
    <xf numFmtId="176" fontId="12" fillId="0" borderId="0" xfId="0" applyNumberFormat="1" applyFont="1" applyFill="1" applyAlignment="1">
      <alignment horizontal="center" vertical="center" wrapText="1"/>
    </xf>
    <xf numFmtId="176" fontId="20" fillId="0" borderId="0" xfId="0" applyNumberFormat="1" applyFont="1" applyFill="1">
      <alignment vertical="center"/>
    </xf>
    <xf numFmtId="0" fontId="12" fillId="0" borderId="0" xfId="0" applyNumberFormat="1" applyFont="1" applyFill="1" applyAlignment="1">
      <alignment horizontal="center" vertical="center" wrapText="1"/>
    </xf>
    <xf numFmtId="0" fontId="40" fillId="0" borderId="0" xfId="0" applyNumberFormat="1" applyFont="1" applyFill="1" applyAlignment="1">
      <alignment horizontal="center" vertical="center" wrapText="1"/>
    </xf>
    <xf numFmtId="176" fontId="40" fillId="0" borderId="0" xfId="0" applyNumberFormat="1" applyFont="1" applyFill="1" applyAlignment="1">
      <alignment horizontal="center" vertical="center" wrapText="1"/>
    </xf>
    <xf numFmtId="0" fontId="9" fillId="0" borderId="1" xfId="0" applyNumberFormat="1" applyFont="1" applyFill="1" applyBorder="1" applyAlignment="1" applyProtection="1">
      <alignment horizontal="center" vertical="center" wrapText="1"/>
    </xf>
    <xf numFmtId="0" fontId="36" fillId="0" borderId="1" xfId="0" applyNumberFormat="1" applyFont="1" applyFill="1" applyBorder="1" applyAlignment="1" applyProtection="1">
      <alignment horizontal="center" vertical="center" wrapText="1"/>
    </xf>
    <xf numFmtId="176" fontId="36" fillId="0" borderId="1" xfId="0" applyNumberFormat="1" applyFont="1" applyFill="1" applyBorder="1" applyAlignment="1" applyProtection="1">
      <alignment horizontal="center" vertical="center" wrapText="1"/>
    </xf>
    <xf numFmtId="176" fontId="12" fillId="0" borderId="1" xfId="0" applyNumberFormat="1" applyFont="1" applyFill="1" applyBorder="1" applyAlignment="1" applyProtection="1">
      <alignment horizontal="center" vertical="center" wrapText="1"/>
    </xf>
    <xf numFmtId="0" fontId="12" fillId="0" borderId="1" xfId="0" applyNumberFormat="1" applyFont="1" applyFill="1" applyBorder="1" applyAlignment="1" applyProtection="1">
      <alignment horizontal="center" vertical="center" wrapText="1"/>
    </xf>
    <xf numFmtId="0" fontId="30" fillId="0" borderId="1" xfId="0" applyNumberFormat="1" applyFont="1" applyFill="1" applyBorder="1" applyAlignment="1" applyProtection="1">
      <alignment horizontal="center" vertical="center" wrapText="1"/>
    </xf>
    <xf numFmtId="176" fontId="30" fillId="0" borderId="1" xfId="0" applyNumberFormat="1" applyFont="1" applyFill="1" applyBorder="1" applyAlignment="1" applyProtection="1">
      <alignment horizontal="center" vertical="center" wrapText="1"/>
    </xf>
    <xf numFmtId="0" fontId="12" fillId="0" borderId="1" xfId="0" applyNumberFormat="1" applyFont="1" applyFill="1" applyBorder="1" applyAlignment="1" applyProtection="1">
      <alignment horizontal="center" vertical="center"/>
    </xf>
    <xf numFmtId="176" fontId="12" fillId="0" borderId="1" xfId="0" applyNumberFormat="1" applyFont="1" applyFill="1" applyBorder="1" applyAlignment="1" applyProtection="1">
      <alignment horizontal="center" vertical="center"/>
    </xf>
    <xf numFmtId="176" fontId="12" fillId="0" borderId="3" xfId="0" applyNumberFormat="1" applyFont="1" applyFill="1" applyBorder="1" applyAlignment="1" applyProtection="1">
      <alignment horizontal="center" vertical="center" wrapText="1"/>
    </xf>
    <xf numFmtId="0" fontId="12" fillId="0" borderId="3" xfId="0" applyNumberFormat="1" applyFont="1" applyFill="1" applyBorder="1" applyAlignment="1" applyProtection="1">
      <alignment horizontal="center" vertical="center" wrapText="1"/>
    </xf>
    <xf numFmtId="176" fontId="30" fillId="0" borderId="0" xfId="0" applyNumberFormat="1" applyFont="1" applyFill="1" applyAlignment="1">
      <alignment horizontal="center" vertical="center" wrapText="1"/>
    </xf>
    <xf numFmtId="176" fontId="12" fillId="0" borderId="10" xfId="0" applyNumberFormat="1" applyFont="1" applyFill="1" applyBorder="1" applyAlignment="1" applyProtection="1">
      <alignment horizontal="center" vertical="center" wrapText="1"/>
    </xf>
    <xf numFmtId="176" fontId="12" fillId="0" borderId="11" xfId="0" applyNumberFormat="1" applyFont="1" applyFill="1" applyBorder="1" applyAlignment="1" applyProtection="1">
      <alignment horizontal="center" vertical="center" wrapText="1"/>
    </xf>
    <xf numFmtId="0" fontId="12" fillId="0" borderId="11" xfId="0" applyNumberFormat="1" applyFont="1" applyFill="1" applyBorder="1" applyAlignment="1" applyProtection="1">
      <alignment horizontal="center" vertical="center" wrapText="1"/>
    </xf>
    <xf numFmtId="176" fontId="41" fillId="0" borderId="1" xfId="0" applyNumberFormat="1" applyFont="1" applyFill="1" applyBorder="1" applyAlignment="1" applyProtection="1">
      <alignment horizontal="center" vertical="center" wrapText="1"/>
    </xf>
    <xf numFmtId="176" fontId="12" fillId="0" borderId="18" xfId="0" applyNumberFormat="1" applyFont="1" applyFill="1" applyBorder="1" applyAlignment="1" applyProtection="1">
      <alignment horizontal="center" vertical="center" wrapText="1"/>
    </xf>
    <xf numFmtId="176" fontId="12" fillId="0" borderId="23" xfId="0" applyNumberFormat="1" applyFont="1" applyFill="1" applyBorder="1" applyAlignment="1" applyProtection="1">
      <alignment horizontal="center" vertical="center" wrapText="1"/>
    </xf>
    <xf numFmtId="176" fontId="12" fillId="0" borderId="2" xfId="0" applyNumberFormat="1" applyFont="1" applyFill="1" applyBorder="1" applyAlignment="1" applyProtection="1">
      <alignment horizontal="center" vertical="center" wrapText="1"/>
    </xf>
    <xf numFmtId="176" fontId="12" fillId="0" borderId="2" xfId="0" applyNumberFormat="1" applyFont="1" applyFill="1" applyBorder="1" applyAlignment="1" applyProtection="1">
      <alignment horizontal="center" vertical="center"/>
    </xf>
    <xf numFmtId="176" fontId="12" fillId="0" borderId="10" xfId="0" applyNumberFormat="1" applyFont="1" applyFill="1" applyBorder="1" applyAlignment="1" applyProtection="1">
      <alignment horizontal="center" vertical="center"/>
    </xf>
    <xf numFmtId="0" fontId="36" fillId="0" borderId="4" xfId="0" applyNumberFormat="1" applyFont="1" applyFill="1" applyBorder="1" applyAlignment="1">
      <alignment horizontal="center" vertical="center" wrapText="1"/>
    </xf>
    <xf numFmtId="176" fontId="36" fillId="0" borderId="4" xfId="0" applyNumberFormat="1" applyFont="1" applyFill="1" applyBorder="1" applyAlignment="1">
      <alignment horizontal="center" vertical="center" wrapText="1"/>
    </xf>
    <xf numFmtId="0" fontId="12" fillId="0" borderId="5" xfId="0" applyNumberFormat="1" applyFont="1" applyFill="1" applyBorder="1" applyAlignment="1">
      <alignment horizontal="center" vertical="center"/>
    </xf>
    <xf numFmtId="0" fontId="12" fillId="0" borderId="5" xfId="0" applyNumberFormat="1" applyFont="1" applyFill="1" applyBorder="1" applyAlignment="1">
      <alignment horizontal="center" vertical="center" wrapText="1"/>
    </xf>
    <xf numFmtId="176" fontId="12" fillId="0" borderId="6" xfId="0" applyNumberFormat="1" applyFont="1" applyFill="1" applyBorder="1" applyAlignment="1">
      <alignment horizontal="center" vertical="center" wrapText="1"/>
    </xf>
    <xf numFmtId="176" fontId="12" fillId="0" borderId="24" xfId="0" applyNumberFormat="1" applyFont="1" applyFill="1" applyBorder="1" applyAlignment="1">
      <alignment horizontal="center" vertical="center" wrapText="1"/>
    </xf>
    <xf numFmtId="176" fontId="12" fillId="0" borderId="4" xfId="0" applyNumberFormat="1" applyFont="1" applyFill="1" applyBorder="1" applyAlignment="1" applyProtection="1">
      <alignment horizontal="center" vertical="center" wrapText="1"/>
      <protection locked="0"/>
    </xf>
    <xf numFmtId="0" fontId="12" fillId="0" borderId="6" xfId="0" applyNumberFormat="1" applyFont="1" applyFill="1" applyBorder="1" applyAlignment="1">
      <alignment horizontal="center" vertical="center"/>
    </xf>
    <xf numFmtId="0" fontId="12" fillId="0" borderId="6" xfId="0" applyNumberFormat="1" applyFont="1" applyFill="1" applyBorder="1" applyAlignment="1">
      <alignment horizontal="center" vertical="center" wrapText="1"/>
    </xf>
    <xf numFmtId="0" fontId="12" fillId="0" borderId="9" xfId="0" applyNumberFormat="1" applyFont="1" applyFill="1" applyBorder="1" applyAlignment="1">
      <alignment horizontal="center" vertical="center"/>
    </xf>
    <xf numFmtId="176" fontId="12" fillId="0" borderId="9" xfId="0" applyNumberFormat="1" applyFont="1" applyFill="1" applyBorder="1" applyAlignment="1">
      <alignment horizontal="center" vertical="center" wrapText="1"/>
    </xf>
    <xf numFmtId="0" fontId="12" fillId="0" borderId="9" xfId="0" applyNumberFormat="1" applyFont="1" applyFill="1" applyBorder="1" applyAlignment="1">
      <alignment horizontal="center" vertical="center" wrapText="1"/>
    </xf>
    <xf numFmtId="0" fontId="12" fillId="0" borderId="7" xfId="0" applyNumberFormat="1" applyFont="1" applyFill="1" applyBorder="1" applyAlignment="1">
      <alignment horizontal="center" vertical="center"/>
    </xf>
    <xf numFmtId="176" fontId="12" fillId="0" borderId="8" xfId="0" applyNumberFormat="1" applyFont="1" applyFill="1" applyBorder="1" applyAlignment="1">
      <alignment horizontal="center" vertical="center" wrapText="1"/>
    </xf>
    <xf numFmtId="176" fontId="12" fillId="0" borderId="8" xfId="0" applyNumberFormat="1" applyFont="1" applyFill="1" applyBorder="1" applyAlignment="1">
      <alignment horizontal="center" vertical="center"/>
    </xf>
    <xf numFmtId="176" fontId="12" fillId="0" borderId="4" xfId="0" applyNumberFormat="1" applyFont="1" applyFill="1" applyBorder="1" applyAlignment="1">
      <alignment vertical="center" wrapText="1"/>
    </xf>
    <xf numFmtId="176" fontId="28" fillId="0" borderId="6" xfId="0" applyNumberFormat="1" applyFont="1" applyFill="1" applyBorder="1" applyAlignment="1">
      <alignment horizontal="center" vertical="center" wrapText="1"/>
    </xf>
    <xf numFmtId="176" fontId="12" fillId="0" borderId="4" xfId="0" applyNumberFormat="1" applyFont="1" applyFill="1" applyBorder="1" applyAlignment="1" applyProtection="1">
      <alignment vertical="center" wrapText="1"/>
      <protection locked="0"/>
    </xf>
    <xf numFmtId="176" fontId="12" fillId="0" borderId="9" xfId="0" applyNumberFormat="1" applyFont="1" applyFill="1" applyBorder="1" applyAlignment="1">
      <alignment horizontal="center" vertical="center"/>
    </xf>
    <xf numFmtId="0" fontId="12" fillId="0" borderId="4" xfId="0" applyNumberFormat="1" applyFont="1" applyFill="1" applyBorder="1" applyAlignment="1">
      <alignment horizontal="center" vertical="center"/>
    </xf>
    <xf numFmtId="176" fontId="30" fillId="0" borderId="10" xfId="0" applyNumberFormat="1" applyFont="1" applyFill="1" applyBorder="1" applyAlignment="1" applyProtection="1">
      <alignment horizontal="center" vertical="center" wrapText="1"/>
    </xf>
    <xf numFmtId="176" fontId="12" fillId="0" borderId="0" xfId="0" applyNumberFormat="1" applyFont="1" applyFill="1" applyBorder="1" applyAlignment="1">
      <alignment horizontal="center" vertical="center" wrapText="1"/>
    </xf>
    <xf numFmtId="176" fontId="12" fillId="0" borderId="4" xfId="44" applyNumberFormat="1" applyFont="1" applyFill="1" applyBorder="1" applyAlignment="1" applyProtection="1">
      <alignment horizontal="center" vertical="center" wrapText="1"/>
      <protection locked="0"/>
    </xf>
    <xf numFmtId="176" fontId="12" fillId="0" borderId="25" xfId="0" applyNumberFormat="1" applyFont="1" applyFill="1" applyBorder="1" applyAlignment="1">
      <alignment horizontal="center" vertical="center" wrapText="1"/>
    </xf>
    <xf numFmtId="0" fontId="30" fillId="0" borderId="4" xfId="0" applyNumberFormat="1" applyFont="1" applyFill="1" applyBorder="1" applyAlignment="1">
      <alignment horizontal="center" vertical="center" wrapText="1"/>
    </xf>
    <xf numFmtId="176" fontId="30" fillId="0" borderId="4" xfId="0" applyNumberFormat="1" applyFont="1" applyFill="1" applyBorder="1" applyAlignment="1">
      <alignment horizontal="center" vertical="center" wrapText="1"/>
    </xf>
    <xf numFmtId="0" fontId="12" fillId="0" borderId="1" xfId="0" applyNumberFormat="1" applyFont="1" applyFill="1" applyBorder="1" applyAlignment="1">
      <alignment horizontal="center" vertical="center" wrapText="1"/>
    </xf>
    <xf numFmtId="176" fontId="12" fillId="0" borderId="4" xfId="0" applyNumberFormat="1" applyFont="1" applyFill="1" applyBorder="1" applyAlignment="1">
      <alignment horizontal="left" vertical="center" wrapText="1"/>
    </xf>
    <xf numFmtId="0" fontId="30" fillId="0" borderId="4" xfId="0" applyFont="1" applyFill="1" applyBorder="1" applyAlignment="1">
      <alignment horizontal="center" vertical="center" wrapText="1"/>
    </xf>
    <xf numFmtId="0" fontId="42" fillId="0" borderId="4" xfId="0" applyFont="1" applyFill="1" applyBorder="1" applyAlignment="1" applyProtection="1">
      <alignment horizontal="center" vertical="center" wrapText="1"/>
    </xf>
    <xf numFmtId="177" fontId="37" fillId="0" borderId="4" xfId="0" applyNumberFormat="1" applyFont="1" applyFill="1" applyBorder="1" applyAlignment="1" applyProtection="1">
      <alignment horizontal="center" vertical="center" wrapText="1"/>
    </xf>
    <xf numFmtId="0" fontId="11" fillId="0" borderId="4" xfId="0" applyFont="1" applyFill="1" applyBorder="1" applyAlignment="1" applyProtection="1">
      <alignment horizontal="center" vertical="center" wrapText="1"/>
    </xf>
    <xf numFmtId="177" fontId="3" fillId="0" borderId="4" xfId="0" applyNumberFormat="1" applyFont="1" applyFill="1" applyBorder="1" applyAlignment="1" applyProtection="1">
      <alignment horizontal="center" vertical="center" wrapText="1"/>
    </xf>
    <xf numFmtId="49" fontId="3" fillId="0" borderId="4" xfId="0" applyNumberFormat="1" applyFont="1" applyFill="1" applyBorder="1" applyAlignment="1" applyProtection="1">
      <alignment horizontal="center" vertical="center" wrapText="1"/>
    </xf>
    <xf numFmtId="176" fontId="12" fillId="0" borderId="5" xfId="0" applyNumberFormat="1" applyFont="1" applyFill="1" applyBorder="1" applyAlignment="1" applyProtection="1">
      <alignment horizontal="center" vertical="center" wrapText="1"/>
    </xf>
    <xf numFmtId="180" fontId="12" fillId="0" borderId="5" xfId="0" applyNumberFormat="1"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176" fontId="12" fillId="0" borderId="7" xfId="0" applyNumberFormat="1" applyFont="1" applyFill="1" applyBorder="1" applyAlignment="1" applyProtection="1">
      <alignment horizontal="center" vertical="center" wrapText="1"/>
    </xf>
    <xf numFmtId="0" fontId="40" fillId="0" borderId="4" xfId="0" applyNumberFormat="1" applyFont="1" applyFill="1" applyBorder="1" applyAlignment="1">
      <alignment horizontal="center" vertical="center" wrapText="1"/>
    </xf>
    <xf numFmtId="176" fontId="40" fillId="0" borderId="4" xfId="0" applyNumberFormat="1" applyFont="1" applyFill="1" applyBorder="1" applyAlignment="1">
      <alignment horizontal="center" vertical="center" wrapText="1"/>
    </xf>
    <xf numFmtId="0" fontId="43" fillId="0" borderId="4" xfId="0" applyNumberFormat="1" applyFont="1" applyFill="1" applyBorder="1" applyAlignment="1">
      <alignment horizontal="center" vertical="center" wrapText="1"/>
    </xf>
    <xf numFmtId="176" fontId="3" fillId="0" borderId="1" xfId="0" applyNumberFormat="1" applyFont="1" applyFill="1" applyBorder="1" applyAlignment="1">
      <alignment horizontal="center" vertical="center"/>
    </xf>
    <xf numFmtId="176" fontId="12" fillId="0" borderId="1" xfId="0" applyNumberFormat="1" applyFont="1" applyFill="1" applyBorder="1" applyAlignment="1" applyProtection="1">
      <alignment horizontal="center" vertical="center" wrapText="1"/>
      <protection locked="0"/>
    </xf>
    <xf numFmtId="176" fontId="9" fillId="0" borderId="0" xfId="0" applyNumberFormat="1" applyFont="1" applyFill="1" applyAlignment="1">
      <alignment horizontal="center" vertical="center" wrapText="1"/>
    </xf>
    <xf numFmtId="176" fontId="20" fillId="0" borderId="4" xfId="0" applyNumberFormat="1" applyFont="1" applyFill="1" applyBorder="1" applyAlignment="1">
      <alignment horizontal="center" vertical="center"/>
    </xf>
    <xf numFmtId="0" fontId="44" fillId="0" borderId="0" xfId="0" applyFont="1" applyFill="1" applyAlignment="1">
      <alignment horizontal="center" vertical="center"/>
    </xf>
    <xf numFmtId="0" fontId="20" fillId="0" borderId="0" xfId="0" applyFont="1" applyFill="1">
      <alignment vertical="center"/>
    </xf>
    <xf numFmtId="49" fontId="3" fillId="0" borderId="0" xfId="0" applyNumberFormat="1" applyFont="1" applyFill="1" applyAlignment="1">
      <alignment horizontal="center" vertical="center" wrapText="1"/>
    </xf>
    <xf numFmtId="0" fontId="3" fillId="0" borderId="0" xfId="0" applyFont="1" applyFill="1" applyAlignment="1">
      <alignment horizontal="center" vertical="center" wrapText="1"/>
    </xf>
    <xf numFmtId="177" fontId="3" fillId="0" borderId="0" xfId="0" applyNumberFormat="1" applyFont="1" applyFill="1" applyAlignment="1">
      <alignment horizontal="center" vertical="center" wrapText="1"/>
    </xf>
    <xf numFmtId="177" fontId="5" fillId="0" borderId="1" xfId="0" applyNumberFormat="1" applyFont="1" applyFill="1" applyBorder="1" applyAlignment="1" applyProtection="1">
      <alignment horizontal="center" vertical="center" wrapText="1"/>
    </xf>
    <xf numFmtId="49" fontId="35" fillId="0" borderId="1" xfId="0" applyNumberFormat="1" applyFont="1" applyFill="1" applyBorder="1" applyAlignment="1" applyProtection="1">
      <alignment horizontal="center" vertical="center" wrapText="1"/>
    </xf>
    <xf numFmtId="0" fontId="35" fillId="0" borderId="1" xfId="0" applyFont="1" applyFill="1" applyBorder="1" applyAlignment="1" applyProtection="1">
      <alignment horizontal="center" vertical="center" wrapText="1"/>
    </xf>
    <xf numFmtId="49" fontId="37" fillId="0" borderId="1" xfId="0" applyNumberFormat="1" applyFont="1" applyFill="1" applyBorder="1" applyAlignment="1" applyProtection="1">
      <alignment horizontal="center" vertical="center" wrapText="1"/>
    </xf>
    <xf numFmtId="0" fontId="37" fillId="0" borderId="1" xfId="0" applyFont="1" applyFill="1" applyBorder="1" applyAlignment="1" applyProtection="1">
      <alignment horizontal="center" vertical="center" wrapText="1"/>
    </xf>
    <xf numFmtId="177" fontId="3" fillId="0" borderId="1" xfId="0" applyNumberFormat="1" applyFont="1" applyFill="1" applyBorder="1" applyAlignment="1" applyProtection="1">
      <alignment horizontal="center" vertical="center" wrapText="1"/>
    </xf>
    <xf numFmtId="0" fontId="3" fillId="0" borderId="3" xfId="0" applyFont="1" applyFill="1" applyBorder="1" applyAlignment="1" applyProtection="1">
      <alignment horizontal="center" vertical="center" wrapText="1"/>
    </xf>
    <xf numFmtId="49" fontId="18" fillId="0" borderId="2" xfId="0" applyNumberFormat="1" applyFont="1" applyFill="1" applyBorder="1" applyAlignment="1" applyProtection="1">
      <alignment horizontal="center" vertical="center" wrapText="1"/>
    </xf>
    <xf numFmtId="49" fontId="3" fillId="0" borderId="2" xfId="0" applyNumberFormat="1" applyFont="1" applyFill="1" applyBorder="1" applyAlignment="1" applyProtection="1">
      <alignment horizontal="center" vertical="center" wrapText="1"/>
    </xf>
    <xf numFmtId="49" fontId="3" fillId="0" borderId="1" xfId="0" applyNumberFormat="1" applyFont="1" applyFill="1" applyBorder="1" applyAlignment="1" applyProtection="1">
      <alignment horizontal="center" vertical="center" wrapText="1"/>
    </xf>
    <xf numFmtId="0" fontId="18" fillId="0" borderId="1" xfId="0" applyFont="1" applyFill="1" applyBorder="1" applyAlignment="1" applyProtection="1">
      <alignment horizontal="center" vertical="center" wrapText="1"/>
    </xf>
    <xf numFmtId="0" fontId="18" fillId="0" borderId="1" xfId="0" applyFont="1" applyFill="1" applyBorder="1" applyAlignment="1" applyProtection="1">
      <alignment horizontal="center" vertical="center"/>
    </xf>
    <xf numFmtId="0" fontId="3" fillId="0" borderId="3" xfId="0" applyFont="1" applyFill="1" applyBorder="1" applyAlignment="1" applyProtection="1">
      <alignment horizontal="center" vertical="center"/>
    </xf>
    <xf numFmtId="177" fontId="3" fillId="0" borderId="2" xfId="0" applyNumberFormat="1" applyFont="1" applyFill="1" applyBorder="1" applyAlignment="1" applyProtection="1">
      <alignment horizontal="center" vertical="center" wrapText="1"/>
    </xf>
    <xf numFmtId="49" fontId="36" fillId="0" borderId="5" xfId="0" applyNumberFormat="1" applyFont="1" applyFill="1" applyBorder="1" applyAlignment="1">
      <alignment horizontal="center" vertical="center" wrapText="1"/>
    </xf>
    <xf numFmtId="0" fontId="36" fillId="0" borderId="5" xfId="0" applyFont="1" applyFill="1" applyBorder="1" applyAlignment="1">
      <alignment horizontal="center" vertical="center" wrapText="1"/>
    </xf>
    <xf numFmtId="0" fontId="5" fillId="0" borderId="4" xfId="0" applyFont="1" applyFill="1" applyBorder="1" applyAlignment="1">
      <alignment horizontal="center" vertical="center" wrapText="1"/>
    </xf>
    <xf numFmtId="177" fontId="5" fillId="0" borderId="4" xfId="0" applyNumberFormat="1" applyFont="1" applyFill="1" applyBorder="1" applyAlignment="1">
      <alignment horizontal="center" vertical="center" wrapText="1"/>
    </xf>
    <xf numFmtId="0" fontId="5" fillId="0" borderId="4" xfId="0" applyNumberFormat="1" applyFont="1" applyFill="1" applyBorder="1" applyAlignment="1">
      <alignment horizontal="center" vertical="center" wrapText="1"/>
    </xf>
    <xf numFmtId="176" fontId="9" fillId="0" borderId="5" xfId="0" applyNumberFormat="1" applyFont="1" applyFill="1" applyBorder="1" applyAlignment="1">
      <alignment horizontal="center" vertical="center" wrapText="1"/>
    </xf>
    <xf numFmtId="49" fontId="3" fillId="0" borderId="2" xfId="0" applyNumberFormat="1" applyFont="1" applyFill="1" applyBorder="1" applyAlignment="1" applyProtection="1">
      <alignment horizontal="left" vertical="center" wrapText="1"/>
    </xf>
    <xf numFmtId="176" fontId="3" fillId="0" borderId="11" xfId="0" applyNumberFormat="1" applyFont="1" applyFill="1" applyBorder="1" applyAlignment="1" applyProtection="1">
      <alignment horizontal="center" vertical="center"/>
    </xf>
    <xf numFmtId="0" fontId="3" fillId="0" borderId="10" xfId="0" applyFont="1" applyFill="1" applyBorder="1" applyAlignment="1" applyProtection="1">
      <alignment horizontal="center" vertical="center" wrapText="1"/>
    </xf>
    <xf numFmtId="176" fontId="9" fillId="0" borderId="7" xfId="0" applyNumberFormat="1" applyFont="1" applyFill="1" applyBorder="1" applyAlignment="1">
      <alignment horizontal="center" vertical="center" wrapText="1"/>
    </xf>
    <xf numFmtId="49" fontId="42" fillId="0" borderId="5" xfId="0" applyNumberFormat="1" applyFont="1" applyFill="1" applyBorder="1" applyAlignment="1">
      <alignment horizontal="center" vertical="center" wrapText="1"/>
    </xf>
    <xf numFmtId="0" fontId="42" fillId="0" borderId="5" xfId="0" applyFont="1" applyFill="1" applyBorder="1" applyAlignment="1">
      <alignment horizontal="center" vertical="center" wrapText="1"/>
    </xf>
    <xf numFmtId="49" fontId="45" fillId="0" borderId="5" xfId="0" applyNumberFormat="1" applyFont="1" applyFill="1" applyBorder="1" applyAlignment="1">
      <alignment horizontal="center" vertical="center" wrapText="1"/>
    </xf>
    <xf numFmtId="0" fontId="45" fillId="0" borderId="5" xfId="0" applyFont="1" applyFill="1" applyBorder="1" applyAlignment="1">
      <alignment horizontal="center" vertical="center" wrapText="1"/>
    </xf>
    <xf numFmtId="0" fontId="28" fillId="0" borderId="5" xfId="0" applyFont="1" applyFill="1" applyBorder="1" applyAlignment="1">
      <alignment horizontal="center" vertical="center" wrapText="1"/>
    </xf>
    <xf numFmtId="177" fontId="28" fillId="0" borderId="5" xfId="0" applyNumberFormat="1" applyFont="1" applyFill="1" applyBorder="1" applyAlignment="1">
      <alignment horizontal="center" vertical="center" wrapText="1"/>
    </xf>
    <xf numFmtId="0" fontId="28" fillId="0" borderId="5" xfId="0" applyNumberFormat="1" applyFont="1" applyFill="1" applyBorder="1" applyAlignment="1">
      <alignment horizontal="center" vertical="center" wrapText="1"/>
    </xf>
    <xf numFmtId="176" fontId="46" fillId="0" borderId="5" xfId="0" applyNumberFormat="1" applyFont="1" applyFill="1" applyBorder="1" applyAlignment="1">
      <alignment horizontal="center" vertical="center" wrapText="1"/>
    </xf>
    <xf numFmtId="0" fontId="46" fillId="0" borderId="4" xfId="0" applyFont="1" applyFill="1" applyBorder="1" applyAlignment="1">
      <alignment horizontal="center" vertical="center" wrapText="1"/>
    </xf>
    <xf numFmtId="177" fontId="46" fillId="0" borderId="4" xfId="0" applyNumberFormat="1" applyFont="1" applyFill="1" applyBorder="1" applyAlignment="1">
      <alignment horizontal="center" vertical="center" wrapText="1"/>
    </xf>
    <xf numFmtId="0" fontId="46" fillId="0" borderId="4" xfId="0" applyNumberFormat="1" applyFont="1" applyFill="1" applyBorder="1" applyAlignment="1">
      <alignment horizontal="center" vertical="center" wrapText="1"/>
    </xf>
    <xf numFmtId="176" fontId="46" fillId="0" borderId="7" xfId="0" applyNumberFormat="1" applyFont="1" applyFill="1" applyBorder="1" applyAlignment="1">
      <alignment horizontal="center" vertical="center" wrapText="1"/>
    </xf>
    <xf numFmtId="176" fontId="46" fillId="0" borderId="4" xfId="0" applyNumberFormat="1" applyFont="1" applyFill="1" applyBorder="1" applyAlignment="1">
      <alignment horizontal="center" vertical="center" wrapText="1"/>
    </xf>
    <xf numFmtId="0" fontId="12" fillId="0" borderId="21" xfId="0" applyFont="1" applyFill="1" applyBorder="1" applyAlignment="1" applyProtection="1">
      <alignment horizontal="center" vertical="center" wrapText="1"/>
    </xf>
    <xf numFmtId="177" fontId="12" fillId="0" borderId="21" xfId="0" applyNumberFormat="1" applyFont="1" applyFill="1" applyBorder="1" applyAlignment="1" applyProtection="1">
      <alignment horizontal="center" vertical="center" wrapText="1"/>
    </xf>
    <xf numFmtId="0" fontId="12" fillId="0" borderId="21" xfId="0" applyNumberFormat="1" applyFont="1" applyFill="1" applyBorder="1" applyAlignment="1" applyProtection="1">
      <alignment horizontal="center" vertical="center" wrapText="1"/>
    </xf>
    <xf numFmtId="49" fontId="42" fillId="0" borderId="5" xfId="0" applyNumberFormat="1" applyFont="1" applyFill="1" applyBorder="1" applyAlignment="1" applyProtection="1">
      <alignment horizontal="center" vertical="center" wrapText="1"/>
    </xf>
    <xf numFmtId="0" fontId="42" fillId="0" borderId="5" xfId="0" applyFont="1" applyFill="1" applyBorder="1" applyAlignment="1" applyProtection="1">
      <alignment horizontal="center" vertical="center" wrapText="1"/>
    </xf>
    <xf numFmtId="177" fontId="12" fillId="0" borderId="5" xfId="0" applyNumberFormat="1" applyFont="1" applyFill="1" applyBorder="1" applyAlignment="1" applyProtection="1">
      <alignment horizontal="center" vertical="center" wrapText="1"/>
    </xf>
    <xf numFmtId="176" fontId="9" fillId="0" borderId="5" xfId="0" applyNumberFormat="1" applyFont="1" applyFill="1" applyBorder="1" applyAlignment="1" applyProtection="1">
      <alignment horizontal="center" vertical="center" wrapText="1"/>
    </xf>
    <xf numFmtId="0" fontId="5" fillId="0" borderId="4" xfId="0" applyFont="1" applyFill="1" applyBorder="1" applyAlignment="1" applyProtection="1">
      <alignment horizontal="center" vertical="center" wrapText="1"/>
    </xf>
    <xf numFmtId="177" fontId="5" fillId="0" borderId="4" xfId="0" applyNumberFormat="1" applyFont="1" applyFill="1" applyBorder="1" applyAlignment="1" applyProtection="1">
      <alignment horizontal="center" vertical="center" wrapText="1"/>
    </xf>
    <xf numFmtId="0" fontId="5" fillId="0" borderId="4" xfId="0" applyNumberFormat="1" applyFont="1" applyFill="1" applyBorder="1" applyAlignment="1" applyProtection="1">
      <alignment horizontal="center" vertical="center" wrapText="1"/>
    </xf>
    <xf numFmtId="0" fontId="11" fillId="0" borderId="5" xfId="0" applyFont="1" applyFill="1" applyBorder="1" applyAlignment="1" applyProtection="1">
      <alignment horizontal="center" vertical="center" wrapText="1"/>
    </xf>
    <xf numFmtId="177" fontId="11" fillId="0" borderId="5" xfId="0" applyNumberFormat="1" applyFont="1" applyFill="1" applyBorder="1" applyAlignment="1" applyProtection="1">
      <alignment horizontal="center" vertical="center" wrapText="1"/>
    </xf>
    <xf numFmtId="0" fontId="11" fillId="0" borderId="5" xfId="0" applyNumberFormat="1" applyFont="1" applyFill="1" applyBorder="1" applyAlignment="1" applyProtection="1">
      <alignment horizontal="center" vertical="center" wrapText="1"/>
    </xf>
    <xf numFmtId="176" fontId="9" fillId="0" borderId="21" xfId="0" applyNumberFormat="1" applyFont="1" applyFill="1" applyBorder="1" applyAlignment="1" applyProtection="1">
      <alignment horizontal="center" vertical="center" wrapText="1"/>
    </xf>
    <xf numFmtId="49" fontId="42" fillId="0" borderId="4" xfId="0" applyNumberFormat="1" applyFont="1" applyFill="1" applyBorder="1" applyAlignment="1" applyProtection="1">
      <alignment horizontal="center" vertical="center" wrapText="1"/>
    </xf>
    <xf numFmtId="177" fontId="42" fillId="0" borderId="4" xfId="0" applyNumberFormat="1" applyFont="1" applyFill="1" applyBorder="1" applyAlignment="1" applyProtection="1">
      <alignment horizontal="center" vertical="center" wrapText="1"/>
    </xf>
    <xf numFmtId="0" fontId="42" fillId="0" borderId="4" xfId="0" applyNumberFormat="1" applyFont="1" applyFill="1" applyBorder="1" applyAlignment="1" applyProtection="1">
      <alignment horizontal="center" vertical="center" wrapText="1"/>
    </xf>
    <xf numFmtId="176" fontId="15" fillId="0" borderId="4" xfId="0" applyNumberFormat="1" applyFont="1" applyFill="1" applyBorder="1" applyAlignment="1" applyProtection="1">
      <alignment horizontal="center" vertical="center" wrapText="1"/>
    </xf>
    <xf numFmtId="0" fontId="11" fillId="0" borderId="4" xfId="0" applyNumberFormat="1" applyFont="1" applyFill="1" applyBorder="1" applyAlignment="1" applyProtection="1">
      <alignment horizontal="center" vertical="center" wrapText="1"/>
    </xf>
    <xf numFmtId="177" fontId="11" fillId="0" borderId="4" xfId="0" applyNumberFormat="1" applyFont="1" applyFill="1" applyBorder="1" applyAlignment="1" applyProtection="1">
      <alignment horizontal="center" vertical="center" wrapText="1"/>
    </xf>
    <xf numFmtId="176" fontId="11" fillId="0" borderId="4" xfId="0" applyNumberFormat="1" applyFont="1" applyFill="1" applyBorder="1" applyAlignment="1" applyProtection="1">
      <alignment horizontal="center" vertical="center" wrapText="1"/>
    </xf>
    <xf numFmtId="177" fontId="30" fillId="0" borderId="4" xfId="0" applyNumberFormat="1" applyFont="1" applyFill="1" applyBorder="1" applyAlignment="1">
      <alignment horizontal="center" vertical="center" wrapText="1"/>
    </xf>
    <xf numFmtId="177" fontId="12" fillId="0" borderId="4" xfId="0" applyNumberFormat="1" applyFont="1" applyFill="1" applyBorder="1" applyAlignment="1">
      <alignment horizontal="center" vertical="center" wrapText="1"/>
    </xf>
    <xf numFmtId="176" fontId="12" fillId="0" borderId="26" xfId="0" applyNumberFormat="1" applyFont="1" applyFill="1" applyBorder="1" applyAlignment="1" applyProtection="1">
      <alignment horizontal="center" vertical="center" wrapText="1"/>
    </xf>
    <xf numFmtId="49" fontId="12" fillId="0" borderId="21" xfId="0" applyNumberFormat="1" applyFont="1" applyFill="1" applyBorder="1" applyAlignment="1" applyProtection="1">
      <alignment horizontal="center" vertical="center" wrapText="1"/>
    </xf>
    <xf numFmtId="49" fontId="12" fillId="0" borderId="4" xfId="0" applyNumberFormat="1" applyFont="1" applyFill="1" applyBorder="1" applyAlignment="1" applyProtection="1">
      <alignment horizontal="center" vertical="center" wrapText="1"/>
    </xf>
    <xf numFmtId="49" fontId="11" fillId="0" borderId="4" xfId="0" applyNumberFormat="1" applyFont="1" applyFill="1" applyBorder="1" applyAlignment="1" applyProtection="1">
      <alignment horizontal="center" vertical="center" wrapText="1"/>
    </xf>
    <xf numFmtId="49" fontId="30" fillId="0" borderId="4" xfId="0" applyNumberFormat="1" applyFont="1" applyFill="1" applyBorder="1" applyAlignment="1">
      <alignment horizontal="left" vertical="center" wrapText="1"/>
    </xf>
    <xf numFmtId="49" fontId="12" fillId="0" borderId="4" xfId="0" applyNumberFormat="1" applyFont="1" applyFill="1" applyBorder="1" applyAlignment="1">
      <alignment horizontal="left" vertical="center" wrapText="1"/>
    </xf>
    <xf numFmtId="177" fontId="12" fillId="0" borderId="4" xfId="0" applyNumberFormat="1" applyFont="1" applyFill="1" applyBorder="1" applyAlignment="1" applyProtection="1">
      <alignment horizontal="center" vertical="center" wrapText="1"/>
    </xf>
    <xf numFmtId="49" fontId="42" fillId="0" borderId="6" xfId="0" applyNumberFormat="1" applyFont="1" applyFill="1" applyBorder="1" applyAlignment="1" applyProtection="1">
      <alignment horizontal="center" vertical="center" wrapText="1"/>
    </xf>
    <xf numFmtId="0" fontId="42" fillId="0" borderId="6" xfId="0" applyFont="1" applyFill="1" applyBorder="1" applyAlignment="1" applyProtection="1">
      <alignment horizontal="center" vertical="center" wrapText="1"/>
    </xf>
    <xf numFmtId="0" fontId="11" fillId="0" borderId="6" xfId="0" applyFont="1" applyFill="1" applyBorder="1" applyAlignment="1" applyProtection="1">
      <alignment horizontal="center" vertical="center" wrapText="1"/>
    </xf>
    <xf numFmtId="0" fontId="47" fillId="0" borderId="1" xfId="0" applyFont="1" applyFill="1" applyBorder="1" applyAlignment="1" applyProtection="1">
      <alignment horizontal="center" vertical="center" wrapText="1"/>
    </xf>
    <xf numFmtId="0" fontId="28" fillId="0" borderId="6" xfId="0" applyFont="1" applyFill="1" applyBorder="1" applyAlignment="1">
      <alignment horizontal="center" vertical="center" wrapText="1"/>
    </xf>
    <xf numFmtId="176" fontId="46" fillId="0" borderId="6" xfId="0" applyNumberFormat="1" applyFont="1" applyFill="1" applyBorder="1" applyAlignment="1">
      <alignment horizontal="center" vertical="center" wrapText="1"/>
    </xf>
    <xf numFmtId="49" fontId="36" fillId="0" borderId="21" xfId="0" applyNumberFormat="1" applyFont="1" applyFill="1" applyBorder="1" applyAlignment="1">
      <alignment horizontal="center" vertical="center" wrapText="1"/>
    </xf>
    <xf numFmtId="0" fontId="48" fillId="0" borderId="5"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36" fillId="0" borderId="4" xfId="0" applyFont="1" applyFill="1" applyBorder="1" applyAlignment="1">
      <alignment horizontal="center" vertical="center" wrapText="1"/>
    </xf>
    <xf numFmtId="177" fontId="3" fillId="0" borderId="4" xfId="0" applyNumberFormat="1" applyFont="1" applyFill="1" applyBorder="1" applyAlignment="1">
      <alignment horizontal="center" vertical="center" wrapText="1"/>
    </xf>
    <xf numFmtId="0" fontId="28" fillId="0" borderId="4" xfId="0" applyFont="1" applyFill="1" applyBorder="1" applyAlignment="1">
      <alignment horizontal="center" vertical="center" wrapText="1"/>
    </xf>
    <xf numFmtId="49" fontId="3" fillId="0" borderId="4" xfId="0" applyNumberFormat="1" applyFont="1" applyFill="1" applyBorder="1" applyAlignment="1">
      <alignment horizontal="center" vertical="center" wrapText="1"/>
    </xf>
    <xf numFmtId="0" fontId="12" fillId="0" borderId="0" xfId="0" applyFont="1" applyFill="1">
      <alignment vertical="center"/>
    </xf>
    <xf numFmtId="180" fontId="14" fillId="0" borderId="0" xfId="0" applyNumberFormat="1" applyFont="1" applyAlignment="1">
      <alignment horizontal="center" vertical="center" wrapText="1"/>
    </xf>
    <xf numFmtId="180" fontId="14" fillId="0" borderId="0" xfId="0" applyNumberFormat="1" applyFont="1" applyFill="1" applyAlignment="1">
      <alignment horizontal="center" vertical="center" wrapText="1"/>
    </xf>
    <xf numFmtId="180" fontId="0" fillId="0" borderId="0" xfId="0" applyNumberFormat="1">
      <alignment vertical="center"/>
    </xf>
    <xf numFmtId="180" fontId="4" fillId="0" borderId="0" xfId="0" applyNumberFormat="1" applyFont="1" applyAlignment="1">
      <alignment horizontal="center" vertical="center" wrapText="1"/>
    </xf>
    <xf numFmtId="180" fontId="49" fillId="2" borderId="11" xfId="0" applyNumberFormat="1" applyFont="1" applyFill="1" applyBorder="1" applyAlignment="1" applyProtection="1">
      <alignment horizontal="center" vertical="center"/>
    </xf>
    <xf numFmtId="180" fontId="49" fillId="2" borderId="27" xfId="0" applyNumberFormat="1" applyFont="1" applyFill="1" applyBorder="1" applyAlignment="1" applyProtection="1">
      <alignment horizontal="center" vertical="center" wrapText="1"/>
    </xf>
    <xf numFmtId="180" fontId="49" fillId="2" borderId="0" xfId="0" applyNumberFormat="1" applyFont="1" applyFill="1" applyAlignment="1">
      <alignment horizontal="center" vertical="center" wrapText="1"/>
    </xf>
    <xf numFmtId="180" fontId="50" fillId="2" borderId="1" xfId="0" applyNumberFormat="1" applyFont="1" applyFill="1" applyBorder="1" applyAlignment="1" applyProtection="1">
      <alignment horizontal="center" vertical="center"/>
    </xf>
    <xf numFmtId="180" fontId="49" fillId="2" borderId="1" xfId="0" applyNumberFormat="1" applyFont="1" applyFill="1" applyBorder="1" applyAlignment="1" applyProtection="1">
      <alignment horizontal="center" vertical="center" wrapText="1"/>
    </xf>
    <xf numFmtId="180" fontId="49" fillId="2" borderId="3" xfId="0" applyNumberFormat="1" applyFont="1" applyFill="1" applyBorder="1" applyAlignment="1" applyProtection="1">
      <alignment horizontal="center" vertical="center"/>
    </xf>
    <xf numFmtId="180" fontId="49" fillId="2" borderId="1" xfId="0" applyNumberFormat="1" applyFont="1" applyFill="1" applyBorder="1" applyAlignment="1" applyProtection="1">
      <alignment horizontal="center" vertical="center"/>
    </xf>
    <xf numFmtId="180" fontId="49" fillId="2" borderId="28" xfId="0" applyNumberFormat="1" applyFont="1" applyFill="1" applyBorder="1" applyAlignment="1" applyProtection="1">
      <alignment horizontal="center" vertical="center"/>
    </xf>
    <xf numFmtId="180" fontId="49" fillId="2" borderId="29" xfId="0" applyNumberFormat="1" applyFont="1" applyFill="1" applyBorder="1" applyAlignment="1" applyProtection="1">
      <alignment horizontal="center" vertical="center"/>
    </xf>
    <xf numFmtId="180" fontId="3" fillId="0" borderId="1" xfId="0" applyNumberFormat="1" applyFont="1" applyBorder="1" applyAlignment="1" applyProtection="1">
      <alignment horizontal="center" vertical="center"/>
    </xf>
    <xf numFmtId="180" fontId="5" fillId="0" borderId="1" xfId="0" applyNumberFormat="1" applyFont="1" applyBorder="1" applyAlignment="1" applyProtection="1">
      <alignment horizontal="center" vertical="center"/>
    </xf>
    <xf numFmtId="180" fontId="37" fillId="0" borderId="1" xfId="0" applyNumberFormat="1" applyFont="1" applyBorder="1" applyAlignment="1" applyProtection="1">
      <alignment horizontal="center" vertical="center"/>
    </xf>
    <xf numFmtId="180" fontId="3" fillId="0" borderId="1" xfId="0" applyNumberFormat="1" applyFont="1" applyFill="1" applyBorder="1" applyAlignment="1" applyProtection="1">
      <alignment horizontal="center" vertical="center"/>
    </xf>
    <xf numFmtId="180" fontId="5" fillId="0" borderId="1" xfId="0" applyNumberFormat="1" applyFont="1" applyFill="1" applyBorder="1" applyAlignment="1" applyProtection="1">
      <alignment horizontal="center" vertical="center"/>
    </xf>
    <xf numFmtId="180" fontId="37" fillId="0" borderId="1" xfId="0" applyNumberFormat="1" applyFont="1" applyFill="1" applyBorder="1" applyAlignment="1" applyProtection="1">
      <alignment horizontal="center" vertical="center" wrapText="1"/>
    </xf>
    <xf numFmtId="180" fontId="9" fillId="0" borderId="4" xfId="0" applyNumberFormat="1" applyFont="1" applyFill="1" applyBorder="1" applyAlignment="1">
      <alignment horizontal="center" vertical="center" wrapText="1"/>
    </xf>
    <xf numFmtId="180" fontId="37" fillId="0" borderId="4" xfId="0" applyNumberFormat="1" applyFont="1" applyFill="1" applyBorder="1" applyAlignment="1">
      <alignment horizontal="center" vertical="center" wrapText="1"/>
    </xf>
    <xf numFmtId="180" fontId="45" fillId="0" borderId="4" xfId="0" applyNumberFormat="1" applyFont="1" applyFill="1" applyBorder="1" applyAlignment="1">
      <alignment horizontal="center" vertical="center" wrapText="1"/>
    </xf>
    <xf numFmtId="180" fontId="30" fillId="0" borderId="4" xfId="0" applyNumberFormat="1" applyFont="1" applyFill="1" applyBorder="1" applyAlignment="1">
      <alignment horizontal="center" vertical="center"/>
    </xf>
    <xf numFmtId="180" fontId="5" fillId="0" borderId="1" xfId="0" applyNumberFormat="1" applyFont="1" applyBorder="1" applyAlignment="1" applyProtection="1">
      <alignment horizontal="center" vertical="center" wrapText="1"/>
    </xf>
    <xf numFmtId="180" fontId="37" fillId="0" borderId="1" xfId="0" applyNumberFormat="1" applyFont="1" applyBorder="1" applyAlignment="1" applyProtection="1">
      <alignment horizontal="center" vertical="center" wrapText="1"/>
    </xf>
    <xf numFmtId="180" fontId="50" fillId="2" borderId="0" xfId="0" applyNumberFormat="1" applyFont="1" applyFill="1" applyAlignment="1">
      <alignment horizontal="center" vertical="center"/>
    </xf>
    <xf numFmtId="180" fontId="50" fillId="2" borderId="27" xfId="0" applyNumberFormat="1" applyFont="1" applyFill="1" applyBorder="1" applyAlignment="1" applyProtection="1">
      <alignment horizontal="center" vertical="center"/>
    </xf>
    <xf numFmtId="180" fontId="49" fillId="2" borderId="0" xfId="0" applyNumberFormat="1" applyFont="1" applyFill="1" applyAlignment="1">
      <alignment horizontal="center" vertical="center"/>
    </xf>
    <xf numFmtId="180" fontId="49" fillId="2" borderId="30" xfId="0" applyNumberFormat="1" applyFont="1" applyFill="1" applyBorder="1" applyAlignment="1" applyProtection="1">
      <alignment horizontal="center" vertical="center"/>
    </xf>
    <xf numFmtId="180" fontId="50" fillId="2" borderId="28" xfId="0" applyNumberFormat="1" applyFont="1" applyFill="1" applyBorder="1" applyAlignment="1" applyProtection="1">
      <alignment horizontal="center" vertical="center"/>
    </xf>
    <xf numFmtId="180" fontId="30" fillId="0" borderId="4" xfId="0" applyNumberFormat="1" applyFont="1" applyFill="1" applyBorder="1" applyAlignment="1">
      <alignment horizontal="center" vertical="center" wrapText="1"/>
    </xf>
    <xf numFmtId="180" fontId="50" fillId="2" borderId="10" xfId="0" applyNumberFormat="1" applyFont="1" applyFill="1" applyBorder="1" applyAlignment="1" applyProtection="1">
      <alignment horizontal="center" vertical="center"/>
    </xf>
    <xf numFmtId="180" fontId="50" fillId="2" borderId="30" xfId="0" applyNumberFormat="1" applyFont="1" applyFill="1" applyBorder="1" applyAlignment="1" applyProtection="1">
      <alignment horizontal="center" vertical="center"/>
    </xf>
    <xf numFmtId="180" fontId="50" fillId="2" borderId="3" xfId="0" applyNumberFormat="1" applyFont="1" applyFill="1" applyBorder="1" applyAlignment="1" applyProtection="1">
      <alignment horizontal="center" vertical="center"/>
    </xf>
    <xf numFmtId="180" fontId="49" fillId="2" borderId="18" xfId="0" applyNumberFormat="1" applyFont="1" applyFill="1" applyBorder="1" applyAlignment="1" applyProtection="1">
      <alignment horizontal="center" vertical="center" wrapText="1"/>
    </xf>
    <xf numFmtId="180" fontId="49" fillId="2" borderId="23" xfId="0" applyNumberFormat="1" applyFont="1" applyFill="1" applyBorder="1" applyAlignment="1" applyProtection="1">
      <alignment horizontal="center" vertical="center" wrapText="1"/>
    </xf>
    <xf numFmtId="180" fontId="49" fillId="2" borderId="17" xfId="0" applyNumberFormat="1" applyFont="1" applyFill="1" applyBorder="1" applyAlignment="1" applyProtection="1">
      <alignment horizontal="center" vertical="center" wrapText="1"/>
    </xf>
    <xf numFmtId="180" fontId="49" fillId="2" borderId="31" xfId="0" applyNumberFormat="1" applyFont="1" applyFill="1" applyBorder="1" applyAlignment="1" applyProtection="1">
      <alignment horizontal="center" vertical="center" wrapText="1"/>
    </xf>
    <xf numFmtId="180" fontId="49" fillId="2" borderId="27" xfId="0" applyNumberFormat="1" applyFont="1" applyFill="1" applyBorder="1" applyAlignment="1" applyProtection="1">
      <alignment horizontal="center" vertical="center"/>
    </xf>
    <xf numFmtId="180" fontId="49" fillId="2" borderId="32" xfId="0" applyNumberFormat="1" applyFont="1" applyFill="1" applyBorder="1" applyAlignment="1" applyProtection="1">
      <alignment horizontal="center" vertical="center"/>
    </xf>
    <xf numFmtId="180" fontId="49" fillId="2" borderId="17" xfId="0" applyNumberFormat="1" applyFont="1" applyFill="1" applyBorder="1" applyAlignment="1" applyProtection="1">
      <alignment horizontal="center" vertical="center"/>
    </xf>
    <xf numFmtId="180" fontId="49" fillId="2" borderId="31" xfId="0" applyNumberFormat="1" applyFont="1" applyFill="1" applyBorder="1" applyAlignment="1" applyProtection="1">
      <alignment horizontal="center" vertical="center"/>
    </xf>
    <xf numFmtId="180" fontId="50" fillId="2" borderId="18" xfId="0" applyNumberFormat="1" applyFont="1" applyFill="1" applyBorder="1" applyAlignment="1" applyProtection="1">
      <alignment horizontal="center" vertical="center"/>
    </xf>
    <xf numFmtId="180" fontId="50" fillId="2" borderId="23" xfId="0" applyNumberFormat="1" applyFont="1" applyFill="1" applyBorder="1" applyAlignment="1" applyProtection="1">
      <alignment horizontal="center" vertical="center"/>
    </xf>
    <xf numFmtId="180" fontId="50" fillId="2" borderId="32" xfId="0" applyNumberFormat="1" applyFont="1" applyFill="1" applyBorder="1" applyAlignment="1" applyProtection="1">
      <alignment horizontal="center" vertical="center"/>
    </xf>
    <xf numFmtId="180" fontId="50" fillId="2" borderId="17" xfId="0" applyNumberFormat="1" applyFont="1" applyFill="1" applyBorder="1" applyAlignment="1" applyProtection="1">
      <alignment horizontal="center" vertical="center"/>
    </xf>
    <xf numFmtId="180" fontId="50" fillId="2" borderId="31" xfId="0" applyNumberFormat="1" applyFont="1" applyFill="1" applyBorder="1" applyAlignment="1" applyProtection="1">
      <alignment horizontal="center" vertical="center"/>
    </xf>
    <xf numFmtId="180" fontId="39" fillId="3" borderId="0" xfId="0" applyNumberFormat="1" applyFont="1" applyFill="1" applyAlignment="1">
      <alignment horizontal="center" vertical="center"/>
    </xf>
    <xf numFmtId="180" fontId="25" fillId="3" borderId="0" xfId="0" applyNumberFormat="1" applyFont="1" applyFill="1" applyAlignment="1">
      <alignment horizontal="center" vertical="center"/>
    </xf>
    <xf numFmtId="180" fontId="50" fillId="2" borderId="23" xfId="0" applyNumberFormat="1" applyFont="1" applyFill="1" applyBorder="1" applyAlignment="1" applyProtection="1">
      <alignment horizontal="center" vertical="center" wrapText="1"/>
    </xf>
    <xf numFmtId="180" fontId="50" fillId="2" borderId="32" xfId="0" applyNumberFormat="1" applyFont="1" applyFill="1" applyBorder="1" applyAlignment="1" applyProtection="1">
      <alignment horizontal="center" vertical="center" wrapText="1"/>
    </xf>
    <xf numFmtId="180" fontId="50" fillId="2" borderId="17" xfId="0" applyNumberFormat="1" applyFont="1" applyFill="1" applyBorder="1" applyAlignment="1" applyProtection="1">
      <alignment horizontal="center" vertical="center" wrapText="1"/>
    </xf>
    <xf numFmtId="180" fontId="50" fillId="2" borderId="31" xfId="0" applyNumberFormat="1" applyFont="1" applyFill="1" applyBorder="1" applyAlignment="1" applyProtection="1">
      <alignment horizontal="center" vertical="center" wrapText="1"/>
    </xf>
    <xf numFmtId="0" fontId="14" fillId="0" borderId="0" xfId="0" applyFont="1" applyAlignment="1">
      <alignment horizontal="center" vertical="center" wrapText="1"/>
    </xf>
    <xf numFmtId="0" fontId="14" fillId="0" borderId="0" xfId="0" applyFont="1" applyFill="1" applyAlignment="1">
      <alignment horizontal="center" vertical="center" wrapText="1"/>
    </xf>
    <xf numFmtId="0" fontId="49" fillId="2" borderId="4" xfId="0" applyFont="1" applyFill="1" applyBorder="1" applyAlignment="1" applyProtection="1">
      <alignment horizontal="center" vertical="center"/>
    </xf>
    <xf numFmtId="0" fontId="49" fillId="2" borderId="4" xfId="0" applyFont="1" applyFill="1" applyBorder="1" applyAlignment="1" applyProtection="1">
      <alignment horizontal="center" vertical="center" wrapText="1"/>
    </xf>
    <xf numFmtId="0" fontId="49" fillId="2" borderId="4" xfId="0" applyFont="1" applyFill="1" applyBorder="1" applyAlignment="1">
      <alignment horizontal="center" vertical="center" wrapText="1"/>
    </xf>
    <xf numFmtId="0" fontId="50" fillId="2" borderId="4" xfId="0" applyFont="1" applyFill="1" applyBorder="1" applyAlignment="1" applyProtection="1">
      <alignment horizontal="center" vertical="center"/>
    </xf>
    <xf numFmtId="0" fontId="3" fillId="0" borderId="11" xfId="0" applyFont="1" applyFill="1" applyBorder="1" applyAlignment="1" applyProtection="1">
      <alignment horizontal="center" vertical="center"/>
    </xf>
    <xf numFmtId="0" fontId="5" fillId="0" borderId="11" xfId="0" applyFont="1" applyFill="1" applyBorder="1" applyAlignment="1" applyProtection="1">
      <alignment horizontal="center" vertical="center"/>
    </xf>
    <xf numFmtId="180" fontId="37" fillId="0" borderId="11" xfId="0" applyNumberFormat="1" applyFont="1" applyFill="1" applyBorder="1" applyAlignment="1" applyProtection="1">
      <alignment horizontal="center" vertical="center"/>
    </xf>
    <xf numFmtId="0" fontId="14" fillId="0" borderId="1" xfId="0" applyFont="1" applyFill="1" applyBorder="1" applyAlignment="1" applyProtection="1">
      <alignment horizontal="center" vertical="center" wrapText="1"/>
    </xf>
    <xf numFmtId="0" fontId="51" fillId="0" borderId="4" xfId="0" applyFont="1" applyFill="1" applyBorder="1" applyAlignment="1">
      <alignment horizontal="center" vertical="center" wrapText="1"/>
    </xf>
    <xf numFmtId="176" fontId="14" fillId="0" borderId="0" xfId="0" applyNumberFormat="1" applyFont="1" applyAlignment="1">
      <alignment horizontal="center" vertical="center" wrapText="1"/>
    </xf>
    <xf numFmtId="0" fontId="49" fillId="2" borderId="14" xfId="0" applyFont="1" applyFill="1" applyBorder="1" applyAlignment="1">
      <alignment horizontal="center" vertical="center" wrapText="1"/>
    </xf>
    <xf numFmtId="0" fontId="49" fillId="2" borderId="33" xfId="0" applyFont="1" applyFill="1" applyBorder="1" applyAlignment="1">
      <alignment horizontal="center" vertical="center" wrapText="1"/>
    </xf>
    <xf numFmtId="0" fontId="49" fillId="2" borderId="34" xfId="0" applyFont="1" applyFill="1" applyBorder="1" applyAlignment="1">
      <alignment horizontal="center" vertical="center" wrapText="1"/>
    </xf>
    <xf numFmtId="0" fontId="50" fillId="2" borderId="35" xfId="0" applyFont="1" applyFill="1" applyBorder="1" applyAlignment="1" applyProtection="1">
      <alignment horizontal="center" vertical="center"/>
    </xf>
    <xf numFmtId="0" fontId="50" fillId="2" borderId="4" xfId="0" applyFont="1" applyFill="1" applyBorder="1" applyAlignment="1">
      <alignment horizontal="center" vertical="center"/>
    </xf>
    <xf numFmtId="0" fontId="49" fillId="2" borderId="20" xfId="0" applyFont="1" applyFill="1" applyBorder="1" applyAlignment="1">
      <alignment horizontal="center" vertical="center" wrapText="1"/>
    </xf>
    <xf numFmtId="0" fontId="49" fillId="2" borderId="36" xfId="0" applyFont="1" applyFill="1" applyBorder="1" applyAlignment="1">
      <alignment horizontal="center" vertical="center" wrapText="1"/>
    </xf>
    <xf numFmtId="0" fontId="49" fillId="2" borderId="37" xfId="0" applyFont="1" applyFill="1" applyBorder="1" applyAlignment="1">
      <alignment horizontal="center" vertical="center" wrapText="1"/>
    </xf>
    <xf numFmtId="0" fontId="49" fillId="2" borderId="31" xfId="0" applyFont="1" applyFill="1" applyBorder="1" applyAlignment="1" applyProtection="1">
      <alignment horizontal="center" vertical="center"/>
    </xf>
    <xf numFmtId="0" fontId="49" fillId="2" borderId="11" xfId="0" applyFont="1" applyFill="1" applyBorder="1" applyAlignment="1" applyProtection="1">
      <alignment horizontal="center" vertical="center"/>
    </xf>
    <xf numFmtId="0" fontId="49" fillId="2" borderId="3" xfId="0" applyFont="1" applyFill="1" applyBorder="1" applyAlignment="1" applyProtection="1">
      <alignment horizontal="center" vertical="center"/>
    </xf>
    <xf numFmtId="0" fontId="50" fillId="2" borderId="1" xfId="0" applyFont="1" applyFill="1" applyBorder="1" applyAlignment="1" applyProtection="1">
      <alignment horizontal="center" vertical="center"/>
    </xf>
    <xf numFmtId="0" fontId="49" fillId="2" borderId="1" xfId="0" applyFont="1" applyFill="1" applyBorder="1" applyAlignment="1" applyProtection="1">
      <alignment horizontal="center" vertical="center"/>
    </xf>
    <xf numFmtId="0" fontId="50" fillId="2" borderId="3" xfId="0" applyFont="1" applyFill="1" applyBorder="1" applyAlignment="1" applyProtection="1">
      <alignment horizontal="center" vertical="center"/>
    </xf>
    <xf numFmtId="180" fontId="37" fillId="0" borderId="1" xfId="0" applyNumberFormat="1" applyFont="1" applyFill="1" applyBorder="1" applyAlignment="1" applyProtection="1">
      <alignment horizontal="center" vertical="center"/>
    </xf>
    <xf numFmtId="0" fontId="49" fillId="2" borderId="28" xfId="0" applyFont="1" applyFill="1" applyBorder="1" applyAlignment="1" applyProtection="1">
      <alignment horizontal="center" vertical="center"/>
    </xf>
    <xf numFmtId="0" fontId="49" fillId="2" borderId="29" xfId="0" applyFont="1" applyFill="1" applyBorder="1" applyAlignment="1" applyProtection="1">
      <alignment horizontal="center" vertical="center"/>
    </xf>
    <xf numFmtId="0" fontId="50" fillId="2" borderId="11" xfId="0" applyFont="1" applyFill="1" applyBorder="1" applyAlignment="1" applyProtection="1">
      <alignment horizontal="center" vertical="center"/>
    </xf>
    <xf numFmtId="0" fontId="50" fillId="2" borderId="10" xfId="0" applyFont="1" applyFill="1" applyBorder="1" applyAlignment="1" applyProtection="1">
      <alignment horizontal="center" vertical="center"/>
    </xf>
    <xf numFmtId="0" fontId="50" fillId="2" borderId="30" xfId="0" applyFont="1" applyFill="1" applyBorder="1" applyAlignment="1" applyProtection="1">
      <alignment horizontal="center" vertical="center"/>
    </xf>
    <xf numFmtId="0" fontId="50" fillId="2" borderId="17" xfId="0" applyFont="1" applyFill="1" applyBorder="1" applyAlignment="1" applyProtection="1">
      <alignment horizontal="center" vertical="center"/>
    </xf>
    <xf numFmtId="0" fontId="49" fillId="2" borderId="18" xfId="0" applyFont="1" applyFill="1" applyBorder="1" applyAlignment="1" applyProtection="1">
      <alignment horizontal="center" vertical="center" wrapText="1"/>
    </xf>
    <xf numFmtId="0" fontId="49" fillId="2" borderId="23" xfId="0" applyFont="1" applyFill="1" applyBorder="1" applyAlignment="1" applyProtection="1">
      <alignment horizontal="center" vertical="center" wrapText="1"/>
    </xf>
    <xf numFmtId="0" fontId="49" fillId="2" borderId="17" xfId="0" applyFont="1" applyFill="1" applyBorder="1" applyAlignment="1" applyProtection="1">
      <alignment horizontal="center" vertical="center" wrapText="1"/>
    </xf>
    <xf numFmtId="0" fontId="49" fillId="2" borderId="31" xfId="0" applyFont="1" applyFill="1" applyBorder="1" applyAlignment="1" applyProtection="1">
      <alignment horizontal="center" vertical="center" wrapText="1"/>
    </xf>
    <xf numFmtId="0" fontId="49" fillId="2" borderId="27" xfId="0" applyFont="1" applyFill="1" applyBorder="1" applyAlignment="1" applyProtection="1">
      <alignment horizontal="center" vertical="center"/>
    </xf>
    <xf numFmtId="0" fontId="49" fillId="2" borderId="32" xfId="0" applyFont="1" applyFill="1" applyBorder="1" applyAlignment="1" applyProtection="1">
      <alignment horizontal="center" vertical="center"/>
    </xf>
    <xf numFmtId="0" fontId="49" fillId="2" borderId="17" xfId="0" applyFont="1" applyFill="1" applyBorder="1" applyAlignment="1" applyProtection="1">
      <alignment horizontal="center" vertical="center"/>
    </xf>
    <xf numFmtId="0" fontId="49" fillId="2" borderId="0" xfId="0" applyFont="1" applyFill="1" applyBorder="1" applyAlignment="1" applyProtection="1">
      <alignment horizontal="center" vertical="center"/>
    </xf>
    <xf numFmtId="0" fontId="50" fillId="2" borderId="0" xfId="0" applyFont="1" applyFill="1" applyBorder="1" applyAlignment="1" applyProtection="1">
      <alignment horizontal="center" vertical="center"/>
    </xf>
    <xf numFmtId="0" fontId="50" fillId="2" borderId="28" xfId="0" applyFont="1" applyFill="1" applyBorder="1" applyAlignment="1" applyProtection="1">
      <alignment horizontal="center" vertical="center"/>
    </xf>
    <xf numFmtId="0" fontId="50" fillId="2" borderId="23" xfId="0" applyFont="1" applyFill="1" applyBorder="1" applyAlignment="1" applyProtection="1">
      <alignment horizontal="center" vertical="center"/>
    </xf>
    <xf numFmtId="0" fontId="50" fillId="2" borderId="27" xfId="0" applyFont="1" applyFill="1" applyBorder="1" applyAlignment="1" applyProtection="1">
      <alignment horizontal="center" vertical="center"/>
    </xf>
    <xf numFmtId="0" fontId="50" fillId="2" borderId="32" xfId="0" applyFont="1" applyFill="1" applyBorder="1" applyAlignment="1" applyProtection="1">
      <alignment horizontal="center" vertical="center"/>
    </xf>
    <xf numFmtId="0" fontId="50" fillId="2" borderId="31" xfId="0" applyFont="1" applyFill="1" applyBorder="1" applyAlignment="1" applyProtection="1">
      <alignment horizontal="center" vertical="center"/>
    </xf>
    <xf numFmtId="0" fontId="39" fillId="3" borderId="0" xfId="0" applyFont="1" applyFill="1" applyAlignment="1">
      <alignment horizontal="center" vertical="center"/>
    </xf>
    <xf numFmtId="0" fontId="25" fillId="3" borderId="0" xfId="0" applyFont="1" applyFill="1" applyAlignment="1">
      <alignment horizontal="center" vertical="center"/>
    </xf>
    <xf numFmtId="0" fontId="50" fillId="2" borderId="18" xfId="0" applyFont="1" applyFill="1" applyBorder="1" applyAlignment="1" applyProtection="1">
      <alignment horizontal="center" vertical="center"/>
    </xf>
    <xf numFmtId="0" fontId="50" fillId="2" borderId="23" xfId="0" applyFont="1" applyFill="1" applyBorder="1" applyAlignment="1" applyProtection="1">
      <alignment horizontal="center" vertical="center" wrapText="1"/>
    </xf>
    <xf numFmtId="0" fontId="49" fillId="2" borderId="27" xfId="0" applyFont="1" applyFill="1" applyBorder="1" applyAlignment="1" applyProtection="1">
      <alignment horizontal="center" vertical="center" wrapText="1"/>
    </xf>
    <xf numFmtId="0" fontId="50" fillId="2" borderId="32" xfId="0" applyFont="1" applyFill="1" applyBorder="1" applyAlignment="1" applyProtection="1">
      <alignment horizontal="center" vertical="center" wrapText="1"/>
    </xf>
    <xf numFmtId="0" fontId="50" fillId="2" borderId="17" xfId="0" applyFont="1" applyFill="1" applyBorder="1" applyAlignment="1" applyProtection="1">
      <alignment horizontal="center" vertical="center" wrapText="1"/>
    </xf>
    <xf numFmtId="0" fontId="50" fillId="2" borderId="31" xfId="0" applyFont="1" applyFill="1" applyBorder="1" applyAlignment="1" applyProtection="1">
      <alignment horizontal="center" vertical="center"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常规 2 2 2 3" xfId="41"/>
    <cellStyle name="20% - 强调文字颜色 4" xfId="42" builtinId="42"/>
    <cellStyle name="40% - 强调文字颜色 4" xfId="43" builtinId="43"/>
    <cellStyle name="常规 3 3" xfId="44"/>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indexed="37"/>
      </font>
      <fill>
        <patternFill patternType="solid">
          <bgColor rgb="FFFFC7CE"/>
        </patternFill>
      </fill>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customXml" Target="../customXml/item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22320;&#27979;&#31185;\Documents\WeChat%20Files\wxid_qtzsuwdc4vt022\FileStorage\File\2024-10\&#26446;&#23478;&#22741;2025&#24180;&#25237;&#36164;&#35745;&#21010;&#21450;2025&#24180;&#19968;&#23395;&#24230;&#35745;&#21010;&#65288;9.30&#25253;&#65289;.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投资计划汇总"/>
      <sheetName val="2025年一季度投资计划汇总"/>
      <sheetName val="资本化"/>
      <sheetName val="费用化"/>
      <sheetName val="科技"/>
      <sheetName val="维简费"/>
      <sheetName val="安全费"/>
      <sheetName val="矿山环境治理基金"/>
    </sheetNames>
    <sheetDataSet>
      <sheetData sheetId="0" refreshError="1"/>
      <sheetData sheetId="1" refreshError="1"/>
      <sheetData sheetId="2" refreshError="1">
        <row r="22">
          <cell r="H22">
            <v>0</v>
          </cell>
        </row>
        <row r="37">
          <cell r="H37">
            <v>0</v>
          </cell>
        </row>
        <row r="84">
          <cell r="H84">
            <v>1300</v>
          </cell>
        </row>
        <row r="92">
          <cell r="A92" t="str">
            <v>8</v>
          </cell>
        </row>
        <row r="94">
          <cell r="H94">
            <v>0</v>
          </cell>
        </row>
      </sheetData>
      <sheetData sheetId="3" refreshError="1">
        <row r="91">
          <cell r="F91">
            <v>1406</v>
          </cell>
          <cell r="G91">
            <v>135</v>
          </cell>
        </row>
      </sheetData>
      <sheetData sheetId="4" refreshError="1"/>
      <sheetData sheetId="5" refreshError="1">
        <row r="47">
          <cell r="G47">
            <v>19320</v>
          </cell>
          <cell r="H47">
            <v>1834.99</v>
          </cell>
        </row>
      </sheetData>
      <sheetData sheetId="6" refreshError="1"/>
      <sheetData sheetId="7" refreshError="1">
        <row r="4">
          <cell r="F4">
            <v>276.3</v>
          </cell>
          <cell r="G4">
            <v>34.15</v>
          </cell>
        </row>
        <row r="11">
          <cell r="A11">
            <v>6</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outlinePr summaryBelow="0" summaryRight="0"/>
  </sheetPr>
  <dimension ref="A1:CK32"/>
  <sheetViews>
    <sheetView topLeftCell="A3" workbookViewId="0">
      <pane xSplit="3" topLeftCell="CC1" activePane="topRight" state="frozen"/>
      <selection/>
      <selection pane="topRight" activeCell="A13" sqref="$A13:$XFD13"/>
    </sheetView>
  </sheetViews>
  <sheetFormatPr defaultColWidth="9" defaultRowHeight="13.5" customHeight="1"/>
  <cols>
    <col min="1" max="1" width="11.6692307692308" style="496" customWidth="1"/>
    <col min="2" max="2" width="19.5" style="496" customWidth="1"/>
    <col min="3" max="3" width="13.1692307692308" style="496" customWidth="1"/>
    <col min="4" max="4" width="12.6692307692308" style="496" customWidth="1"/>
    <col min="5" max="5" width="13.6692307692308" style="496" customWidth="1"/>
    <col min="6" max="6" width="13" style="496" customWidth="1"/>
    <col min="7" max="9" width="11.1692307692308" style="496" customWidth="1"/>
    <col min="10" max="11" width="12.6692307692308" style="496" customWidth="1"/>
    <col min="12" max="74" width="11.1692307692308" style="496" customWidth="1"/>
    <col min="75" max="75" width="10.3307692307692" style="496" customWidth="1"/>
    <col min="76" max="76" width="9.66923076923077" style="496" customWidth="1"/>
    <col min="77" max="77" width="9.33076923076923" style="496" customWidth="1"/>
    <col min="78" max="78" width="9.16923076923077" style="496" customWidth="1"/>
    <col min="79" max="79" width="10.1692307692308" style="496" customWidth="1"/>
    <col min="80" max="80" width="7.83076923076923" style="496" customWidth="1"/>
    <col min="81" max="81" width="10.3307692307692" style="496" customWidth="1"/>
    <col min="82" max="82" width="9.66923076923077" style="496" customWidth="1"/>
    <col min="83" max="83" width="10.1692307692308" style="496" customWidth="1"/>
    <col min="84" max="84" width="10.5" style="496" customWidth="1"/>
    <col min="85" max="85" width="8.66923076923077" style="496" customWidth="1"/>
    <col min="86" max="86" width="11.1692307692308" style="496" customWidth="1"/>
    <col min="87" max="87" width="9.66923076923077" style="496" customWidth="1"/>
    <col min="88" max="88" width="8.83076923076923" style="496" customWidth="1"/>
  </cols>
  <sheetData>
    <row r="1" s="496" customFormat="1" ht="25.05" customHeight="1" spans="1:88">
      <c r="A1" s="6" t="s">
        <v>0</v>
      </c>
      <c r="B1" s="6"/>
      <c r="C1" s="6"/>
      <c r="D1" s="6"/>
      <c r="E1" s="6"/>
      <c r="F1" s="6"/>
      <c r="G1" s="6"/>
      <c r="H1" s="6"/>
      <c r="I1" s="6"/>
      <c r="J1" s="6"/>
      <c r="K1" s="6"/>
      <c r="L1" s="6"/>
      <c r="M1" s="6"/>
      <c r="N1" s="6"/>
      <c r="O1" s="6"/>
      <c r="P1" s="6"/>
      <c r="Q1" s="6" t="s">
        <v>0</v>
      </c>
      <c r="R1" s="6"/>
      <c r="S1" s="6"/>
      <c r="T1" s="6"/>
      <c r="U1" s="6"/>
      <c r="V1" s="6"/>
      <c r="W1" s="6"/>
      <c r="X1" s="6"/>
      <c r="Y1" s="6"/>
      <c r="Z1" s="6"/>
      <c r="AA1" s="6"/>
      <c r="AB1" s="6"/>
      <c r="AC1" s="6"/>
      <c r="AD1" s="6" t="s">
        <v>0</v>
      </c>
      <c r="AE1" s="6"/>
      <c r="AF1" s="6"/>
      <c r="AG1" s="6"/>
      <c r="AH1" s="6"/>
      <c r="AI1" s="6"/>
      <c r="AJ1" s="6"/>
      <c r="AK1" s="6"/>
      <c r="AL1" s="6"/>
      <c r="AM1" s="6"/>
      <c r="AN1" s="6"/>
      <c r="AO1" s="6" t="s">
        <v>0</v>
      </c>
      <c r="AP1" s="6"/>
      <c r="AQ1" s="6"/>
      <c r="AR1" s="6"/>
      <c r="AS1" s="6"/>
      <c r="AT1" s="6"/>
      <c r="AU1" s="6"/>
      <c r="AV1" s="6"/>
      <c r="AW1" s="6"/>
      <c r="AX1" s="6"/>
      <c r="AY1" s="6"/>
      <c r="AZ1" s="6" t="s">
        <v>0</v>
      </c>
      <c r="BA1" s="6"/>
      <c r="BB1" s="6"/>
      <c r="BC1" s="6"/>
      <c r="BD1" s="6"/>
      <c r="BE1" s="6"/>
      <c r="BF1" s="6"/>
      <c r="BG1" s="6"/>
      <c r="BH1" s="6"/>
      <c r="BI1" s="6"/>
      <c r="BJ1" s="6"/>
      <c r="BK1" s="6" t="s">
        <v>0</v>
      </c>
      <c r="BL1" s="6"/>
      <c r="BM1" s="6"/>
      <c r="BN1" s="6"/>
      <c r="BO1" s="6"/>
      <c r="BP1" s="6"/>
      <c r="BQ1" s="6"/>
      <c r="BR1" s="6"/>
      <c r="BS1" s="6"/>
      <c r="BT1" s="6"/>
      <c r="BU1" s="6"/>
      <c r="BV1" s="6" t="s">
        <v>0</v>
      </c>
      <c r="BW1" s="6"/>
      <c r="BX1" s="6"/>
      <c r="BY1" s="6"/>
      <c r="BZ1" s="6"/>
      <c r="CA1" s="6"/>
      <c r="CB1" s="6"/>
      <c r="CC1" s="6"/>
      <c r="CD1" s="6"/>
      <c r="CE1" s="6"/>
      <c r="CF1" s="6"/>
      <c r="CG1" s="6"/>
      <c r="CH1" s="6"/>
      <c r="CI1" s="543"/>
      <c r="CJ1" s="543"/>
    </row>
    <row r="2" s="496" customFormat="1" ht="20.25" customHeight="1" spans="1:88">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543"/>
      <c r="CJ2" s="544" t="s">
        <v>1</v>
      </c>
    </row>
    <row r="3" s="496" customFormat="1" ht="25.95" customHeight="1" spans="1:88">
      <c r="A3" s="498" t="s">
        <v>2</v>
      </c>
      <c r="B3" s="498" t="s">
        <v>3</v>
      </c>
      <c r="C3" s="499" t="s">
        <v>4</v>
      </c>
      <c r="D3" s="500"/>
      <c r="E3" s="500"/>
      <c r="F3" s="500"/>
      <c r="G3" s="500"/>
      <c r="H3" s="500"/>
      <c r="I3" s="500"/>
      <c r="J3" s="500"/>
      <c r="K3" s="508"/>
      <c r="L3" s="509"/>
      <c r="M3" s="509"/>
      <c r="N3" s="510"/>
      <c r="O3" s="511" t="s">
        <v>5</v>
      </c>
      <c r="P3" s="512"/>
      <c r="Q3" s="512"/>
      <c r="R3" s="501"/>
      <c r="S3" s="501"/>
      <c r="T3" s="501"/>
      <c r="U3" s="501"/>
      <c r="V3" s="501"/>
      <c r="W3" s="501"/>
      <c r="X3" s="501"/>
      <c r="Y3" s="501"/>
      <c r="Z3" s="501"/>
      <c r="AA3" s="501"/>
      <c r="AB3" s="501"/>
      <c r="AC3" s="501"/>
      <c r="AD3" s="501"/>
      <c r="AE3" s="501"/>
      <c r="AF3" s="501"/>
      <c r="AG3" s="501"/>
      <c r="AH3" s="501"/>
      <c r="AI3" s="501"/>
      <c r="AJ3" s="501"/>
      <c r="AK3" s="501"/>
      <c r="AL3" s="501"/>
      <c r="AM3" s="501"/>
      <c r="AN3" s="501"/>
      <c r="AO3" s="501"/>
      <c r="AP3" s="501"/>
      <c r="AQ3" s="501"/>
      <c r="AR3" s="501"/>
      <c r="AS3" s="501"/>
      <c r="AT3" s="501"/>
      <c r="AU3" s="501"/>
      <c r="AV3" s="501"/>
      <c r="AW3" s="501"/>
      <c r="AX3" s="501"/>
      <c r="AY3" s="501"/>
      <c r="AZ3" s="501"/>
      <c r="BA3" s="501"/>
      <c r="BB3" s="501"/>
      <c r="BC3" s="501"/>
      <c r="BD3" s="501"/>
      <c r="BE3" s="501"/>
      <c r="BF3" s="501"/>
      <c r="BG3" s="501"/>
      <c r="BH3" s="501"/>
      <c r="BI3" s="501"/>
      <c r="BJ3" s="501"/>
      <c r="BK3" s="501"/>
      <c r="BL3" s="501"/>
      <c r="BM3" s="501"/>
      <c r="BN3" s="501"/>
      <c r="BO3" s="501"/>
      <c r="BP3" s="501"/>
      <c r="BQ3" s="501"/>
      <c r="BR3" s="501"/>
      <c r="BS3" s="501"/>
      <c r="BT3" s="501"/>
      <c r="BU3" s="501"/>
      <c r="BV3" s="501"/>
      <c r="BW3" s="501"/>
      <c r="BX3" s="501"/>
      <c r="BY3" s="501"/>
      <c r="BZ3" s="501"/>
      <c r="CA3" s="538" t="s">
        <v>6</v>
      </c>
      <c r="CB3" s="539"/>
      <c r="CC3" s="545" t="s">
        <v>7</v>
      </c>
      <c r="CD3" s="539"/>
      <c r="CE3" s="545" t="s">
        <v>8</v>
      </c>
      <c r="CF3" s="539"/>
      <c r="CG3" s="545" t="s">
        <v>9</v>
      </c>
      <c r="CH3" s="539"/>
      <c r="CI3" s="529" t="s">
        <v>10</v>
      </c>
      <c r="CJ3" s="546"/>
    </row>
    <row r="4" s="496" customFormat="1" ht="25.95" customHeight="1" spans="1:88">
      <c r="A4" s="501"/>
      <c r="B4" s="501"/>
      <c r="C4" s="499"/>
      <c r="D4" s="500"/>
      <c r="E4" s="500"/>
      <c r="F4" s="500"/>
      <c r="G4" s="500"/>
      <c r="H4" s="500"/>
      <c r="I4" s="500"/>
      <c r="J4" s="500"/>
      <c r="K4" s="513"/>
      <c r="L4" s="514"/>
      <c r="M4" s="514"/>
      <c r="N4" s="515"/>
      <c r="O4" s="516" t="s">
        <v>11</v>
      </c>
      <c r="P4" s="517"/>
      <c r="Q4" s="517"/>
      <c r="R4" s="517"/>
      <c r="S4" s="517"/>
      <c r="T4" s="517"/>
      <c r="U4" s="517"/>
      <c r="V4" s="517"/>
      <c r="W4" s="517"/>
      <c r="X4" s="517"/>
      <c r="Y4" s="517"/>
      <c r="Z4" s="517"/>
      <c r="AA4" s="517" t="s">
        <v>12</v>
      </c>
      <c r="AB4" s="525"/>
      <c r="AC4" s="525"/>
      <c r="AD4" s="525"/>
      <c r="AE4" s="525"/>
      <c r="AF4" s="525"/>
      <c r="AG4" s="525"/>
      <c r="AH4" s="525"/>
      <c r="AI4" s="525"/>
      <c r="AJ4" s="525"/>
      <c r="AK4" s="525"/>
      <c r="AL4" s="525"/>
      <c r="AM4" s="525"/>
      <c r="AN4" s="525"/>
      <c r="AO4" s="525"/>
      <c r="AP4" s="528"/>
      <c r="AQ4" s="517" t="s">
        <v>13</v>
      </c>
      <c r="AR4" s="517"/>
      <c r="AS4" s="517"/>
      <c r="AT4" s="517"/>
      <c r="AU4" s="517" t="s">
        <v>14</v>
      </c>
      <c r="AV4" s="517"/>
      <c r="AW4" s="517"/>
      <c r="AX4" s="517"/>
      <c r="AY4" s="517" t="s">
        <v>15</v>
      </c>
      <c r="AZ4" s="517"/>
      <c r="BA4" s="517"/>
      <c r="BB4" s="517"/>
      <c r="BC4" s="517" t="s">
        <v>16</v>
      </c>
      <c r="BD4" s="525"/>
      <c r="BE4" s="525"/>
      <c r="BF4" s="525"/>
      <c r="BG4" s="525"/>
      <c r="BH4" s="525"/>
      <c r="BI4" s="525"/>
      <c r="BJ4" s="525"/>
      <c r="BK4" s="536" t="s">
        <v>17</v>
      </c>
      <c r="BL4" s="537"/>
      <c r="BM4" s="537"/>
      <c r="BN4" s="537"/>
      <c r="BO4" s="537"/>
      <c r="BP4" s="537"/>
      <c r="BQ4" s="537"/>
      <c r="BR4" s="537"/>
      <c r="BS4" s="517" t="s">
        <v>18</v>
      </c>
      <c r="BT4" s="517"/>
      <c r="BU4" s="517"/>
      <c r="BV4" s="517"/>
      <c r="BW4" s="517" t="s">
        <v>19</v>
      </c>
      <c r="BX4" s="517"/>
      <c r="BY4" s="517"/>
      <c r="BZ4" s="517"/>
      <c r="CA4" s="540"/>
      <c r="CB4" s="541"/>
      <c r="CC4" s="540"/>
      <c r="CD4" s="541"/>
      <c r="CE4" s="540"/>
      <c r="CF4" s="541"/>
      <c r="CG4" s="540"/>
      <c r="CH4" s="541"/>
      <c r="CI4" s="547"/>
      <c r="CJ4" s="548"/>
    </row>
    <row r="5" s="496" customFormat="1" ht="25.95" customHeight="1" spans="1:88">
      <c r="A5" s="501"/>
      <c r="B5" s="501"/>
      <c r="C5" s="499" t="s">
        <v>20</v>
      </c>
      <c r="D5" s="499"/>
      <c r="E5" s="499"/>
      <c r="F5" s="499"/>
      <c r="G5" s="499" t="s">
        <v>12</v>
      </c>
      <c r="H5" s="499"/>
      <c r="I5" s="499"/>
      <c r="J5" s="499"/>
      <c r="K5" s="498" t="s">
        <v>21</v>
      </c>
      <c r="L5" s="498"/>
      <c r="M5" s="498"/>
      <c r="N5" s="498"/>
      <c r="O5" s="518" t="s">
        <v>22</v>
      </c>
      <c r="P5" s="519"/>
      <c r="Q5" s="519"/>
      <c r="R5" s="519"/>
      <c r="S5" s="519"/>
      <c r="T5" s="519"/>
      <c r="U5" s="518" t="s">
        <v>23</v>
      </c>
      <c r="V5" s="519"/>
      <c r="W5" s="519"/>
      <c r="X5" s="519"/>
      <c r="Y5" s="519"/>
      <c r="Z5" s="519"/>
      <c r="AA5" s="520" t="s">
        <v>22</v>
      </c>
      <c r="AB5" s="519"/>
      <c r="AC5" s="519"/>
      <c r="AD5" s="519"/>
      <c r="AE5" s="519"/>
      <c r="AF5" s="519"/>
      <c r="AG5" s="519"/>
      <c r="AH5" s="519"/>
      <c r="AI5" s="520" t="s">
        <v>23</v>
      </c>
      <c r="AJ5" s="519"/>
      <c r="AK5" s="519"/>
      <c r="AL5" s="519"/>
      <c r="AM5" s="519"/>
      <c r="AN5" s="519"/>
      <c r="AO5" s="519"/>
      <c r="AP5" s="526"/>
      <c r="AQ5" s="520"/>
      <c r="AR5" s="520"/>
      <c r="AS5" s="520"/>
      <c r="AT5" s="520"/>
      <c r="AU5" s="520"/>
      <c r="AV5" s="520"/>
      <c r="AW5" s="520"/>
      <c r="AX5" s="520"/>
      <c r="AY5" s="520"/>
      <c r="AZ5" s="520"/>
      <c r="BA5" s="520"/>
      <c r="BB5" s="520"/>
      <c r="BC5" s="520" t="s">
        <v>22</v>
      </c>
      <c r="BD5" s="519"/>
      <c r="BE5" s="519"/>
      <c r="BF5" s="519"/>
      <c r="BG5" s="520" t="s">
        <v>23</v>
      </c>
      <c r="BH5" s="519"/>
      <c r="BI5" s="519"/>
      <c r="BJ5" s="519"/>
      <c r="BK5" s="520" t="s">
        <v>22</v>
      </c>
      <c r="BL5" s="519"/>
      <c r="BM5" s="519"/>
      <c r="BN5" s="519"/>
      <c r="BO5" s="520" t="s">
        <v>23</v>
      </c>
      <c r="BP5" s="519"/>
      <c r="BQ5" s="519"/>
      <c r="BR5" s="519"/>
      <c r="BS5" s="520"/>
      <c r="BT5" s="520"/>
      <c r="BU5" s="520"/>
      <c r="BV5" s="520"/>
      <c r="BW5" s="520"/>
      <c r="BX5" s="520"/>
      <c r="BY5" s="520"/>
      <c r="BZ5" s="520"/>
      <c r="CA5" s="540"/>
      <c r="CB5" s="541"/>
      <c r="CC5" s="540"/>
      <c r="CD5" s="541"/>
      <c r="CE5" s="540"/>
      <c r="CF5" s="541"/>
      <c r="CG5" s="540"/>
      <c r="CH5" s="541"/>
      <c r="CI5" s="547"/>
      <c r="CJ5" s="548"/>
    </row>
    <row r="6" s="496" customFormat="1" customHeight="1" spans="1:88">
      <c r="A6" s="501"/>
      <c r="B6" s="501"/>
      <c r="C6" s="498" t="s">
        <v>22</v>
      </c>
      <c r="D6" s="498"/>
      <c r="E6" s="498" t="s">
        <v>23</v>
      </c>
      <c r="F6" s="498"/>
      <c r="G6" s="498" t="s">
        <v>22</v>
      </c>
      <c r="H6" s="498"/>
      <c r="I6" s="498" t="s">
        <v>23</v>
      </c>
      <c r="J6" s="498"/>
      <c r="K6" s="498" t="s">
        <v>22</v>
      </c>
      <c r="L6" s="498"/>
      <c r="M6" s="498" t="s">
        <v>23</v>
      </c>
      <c r="N6" s="498"/>
      <c r="O6" s="518" t="s">
        <v>24</v>
      </c>
      <c r="P6" s="520"/>
      <c r="Q6" s="523" t="s">
        <v>25</v>
      </c>
      <c r="R6" s="523"/>
      <c r="S6" s="520" t="s">
        <v>26</v>
      </c>
      <c r="T6" s="520"/>
      <c r="U6" s="518" t="s">
        <v>24</v>
      </c>
      <c r="V6" s="520"/>
      <c r="W6" s="523" t="s">
        <v>25</v>
      </c>
      <c r="X6" s="523"/>
      <c r="Y6" s="520" t="s">
        <v>26</v>
      </c>
      <c r="Z6" s="520"/>
      <c r="AA6" s="526" t="s">
        <v>27</v>
      </c>
      <c r="AB6" s="527"/>
      <c r="AC6" s="527"/>
      <c r="AD6" s="521"/>
      <c r="AE6" s="526" t="s">
        <v>28</v>
      </c>
      <c r="AF6" s="527"/>
      <c r="AG6" s="527"/>
      <c r="AH6" s="521"/>
      <c r="AI6" s="526" t="s">
        <v>27</v>
      </c>
      <c r="AJ6" s="527"/>
      <c r="AK6" s="527"/>
      <c r="AL6" s="521"/>
      <c r="AM6" s="526" t="s">
        <v>28</v>
      </c>
      <c r="AN6" s="527"/>
      <c r="AO6" s="527"/>
      <c r="AP6" s="521"/>
      <c r="AQ6" s="529" t="s">
        <v>22</v>
      </c>
      <c r="AR6" s="530"/>
      <c r="AS6" s="529" t="s">
        <v>23</v>
      </c>
      <c r="AT6" s="530"/>
      <c r="AU6" s="529" t="s">
        <v>22</v>
      </c>
      <c r="AV6" s="530"/>
      <c r="AW6" s="529" t="s">
        <v>23</v>
      </c>
      <c r="AX6" s="530"/>
      <c r="AY6" s="529" t="s">
        <v>22</v>
      </c>
      <c r="AZ6" s="530"/>
      <c r="BA6" s="529" t="s">
        <v>23</v>
      </c>
      <c r="BB6" s="530"/>
      <c r="BC6" s="533" t="s">
        <v>29</v>
      </c>
      <c r="BD6" s="534"/>
      <c r="BE6" s="533" t="s">
        <v>30</v>
      </c>
      <c r="BF6" s="534"/>
      <c r="BG6" s="533" t="s">
        <v>29</v>
      </c>
      <c r="BH6" s="534"/>
      <c r="BI6" s="533" t="s">
        <v>30</v>
      </c>
      <c r="BJ6" s="534"/>
      <c r="BK6" s="533" t="s">
        <v>31</v>
      </c>
      <c r="BL6" s="534"/>
      <c r="BM6" s="533" t="s">
        <v>32</v>
      </c>
      <c r="BN6" s="534"/>
      <c r="BO6" s="533" t="s">
        <v>31</v>
      </c>
      <c r="BP6" s="534"/>
      <c r="BQ6" s="533" t="s">
        <v>32</v>
      </c>
      <c r="BR6" s="534"/>
      <c r="BS6" s="529" t="s">
        <v>22</v>
      </c>
      <c r="BT6" s="530"/>
      <c r="BU6" s="529" t="s">
        <v>23</v>
      </c>
      <c r="BV6" s="530"/>
      <c r="BW6" s="529" t="s">
        <v>22</v>
      </c>
      <c r="BX6" s="530"/>
      <c r="BY6" s="529" t="s">
        <v>23</v>
      </c>
      <c r="BZ6" s="530"/>
      <c r="CA6" s="528"/>
      <c r="CB6" s="542"/>
      <c r="CC6" s="528"/>
      <c r="CD6" s="542"/>
      <c r="CE6" s="528"/>
      <c r="CF6" s="542"/>
      <c r="CG6" s="528"/>
      <c r="CH6" s="542"/>
      <c r="CI6" s="549"/>
      <c r="CJ6" s="550"/>
    </row>
    <row r="7" s="496" customFormat="1" customHeight="1" spans="1:88">
      <c r="A7" s="501"/>
      <c r="B7" s="501"/>
      <c r="C7" s="498"/>
      <c r="D7" s="498"/>
      <c r="E7" s="498"/>
      <c r="F7" s="498"/>
      <c r="G7" s="498"/>
      <c r="H7" s="498"/>
      <c r="I7" s="498"/>
      <c r="J7" s="498"/>
      <c r="K7" s="498"/>
      <c r="L7" s="498"/>
      <c r="M7" s="498"/>
      <c r="N7" s="498"/>
      <c r="O7" s="518"/>
      <c r="P7" s="520"/>
      <c r="Q7" s="524"/>
      <c r="R7" s="524"/>
      <c r="S7" s="520"/>
      <c r="T7" s="520"/>
      <c r="U7" s="518"/>
      <c r="V7" s="520"/>
      <c r="W7" s="524"/>
      <c r="X7" s="524"/>
      <c r="Y7" s="520"/>
      <c r="Z7" s="520"/>
      <c r="AA7" s="526" t="s">
        <v>33</v>
      </c>
      <c r="AB7" s="521"/>
      <c r="AC7" s="526" t="s">
        <v>34</v>
      </c>
      <c r="AD7" s="521"/>
      <c r="AE7" s="526" t="s">
        <v>35</v>
      </c>
      <c r="AF7" s="521"/>
      <c r="AG7" s="526" t="s">
        <v>34</v>
      </c>
      <c r="AH7" s="521"/>
      <c r="AI7" s="526" t="s">
        <v>33</v>
      </c>
      <c r="AJ7" s="521"/>
      <c r="AK7" s="526" t="s">
        <v>34</v>
      </c>
      <c r="AL7" s="521"/>
      <c r="AM7" s="526" t="s">
        <v>35</v>
      </c>
      <c r="AN7" s="521"/>
      <c r="AO7" s="526" t="s">
        <v>34</v>
      </c>
      <c r="AP7" s="521"/>
      <c r="AQ7" s="531"/>
      <c r="AR7" s="532"/>
      <c r="AS7" s="531"/>
      <c r="AT7" s="532"/>
      <c r="AU7" s="531"/>
      <c r="AV7" s="532"/>
      <c r="AW7" s="531"/>
      <c r="AX7" s="532"/>
      <c r="AY7" s="531"/>
      <c r="AZ7" s="532"/>
      <c r="BA7" s="531"/>
      <c r="BB7" s="532"/>
      <c r="BC7" s="535"/>
      <c r="BD7" s="516"/>
      <c r="BE7" s="535"/>
      <c r="BF7" s="516"/>
      <c r="BG7" s="535"/>
      <c r="BH7" s="516"/>
      <c r="BI7" s="535"/>
      <c r="BJ7" s="516"/>
      <c r="BK7" s="535"/>
      <c r="BL7" s="516"/>
      <c r="BM7" s="535"/>
      <c r="BN7" s="516"/>
      <c r="BO7" s="535"/>
      <c r="BP7" s="516"/>
      <c r="BQ7" s="535"/>
      <c r="BR7" s="516"/>
      <c r="BS7" s="531"/>
      <c r="BT7" s="532"/>
      <c r="BU7" s="531"/>
      <c r="BV7" s="532"/>
      <c r="BW7" s="531"/>
      <c r="BX7" s="532"/>
      <c r="BY7" s="531"/>
      <c r="BZ7" s="532"/>
      <c r="CA7" s="528"/>
      <c r="CB7" s="542"/>
      <c r="CC7" s="528"/>
      <c r="CD7" s="542"/>
      <c r="CE7" s="528"/>
      <c r="CF7" s="542"/>
      <c r="CG7" s="528"/>
      <c r="CH7" s="542"/>
      <c r="CI7" s="528"/>
      <c r="CJ7" s="542"/>
    </row>
    <row r="8" s="496" customFormat="1" customHeight="1" spans="1:88">
      <c r="A8" s="501"/>
      <c r="B8" s="501"/>
      <c r="C8" s="501" t="s">
        <v>36</v>
      </c>
      <c r="D8" s="501" t="s">
        <v>37</v>
      </c>
      <c r="E8" s="501" t="s">
        <v>36</v>
      </c>
      <c r="F8" s="501" t="s">
        <v>37</v>
      </c>
      <c r="G8" s="501" t="s">
        <v>36</v>
      </c>
      <c r="H8" s="501" t="s">
        <v>37</v>
      </c>
      <c r="I8" s="501" t="s">
        <v>36</v>
      </c>
      <c r="J8" s="501" t="s">
        <v>37</v>
      </c>
      <c r="K8" s="501" t="s">
        <v>36</v>
      </c>
      <c r="L8" s="501" t="s">
        <v>37</v>
      </c>
      <c r="M8" s="501" t="s">
        <v>36</v>
      </c>
      <c r="N8" s="501" t="s">
        <v>37</v>
      </c>
      <c r="O8" s="521" t="s">
        <v>36</v>
      </c>
      <c r="P8" s="519" t="s">
        <v>37</v>
      </c>
      <c r="Q8" s="519" t="s">
        <v>36</v>
      </c>
      <c r="R8" s="519" t="s">
        <v>37</v>
      </c>
      <c r="S8" s="519" t="s">
        <v>36</v>
      </c>
      <c r="T8" s="519" t="s">
        <v>37</v>
      </c>
      <c r="U8" s="519" t="s">
        <v>36</v>
      </c>
      <c r="V8" s="519" t="s">
        <v>37</v>
      </c>
      <c r="W8" s="519" t="s">
        <v>36</v>
      </c>
      <c r="X8" s="519" t="s">
        <v>37</v>
      </c>
      <c r="Y8" s="519" t="s">
        <v>36</v>
      </c>
      <c r="Z8" s="519" t="s">
        <v>37</v>
      </c>
      <c r="AA8" s="519" t="s">
        <v>36</v>
      </c>
      <c r="AB8" s="519" t="s">
        <v>37</v>
      </c>
      <c r="AC8" s="519" t="s">
        <v>36</v>
      </c>
      <c r="AD8" s="519" t="s">
        <v>37</v>
      </c>
      <c r="AE8" s="519" t="s">
        <v>36</v>
      </c>
      <c r="AF8" s="519" t="s">
        <v>37</v>
      </c>
      <c r="AG8" s="519" t="s">
        <v>36</v>
      </c>
      <c r="AH8" s="519" t="s">
        <v>37</v>
      </c>
      <c r="AI8" s="519" t="s">
        <v>36</v>
      </c>
      <c r="AJ8" s="519" t="s">
        <v>37</v>
      </c>
      <c r="AK8" s="519" t="s">
        <v>36</v>
      </c>
      <c r="AL8" s="519" t="s">
        <v>37</v>
      </c>
      <c r="AM8" s="519" t="s">
        <v>36</v>
      </c>
      <c r="AN8" s="519" t="s">
        <v>37</v>
      </c>
      <c r="AO8" s="519" t="s">
        <v>36</v>
      </c>
      <c r="AP8" s="519" t="s">
        <v>37</v>
      </c>
      <c r="AQ8" s="519" t="s">
        <v>36</v>
      </c>
      <c r="AR8" s="519" t="s">
        <v>37</v>
      </c>
      <c r="AS8" s="519" t="s">
        <v>36</v>
      </c>
      <c r="AT8" s="519" t="s">
        <v>37</v>
      </c>
      <c r="AU8" s="519" t="s">
        <v>36</v>
      </c>
      <c r="AV8" s="519" t="s">
        <v>37</v>
      </c>
      <c r="AW8" s="519" t="s">
        <v>36</v>
      </c>
      <c r="AX8" s="519" t="s">
        <v>37</v>
      </c>
      <c r="AY8" s="519" t="s">
        <v>36</v>
      </c>
      <c r="AZ8" s="519" t="s">
        <v>37</v>
      </c>
      <c r="BA8" s="519" t="s">
        <v>36</v>
      </c>
      <c r="BB8" s="519" t="s">
        <v>37</v>
      </c>
      <c r="BC8" s="519" t="s">
        <v>36</v>
      </c>
      <c r="BD8" s="519" t="s">
        <v>37</v>
      </c>
      <c r="BE8" s="519" t="s">
        <v>36</v>
      </c>
      <c r="BF8" s="519" t="s">
        <v>37</v>
      </c>
      <c r="BG8" s="519" t="s">
        <v>36</v>
      </c>
      <c r="BH8" s="519" t="s">
        <v>37</v>
      </c>
      <c r="BI8" s="519" t="s">
        <v>36</v>
      </c>
      <c r="BJ8" s="519" t="s">
        <v>37</v>
      </c>
      <c r="BK8" s="519" t="s">
        <v>36</v>
      </c>
      <c r="BL8" s="519" t="s">
        <v>37</v>
      </c>
      <c r="BM8" s="519" t="s">
        <v>36</v>
      </c>
      <c r="BN8" s="519" t="s">
        <v>37</v>
      </c>
      <c r="BO8" s="519" t="s">
        <v>36</v>
      </c>
      <c r="BP8" s="519" t="s">
        <v>37</v>
      </c>
      <c r="BQ8" s="519" t="s">
        <v>36</v>
      </c>
      <c r="BR8" s="519" t="s">
        <v>37</v>
      </c>
      <c r="BS8" s="519" t="s">
        <v>36</v>
      </c>
      <c r="BT8" s="519" t="s">
        <v>37</v>
      </c>
      <c r="BU8" s="519" t="s">
        <v>36</v>
      </c>
      <c r="BV8" s="519" t="s">
        <v>37</v>
      </c>
      <c r="BW8" s="519" t="s">
        <v>36</v>
      </c>
      <c r="BX8" s="519" t="s">
        <v>37</v>
      </c>
      <c r="BY8" s="519" t="s">
        <v>36</v>
      </c>
      <c r="BZ8" s="519" t="s">
        <v>37</v>
      </c>
      <c r="CA8" s="519" t="s">
        <v>36</v>
      </c>
      <c r="CB8" s="519" t="s">
        <v>37</v>
      </c>
      <c r="CC8" s="519" t="s">
        <v>36</v>
      </c>
      <c r="CD8" s="519" t="s">
        <v>37</v>
      </c>
      <c r="CE8" s="519" t="s">
        <v>36</v>
      </c>
      <c r="CF8" s="519" t="s">
        <v>37</v>
      </c>
      <c r="CG8" s="519" t="s">
        <v>36</v>
      </c>
      <c r="CH8" s="519" t="s">
        <v>37</v>
      </c>
      <c r="CI8" s="519" t="s">
        <v>36</v>
      </c>
      <c r="CJ8" s="519" t="s">
        <v>37</v>
      </c>
    </row>
    <row r="9" s="497" customFormat="1" ht="27" customHeight="1" spans="1:88">
      <c r="A9" s="502">
        <v>1</v>
      </c>
      <c r="B9" s="503" t="s">
        <v>38</v>
      </c>
      <c r="C9" s="504"/>
      <c r="D9" s="504"/>
      <c r="E9" s="504"/>
      <c r="F9" s="504"/>
      <c r="G9" s="504"/>
      <c r="H9" s="504"/>
      <c r="I9" s="504"/>
      <c r="J9" s="504"/>
      <c r="K9" s="504"/>
      <c r="L9" s="504"/>
      <c r="M9" s="504"/>
      <c r="N9" s="504"/>
      <c r="O9" s="522"/>
      <c r="P9" s="461"/>
      <c r="Q9" s="461"/>
      <c r="R9" s="461"/>
      <c r="S9" s="461"/>
      <c r="T9" s="461"/>
      <c r="U9" s="461"/>
      <c r="V9" s="461"/>
      <c r="W9" s="461"/>
      <c r="X9" s="461"/>
      <c r="Y9" s="461"/>
      <c r="Z9" s="461"/>
      <c r="AA9" s="461"/>
      <c r="AB9" s="461"/>
      <c r="AC9" s="461"/>
      <c r="AD9" s="461"/>
      <c r="AE9" s="461"/>
      <c r="AF9" s="461"/>
      <c r="AG9" s="461"/>
      <c r="AH9" s="461"/>
      <c r="AI9" s="461"/>
      <c r="AJ9" s="461"/>
      <c r="AK9" s="461"/>
      <c r="AL9" s="461"/>
      <c r="AM9" s="461"/>
      <c r="AN9" s="461"/>
      <c r="AO9" s="461"/>
      <c r="AP9" s="461"/>
      <c r="AQ9" s="461"/>
      <c r="AR9" s="461"/>
      <c r="AS9" s="461"/>
      <c r="AT9" s="461"/>
      <c r="AU9" s="461"/>
      <c r="AV9" s="461"/>
      <c r="AW9" s="461"/>
      <c r="AX9" s="461"/>
      <c r="AY9" s="461"/>
      <c r="AZ9" s="461"/>
      <c r="BA9" s="461"/>
      <c r="BB9" s="461"/>
      <c r="BC9" s="461"/>
      <c r="BD9" s="461"/>
      <c r="BE9" s="461"/>
      <c r="BF9" s="461"/>
      <c r="BG9" s="461"/>
      <c r="BH9" s="461"/>
      <c r="BI9" s="461"/>
      <c r="BJ9" s="461"/>
      <c r="BK9" s="461"/>
      <c r="BL9" s="461"/>
      <c r="BM9" s="461"/>
      <c r="BN9" s="461"/>
      <c r="BO9" s="461"/>
      <c r="BP9" s="461"/>
      <c r="BQ9" s="461"/>
      <c r="BR9" s="461"/>
      <c r="BS9" s="461"/>
      <c r="BT9" s="461"/>
      <c r="BU9" s="461"/>
      <c r="BV9" s="461"/>
      <c r="BW9" s="461"/>
      <c r="BX9" s="461"/>
      <c r="BY9" s="461"/>
      <c r="BZ9" s="461"/>
      <c r="CA9" s="461"/>
      <c r="CB9" s="461"/>
      <c r="CC9" s="461"/>
      <c r="CD9" s="461"/>
      <c r="CE9" s="461"/>
      <c r="CF9" s="461"/>
      <c r="CG9" s="461"/>
      <c r="CH9" s="461"/>
      <c r="CI9" s="461"/>
      <c r="CJ9" s="461"/>
    </row>
    <row r="10" s="497" customFormat="1" ht="27" customHeight="1" spans="1:88">
      <c r="A10" s="505">
        <v>2</v>
      </c>
      <c r="B10" s="89" t="s">
        <v>39</v>
      </c>
      <c r="C10" s="461">
        <v>47</v>
      </c>
      <c r="D10" s="461">
        <v>3530.78</v>
      </c>
      <c r="E10" s="461">
        <v>164</v>
      </c>
      <c r="F10" s="461">
        <v>32132.2</v>
      </c>
      <c r="G10" s="461">
        <v>3</v>
      </c>
      <c r="H10" s="461">
        <v>3800</v>
      </c>
      <c r="I10" s="461">
        <v>16</v>
      </c>
      <c r="J10" s="461">
        <v>16594.97</v>
      </c>
      <c r="K10" s="461">
        <v>1</v>
      </c>
      <c r="L10" s="461">
        <v>111965.4</v>
      </c>
      <c r="M10" s="461">
        <v>11</v>
      </c>
      <c r="N10" s="461">
        <v>5681.4</v>
      </c>
      <c r="O10" s="461">
        <v>8</v>
      </c>
      <c r="P10" s="461">
        <v>274</v>
      </c>
      <c r="Q10" s="461">
        <v>0</v>
      </c>
      <c r="R10" s="461">
        <v>0</v>
      </c>
      <c r="S10" s="461">
        <v>1</v>
      </c>
      <c r="T10" s="461">
        <v>60</v>
      </c>
      <c r="U10" s="461">
        <v>36</v>
      </c>
      <c r="V10" s="461">
        <v>3823.7</v>
      </c>
      <c r="W10" s="461">
        <v>1</v>
      </c>
      <c r="X10" s="461">
        <v>90</v>
      </c>
      <c r="Y10" s="461">
        <v>0</v>
      </c>
      <c r="Z10" s="461">
        <v>0</v>
      </c>
      <c r="AA10" s="461">
        <v>3</v>
      </c>
      <c r="AB10" s="461">
        <v>2480</v>
      </c>
      <c r="AC10" s="461">
        <v>13</v>
      </c>
      <c r="AD10" s="461">
        <v>7510</v>
      </c>
      <c r="AE10" s="461">
        <v>1</v>
      </c>
      <c r="AF10" s="461">
        <v>2000</v>
      </c>
      <c r="AG10" s="461">
        <v>1</v>
      </c>
      <c r="AH10" s="461">
        <v>2000</v>
      </c>
      <c r="AI10" s="461">
        <v>12</v>
      </c>
      <c r="AJ10" s="461">
        <v>747.22</v>
      </c>
      <c r="AK10" s="461">
        <v>3</v>
      </c>
      <c r="AL10" s="461">
        <v>635</v>
      </c>
      <c r="AM10" s="461">
        <v>1</v>
      </c>
      <c r="AN10" s="461">
        <v>2000</v>
      </c>
      <c r="AO10" s="461">
        <v>1</v>
      </c>
      <c r="AP10" s="461">
        <v>50</v>
      </c>
      <c r="AQ10" s="461">
        <v>1</v>
      </c>
      <c r="AR10" s="461">
        <v>3000</v>
      </c>
      <c r="AS10" s="461">
        <v>2</v>
      </c>
      <c r="AT10" s="461">
        <v>2150</v>
      </c>
      <c r="AU10" s="461">
        <v>7</v>
      </c>
      <c r="AV10" s="461">
        <v>1836</v>
      </c>
      <c r="AW10" s="461">
        <v>8</v>
      </c>
      <c r="AX10" s="461">
        <v>1992.5</v>
      </c>
      <c r="AY10" s="461">
        <v>5</v>
      </c>
      <c r="AZ10" s="461">
        <v>1500</v>
      </c>
      <c r="BA10" s="461">
        <v>12</v>
      </c>
      <c r="BB10" s="461">
        <v>4347.98</v>
      </c>
      <c r="BC10" s="461">
        <v>18</v>
      </c>
      <c r="BD10" s="461">
        <v>907</v>
      </c>
      <c r="BE10" s="461">
        <v>5</v>
      </c>
      <c r="BF10" s="461">
        <v>1441</v>
      </c>
      <c r="BG10" s="461">
        <v>9</v>
      </c>
      <c r="BH10" s="461">
        <v>899.72</v>
      </c>
      <c r="BI10" s="461">
        <v>18</v>
      </c>
      <c r="BJ10" s="461">
        <v>998.99</v>
      </c>
      <c r="BK10" s="461">
        <v>0</v>
      </c>
      <c r="BL10" s="461">
        <v>0</v>
      </c>
      <c r="BM10" s="461">
        <v>1</v>
      </c>
      <c r="BN10" s="461">
        <v>13</v>
      </c>
      <c r="BO10" s="461">
        <v>0</v>
      </c>
      <c r="BP10" s="461">
        <v>0</v>
      </c>
      <c r="BQ10" s="461">
        <v>1</v>
      </c>
      <c r="BR10" s="461">
        <v>200</v>
      </c>
      <c r="BS10" s="461">
        <v>1</v>
      </c>
      <c r="BT10" s="461">
        <v>60</v>
      </c>
      <c r="BU10" s="461">
        <v>0</v>
      </c>
      <c r="BV10" s="461">
        <v>0</v>
      </c>
      <c r="BW10" s="461">
        <v>36</v>
      </c>
      <c r="BX10" s="461">
        <v>8699.95</v>
      </c>
      <c r="BY10" s="461">
        <v>14</v>
      </c>
      <c r="BZ10" s="461">
        <v>1578.51</v>
      </c>
      <c r="CA10" s="461">
        <v>0</v>
      </c>
      <c r="CB10" s="461">
        <v>0</v>
      </c>
      <c r="CC10" s="461">
        <v>17</v>
      </c>
      <c r="CD10" s="461">
        <v>11548.21</v>
      </c>
      <c r="CE10" s="461">
        <v>6</v>
      </c>
      <c r="CF10" s="461">
        <v>20445</v>
      </c>
      <c r="CG10" s="461">
        <v>168</v>
      </c>
      <c r="CH10" s="461">
        <v>43241.94</v>
      </c>
      <c r="CI10" s="461">
        <v>17</v>
      </c>
      <c r="CJ10" s="461">
        <v>6550.8</v>
      </c>
    </row>
    <row r="11" s="497" customFormat="1" ht="27" customHeight="1" spans="1:88">
      <c r="A11" s="55">
        <v>3</v>
      </c>
      <c r="B11" s="24" t="s">
        <v>40</v>
      </c>
      <c r="C11" s="463">
        <v>46</v>
      </c>
      <c r="D11" s="463">
        <v>10723.4</v>
      </c>
      <c r="E11" s="463">
        <v>7</v>
      </c>
      <c r="F11" s="463">
        <v>7060</v>
      </c>
      <c r="G11" s="463">
        <v>0</v>
      </c>
      <c r="H11" s="463">
        <v>0</v>
      </c>
      <c r="I11" s="463">
        <v>6</v>
      </c>
      <c r="J11" s="463">
        <v>7691.6</v>
      </c>
      <c r="K11" s="463">
        <v>0</v>
      </c>
      <c r="L11" s="463">
        <v>0</v>
      </c>
      <c r="M11" s="463">
        <v>0</v>
      </c>
      <c r="N11" s="463">
        <v>0</v>
      </c>
      <c r="O11" s="463">
        <v>18</v>
      </c>
      <c r="P11" s="463">
        <v>1141</v>
      </c>
      <c r="Q11" s="463">
        <v>0</v>
      </c>
      <c r="R11" s="463">
        <v>0</v>
      </c>
      <c r="S11" s="463">
        <v>0</v>
      </c>
      <c r="T11" s="463">
        <v>0</v>
      </c>
      <c r="U11" s="463">
        <v>29</v>
      </c>
      <c r="V11" s="463">
        <f>[1]费用化!F91</f>
        <v>1406</v>
      </c>
      <c r="W11" s="463">
        <v>0</v>
      </c>
      <c r="X11" s="463">
        <v>0</v>
      </c>
      <c r="Y11" s="463">
        <v>0</v>
      </c>
      <c r="Z11" s="463">
        <v>0</v>
      </c>
      <c r="AA11" s="463">
        <v>4</v>
      </c>
      <c r="AB11" s="463">
        <v>700</v>
      </c>
      <c r="AC11" s="463">
        <v>1</v>
      </c>
      <c r="AD11" s="463">
        <v>300</v>
      </c>
      <c r="AE11" s="463">
        <v>1</v>
      </c>
      <c r="AF11" s="463">
        <v>900</v>
      </c>
      <c r="AG11" s="463">
        <v>0</v>
      </c>
      <c r="AH11" s="463">
        <v>0</v>
      </c>
      <c r="AI11" s="463">
        <v>5</v>
      </c>
      <c r="AJ11" s="463">
        <v>1920</v>
      </c>
      <c r="AK11" s="463">
        <v>1</v>
      </c>
      <c r="AL11" s="463">
        <v>300</v>
      </c>
      <c r="AM11" s="463">
        <v>3</v>
      </c>
      <c r="AN11" s="463">
        <v>2040</v>
      </c>
      <c r="AO11" s="463">
        <v>0</v>
      </c>
      <c r="AP11" s="463">
        <v>0</v>
      </c>
      <c r="AQ11" s="463">
        <v>1</v>
      </c>
      <c r="AR11" s="463">
        <v>1200</v>
      </c>
      <c r="AS11" s="463">
        <v>1</v>
      </c>
      <c r="AT11" s="463">
        <v>1170.94</v>
      </c>
      <c r="AU11" s="463">
        <v>2</v>
      </c>
      <c r="AV11" s="463">
        <v>765</v>
      </c>
      <c r="AW11" s="463">
        <v>1</v>
      </c>
      <c r="AX11" s="463">
        <v>123</v>
      </c>
      <c r="AY11" s="463">
        <v>0</v>
      </c>
      <c r="AZ11" s="463">
        <v>0</v>
      </c>
      <c r="BA11" s="463">
        <v>0</v>
      </c>
      <c r="BB11" s="463">
        <v>0</v>
      </c>
      <c r="BC11" s="463">
        <v>13</v>
      </c>
      <c r="BD11" s="463">
        <v>434.8</v>
      </c>
      <c r="BE11" s="463">
        <v>18</v>
      </c>
      <c r="BF11" s="463">
        <v>1181.6</v>
      </c>
      <c r="BG11" s="463">
        <v>12</v>
      </c>
      <c r="BH11" s="463">
        <v>439.2</v>
      </c>
      <c r="BI11" s="463">
        <v>26</v>
      </c>
      <c r="BJ11" s="463">
        <v>1487.48</v>
      </c>
      <c r="BK11" s="463">
        <v>0</v>
      </c>
      <c r="BL11" s="463">
        <v>0</v>
      </c>
      <c r="BM11" s="463">
        <v>0</v>
      </c>
      <c r="BN11" s="463">
        <v>0</v>
      </c>
      <c r="BO11" s="463">
        <v>0</v>
      </c>
      <c r="BP11" s="463">
        <v>0</v>
      </c>
      <c r="BQ11" s="463">
        <v>0</v>
      </c>
      <c r="BR11" s="463">
        <v>0</v>
      </c>
      <c r="BS11" s="463">
        <v>0</v>
      </c>
      <c r="BT11" s="463">
        <v>0</v>
      </c>
      <c r="BU11" s="463">
        <v>0</v>
      </c>
      <c r="BV11" s="463">
        <v>0</v>
      </c>
      <c r="BW11" s="463">
        <v>9</v>
      </c>
      <c r="BX11" s="463">
        <v>375</v>
      </c>
      <c r="BY11" s="463">
        <v>6</v>
      </c>
      <c r="BZ11" s="463">
        <v>399</v>
      </c>
      <c r="CA11" s="463">
        <v>0</v>
      </c>
      <c r="CB11" s="463">
        <v>0</v>
      </c>
      <c r="CC11" s="463">
        <v>14</v>
      </c>
      <c r="CD11" s="463">
        <v>2370.42</v>
      </c>
      <c r="CE11" s="463">
        <v>6</v>
      </c>
      <c r="CF11" s="463">
        <f>[1]维简费!G47</f>
        <v>19320</v>
      </c>
      <c r="CG11" s="463">
        <v>123</v>
      </c>
      <c r="CH11" s="463">
        <v>14857.99</v>
      </c>
      <c r="CI11" s="463">
        <f>[1]矿山环境治理基金!A11</f>
        <v>6</v>
      </c>
      <c r="CJ11" s="463">
        <f>[1]矿山环境治理基金!F4</f>
        <v>276.3</v>
      </c>
    </row>
    <row r="12" s="497" customFormat="1" ht="27" customHeight="1" spans="1:88">
      <c r="A12" s="506">
        <v>4</v>
      </c>
      <c r="B12" s="24" t="s">
        <v>41</v>
      </c>
      <c r="C12" s="464">
        <v>0</v>
      </c>
      <c r="D12" s="464">
        <v>0</v>
      </c>
      <c r="E12" s="464">
        <v>0</v>
      </c>
      <c r="F12" s="464">
        <v>0</v>
      </c>
      <c r="G12" s="464">
        <v>0</v>
      </c>
      <c r="H12" s="464">
        <v>0</v>
      </c>
      <c r="I12" s="464">
        <v>0</v>
      </c>
      <c r="J12" s="464">
        <v>0</v>
      </c>
      <c r="K12" s="464">
        <v>0</v>
      </c>
      <c r="L12" s="464">
        <v>0</v>
      </c>
      <c r="M12" s="464">
        <v>2</v>
      </c>
      <c r="N12" s="464">
        <v>12600</v>
      </c>
      <c r="O12" s="464">
        <v>1</v>
      </c>
      <c r="P12" s="464">
        <v>30</v>
      </c>
      <c r="Q12" s="463">
        <v>0</v>
      </c>
      <c r="R12" s="463">
        <v>0</v>
      </c>
      <c r="S12" s="464">
        <v>0</v>
      </c>
      <c r="T12" s="464">
        <v>0</v>
      </c>
      <c r="U12" s="464">
        <v>1</v>
      </c>
      <c r="V12" s="464">
        <v>12.5</v>
      </c>
      <c r="W12" s="463">
        <v>0</v>
      </c>
      <c r="X12" s="463">
        <v>0</v>
      </c>
      <c r="Y12" s="464">
        <v>0</v>
      </c>
      <c r="Z12" s="464">
        <v>0</v>
      </c>
      <c r="AA12" s="464">
        <v>0</v>
      </c>
      <c r="AB12" s="464">
        <v>0</v>
      </c>
      <c r="AC12" s="464">
        <v>0</v>
      </c>
      <c r="AD12" s="464">
        <v>0</v>
      </c>
      <c r="AE12" s="464">
        <v>0</v>
      </c>
      <c r="AF12" s="464">
        <v>0</v>
      </c>
      <c r="AG12" s="464">
        <v>0</v>
      </c>
      <c r="AH12" s="464">
        <v>0</v>
      </c>
      <c r="AI12" s="464">
        <v>2</v>
      </c>
      <c r="AJ12" s="464">
        <v>8742.71</v>
      </c>
      <c r="AK12" s="464">
        <v>0</v>
      </c>
      <c r="AL12" s="464">
        <v>0</v>
      </c>
      <c r="AM12" s="464">
        <v>0</v>
      </c>
      <c r="AN12" s="464">
        <v>0</v>
      </c>
      <c r="AO12" s="464">
        <v>0</v>
      </c>
      <c r="AP12" s="464">
        <v>0</v>
      </c>
      <c r="AQ12" s="464">
        <v>0</v>
      </c>
      <c r="AR12" s="464">
        <v>0</v>
      </c>
      <c r="AS12" s="464">
        <v>1</v>
      </c>
      <c r="AT12" s="464">
        <v>700</v>
      </c>
      <c r="AU12" s="464">
        <v>3</v>
      </c>
      <c r="AV12" s="464">
        <v>2530</v>
      </c>
      <c r="AW12" s="464">
        <v>1</v>
      </c>
      <c r="AX12" s="464">
        <v>210</v>
      </c>
      <c r="AY12" s="464">
        <v>0</v>
      </c>
      <c r="AZ12" s="464">
        <v>0</v>
      </c>
      <c r="BA12" s="464">
        <v>0</v>
      </c>
      <c r="BB12" s="464">
        <v>0</v>
      </c>
      <c r="BC12" s="464">
        <v>3</v>
      </c>
      <c r="BD12" s="464">
        <v>20</v>
      </c>
      <c r="BE12" s="464">
        <v>5</v>
      </c>
      <c r="BF12" s="464">
        <v>101</v>
      </c>
      <c r="BG12" s="464">
        <v>1</v>
      </c>
      <c r="BH12" s="464">
        <v>4.27</v>
      </c>
      <c r="BI12" s="464">
        <v>3</v>
      </c>
      <c r="BJ12" s="464">
        <v>54.74</v>
      </c>
      <c r="BK12" s="464">
        <v>0</v>
      </c>
      <c r="BL12" s="464">
        <v>0</v>
      </c>
      <c r="BM12" s="464">
        <v>2</v>
      </c>
      <c r="BN12" s="464">
        <v>22.8</v>
      </c>
      <c r="BO12" s="464">
        <v>0</v>
      </c>
      <c r="BP12" s="464">
        <v>0</v>
      </c>
      <c r="BQ12" s="464">
        <v>1</v>
      </c>
      <c r="BR12" s="464">
        <v>350</v>
      </c>
      <c r="BS12" s="464">
        <v>0</v>
      </c>
      <c r="BT12" s="464">
        <v>0</v>
      </c>
      <c r="BU12" s="464">
        <v>0</v>
      </c>
      <c r="BV12" s="464">
        <v>0</v>
      </c>
      <c r="BW12" s="464">
        <v>11</v>
      </c>
      <c r="BX12" s="464">
        <v>118.5</v>
      </c>
      <c r="BY12" s="464">
        <v>2</v>
      </c>
      <c r="BZ12" s="464">
        <v>172</v>
      </c>
      <c r="CA12" s="464">
        <v>0</v>
      </c>
      <c r="CB12" s="464">
        <v>0</v>
      </c>
      <c r="CC12" s="464">
        <v>2</v>
      </c>
      <c r="CD12" s="464">
        <v>36.5</v>
      </c>
      <c r="CE12" s="464">
        <v>9</v>
      </c>
      <c r="CF12" s="464">
        <v>123</v>
      </c>
      <c r="CG12" s="464">
        <v>17</v>
      </c>
      <c r="CH12" s="464">
        <v>2113.49</v>
      </c>
      <c r="CI12" s="464">
        <v>16</v>
      </c>
      <c r="CJ12" s="464">
        <v>3056.55</v>
      </c>
    </row>
    <row r="13" s="497" customFormat="1" ht="27" customHeight="1" spans="1:88">
      <c r="A13" s="55">
        <v>5</v>
      </c>
      <c r="B13" s="24" t="s">
        <v>42</v>
      </c>
      <c r="C13" s="463">
        <v>11</v>
      </c>
      <c r="D13" s="463">
        <v>58.05</v>
      </c>
      <c r="E13" s="463">
        <v>0</v>
      </c>
      <c r="F13" s="463">
        <v>0</v>
      </c>
      <c r="G13" s="463">
        <v>0</v>
      </c>
      <c r="H13" s="463">
        <v>0</v>
      </c>
      <c r="I13" s="463">
        <v>2</v>
      </c>
      <c r="J13" s="463">
        <v>13350</v>
      </c>
      <c r="K13" s="463">
        <v>0</v>
      </c>
      <c r="L13" s="463">
        <v>0</v>
      </c>
      <c r="M13" s="463">
        <v>1</v>
      </c>
      <c r="N13" s="463">
        <v>12000</v>
      </c>
      <c r="O13" s="463">
        <v>1</v>
      </c>
      <c r="P13" s="463">
        <v>5</v>
      </c>
      <c r="Q13" s="463">
        <v>0</v>
      </c>
      <c r="R13" s="463">
        <v>0</v>
      </c>
      <c r="S13" s="463">
        <v>0</v>
      </c>
      <c r="T13" s="463">
        <v>0</v>
      </c>
      <c r="U13" s="463">
        <v>1</v>
      </c>
      <c r="V13" s="463">
        <v>33</v>
      </c>
      <c r="W13" s="463">
        <v>0</v>
      </c>
      <c r="X13" s="463">
        <v>0</v>
      </c>
      <c r="Y13" s="463">
        <v>0</v>
      </c>
      <c r="Z13" s="463">
        <v>0</v>
      </c>
      <c r="AA13" s="463">
        <v>0</v>
      </c>
      <c r="AB13" s="463">
        <v>0</v>
      </c>
      <c r="AC13" s="463">
        <v>1</v>
      </c>
      <c r="AD13" s="463">
        <v>160</v>
      </c>
      <c r="AE13" s="463">
        <v>0</v>
      </c>
      <c r="AF13" s="463">
        <v>0</v>
      </c>
      <c r="AG13" s="463">
        <v>0</v>
      </c>
      <c r="AH13" s="463">
        <v>0</v>
      </c>
      <c r="AI13" s="463">
        <v>1</v>
      </c>
      <c r="AJ13" s="463">
        <v>10800</v>
      </c>
      <c r="AK13" s="463">
        <v>2</v>
      </c>
      <c r="AL13" s="463">
        <v>450</v>
      </c>
      <c r="AM13" s="463">
        <v>0</v>
      </c>
      <c r="AN13" s="463">
        <v>0</v>
      </c>
      <c r="AO13" s="463">
        <v>0</v>
      </c>
      <c r="AP13" s="463">
        <v>0</v>
      </c>
      <c r="AQ13" s="463">
        <v>0</v>
      </c>
      <c r="AR13" s="463">
        <v>0</v>
      </c>
      <c r="AS13" s="463">
        <v>0</v>
      </c>
      <c r="AT13" s="463">
        <v>0</v>
      </c>
      <c r="AU13" s="463">
        <v>4</v>
      </c>
      <c r="AV13" s="463">
        <v>200</v>
      </c>
      <c r="AW13" s="463">
        <v>4</v>
      </c>
      <c r="AX13" s="463">
        <v>166.93</v>
      </c>
      <c r="AY13" s="463">
        <v>8</v>
      </c>
      <c r="AZ13" s="463">
        <v>5123.37</v>
      </c>
      <c r="BA13" s="463">
        <v>10</v>
      </c>
      <c r="BB13" s="463">
        <v>150.87</v>
      </c>
      <c r="BC13" s="463">
        <v>1</v>
      </c>
      <c r="BD13" s="463">
        <v>19</v>
      </c>
      <c r="BE13" s="463">
        <v>6</v>
      </c>
      <c r="BF13" s="463">
        <v>114.6</v>
      </c>
      <c r="BG13" s="463">
        <v>1</v>
      </c>
      <c r="BH13" s="463">
        <v>140</v>
      </c>
      <c r="BI13" s="463">
        <v>6</v>
      </c>
      <c r="BJ13" s="463">
        <v>502.5</v>
      </c>
      <c r="BK13" s="463">
        <v>1</v>
      </c>
      <c r="BL13" s="463">
        <v>15</v>
      </c>
      <c r="BM13" s="463">
        <v>0</v>
      </c>
      <c r="BN13" s="463">
        <v>0</v>
      </c>
      <c r="BO13" s="463">
        <v>1</v>
      </c>
      <c r="BP13" s="463">
        <v>2</v>
      </c>
      <c r="BQ13" s="463">
        <v>0</v>
      </c>
      <c r="BR13" s="463">
        <v>0</v>
      </c>
      <c r="BS13" s="463">
        <v>1</v>
      </c>
      <c r="BT13" s="463">
        <v>2</v>
      </c>
      <c r="BU13" s="463">
        <v>0</v>
      </c>
      <c r="BV13" s="463">
        <v>0</v>
      </c>
      <c r="BW13" s="463">
        <v>0</v>
      </c>
      <c r="BX13" s="463">
        <v>0</v>
      </c>
      <c r="BY13" s="463">
        <v>0</v>
      </c>
      <c r="BZ13" s="463">
        <v>0</v>
      </c>
      <c r="CA13" s="463">
        <v>0</v>
      </c>
      <c r="CB13" s="463">
        <v>0</v>
      </c>
      <c r="CC13" s="463">
        <v>1</v>
      </c>
      <c r="CD13" s="463">
        <v>190</v>
      </c>
      <c r="CE13" s="463">
        <v>12</v>
      </c>
      <c r="CF13" s="463">
        <v>1167.15</v>
      </c>
      <c r="CG13" s="463">
        <v>17</v>
      </c>
      <c r="CH13" s="463">
        <v>600.21</v>
      </c>
      <c r="CI13" s="463">
        <v>3</v>
      </c>
      <c r="CJ13" s="463">
        <v>13008</v>
      </c>
    </row>
    <row r="14" s="497" customFormat="1" ht="27" customHeight="1" spans="1:88">
      <c r="A14" s="506">
        <v>6</v>
      </c>
      <c r="B14" s="24" t="s">
        <v>43</v>
      </c>
      <c r="C14" s="464">
        <v>9</v>
      </c>
      <c r="D14" s="464">
        <v>1366.6</v>
      </c>
      <c r="E14" s="464">
        <v>15</v>
      </c>
      <c r="F14" s="464">
        <v>410.36</v>
      </c>
      <c r="G14" s="464">
        <v>2</v>
      </c>
      <c r="H14" s="464">
        <v>0</v>
      </c>
      <c r="I14" s="464">
        <v>7</v>
      </c>
      <c r="J14" s="464">
        <v>4657</v>
      </c>
      <c r="K14" s="464" t="s">
        <v>44</v>
      </c>
      <c r="L14" s="464" t="s">
        <v>44</v>
      </c>
      <c r="M14" s="464">
        <v>7</v>
      </c>
      <c r="N14" s="464">
        <v>3834</v>
      </c>
      <c r="O14" s="464">
        <v>4</v>
      </c>
      <c r="P14" s="464">
        <v>1410</v>
      </c>
      <c r="Q14" s="464" t="s">
        <v>44</v>
      </c>
      <c r="R14" s="464" t="s">
        <v>44</v>
      </c>
      <c r="S14" s="464" t="s">
        <v>44</v>
      </c>
      <c r="T14" s="464" t="s">
        <v>44</v>
      </c>
      <c r="U14" s="464">
        <v>23</v>
      </c>
      <c r="V14" s="464">
        <v>1830.52</v>
      </c>
      <c r="W14" s="464" t="s">
        <v>44</v>
      </c>
      <c r="X14" s="464" t="s">
        <v>44</v>
      </c>
      <c r="Y14" s="464" t="s">
        <v>44</v>
      </c>
      <c r="Z14" s="464" t="s">
        <v>44</v>
      </c>
      <c r="AA14" s="464" t="s">
        <v>44</v>
      </c>
      <c r="AB14" s="464" t="s">
        <v>44</v>
      </c>
      <c r="AC14" s="464">
        <v>6</v>
      </c>
      <c r="AD14" s="464">
        <v>1200</v>
      </c>
      <c r="AE14" s="464" t="s">
        <v>44</v>
      </c>
      <c r="AF14" s="464" t="s">
        <v>44</v>
      </c>
      <c r="AG14" s="464" t="s">
        <v>44</v>
      </c>
      <c r="AH14" s="464" t="s">
        <v>44</v>
      </c>
      <c r="AI14" s="464" t="s">
        <v>44</v>
      </c>
      <c r="AJ14" s="464" t="s">
        <v>44</v>
      </c>
      <c r="AK14" s="464">
        <v>10</v>
      </c>
      <c r="AL14" s="464">
        <v>2324</v>
      </c>
      <c r="AM14" s="464" t="s">
        <v>44</v>
      </c>
      <c r="AN14" s="464" t="s">
        <v>44</v>
      </c>
      <c r="AO14" s="464" t="s">
        <v>44</v>
      </c>
      <c r="AP14" s="464" t="s">
        <v>44</v>
      </c>
      <c r="AQ14" s="464" t="s">
        <v>44</v>
      </c>
      <c r="AR14" s="464" t="s">
        <v>44</v>
      </c>
      <c r="AS14" s="464" t="s">
        <v>44</v>
      </c>
      <c r="AT14" s="464" t="s">
        <v>44</v>
      </c>
      <c r="AU14" s="464">
        <v>13</v>
      </c>
      <c r="AV14" s="464">
        <v>821.5</v>
      </c>
      <c r="AW14" s="464">
        <v>11</v>
      </c>
      <c r="AX14" s="464">
        <v>1340.87</v>
      </c>
      <c r="AY14" s="464">
        <v>1</v>
      </c>
      <c r="AZ14" s="464">
        <v>474</v>
      </c>
      <c r="BA14" s="464">
        <v>5</v>
      </c>
      <c r="BB14" s="464">
        <v>4250</v>
      </c>
      <c r="BC14" s="464" t="s">
        <v>44</v>
      </c>
      <c r="BD14" s="464" t="s">
        <v>44</v>
      </c>
      <c r="BE14" s="464">
        <v>8</v>
      </c>
      <c r="BF14" s="464">
        <v>290</v>
      </c>
      <c r="BG14" s="464">
        <v>1</v>
      </c>
      <c r="BH14" s="464">
        <v>9.31</v>
      </c>
      <c r="BI14" s="464">
        <v>9</v>
      </c>
      <c r="BJ14" s="464">
        <v>1431.7</v>
      </c>
      <c r="BK14" s="464" t="s">
        <v>44</v>
      </c>
      <c r="BL14" s="464" t="s">
        <v>44</v>
      </c>
      <c r="BM14" s="464" t="s">
        <v>44</v>
      </c>
      <c r="BN14" s="464" t="s">
        <v>44</v>
      </c>
      <c r="BO14" s="464" t="s">
        <v>44</v>
      </c>
      <c r="BP14" s="464" t="s">
        <v>44</v>
      </c>
      <c r="BQ14" s="464">
        <v>2</v>
      </c>
      <c r="BR14" s="464">
        <v>49.34</v>
      </c>
      <c r="BS14" s="464"/>
      <c r="BT14" s="464"/>
      <c r="BU14" s="464"/>
      <c r="BV14" s="464"/>
      <c r="BW14" s="464">
        <v>1</v>
      </c>
      <c r="BX14" s="464">
        <v>21</v>
      </c>
      <c r="BY14" s="464">
        <v>4</v>
      </c>
      <c r="BZ14" s="464">
        <v>19.06</v>
      </c>
      <c r="CA14" s="464" t="s">
        <v>44</v>
      </c>
      <c r="CB14" s="464" t="s">
        <v>44</v>
      </c>
      <c r="CC14" s="464">
        <v>6</v>
      </c>
      <c r="CD14" s="464">
        <v>281.5</v>
      </c>
      <c r="CE14" s="464" t="s">
        <v>44</v>
      </c>
      <c r="CF14" s="464" t="s">
        <v>44</v>
      </c>
      <c r="CG14" s="464" t="s">
        <v>44</v>
      </c>
      <c r="CH14" s="464" t="s">
        <v>44</v>
      </c>
      <c r="CI14" s="464" t="s">
        <v>44</v>
      </c>
      <c r="CJ14" s="464" t="s">
        <v>44</v>
      </c>
    </row>
    <row r="15" s="497" customFormat="1" ht="27" customHeight="1" spans="1:88">
      <c r="A15" s="55">
        <v>7</v>
      </c>
      <c r="B15" s="24" t="s">
        <v>45</v>
      </c>
      <c r="C15" s="464">
        <v>3</v>
      </c>
      <c r="D15" s="464">
        <v>9.88</v>
      </c>
      <c r="E15" s="464"/>
      <c r="F15" s="464"/>
      <c r="G15" s="464"/>
      <c r="H15" s="464"/>
      <c r="I15" s="464"/>
      <c r="J15" s="464"/>
      <c r="K15" s="464"/>
      <c r="L15" s="464"/>
      <c r="M15" s="464"/>
      <c r="N15" s="464"/>
      <c r="O15" s="464"/>
      <c r="P15" s="464"/>
      <c r="Q15" s="464"/>
      <c r="R15" s="464"/>
      <c r="S15" s="464"/>
      <c r="T15" s="464"/>
      <c r="U15" s="464"/>
      <c r="V15" s="464"/>
      <c r="W15" s="464"/>
      <c r="X15" s="464"/>
      <c r="Y15" s="464"/>
      <c r="Z15" s="464"/>
      <c r="AA15" s="464"/>
      <c r="AB15" s="464"/>
      <c r="AC15" s="464"/>
      <c r="AD15" s="464"/>
      <c r="AE15" s="464"/>
      <c r="AF15" s="464"/>
      <c r="AG15" s="464"/>
      <c r="AH15" s="464"/>
      <c r="AI15" s="464"/>
      <c r="AJ15" s="464"/>
      <c r="AK15" s="464"/>
      <c r="AL15" s="464"/>
      <c r="AM15" s="464"/>
      <c r="AN15" s="464"/>
      <c r="AO15" s="464"/>
      <c r="AP15" s="464"/>
      <c r="AQ15" s="464"/>
      <c r="AR15" s="464"/>
      <c r="AS15" s="464"/>
      <c r="AT15" s="464"/>
      <c r="AU15" s="464">
        <v>1</v>
      </c>
      <c r="AV15" s="464">
        <v>5</v>
      </c>
      <c r="AW15" s="464"/>
      <c r="AX15" s="464"/>
      <c r="AY15" s="464">
        <v>1</v>
      </c>
      <c r="AZ15" s="464">
        <v>1.1</v>
      </c>
      <c r="BA15" s="464"/>
      <c r="BB15" s="464"/>
      <c r="BC15" s="464"/>
      <c r="BD15" s="464"/>
      <c r="BE15" s="464"/>
      <c r="BF15" s="464"/>
      <c r="BG15" s="464"/>
      <c r="BH15" s="464"/>
      <c r="BI15" s="464"/>
      <c r="BJ15" s="464"/>
      <c r="BK15" s="464"/>
      <c r="BL15" s="464"/>
      <c r="BM15" s="464"/>
      <c r="BN15" s="464"/>
      <c r="BO15" s="464"/>
      <c r="BP15" s="464"/>
      <c r="BQ15" s="464">
        <v>1</v>
      </c>
      <c r="BR15" s="464">
        <v>15</v>
      </c>
      <c r="BS15" s="464"/>
      <c r="BT15" s="464"/>
      <c r="BU15" s="464"/>
      <c r="BV15" s="464"/>
      <c r="BW15" s="464"/>
      <c r="BX15" s="464"/>
      <c r="BY15" s="464"/>
      <c r="BZ15" s="464"/>
      <c r="CA15" s="464"/>
      <c r="CB15" s="464"/>
      <c r="CC15" s="464"/>
      <c r="CD15" s="464"/>
      <c r="CE15" s="464"/>
      <c r="CF15" s="464"/>
      <c r="CG15" s="464"/>
      <c r="CH15" s="464"/>
      <c r="CI15" s="464"/>
      <c r="CJ15" s="464"/>
    </row>
    <row r="16" s="497" customFormat="1" ht="27" customHeight="1" spans="1:88">
      <c r="A16" s="55">
        <v>9</v>
      </c>
      <c r="B16" s="24" t="s">
        <v>46</v>
      </c>
      <c r="C16" s="464">
        <v>1</v>
      </c>
      <c r="D16" s="464">
        <v>1.3</v>
      </c>
      <c r="E16" s="464"/>
      <c r="F16" s="464"/>
      <c r="G16" s="464"/>
      <c r="H16" s="464"/>
      <c r="I16" s="464"/>
      <c r="J16" s="464"/>
      <c r="K16" s="464"/>
      <c r="L16" s="464"/>
      <c r="M16" s="464"/>
      <c r="N16" s="464"/>
      <c r="O16" s="464"/>
      <c r="P16" s="464"/>
      <c r="Q16" s="464"/>
      <c r="R16" s="464"/>
      <c r="S16" s="464"/>
      <c r="T16" s="464"/>
      <c r="U16" s="464"/>
      <c r="V16" s="464"/>
      <c r="W16" s="464"/>
      <c r="X16" s="464"/>
      <c r="Y16" s="464"/>
      <c r="Z16" s="464"/>
      <c r="AA16" s="464"/>
      <c r="AB16" s="464"/>
      <c r="AC16" s="464"/>
      <c r="AD16" s="464"/>
      <c r="AE16" s="464"/>
      <c r="AF16" s="464"/>
      <c r="AG16" s="464"/>
      <c r="AH16" s="464"/>
      <c r="AI16" s="464"/>
      <c r="AJ16" s="464"/>
      <c r="AK16" s="464"/>
      <c r="AL16" s="464"/>
      <c r="AM16" s="464"/>
      <c r="AN16" s="464"/>
      <c r="AO16" s="464"/>
      <c r="AP16" s="464"/>
      <c r="AQ16" s="464"/>
      <c r="AR16" s="464"/>
      <c r="AS16" s="464"/>
      <c r="AT16" s="464"/>
      <c r="AU16" s="464"/>
      <c r="AV16" s="464"/>
      <c r="AW16" s="464"/>
      <c r="AX16" s="464"/>
      <c r="AY16" s="464"/>
      <c r="AZ16" s="464"/>
      <c r="BA16" s="464"/>
      <c r="BB16" s="464"/>
      <c r="BC16" s="464"/>
      <c r="BD16" s="464"/>
      <c r="BE16" s="464"/>
      <c r="BF16" s="464"/>
      <c r="BG16" s="464"/>
      <c r="BH16" s="464"/>
      <c r="BI16" s="464"/>
      <c r="BJ16" s="464"/>
      <c r="BK16" s="464"/>
      <c r="BL16" s="464"/>
      <c r="BM16" s="464"/>
      <c r="BN16" s="464"/>
      <c r="BO16" s="464"/>
      <c r="BP16" s="464"/>
      <c r="BQ16" s="464"/>
      <c r="BR16" s="464"/>
      <c r="BS16" s="464"/>
      <c r="BT16" s="464"/>
      <c r="BU16" s="464"/>
      <c r="BV16" s="464"/>
      <c r="BW16" s="464">
        <v>4</v>
      </c>
      <c r="BX16" s="464">
        <v>293</v>
      </c>
      <c r="BY16" s="464">
        <v>1</v>
      </c>
      <c r="BZ16" s="464">
        <v>20</v>
      </c>
      <c r="CA16" s="464"/>
      <c r="CB16" s="464"/>
      <c r="CC16" s="464"/>
      <c r="CD16" s="464"/>
      <c r="CE16" s="464"/>
      <c r="CF16" s="464"/>
      <c r="CG16" s="464"/>
      <c r="CH16" s="464"/>
      <c r="CI16" s="464"/>
      <c r="CJ16" s="464"/>
    </row>
    <row r="17" s="497" customFormat="1" ht="27" customHeight="1" spans="1:88">
      <c r="A17" s="506">
        <v>10</v>
      </c>
      <c r="B17" s="24" t="s">
        <v>47</v>
      </c>
      <c r="C17" s="464">
        <v>6</v>
      </c>
      <c r="D17" s="464">
        <v>14.28</v>
      </c>
      <c r="E17" s="464"/>
      <c r="F17" s="464"/>
      <c r="G17" s="464"/>
      <c r="H17" s="464"/>
      <c r="I17" s="464"/>
      <c r="J17" s="464"/>
      <c r="K17" s="464"/>
      <c r="L17" s="464"/>
      <c r="M17" s="464"/>
      <c r="N17" s="464"/>
      <c r="O17" s="464">
        <v>1</v>
      </c>
      <c r="P17" s="473">
        <v>65.45</v>
      </c>
      <c r="Q17" s="464"/>
      <c r="R17" s="464"/>
      <c r="S17" s="464">
        <v>3</v>
      </c>
      <c r="T17" s="464">
        <v>109</v>
      </c>
      <c r="U17" s="464">
        <v>1</v>
      </c>
      <c r="V17" s="473">
        <v>26.18</v>
      </c>
      <c r="W17" s="464"/>
      <c r="X17" s="464"/>
      <c r="Y17" s="464">
        <v>1</v>
      </c>
      <c r="Z17" s="473">
        <v>46.18</v>
      </c>
      <c r="AA17" s="464"/>
      <c r="AB17" s="464"/>
      <c r="AC17" s="464"/>
      <c r="AD17" s="464"/>
      <c r="AE17" s="464"/>
      <c r="AF17" s="464"/>
      <c r="AG17" s="464"/>
      <c r="AH17" s="464"/>
      <c r="AI17" s="464">
        <v>1</v>
      </c>
      <c r="AJ17" s="473">
        <v>53.97</v>
      </c>
      <c r="AK17" s="464"/>
      <c r="AL17" s="464"/>
      <c r="AM17" s="464"/>
      <c r="AN17" s="464"/>
      <c r="AO17" s="464"/>
      <c r="AP17" s="464"/>
      <c r="AQ17" s="464"/>
      <c r="AR17" s="464"/>
      <c r="AS17" s="464"/>
      <c r="AT17" s="464"/>
      <c r="AU17" s="464">
        <v>4</v>
      </c>
      <c r="AV17" s="473">
        <v>60.25</v>
      </c>
      <c r="AW17" s="464">
        <v>5</v>
      </c>
      <c r="AX17" s="464">
        <v>26.29</v>
      </c>
      <c r="AY17" s="464">
        <v>1</v>
      </c>
      <c r="AZ17" s="473">
        <v>59.2</v>
      </c>
      <c r="BA17" s="464">
        <v>1</v>
      </c>
      <c r="BB17" s="473">
        <v>310.8</v>
      </c>
      <c r="BC17" s="464"/>
      <c r="BD17" s="464"/>
      <c r="BE17" s="464">
        <v>1</v>
      </c>
      <c r="BF17" s="464">
        <v>200</v>
      </c>
      <c r="BG17" s="464"/>
      <c r="BH17" s="464"/>
      <c r="BI17" s="464"/>
      <c r="BJ17" s="464"/>
      <c r="BK17" s="464"/>
      <c r="BL17" s="464"/>
      <c r="BM17" s="464"/>
      <c r="BN17" s="464"/>
      <c r="BO17" s="464"/>
      <c r="BP17" s="464"/>
      <c r="BQ17" s="464">
        <v>1</v>
      </c>
      <c r="BR17" s="473">
        <v>219.68</v>
      </c>
      <c r="BS17" s="464"/>
      <c r="BT17" s="464"/>
      <c r="BU17" s="464"/>
      <c r="BV17" s="464"/>
      <c r="BW17" s="464"/>
      <c r="BX17" s="464"/>
      <c r="BY17" s="464"/>
      <c r="BZ17" s="464"/>
      <c r="CA17" s="464"/>
      <c r="CB17" s="464"/>
      <c r="CC17" s="464"/>
      <c r="CD17" s="464"/>
      <c r="CE17" s="464"/>
      <c r="CF17" s="464"/>
      <c r="CG17" s="464"/>
      <c r="CH17" s="464"/>
      <c r="CI17" s="464"/>
      <c r="CJ17" s="464"/>
    </row>
    <row r="18" s="497" customFormat="1" ht="30" customHeight="1" spans="1:88">
      <c r="A18" s="505">
        <v>12</v>
      </c>
      <c r="B18" s="101" t="s">
        <v>48</v>
      </c>
      <c r="C18" s="461"/>
      <c r="D18" s="461"/>
      <c r="E18" s="461"/>
      <c r="F18" s="461"/>
      <c r="G18" s="461"/>
      <c r="H18" s="461"/>
      <c r="I18" s="461"/>
      <c r="J18" s="461"/>
      <c r="K18" s="461"/>
      <c r="L18" s="461"/>
      <c r="M18" s="461"/>
      <c r="N18" s="461"/>
      <c r="O18" s="461"/>
      <c r="P18" s="461"/>
      <c r="Q18" s="461"/>
      <c r="R18" s="461"/>
      <c r="S18" s="461"/>
      <c r="T18" s="461"/>
      <c r="U18" s="461"/>
      <c r="V18" s="461"/>
      <c r="W18" s="461"/>
      <c r="X18" s="461"/>
      <c r="Y18" s="461"/>
      <c r="Z18" s="461"/>
      <c r="AA18" s="461"/>
      <c r="AB18" s="461"/>
      <c r="AC18" s="461"/>
      <c r="AD18" s="461"/>
      <c r="AE18" s="461"/>
      <c r="AF18" s="461"/>
      <c r="AG18" s="461"/>
      <c r="AH18" s="461"/>
      <c r="AI18" s="461"/>
      <c r="AJ18" s="461"/>
      <c r="AK18" s="461"/>
      <c r="AL18" s="461"/>
      <c r="AM18" s="461"/>
      <c r="AN18" s="461"/>
      <c r="AO18" s="461"/>
      <c r="AP18" s="461"/>
      <c r="AQ18" s="461"/>
      <c r="AR18" s="461"/>
      <c r="AS18" s="461"/>
      <c r="AT18" s="461"/>
      <c r="AU18" s="461"/>
      <c r="AV18" s="461"/>
      <c r="AW18" s="461"/>
      <c r="AX18" s="461"/>
      <c r="AY18" s="461"/>
      <c r="AZ18" s="461"/>
      <c r="BA18" s="461"/>
      <c r="BB18" s="461"/>
      <c r="BC18" s="461"/>
      <c r="BD18" s="461"/>
      <c r="BE18" s="461"/>
      <c r="BF18" s="461"/>
      <c r="BG18" s="461"/>
      <c r="BH18" s="461"/>
      <c r="BI18" s="461"/>
      <c r="BJ18" s="461"/>
      <c r="BK18" s="461"/>
      <c r="BL18" s="461"/>
      <c r="BM18" s="461"/>
      <c r="BN18" s="461"/>
      <c r="BO18" s="461"/>
      <c r="BP18" s="461"/>
      <c r="BQ18" s="461"/>
      <c r="BR18" s="461"/>
      <c r="BS18" s="461"/>
      <c r="BT18" s="461"/>
      <c r="BU18" s="461"/>
      <c r="BV18" s="461"/>
      <c r="BW18" s="461"/>
      <c r="BX18" s="461"/>
      <c r="BY18" s="461"/>
      <c r="BZ18" s="461"/>
      <c r="CA18" s="461"/>
      <c r="CB18" s="461"/>
      <c r="CC18" s="461"/>
      <c r="CD18" s="461"/>
      <c r="CE18" s="461"/>
      <c r="CF18" s="461"/>
      <c r="CG18" s="461"/>
      <c r="CH18" s="461"/>
      <c r="CI18" s="461"/>
      <c r="CJ18" s="461"/>
    </row>
    <row r="19" s="496" customFormat="1" ht="30" customHeight="1" spans="2:88">
      <c r="B19" s="507"/>
      <c r="C19" s="507"/>
      <c r="D19" s="507"/>
      <c r="E19" s="507"/>
      <c r="F19" s="507"/>
      <c r="G19" s="507"/>
      <c r="H19" s="507"/>
      <c r="I19" s="507"/>
      <c r="J19" s="507"/>
      <c r="K19" s="507"/>
      <c r="L19" s="507"/>
      <c r="M19" s="507"/>
      <c r="N19" s="507"/>
      <c r="O19" s="507"/>
      <c r="P19" s="507"/>
      <c r="Q19" s="507"/>
      <c r="R19" s="507"/>
      <c r="S19" s="507"/>
      <c r="T19" s="507"/>
      <c r="U19" s="507"/>
      <c r="V19" s="507"/>
      <c r="W19" s="507"/>
      <c r="X19" s="507"/>
      <c r="Y19" s="507"/>
      <c r="Z19" s="507"/>
      <c r="AA19" s="507"/>
      <c r="AB19" s="507"/>
      <c r="AC19" s="507"/>
      <c r="AD19" s="507"/>
      <c r="AE19" s="507"/>
      <c r="AF19" s="507"/>
      <c r="AG19" s="507"/>
      <c r="AH19" s="507"/>
      <c r="AI19" s="507"/>
      <c r="AJ19" s="507"/>
      <c r="AK19" s="507"/>
      <c r="AL19" s="507"/>
      <c r="AM19" s="507"/>
      <c r="AN19" s="507"/>
      <c r="AO19" s="507"/>
      <c r="AP19" s="507"/>
      <c r="AQ19" s="507"/>
      <c r="AR19" s="507"/>
      <c r="AS19" s="507"/>
      <c r="AT19" s="507"/>
      <c r="AU19" s="507"/>
      <c r="AV19" s="507"/>
      <c r="AW19" s="507"/>
      <c r="AX19" s="507"/>
      <c r="AY19" s="507"/>
      <c r="AZ19" s="507"/>
      <c r="BA19" s="507"/>
      <c r="BB19" s="507"/>
      <c r="BC19" s="507"/>
      <c r="BD19" s="507"/>
      <c r="BE19" s="507"/>
      <c r="BF19" s="507"/>
      <c r="BG19" s="507"/>
      <c r="BH19" s="507"/>
      <c r="BI19" s="507"/>
      <c r="BJ19" s="507"/>
      <c r="BK19" s="507"/>
      <c r="BL19" s="507"/>
      <c r="BM19" s="507"/>
      <c r="BN19" s="507"/>
      <c r="BO19" s="507"/>
      <c r="BP19" s="507"/>
      <c r="BQ19" s="507"/>
      <c r="BR19" s="507"/>
      <c r="BS19" s="507"/>
      <c r="BT19" s="507"/>
      <c r="BU19" s="507"/>
      <c r="BV19" s="507"/>
      <c r="BW19" s="507"/>
      <c r="BX19" s="507"/>
      <c r="BY19" s="507"/>
      <c r="BZ19" s="507"/>
      <c r="CA19" s="507"/>
      <c r="CB19" s="507"/>
      <c r="CC19" s="507"/>
      <c r="CD19" s="507"/>
      <c r="CE19" s="507"/>
      <c r="CF19" s="507"/>
      <c r="CG19" s="507"/>
      <c r="CH19" s="507"/>
      <c r="CI19" s="507"/>
      <c r="CJ19" s="507"/>
    </row>
    <row r="20" s="496" customFormat="1" ht="30" customHeight="1" spans="2:88">
      <c r="B20" s="507"/>
      <c r="C20" s="507"/>
      <c r="D20" s="507"/>
      <c r="E20" s="507"/>
      <c r="F20" s="507"/>
      <c r="G20" s="507"/>
      <c r="H20" s="507"/>
      <c r="I20" s="507"/>
      <c r="J20" s="507"/>
      <c r="K20" s="507"/>
      <c r="L20" s="507"/>
      <c r="M20" s="507"/>
      <c r="N20" s="507"/>
      <c r="O20" s="507"/>
      <c r="P20" s="507"/>
      <c r="Q20" s="507"/>
      <c r="R20" s="507"/>
      <c r="S20" s="507"/>
      <c r="T20" s="507"/>
      <c r="U20" s="507"/>
      <c r="V20" s="507"/>
      <c r="W20" s="507"/>
      <c r="X20" s="507"/>
      <c r="Y20" s="507"/>
      <c r="Z20" s="507"/>
      <c r="AA20" s="507"/>
      <c r="AB20" s="507"/>
      <c r="AC20" s="507"/>
      <c r="AD20" s="507"/>
      <c r="AE20" s="507"/>
      <c r="AF20" s="507"/>
      <c r="AG20" s="507"/>
      <c r="AH20" s="507"/>
      <c r="AI20" s="507"/>
      <c r="AJ20" s="507"/>
      <c r="AK20" s="507"/>
      <c r="AL20" s="507"/>
      <c r="AM20" s="507"/>
      <c r="AN20" s="507"/>
      <c r="AO20" s="507"/>
      <c r="AP20" s="507"/>
      <c r="AQ20" s="507"/>
      <c r="AR20" s="507"/>
      <c r="AS20" s="507"/>
      <c r="AT20" s="507"/>
      <c r="AU20" s="507"/>
      <c r="AV20" s="507"/>
      <c r="AW20" s="507"/>
      <c r="AX20" s="507"/>
      <c r="AY20" s="507"/>
      <c r="AZ20" s="507"/>
      <c r="BA20" s="507"/>
      <c r="BB20" s="507"/>
      <c r="BC20" s="507"/>
      <c r="BD20" s="507"/>
      <c r="BE20" s="507"/>
      <c r="BF20" s="507"/>
      <c r="BG20" s="507"/>
      <c r="BH20" s="507"/>
      <c r="BI20" s="507"/>
      <c r="BJ20" s="507"/>
      <c r="BK20" s="507"/>
      <c r="BL20" s="507"/>
      <c r="BM20" s="507"/>
      <c r="BN20" s="507"/>
      <c r="BO20" s="507"/>
      <c r="BP20" s="507"/>
      <c r="BQ20" s="507"/>
      <c r="BR20" s="507"/>
      <c r="BS20" s="507"/>
      <c r="BT20" s="507"/>
      <c r="BU20" s="507"/>
      <c r="BV20" s="507"/>
      <c r="BW20" s="507"/>
      <c r="BX20" s="507"/>
      <c r="BY20" s="507"/>
      <c r="BZ20" s="507"/>
      <c r="CA20" s="507"/>
      <c r="CB20" s="507"/>
      <c r="CC20" s="507"/>
      <c r="CD20" s="507"/>
      <c r="CE20" s="507"/>
      <c r="CF20" s="507"/>
      <c r="CG20" s="507"/>
      <c r="CH20" s="507"/>
      <c r="CI20" s="507"/>
      <c r="CJ20" s="507"/>
    </row>
    <row r="21" s="496" customFormat="1" ht="30" customHeight="1" spans="2:88">
      <c r="B21" s="507"/>
      <c r="C21" s="507"/>
      <c r="D21" s="507"/>
      <c r="E21" s="507"/>
      <c r="F21" s="507"/>
      <c r="G21" s="507"/>
      <c r="H21" s="507"/>
      <c r="I21" s="507"/>
      <c r="J21" s="507"/>
      <c r="K21" s="507"/>
      <c r="L21" s="507"/>
      <c r="M21" s="507"/>
      <c r="N21" s="507"/>
      <c r="O21" s="507"/>
      <c r="P21" s="507"/>
      <c r="Q21" s="507"/>
      <c r="R21" s="507"/>
      <c r="S21" s="507"/>
      <c r="T21" s="507"/>
      <c r="U21" s="507"/>
      <c r="V21" s="507"/>
      <c r="W21" s="507"/>
      <c r="X21" s="507"/>
      <c r="Y21" s="507"/>
      <c r="Z21" s="507"/>
      <c r="AA21" s="507"/>
      <c r="AB21" s="507"/>
      <c r="AC21" s="507"/>
      <c r="AD21" s="507"/>
      <c r="AE21" s="507"/>
      <c r="AF21" s="507"/>
      <c r="AG21" s="507"/>
      <c r="AH21" s="507"/>
      <c r="AI21" s="507"/>
      <c r="AJ21" s="507"/>
      <c r="AK21" s="507"/>
      <c r="AL21" s="507"/>
      <c r="AM21" s="507"/>
      <c r="AN21" s="507"/>
      <c r="AO21" s="507"/>
      <c r="AP21" s="507"/>
      <c r="AQ21" s="507"/>
      <c r="AR21" s="507"/>
      <c r="AS21" s="507"/>
      <c r="AT21" s="507"/>
      <c r="AU21" s="507"/>
      <c r="AV21" s="507"/>
      <c r="AW21" s="507"/>
      <c r="AX21" s="507"/>
      <c r="AY21" s="507"/>
      <c r="AZ21" s="507"/>
      <c r="BA21" s="507"/>
      <c r="BB21" s="507"/>
      <c r="BC21" s="507"/>
      <c r="BD21" s="507"/>
      <c r="BE21" s="507"/>
      <c r="BF21" s="507"/>
      <c r="BG21" s="507"/>
      <c r="BH21" s="507"/>
      <c r="BI21" s="507"/>
      <c r="BJ21" s="507"/>
      <c r="BK21" s="507"/>
      <c r="BL21" s="507"/>
      <c r="BM21" s="507"/>
      <c r="BN21" s="507"/>
      <c r="BO21" s="507"/>
      <c r="BP21" s="507"/>
      <c r="BQ21" s="507"/>
      <c r="BR21" s="507"/>
      <c r="BS21" s="507"/>
      <c r="BT21" s="507"/>
      <c r="BU21" s="507"/>
      <c r="BV21" s="507"/>
      <c r="BW21" s="507"/>
      <c r="BX21" s="507"/>
      <c r="BY21" s="507"/>
      <c r="BZ21" s="507"/>
      <c r="CA21" s="507"/>
      <c r="CB21" s="507"/>
      <c r="CC21" s="507"/>
      <c r="CD21" s="507"/>
      <c r="CE21" s="507"/>
      <c r="CF21" s="507"/>
      <c r="CG21" s="507"/>
      <c r="CH21" s="507"/>
      <c r="CI21" s="507"/>
      <c r="CJ21" s="507"/>
    </row>
    <row r="22" s="496" customFormat="1" ht="30" customHeight="1" spans="2:88">
      <c r="B22" s="507"/>
      <c r="C22" s="507"/>
      <c r="D22" s="507"/>
      <c r="E22" s="507"/>
      <c r="F22" s="507"/>
      <c r="G22" s="507"/>
      <c r="H22" s="507"/>
      <c r="I22" s="507"/>
      <c r="J22" s="507"/>
      <c r="K22" s="507"/>
      <c r="L22" s="507"/>
      <c r="M22" s="507"/>
      <c r="N22" s="507"/>
      <c r="O22" s="507"/>
      <c r="P22" s="507"/>
      <c r="Q22" s="507"/>
      <c r="R22" s="507"/>
      <c r="S22" s="507"/>
      <c r="T22" s="507"/>
      <c r="U22" s="507"/>
      <c r="V22" s="507"/>
      <c r="W22" s="507"/>
      <c r="X22" s="507"/>
      <c r="Y22" s="507"/>
      <c r="Z22" s="507"/>
      <c r="AA22" s="507"/>
      <c r="AB22" s="507"/>
      <c r="AC22" s="507"/>
      <c r="AD22" s="507"/>
      <c r="AE22" s="507"/>
      <c r="AF22" s="507"/>
      <c r="AG22" s="507"/>
      <c r="AH22" s="507"/>
      <c r="AI22" s="507"/>
      <c r="AJ22" s="507"/>
      <c r="AK22" s="507"/>
      <c r="AL22" s="507"/>
      <c r="AM22" s="507"/>
      <c r="AN22" s="507"/>
      <c r="AO22" s="507"/>
      <c r="AP22" s="507"/>
      <c r="AQ22" s="507"/>
      <c r="AR22" s="507"/>
      <c r="AS22" s="507"/>
      <c r="AT22" s="507"/>
      <c r="AU22" s="507"/>
      <c r="AV22" s="507"/>
      <c r="AW22" s="507"/>
      <c r="AX22" s="507"/>
      <c r="AY22" s="507"/>
      <c r="AZ22" s="507"/>
      <c r="BA22" s="507"/>
      <c r="BB22" s="507"/>
      <c r="BC22" s="507"/>
      <c r="BD22" s="507"/>
      <c r="BE22" s="507"/>
      <c r="BF22" s="507"/>
      <c r="BG22" s="507"/>
      <c r="BH22" s="507"/>
      <c r="BI22" s="507"/>
      <c r="BJ22" s="507"/>
      <c r="BK22" s="507"/>
      <c r="BL22" s="507"/>
      <c r="BM22" s="507"/>
      <c r="BN22" s="507"/>
      <c r="BO22" s="507"/>
      <c r="BP22" s="507"/>
      <c r="BQ22" s="507"/>
      <c r="BR22" s="507"/>
      <c r="BS22" s="507"/>
      <c r="BT22" s="507"/>
      <c r="BU22" s="507"/>
      <c r="BV22" s="507"/>
      <c r="BW22" s="507"/>
      <c r="BX22" s="507"/>
      <c r="BY22" s="507"/>
      <c r="BZ22" s="507"/>
      <c r="CA22" s="507"/>
      <c r="CB22" s="507"/>
      <c r="CC22" s="507"/>
      <c r="CD22" s="507"/>
      <c r="CE22" s="507"/>
      <c r="CF22" s="507"/>
      <c r="CG22" s="507"/>
      <c r="CH22" s="507"/>
      <c r="CI22" s="507"/>
      <c r="CJ22" s="507"/>
    </row>
    <row r="23" s="496" customFormat="1" ht="30" customHeight="1" spans="2:88">
      <c r="B23" s="507"/>
      <c r="C23" s="507"/>
      <c r="D23" s="507"/>
      <c r="E23" s="507"/>
      <c r="F23" s="507"/>
      <c r="G23" s="507"/>
      <c r="H23" s="507"/>
      <c r="I23" s="507"/>
      <c r="J23" s="507"/>
      <c r="K23" s="507"/>
      <c r="L23" s="507"/>
      <c r="M23" s="507"/>
      <c r="N23" s="507"/>
      <c r="O23" s="507"/>
      <c r="P23" s="507"/>
      <c r="Q23" s="507"/>
      <c r="R23" s="507"/>
      <c r="S23" s="507"/>
      <c r="T23" s="507"/>
      <c r="U23" s="507"/>
      <c r="V23" s="507"/>
      <c r="W23" s="507"/>
      <c r="X23" s="507"/>
      <c r="Y23" s="507"/>
      <c r="Z23" s="507"/>
      <c r="AA23" s="507"/>
      <c r="AB23" s="507"/>
      <c r="AC23" s="507"/>
      <c r="AD23" s="507"/>
      <c r="AE23" s="507"/>
      <c r="AF23" s="507"/>
      <c r="AG23" s="507"/>
      <c r="AH23" s="507"/>
      <c r="AI23" s="507"/>
      <c r="AJ23" s="507"/>
      <c r="AK23" s="507"/>
      <c r="AL23" s="507"/>
      <c r="AM23" s="507"/>
      <c r="AN23" s="507"/>
      <c r="AO23" s="507"/>
      <c r="AP23" s="507"/>
      <c r="AQ23" s="507"/>
      <c r="AR23" s="507"/>
      <c r="AS23" s="507"/>
      <c r="AT23" s="507"/>
      <c r="AU23" s="507"/>
      <c r="AV23" s="507"/>
      <c r="AW23" s="507"/>
      <c r="AX23" s="507"/>
      <c r="AY23" s="507"/>
      <c r="AZ23" s="507"/>
      <c r="BA23" s="507"/>
      <c r="BB23" s="507"/>
      <c r="BC23" s="507"/>
      <c r="BD23" s="507"/>
      <c r="BE23" s="507"/>
      <c r="BF23" s="507"/>
      <c r="BG23" s="507"/>
      <c r="BH23" s="507"/>
      <c r="BI23" s="507"/>
      <c r="BJ23" s="507"/>
      <c r="BK23" s="507"/>
      <c r="BL23" s="507"/>
      <c r="BM23" s="507"/>
      <c r="BN23" s="507"/>
      <c r="BO23" s="507"/>
      <c r="BP23" s="507"/>
      <c r="BQ23" s="507"/>
      <c r="BR23" s="507"/>
      <c r="BS23" s="507"/>
      <c r="BT23" s="507"/>
      <c r="BU23" s="507"/>
      <c r="BV23" s="507"/>
      <c r="BW23" s="507"/>
      <c r="BX23" s="507"/>
      <c r="BY23" s="507"/>
      <c r="BZ23" s="507"/>
      <c r="CA23" s="507"/>
      <c r="CB23" s="507"/>
      <c r="CC23" s="507"/>
      <c r="CD23" s="507"/>
      <c r="CE23" s="507"/>
      <c r="CF23" s="507"/>
      <c r="CG23" s="507"/>
      <c r="CH23" s="507"/>
      <c r="CI23" s="507"/>
      <c r="CJ23" s="507"/>
    </row>
    <row r="24" s="496" customFormat="1" ht="30" customHeight="1" spans="2:88">
      <c r="B24" s="507"/>
      <c r="C24" s="507"/>
      <c r="D24" s="507"/>
      <c r="E24" s="507"/>
      <c r="F24" s="507"/>
      <c r="G24" s="507"/>
      <c r="H24" s="507"/>
      <c r="I24" s="507"/>
      <c r="J24" s="507"/>
      <c r="K24" s="507"/>
      <c r="L24" s="507"/>
      <c r="M24" s="507"/>
      <c r="N24" s="507"/>
      <c r="O24" s="507"/>
      <c r="P24" s="507"/>
      <c r="Q24" s="507"/>
      <c r="R24" s="507"/>
      <c r="S24" s="507"/>
      <c r="T24" s="507"/>
      <c r="U24" s="507"/>
      <c r="V24" s="507"/>
      <c r="W24" s="507"/>
      <c r="X24" s="507"/>
      <c r="Y24" s="507"/>
      <c r="Z24" s="507"/>
      <c r="AA24" s="507"/>
      <c r="AB24" s="507"/>
      <c r="AC24" s="507"/>
      <c r="AD24" s="507"/>
      <c r="AE24" s="507"/>
      <c r="AF24" s="507"/>
      <c r="AG24" s="507"/>
      <c r="AH24" s="507"/>
      <c r="AI24" s="507"/>
      <c r="AJ24" s="507"/>
      <c r="AK24" s="507"/>
      <c r="AL24" s="507"/>
      <c r="AM24" s="507"/>
      <c r="AN24" s="507"/>
      <c r="AO24" s="507"/>
      <c r="AP24" s="507"/>
      <c r="AQ24" s="507"/>
      <c r="AR24" s="507"/>
      <c r="AS24" s="507"/>
      <c r="AT24" s="507"/>
      <c r="AU24" s="507"/>
      <c r="AV24" s="507"/>
      <c r="AW24" s="507"/>
      <c r="AX24" s="507"/>
      <c r="AY24" s="507"/>
      <c r="AZ24" s="507"/>
      <c r="BA24" s="507"/>
      <c r="BB24" s="507"/>
      <c r="BC24" s="507"/>
      <c r="BD24" s="507"/>
      <c r="BE24" s="507"/>
      <c r="BF24" s="507"/>
      <c r="BG24" s="507"/>
      <c r="BH24" s="507"/>
      <c r="BI24" s="507"/>
      <c r="BJ24" s="507"/>
      <c r="BK24" s="507"/>
      <c r="BL24" s="507"/>
      <c r="BM24" s="507"/>
      <c r="BN24" s="507"/>
      <c r="BO24" s="507"/>
      <c r="BP24" s="507"/>
      <c r="BQ24" s="507"/>
      <c r="BR24" s="507"/>
      <c r="BS24" s="507"/>
      <c r="BT24" s="507"/>
      <c r="BU24" s="507"/>
      <c r="BV24" s="507"/>
      <c r="BW24" s="507"/>
      <c r="BX24" s="507"/>
      <c r="BY24" s="507"/>
      <c r="BZ24" s="507"/>
      <c r="CA24" s="507"/>
      <c r="CB24" s="507"/>
      <c r="CC24" s="507"/>
      <c r="CD24" s="507"/>
      <c r="CE24" s="507"/>
      <c r="CF24" s="507"/>
      <c r="CG24" s="507"/>
      <c r="CH24" s="507"/>
      <c r="CI24" s="507"/>
      <c r="CJ24" s="507"/>
    </row>
    <row r="25" s="496" customFormat="1" ht="30" customHeight="1" spans="2:89">
      <c r="B25" s="507"/>
      <c r="C25" s="507"/>
      <c r="D25" s="507"/>
      <c r="E25" s="507"/>
      <c r="F25" s="507"/>
      <c r="G25" s="507"/>
      <c r="H25" s="507"/>
      <c r="I25" s="507"/>
      <c r="J25" s="507"/>
      <c r="K25" s="507"/>
      <c r="L25" s="507"/>
      <c r="M25" s="507"/>
      <c r="N25" s="507"/>
      <c r="O25" s="507"/>
      <c r="P25" s="507"/>
      <c r="Q25" s="507"/>
      <c r="R25" s="507"/>
      <c r="S25" s="507"/>
      <c r="T25" s="507"/>
      <c r="U25" s="507"/>
      <c r="V25" s="507"/>
      <c r="W25" s="507"/>
      <c r="X25" s="507"/>
      <c r="Y25" s="507"/>
      <c r="Z25" s="507"/>
      <c r="AA25" s="507"/>
      <c r="AB25" s="507"/>
      <c r="AC25" s="507"/>
      <c r="AD25" s="507"/>
      <c r="AE25" s="507"/>
      <c r="AF25" s="507"/>
      <c r="AG25" s="507"/>
      <c r="AH25" s="507"/>
      <c r="AI25" s="507"/>
      <c r="AJ25" s="507"/>
      <c r="AK25" s="507"/>
      <c r="AL25" s="507"/>
      <c r="AM25" s="507"/>
      <c r="AN25" s="507"/>
      <c r="AO25" s="507"/>
      <c r="AP25" s="507"/>
      <c r="AQ25" s="507"/>
      <c r="AR25" s="507"/>
      <c r="AS25" s="507"/>
      <c r="AT25" s="507"/>
      <c r="AU25" s="507"/>
      <c r="AV25" s="507"/>
      <c r="AW25" s="507"/>
      <c r="AX25" s="507"/>
      <c r="AY25" s="507"/>
      <c r="AZ25" s="507"/>
      <c r="BA25" s="507"/>
      <c r="BB25" s="507"/>
      <c r="BC25" s="507"/>
      <c r="BD25" s="507"/>
      <c r="BE25" s="507"/>
      <c r="BF25" s="507"/>
      <c r="BG25" s="507"/>
      <c r="BH25" s="507"/>
      <c r="BI25" s="507"/>
      <c r="BJ25" s="507"/>
      <c r="BK25" s="507"/>
      <c r="BL25" s="507"/>
      <c r="BM25" s="507"/>
      <c r="BN25" s="507"/>
      <c r="BO25" s="507"/>
      <c r="BP25" s="507"/>
      <c r="BQ25" s="507"/>
      <c r="BR25" s="507"/>
      <c r="BS25" s="507"/>
      <c r="BT25" s="507"/>
      <c r="BU25" s="507"/>
      <c r="BV25" s="507"/>
      <c r="BW25" s="507"/>
      <c r="BX25" s="507"/>
      <c r="BY25" s="507"/>
      <c r="BZ25" s="507"/>
      <c r="CA25" s="507"/>
      <c r="CB25" s="507"/>
      <c r="CC25" s="507"/>
      <c r="CD25" s="507"/>
      <c r="CE25" s="507"/>
      <c r="CF25" s="507"/>
      <c r="CG25" s="507"/>
      <c r="CH25" s="507"/>
      <c r="CI25" s="507"/>
      <c r="CJ25" s="507"/>
      <c r="CK25" s="496">
        <v>9</v>
      </c>
    </row>
    <row r="26" s="496" customFormat="1" ht="30" customHeight="1" spans="2:88">
      <c r="B26" s="507"/>
      <c r="C26" s="507"/>
      <c r="D26" s="507"/>
      <c r="E26" s="507"/>
      <c r="F26" s="507"/>
      <c r="G26" s="507"/>
      <c r="H26" s="507"/>
      <c r="I26" s="507"/>
      <c r="J26" s="507"/>
      <c r="K26" s="507"/>
      <c r="L26" s="507"/>
      <c r="M26" s="507"/>
      <c r="N26" s="507"/>
      <c r="O26" s="507"/>
      <c r="P26" s="507"/>
      <c r="Q26" s="507"/>
      <c r="R26" s="507"/>
      <c r="S26" s="507"/>
      <c r="T26" s="507"/>
      <c r="U26" s="507"/>
      <c r="V26" s="507"/>
      <c r="W26" s="507"/>
      <c r="X26" s="507"/>
      <c r="Y26" s="507"/>
      <c r="Z26" s="507"/>
      <c r="AA26" s="507"/>
      <c r="AB26" s="507"/>
      <c r="AC26" s="507"/>
      <c r="AD26" s="507"/>
      <c r="AE26" s="507"/>
      <c r="AF26" s="507"/>
      <c r="AG26" s="507"/>
      <c r="AH26" s="507"/>
      <c r="AI26" s="507"/>
      <c r="AJ26" s="507"/>
      <c r="AK26" s="507"/>
      <c r="AL26" s="507"/>
      <c r="AM26" s="507"/>
      <c r="AN26" s="507"/>
      <c r="AO26" s="507"/>
      <c r="AP26" s="507"/>
      <c r="AQ26" s="507"/>
      <c r="AR26" s="507"/>
      <c r="AS26" s="507"/>
      <c r="AT26" s="507"/>
      <c r="AU26" s="507"/>
      <c r="AV26" s="507"/>
      <c r="AW26" s="507"/>
      <c r="AX26" s="507"/>
      <c r="AY26" s="507"/>
      <c r="AZ26" s="507"/>
      <c r="BA26" s="507"/>
      <c r="BB26" s="507"/>
      <c r="BC26" s="507"/>
      <c r="BD26" s="507"/>
      <c r="BE26" s="507"/>
      <c r="BF26" s="507"/>
      <c r="BG26" s="507"/>
      <c r="BH26" s="507"/>
      <c r="BI26" s="507"/>
      <c r="BJ26" s="507"/>
      <c r="BK26" s="507"/>
      <c r="BL26" s="507"/>
      <c r="BM26" s="507"/>
      <c r="BN26" s="507"/>
      <c r="BO26" s="507"/>
      <c r="BP26" s="507"/>
      <c r="BQ26" s="507"/>
      <c r="BR26" s="507"/>
      <c r="BS26" s="507"/>
      <c r="BT26" s="507"/>
      <c r="BU26" s="507"/>
      <c r="BV26" s="507"/>
      <c r="BW26" s="507"/>
      <c r="BX26" s="507"/>
      <c r="BY26" s="507"/>
      <c r="BZ26" s="507"/>
      <c r="CA26" s="507"/>
      <c r="CB26" s="507"/>
      <c r="CC26" s="507"/>
      <c r="CD26" s="507"/>
      <c r="CE26" s="507"/>
      <c r="CF26" s="507"/>
      <c r="CG26" s="507"/>
      <c r="CH26" s="507"/>
      <c r="CI26" s="507"/>
      <c r="CJ26" s="507"/>
    </row>
    <row r="27" s="496" customFormat="1" ht="30" customHeight="1" spans="2:88">
      <c r="B27" s="507"/>
      <c r="C27" s="507"/>
      <c r="D27" s="507"/>
      <c r="E27" s="507"/>
      <c r="F27" s="507"/>
      <c r="G27" s="507"/>
      <c r="H27" s="507"/>
      <c r="I27" s="507"/>
      <c r="J27" s="507"/>
      <c r="K27" s="507"/>
      <c r="L27" s="507"/>
      <c r="M27" s="507"/>
      <c r="N27" s="507"/>
      <c r="O27" s="507"/>
      <c r="P27" s="507"/>
      <c r="Q27" s="507"/>
      <c r="R27" s="507"/>
      <c r="S27" s="507"/>
      <c r="T27" s="507"/>
      <c r="U27" s="507"/>
      <c r="V27" s="507"/>
      <c r="W27" s="507"/>
      <c r="X27" s="507"/>
      <c r="Y27" s="507"/>
      <c r="Z27" s="507"/>
      <c r="AA27" s="507"/>
      <c r="AB27" s="507"/>
      <c r="AC27" s="507"/>
      <c r="AD27" s="507"/>
      <c r="AE27" s="507"/>
      <c r="AF27" s="507"/>
      <c r="AG27" s="507"/>
      <c r="AH27" s="507"/>
      <c r="AI27" s="507"/>
      <c r="AJ27" s="507"/>
      <c r="AK27" s="507"/>
      <c r="AL27" s="507"/>
      <c r="AM27" s="507"/>
      <c r="AN27" s="507"/>
      <c r="AO27" s="507"/>
      <c r="AP27" s="507"/>
      <c r="AQ27" s="507"/>
      <c r="AR27" s="507"/>
      <c r="AS27" s="507"/>
      <c r="AT27" s="507"/>
      <c r="AU27" s="507"/>
      <c r="AV27" s="507"/>
      <c r="AW27" s="507"/>
      <c r="AX27" s="507"/>
      <c r="AY27" s="507"/>
      <c r="AZ27" s="507"/>
      <c r="BA27" s="507"/>
      <c r="BB27" s="507"/>
      <c r="BC27" s="507"/>
      <c r="BD27" s="507"/>
      <c r="BE27" s="507"/>
      <c r="BF27" s="507"/>
      <c r="BG27" s="507"/>
      <c r="BH27" s="507"/>
      <c r="BI27" s="507"/>
      <c r="BJ27" s="507"/>
      <c r="BK27" s="507"/>
      <c r="BL27" s="507"/>
      <c r="BM27" s="507"/>
      <c r="BN27" s="507"/>
      <c r="BO27" s="507"/>
      <c r="BP27" s="507"/>
      <c r="BQ27" s="507"/>
      <c r="BR27" s="507"/>
      <c r="BS27" s="507"/>
      <c r="BT27" s="507"/>
      <c r="BU27" s="507"/>
      <c r="BV27" s="507"/>
      <c r="BW27" s="507"/>
      <c r="BX27" s="507"/>
      <c r="BY27" s="507"/>
      <c r="BZ27" s="507"/>
      <c r="CA27" s="507"/>
      <c r="CB27" s="507"/>
      <c r="CC27" s="507"/>
      <c r="CD27" s="507"/>
      <c r="CE27" s="507"/>
      <c r="CF27" s="507"/>
      <c r="CG27" s="507"/>
      <c r="CH27" s="507"/>
      <c r="CI27" s="507"/>
      <c r="CJ27" s="507"/>
    </row>
    <row r="28" s="496" customFormat="1" ht="30" customHeight="1" spans="2:88">
      <c r="B28" s="507"/>
      <c r="C28" s="507"/>
      <c r="D28" s="507"/>
      <c r="E28" s="507"/>
      <c r="F28" s="507"/>
      <c r="G28" s="507"/>
      <c r="H28" s="507"/>
      <c r="I28" s="507"/>
      <c r="J28" s="507"/>
      <c r="K28" s="507"/>
      <c r="L28" s="507"/>
      <c r="M28" s="507"/>
      <c r="N28" s="507"/>
      <c r="O28" s="507"/>
      <c r="P28" s="507"/>
      <c r="Q28" s="507"/>
      <c r="R28" s="507"/>
      <c r="S28" s="507"/>
      <c r="T28" s="507"/>
      <c r="U28" s="507"/>
      <c r="V28" s="507"/>
      <c r="W28" s="507"/>
      <c r="X28" s="507"/>
      <c r="Y28" s="507"/>
      <c r="Z28" s="507"/>
      <c r="AA28" s="507"/>
      <c r="AB28" s="507"/>
      <c r="AC28" s="507"/>
      <c r="AD28" s="507"/>
      <c r="AE28" s="507"/>
      <c r="AF28" s="507"/>
      <c r="AG28" s="507"/>
      <c r="AH28" s="507"/>
      <c r="AI28" s="507"/>
      <c r="AJ28" s="507"/>
      <c r="AK28" s="507"/>
      <c r="AL28" s="507"/>
      <c r="AM28" s="507"/>
      <c r="AN28" s="507"/>
      <c r="AO28" s="507"/>
      <c r="AP28" s="507"/>
      <c r="AQ28" s="507"/>
      <c r="AR28" s="507"/>
      <c r="AS28" s="507"/>
      <c r="AT28" s="507"/>
      <c r="AU28" s="507"/>
      <c r="AV28" s="507"/>
      <c r="AW28" s="507"/>
      <c r="AX28" s="507"/>
      <c r="AY28" s="507"/>
      <c r="AZ28" s="507"/>
      <c r="BA28" s="507"/>
      <c r="BB28" s="507"/>
      <c r="BC28" s="507"/>
      <c r="BD28" s="507"/>
      <c r="BE28" s="507"/>
      <c r="BF28" s="507"/>
      <c r="BG28" s="507"/>
      <c r="BH28" s="507"/>
      <c r="BI28" s="507"/>
      <c r="BJ28" s="507"/>
      <c r="BK28" s="507"/>
      <c r="BL28" s="507"/>
      <c r="BM28" s="507"/>
      <c r="BN28" s="507"/>
      <c r="BO28" s="507"/>
      <c r="BP28" s="507"/>
      <c r="BQ28" s="507"/>
      <c r="BR28" s="507"/>
      <c r="BS28" s="507"/>
      <c r="BT28" s="507"/>
      <c r="BU28" s="507"/>
      <c r="BV28" s="507"/>
      <c r="BW28" s="507"/>
      <c r="BX28" s="507"/>
      <c r="BY28" s="507"/>
      <c r="BZ28" s="507"/>
      <c r="CA28" s="507"/>
      <c r="CB28" s="507"/>
      <c r="CC28" s="507"/>
      <c r="CD28" s="507"/>
      <c r="CE28" s="507"/>
      <c r="CF28" s="507"/>
      <c r="CG28" s="507"/>
      <c r="CH28" s="507"/>
      <c r="CI28" s="507"/>
      <c r="CJ28" s="507"/>
    </row>
    <row r="29" s="496" customFormat="1" ht="30" customHeight="1" spans="2:88">
      <c r="B29" s="507"/>
      <c r="C29" s="507"/>
      <c r="D29" s="507"/>
      <c r="E29" s="507"/>
      <c r="F29" s="507"/>
      <c r="G29" s="507"/>
      <c r="H29" s="507"/>
      <c r="I29" s="507"/>
      <c r="J29" s="507"/>
      <c r="K29" s="507"/>
      <c r="L29" s="507"/>
      <c r="M29" s="507"/>
      <c r="N29" s="507"/>
      <c r="O29" s="507"/>
      <c r="P29" s="507"/>
      <c r="Q29" s="507"/>
      <c r="R29" s="507"/>
      <c r="S29" s="507"/>
      <c r="T29" s="507"/>
      <c r="U29" s="507"/>
      <c r="V29" s="507"/>
      <c r="W29" s="507"/>
      <c r="X29" s="507"/>
      <c r="Y29" s="507"/>
      <c r="Z29" s="507"/>
      <c r="AA29" s="507"/>
      <c r="AB29" s="507"/>
      <c r="AC29" s="507"/>
      <c r="AD29" s="507"/>
      <c r="AE29" s="507"/>
      <c r="AF29" s="507"/>
      <c r="AG29" s="507"/>
      <c r="AH29" s="507"/>
      <c r="AI29" s="507"/>
      <c r="AJ29" s="507"/>
      <c r="AK29" s="507"/>
      <c r="AL29" s="507"/>
      <c r="AM29" s="507"/>
      <c r="AN29" s="507"/>
      <c r="AO29" s="507"/>
      <c r="AP29" s="507"/>
      <c r="AQ29" s="507"/>
      <c r="AR29" s="507"/>
      <c r="AS29" s="507"/>
      <c r="AT29" s="507"/>
      <c r="AU29" s="507"/>
      <c r="AV29" s="507"/>
      <c r="AW29" s="507"/>
      <c r="AX29" s="507"/>
      <c r="AY29" s="507"/>
      <c r="AZ29" s="507"/>
      <c r="BA29" s="507"/>
      <c r="BB29" s="507"/>
      <c r="BC29" s="507"/>
      <c r="BD29" s="507"/>
      <c r="BE29" s="507"/>
      <c r="BF29" s="507"/>
      <c r="BG29" s="507"/>
      <c r="BH29" s="507"/>
      <c r="BI29" s="507"/>
      <c r="BJ29" s="507"/>
      <c r="BK29" s="507"/>
      <c r="BL29" s="507"/>
      <c r="BM29" s="507"/>
      <c r="BN29" s="507"/>
      <c r="BO29" s="507"/>
      <c r="BP29" s="507"/>
      <c r="BQ29" s="507"/>
      <c r="BR29" s="507"/>
      <c r="BS29" s="507"/>
      <c r="BT29" s="507"/>
      <c r="BU29" s="507"/>
      <c r="BV29" s="507"/>
      <c r="BW29" s="507"/>
      <c r="BX29" s="507"/>
      <c r="BY29" s="507"/>
      <c r="BZ29" s="507"/>
      <c r="CA29" s="507"/>
      <c r="CB29" s="507"/>
      <c r="CC29" s="507"/>
      <c r="CD29" s="507"/>
      <c r="CE29" s="507"/>
      <c r="CF29" s="507"/>
      <c r="CG29" s="507"/>
      <c r="CH29" s="507"/>
      <c r="CI29" s="507"/>
      <c r="CJ29" s="507"/>
    </row>
    <row r="30" s="496" customFormat="1" ht="30" customHeight="1" spans="2:88">
      <c r="B30" s="507"/>
      <c r="C30" s="507"/>
      <c r="D30" s="507"/>
      <c r="E30" s="507"/>
      <c r="F30" s="507"/>
      <c r="G30" s="507"/>
      <c r="H30" s="507"/>
      <c r="I30" s="507"/>
      <c r="J30" s="507"/>
      <c r="K30" s="507"/>
      <c r="L30" s="507"/>
      <c r="M30" s="507"/>
      <c r="N30" s="507"/>
      <c r="O30" s="507"/>
      <c r="P30" s="507"/>
      <c r="Q30" s="507"/>
      <c r="R30" s="507"/>
      <c r="S30" s="507"/>
      <c r="T30" s="507"/>
      <c r="U30" s="507"/>
      <c r="V30" s="507"/>
      <c r="W30" s="507"/>
      <c r="X30" s="507"/>
      <c r="Y30" s="507"/>
      <c r="Z30" s="507"/>
      <c r="AA30" s="507"/>
      <c r="AB30" s="507"/>
      <c r="AC30" s="507"/>
      <c r="AD30" s="507"/>
      <c r="AE30" s="507"/>
      <c r="AF30" s="507"/>
      <c r="AG30" s="507"/>
      <c r="AH30" s="507"/>
      <c r="AI30" s="507"/>
      <c r="AJ30" s="507"/>
      <c r="AK30" s="507"/>
      <c r="AL30" s="507"/>
      <c r="AM30" s="507"/>
      <c r="AN30" s="507"/>
      <c r="AO30" s="507"/>
      <c r="AP30" s="507"/>
      <c r="AQ30" s="507"/>
      <c r="AR30" s="507"/>
      <c r="AS30" s="507"/>
      <c r="AT30" s="507"/>
      <c r="AU30" s="507"/>
      <c r="AV30" s="507"/>
      <c r="AW30" s="507"/>
      <c r="AX30" s="507"/>
      <c r="AY30" s="507"/>
      <c r="AZ30" s="507"/>
      <c r="BA30" s="507"/>
      <c r="BB30" s="507"/>
      <c r="BC30" s="507"/>
      <c r="BD30" s="507"/>
      <c r="BE30" s="507"/>
      <c r="BF30" s="507"/>
      <c r="BG30" s="507"/>
      <c r="BH30" s="507"/>
      <c r="BI30" s="507"/>
      <c r="BJ30" s="507"/>
      <c r="BK30" s="507"/>
      <c r="BL30" s="507"/>
      <c r="BM30" s="507"/>
      <c r="BN30" s="507"/>
      <c r="BO30" s="507"/>
      <c r="BP30" s="507"/>
      <c r="BQ30" s="507"/>
      <c r="BR30" s="507"/>
      <c r="BS30" s="507"/>
      <c r="BT30" s="507"/>
      <c r="BU30" s="507"/>
      <c r="BV30" s="507"/>
      <c r="BW30" s="507"/>
      <c r="BX30" s="507"/>
      <c r="BY30" s="507"/>
      <c r="BZ30" s="507"/>
      <c r="CA30" s="507"/>
      <c r="CB30" s="507"/>
      <c r="CC30" s="507"/>
      <c r="CD30" s="507"/>
      <c r="CE30" s="507"/>
      <c r="CF30" s="507"/>
      <c r="CG30" s="507"/>
      <c r="CH30" s="507"/>
      <c r="CI30" s="507"/>
      <c r="CJ30" s="507"/>
    </row>
    <row r="31" s="496" customFormat="1" ht="30" customHeight="1" spans="2:88">
      <c r="B31" s="507"/>
      <c r="C31" s="507"/>
      <c r="D31" s="507"/>
      <c r="E31" s="507"/>
      <c r="F31" s="507"/>
      <c r="G31" s="507"/>
      <c r="H31" s="507"/>
      <c r="I31" s="507"/>
      <c r="J31" s="507"/>
      <c r="K31" s="507"/>
      <c r="L31" s="507"/>
      <c r="M31" s="507"/>
      <c r="N31" s="507"/>
      <c r="O31" s="507"/>
      <c r="P31" s="507"/>
      <c r="Q31" s="507"/>
      <c r="R31" s="507"/>
      <c r="S31" s="507"/>
      <c r="T31" s="507"/>
      <c r="U31" s="507"/>
      <c r="V31" s="507"/>
      <c r="W31" s="507"/>
      <c r="X31" s="507"/>
      <c r="Y31" s="507"/>
      <c r="Z31" s="507"/>
      <c r="AA31" s="507"/>
      <c r="AB31" s="507"/>
      <c r="AC31" s="507"/>
      <c r="AD31" s="507"/>
      <c r="AE31" s="507"/>
      <c r="AF31" s="507"/>
      <c r="AG31" s="507"/>
      <c r="AH31" s="507"/>
      <c r="AI31" s="507"/>
      <c r="AJ31" s="507"/>
      <c r="AK31" s="507"/>
      <c r="AL31" s="507"/>
      <c r="AM31" s="507"/>
      <c r="AN31" s="507"/>
      <c r="AO31" s="507"/>
      <c r="AP31" s="507"/>
      <c r="AQ31" s="507"/>
      <c r="AR31" s="507"/>
      <c r="AS31" s="507"/>
      <c r="AT31" s="507"/>
      <c r="AU31" s="507"/>
      <c r="AV31" s="507"/>
      <c r="AW31" s="507"/>
      <c r="AX31" s="507"/>
      <c r="AY31" s="507"/>
      <c r="AZ31" s="507"/>
      <c r="BA31" s="507"/>
      <c r="BB31" s="507"/>
      <c r="BC31" s="507"/>
      <c r="BD31" s="507"/>
      <c r="BE31" s="507"/>
      <c r="BF31" s="507"/>
      <c r="BG31" s="507"/>
      <c r="BH31" s="507"/>
      <c r="BI31" s="507"/>
      <c r="BJ31" s="507"/>
      <c r="BK31" s="507"/>
      <c r="BL31" s="507"/>
      <c r="BM31" s="507"/>
      <c r="BN31" s="507"/>
      <c r="BO31" s="507"/>
      <c r="BP31" s="507"/>
      <c r="BQ31" s="507"/>
      <c r="BR31" s="507"/>
      <c r="BS31" s="507"/>
      <c r="BT31" s="507"/>
      <c r="BU31" s="507"/>
      <c r="BV31" s="507"/>
      <c r="BW31" s="507"/>
      <c r="BX31" s="507"/>
      <c r="BY31" s="507"/>
      <c r="BZ31" s="507"/>
      <c r="CA31" s="507"/>
      <c r="CB31" s="507"/>
      <c r="CC31" s="507"/>
      <c r="CD31" s="507"/>
      <c r="CE31" s="507"/>
      <c r="CF31" s="507"/>
      <c r="CG31" s="507"/>
      <c r="CH31" s="507"/>
      <c r="CI31" s="507"/>
      <c r="CJ31" s="507"/>
    </row>
    <row r="32" s="496" customFormat="1" customHeight="1" spans="2:88">
      <c r="B32" s="507"/>
      <c r="C32" s="507"/>
      <c r="D32" s="507"/>
      <c r="E32" s="507"/>
      <c r="F32" s="507"/>
      <c r="G32" s="507"/>
      <c r="H32" s="507"/>
      <c r="I32" s="507"/>
      <c r="J32" s="507"/>
      <c r="K32" s="507"/>
      <c r="L32" s="507"/>
      <c r="M32" s="507"/>
      <c r="N32" s="507"/>
      <c r="O32" s="507"/>
      <c r="P32" s="507"/>
      <c r="Q32" s="507"/>
      <c r="R32" s="507"/>
      <c r="S32" s="507"/>
      <c r="T32" s="507"/>
      <c r="U32" s="507"/>
      <c r="V32" s="507"/>
      <c r="W32" s="507"/>
      <c r="X32" s="507"/>
      <c r="Y32" s="507"/>
      <c r="Z32" s="507"/>
      <c r="AA32" s="507"/>
      <c r="AB32" s="507"/>
      <c r="AC32" s="507"/>
      <c r="AD32" s="507"/>
      <c r="AE32" s="507"/>
      <c r="AF32" s="507"/>
      <c r="AG32" s="507"/>
      <c r="AH32" s="507"/>
      <c r="AI32" s="507"/>
      <c r="AJ32" s="507"/>
      <c r="AK32" s="507"/>
      <c r="AL32" s="507"/>
      <c r="AM32" s="507"/>
      <c r="AN32" s="507"/>
      <c r="AO32" s="507"/>
      <c r="AP32" s="507"/>
      <c r="AQ32" s="507"/>
      <c r="AR32" s="507"/>
      <c r="AS32" s="507"/>
      <c r="AT32" s="507"/>
      <c r="AU32" s="507"/>
      <c r="AV32" s="507"/>
      <c r="AW32" s="507"/>
      <c r="AX32" s="507"/>
      <c r="AY32" s="507"/>
      <c r="AZ32" s="507"/>
      <c r="BA32" s="507"/>
      <c r="BB32" s="507"/>
      <c r="BC32" s="507"/>
      <c r="BD32" s="507"/>
      <c r="BE32" s="507"/>
      <c r="BF32" s="507"/>
      <c r="BG32" s="507"/>
      <c r="BH32" s="507"/>
      <c r="BI32" s="507"/>
      <c r="BJ32" s="507"/>
      <c r="BK32" s="507"/>
      <c r="BL32" s="507"/>
      <c r="BM32" s="507"/>
      <c r="BN32" s="507"/>
      <c r="BO32" s="507"/>
      <c r="BP32" s="507"/>
      <c r="BQ32" s="507"/>
      <c r="BR32" s="507"/>
      <c r="BS32" s="507"/>
      <c r="BT32" s="507"/>
      <c r="BU32" s="507"/>
      <c r="BV32" s="507"/>
      <c r="BW32" s="507"/>
      <c r="BX32" s="507"/>
      <c r="BY32" s="507"/>
      <c r="BZ32" s="507"/>
      <c r="CA32" s="507"/>
      <c r="CB32" s="507"/>
      <c r="CC32" s="507"/>
      <c r="CD32" s="507"/>
      <c r="CE32" s="507"/>
      <c r="CF32" s="507"/>
      <c r="CG32" s="507"/>
      <c r="CH32" s="507"/>
      <c r="CI32" s="507"/>
      <c r="CJ32" s="507"/>
    </row>
  </sheetData>
  <mergeCells count="80">
    <mergeCell ref="O3:BZ3"/>
    <mergeCell ref="O4:Z4"/>
    <mergeCell ref="AA4:AP4"/>
    <mergeCell ref="BC4:BJ4"/>
    <mergeCell ref="BK4:BR4"/>
    <mergeCell ref="C5:F5"/>
    <mergeCell ref="G5:J5"/>
    <mergeCell ref="K5:N5"/>
    <mergeCell ref="O5:T5"/>
    <mergeCell ref="U5:Z5"/>
    <mergeCell ref="AA5:AH5"/>
    <mergeCell ref="AI5:AP5"/>
    <mergeCell ref="BC5:BF5"/>
    <mergeCell ref="BG5:BJ5"/>
    <mergeCell ref="BK5:BN5"/>
    <mergeCell ref="BO5:BR5"/>
    <mergeCell ref="AA6:AD6"/>
    <mergeCell ref="AE6:AH6"/>
    <mergeCell ref="AI6:AL6"/>
    <mergeCell ref="AM6:AP6"/>
    <mergeCell ref="AA7:AB7"/>
    <mergeCell ref="AC7:AD7"/>
    <mergeCell ref="AE7:AF7"/>
    <mergeCell ref="AG7:AH7"/>
    <mergeCell ref="AI7:AJ7"/>
    <mergeCell ref="AK7:AL7"/>
    <mergeCell ref="AM7:AN7"/>
    <mergeCell ref="AO7:AP7"/>
    <mergeCell ref="A3:A8"/>
    <mergeCell ref="B3:B8"/>
    <mergeCell ref="C6:D7"/>
    <mergeCell ref="E6:F7"/>
    <mergeCell ref="G6:H7"/>
    <mergeCell ref="I6:J7"/>
    <mergeCell ref="K6:L7"/>
    <mergeCell ref="M6:N7"/>
    <mergeCell ref="O6:P7"/>
    <mergeCell ref="Q6:R7"/>
    <mergeCell ref="S6:T7"/>
    <mergeCell ref="U6:V7"/>
    <mergeCell ref="W6:X7"/>
    <mergeCell ref="Y6:Z7"/>
    <mergeCell ref="AQ6:AR7"/>
    <mergeCell ref="AS6:AT7"/>
    <mergeCell ref="AU6:AV7"/>
    <mergeCell ref="AW6:AX7"/>
    <mergeCell ref="AY6:AZ7"/>
    <mergeCell ref="BA6:BB7"/>
    <mergeCell ref="BC6:BD7"/>
    <mergeCell ref="BE6:BF7"/>
    <mergeCell ref="BG6:BH7"/>
    <mergeCell ref="BI6:BJ7"/>
    <mergeCell ref="BK6:BL7"/>
    <mergeCell ref="BM6:BN7"/>
    <mergeCell ref="BO6:BP7"/>
    <mergeCell ref="BQ6:BR7"/>
    <mergeCell ref="BS6:BT7"/>
    <mergeCell ref="BU6:BV7"/>
    <mergeCell ref="BW6:BX7"/>
    <mergeCell ref="BY6:BZ7"/>
    <mergeCell ref="AQ4:AT5"/>
    <mergeCell ref="AU4:AX5"/>
    <mergeCell ref="AY4:BB5"/>
    <mergeCell ref="BS4:BV5"/>
    <mergeCell ref="BW4:BZ5"/>
    <mergeCell ref="AD1:AN2"/>
    <mergeCell ref="AO1:AY2"/>
    <mergeCell ref="AZ1:BJ2"/>
    <mergeCell ref="BK1:BU2"/>
    <mergeCell ref="BV1:CF2"/>
    <mergeCell ref="CA3:CB6"/>
    <mergeCell ref="CC3:CD6"/>
    <mergeCell ref="CE3:CF6"/>
    <mergeCell ref="CG3:CH6"/>
    <mergeCell ref="CI3:CJ6"/>
    <mergeCell ref="A1:P2"/>
    <mergeCell ref="C3:J4"/>
    <mergeCell ref="Q1:Z2"/>
    <mergeCell ref="CG1:CH2"/>
    <mergeCell ref="K3:N4"/>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outlinePr summaryBelow="0" summaryRight="0"/>
  </sheetPr>
  <dimension ref="A1:CJ33"/>
  <sheetViews>
    <sheetView tabSelected="1" workbookViewId="0">
      <selection activeCell="AV11" sqref="AV11"/>
    </sheetView>
  </sheetViews>
  <sheetFormatPr defaultColWidth="9" defaultRowHeight="13.5" customHeight="1"/>
  <cols>
    <col min="1" max="1" width="11.6692307692308" style="443" customWidth="1"/>
    <col min="2" max="2" width="19.5" style="443" customWidth="1"/>
    <col min="3" max="3" width="13.1692307692308" style="443" customWidth="1"/>
    <col min="4" max="4" width="12.6692307692308" style="443" customWidth="1"/>
    <col min="5" max="5" width="13.6692307692308" style="443" customWidth="1"/>
    <col min="6" max="6" width="13" style="443" customWidth="1"/>
    <col min="7" max="9" width="11.1692307692308" style="443" customWidth="1"/>
    <col min="10" max="10" width="12.6692307692308" style="443" customWidth="1"/>
    <col min="11" max="74" width="11.1692307692308" style="443" customWidth="1"/>
    <col min="75" max="75" width="10.3307692307692" style="443" customWidth="1"/>
    <col min="76" max="76" width="9.66923076923077" style="443" customWidth="1"/>
    <col min="77" max="77" width="9.33076923076923" style="443" customWidth="1"/>
    <col min="78" max="78" width="9.16923076923077" style="443" customWidth="1"/>
    <col min="79" max="79" width="10.1692307692308" style="443" customWidth="1"/>
    <col min="80" max="80" width="7.83076923076923" style="443" customWidth="1"/>
    <col min="81" max="81" width="10.3307692307692" style="443" customWidth="1"/>
    <col min="82" max="82" width="7.83076923076923" style="443" customWidth="1"/>
    <col min="83" max="83" width="10.1692307692308" style="443" customWidth="1"/>
    <col min="84" max="84" width="9.33076923076923" style="443" customWidth="1"/>
    <col min="85" max="85" width="10.5" style="443" customWidth="1"/>
    <col min="86" max="86" width="8.66923076923077" style="443" customWidth="1"/>
    <col min="87" max="87" width="9.66923076923077" style="443" customWidth="1"/>
    <col min="88" max="88" width="8.83076923076923" style="443" customWidth="1"/>
    <col min="89" max="16384" width="9" style="445"/>
  </cols>
  <sheetData>
    <row r="1" s="443" customFormat="1" ht="25.05" customHeight="1" spans="1:88">
      <c r="A1" s="446" t="s">
        <v>49</v>
      </c>
      <c r="B1" s="446"/>
      <c r="C1" s="446"/>
      <c r="D1" s="446"/>
      <c r="E1" s="446"/>
      <c r="F1" s="446"/>
      <c r="G1" s="446"/>
      <c r="H1" s="446"/>
      <c r="I1" s="446"/>
      <c r="J1" s="446"/>
      <c r="K1" s="446"/>
      <c r="L1" s="446"/>
      <c r="M1" s="446"/>
      <c r="N1" s="446"/>
      <c r="O1" s="446"/>
      <c r="P1" s="446"/>
      <c r="Q1" s="446" t="s">
        <v>49</v>
      </c>
      <c r="R1" s="446"/>
      <c r="S1" s="446"/>
      <c r="T1" s="446"/>
      <c r="U1" s="446"/>
      <c r="V1" s="446"/>
      <c r="W1" s="446"/>
      <c r="X1" s="446"/>
      <c r="Y1" s="446"/>
      <c r="Z1" s="446"/>
      <c r="AA1" s="446" t="s">
        <v>49</v>
      </c>
      <c r="AB1" s="446"/>
      <c r="AC1" s="446"/>
      <c r="AD1" s="446"/>
      <c r="AE1" s="446"/>
      <c r="AF1" s="446"/>
      <c r="AG1" s="446"/>
      <c r="AH1" s="446"/>
      <c r="AI1" s="446"/>
      <c r="AJ1" s="446"/>
      <c r="AK1" s="446"/>
      <c r="AL1" s="446"/>
      <c r="AM1" s="446"/>
      <c r="AN1" s="446"/>
      <c r="AO1" s="446" t="s">
        <v>49</v>
      </c>
      <c r="AP1" s="446"/>
      <c r="AQ1" s="446"/>
      <c r="AR1" s="446"/>
      <c r="AS1" s="446"/>
      <c r="AT1" s="446"/>
      <c r="AU1" s="446"/>
      <c r="AV1" s="446"/>
      <c r="AW1" s="446"/>
      <c r="AX1" s="446"/>
      <c r="AY1" s="446"/>
      <c r="AZ1" s="446" t="s">
        <v>49</v>
      </c>
      <c r="BA1" s="446"/>
      <c r="BB1" s="446"/>
      <c r="BC1" s="446"/>
      <c r="BD1" s="446"/>
      <c r="BE1" s="446"/>
      <c r="BF1" s="446"/>
      <c r="BG1" s="446"/>
      <c r="BH1" s="446"/>
      <c r="BI1" s="446"/>
      <c r="BJ1" s="446"/>
      <c r="BK1" s="446" t="s">
        <v>49</v>
      </c>
      <c r="BL1" s="446"/>
      <c r="BM1" s="446"/>
      <c r="BN1" s="446"/>
      <c r="BO1" s="446"/>
      <c r="BP1" s="446"/>
      <c r="BQ1" s="446"/>
      <c r="BR1" s="446"/>
      <c r="BS1" s="446"/>
      <c r="BT1" s="446"/>
      <c r="BU1" s="446"/>
      <c r="BV1" s="446" t="s">
        <v>49</v>
      </c>
      <c r="BW1" s="446"/>
      <c r="BX1" s="446"/>
      <c r="BY1" s="446"/>
      <c r="BZ1" s="446"/>
      <c r="CA1" s="446"/>
      <c r="CB1" s="446"/>
      <c r="CC1" s="446"/>
      <c r="CD1" s="446"/>
      <c r="CE1" s="446"/>
      <c r="CF1" s="446"/>
      <c r="CG1" s="446"/>
      <c r="CH1" s="446"/>
      <c r="CI1" s="490"/>
      <c r="CJ1" s="490"/>
    </row>
    <row r="2" s="443" customFormat="1" customHeight="1" spans="1:88">
      <c r="A2" s="446"/>
      <c r="B2" s="446"/>
      <c r="C2" s="446"/>
      <c r="D2" s="446"/>
      <c r="E2" s="446"/>
      <c r="F2" s="446"/>
      <c r="G2" s="446"/>
      <c r="H2" s="446"/>
      <c r="I2" s="446"/>
      <c r="J2" s="446"/>
      <c r="K2" s="446"/>
      <c r="L2" s="446"/>
      <c r="M2" s="446"/>
      <c r="N2" s="446"/>
      <c r="O2" s="446"/>
      <c r="P2" s="446"/>
      <c r="Q2" s="446"/>
      <c r="R2" s="446"/>
      <c r="S2" s="446"/>
      <c r="T2" s="446"/>
      <c r="U2" s="446"/>
      <c r="V2" s="446"/>
      <c r="W2" s="446"/>
      <c r="X2" s="446"/>
      <c r="Y2" s="446"/>
      <c r="Z2" s="446"/>
      <c r="AA2" s="446"/>
      <c r="AB2" s="446"/>
      <c r="AC2" s="446"/>
      <c r="AD2" s="446"/>
      <c r="AE2" s="446"/>
      <c r="AF2" s="446"/>
      <c r="AG2" s="446"/>
      <c r="AH2" s="446"/>
      <c r="AI2" s="446"/>
      <c r="AJ2" s="446"/>
      <c r="AK2" s="446"/>
      <c r="AL2" s="446"/>
      <c r="AM2" s="446"/>
      <c r="AN2" s="446"/>
      <c r="AO2" s="446"/>
      <c r="AP2" s="446"/>
      <c r="AQ2" s="446"/>
      <c r="AR2" s="446"/>
      <c r="AS2" s="446"/>
      <c r="AT2" s="446"/>
      <c r="AU2" s="446"/>
      <c r="AV2" s="446"/>
      <c r="AW2" s="446"/>
      <c r="AX2" s="446"/>
      <c r="AY2" s="446"/>
      <c r="AZ2" s="446"/>
      <c r="BA2" s="446"/>
      <c r="BB2" s="446"/>
      <c r="BC2" s="446"/>
      <c r="BD2" s="446"/>
      <c r="BE2" s="446"/>
      <c r="BF2" s="446"/>
      <c r="BG2" s="446"/>
      <c r="BH2" s="446"/>
      <c r="BI2" s="446"/>
      <c r="BJ2" s="446"/>
      <c r="BK2" s="446"/>
      <c r="BL2" s="446"/>
      <c r="BM2" s="446"/>
      <c r="BN2" s="446"/>
      <c r="BO2" s="446"/>
      <c r="BP2" s="446"/>
      <c r="BQ2" s="446"/>
      <c r="BR2" s="446"/>
      <c r="BS2" s="446"/>
      <c r="BT2" s="446"/>
      <c r="BU2" s="446"/>
      <c r="BV2" s="446"/>
      <c r="BW2" s="446"/>
      <c r="BX2" s="446"/>
      <c r="BY2" s="446"/>
      <c r="BZ2" s="446"/>
      <c r="CA2" s="446"/>
      <c r="CB2" s="446"/>
      <c r="CC2" s="446"/>
      <c r="CD2" s="446"/>
      <c r="CE2" s="446"/>
      <c r="CF2" s="446"/>
      <c r="CG2" s="446"/>
      <c r="CH2" s="446"/>
      <c r="CI2" s="490"/>
      <c r="CJ2" s="491" t="s">
        <v>1</v>
      </c>
    </row>
    <row r="3" s="443" customFormat="1" ht="25.95" customHeight="1" spans="1:88">
      <c r="A3" s="447" t="s">
        <v>2</v>
      </c>
      <c r="B3" s="447" t="s">
        <v>3</v>
      </c>
      <c r="C3" s="448" t="s">
        <v>4</v>
      </c>
      <c r="D3" s="449"/>
      <c r="E3" s="449"/>
      <c r="F3" s="449"/>
      <c r="G3" s="449"/>
      <c r="H3" s="449"/>
      <c r="I3" s="449"/>
      <c r="J3" s="449"/>
      <c r="K3" s="468"/>
      <c r="L3" s="468"/>
      <c r="M3" s="468"/>
      <c r="N3" s="468"/>
      <c r="O3" s="469" t="s">
        <v>5</v>
      </c>
      <c r="P3" s="468"/>
      <c r="Q3" s="468"/>
      <c r="R3" s="472"/>
      <c r="S3" s="472"/>
      <c r="T3" s="472"/>
      <c r="U3" s="472"/>
      <c r="V3" s="472"/>
      <c r="W3" s="472"/>
      <c r="X3" s="472"/>
      <c r="Y3" s="472"/>
      <c r="Z3" s="472"/>
      <c r="AA3" s="472"/>
      <c r="AB3" s="472"/>
      <c r="AC3" s="472"/>
      <c r="AD3" s="472"/>
      <c r="AE3" s="472"/>
      <c r="AF3" s="472"/>
      <c r="AG3" s="472"/>
      <c r="AH3" s="472"/>
      <c r="AI3" s="472"/>
      <c r="AJ3" s="472"/>
      <c r="AK3" s="472"/>
      <c r="AL3" s="472"/>
      <c r="AM3" s="472"/>
      <c r="AN3" s="472"/>
      <c r="AO3" s="472"/>
      <c r="AP3" s="472"/>
      <c r="AQ3" s="472"/>
      <c r="AR3" s="472"/>
      <c r="AS3" s="472"/>
      <c r="AT3" s="472"/>
      <c r="AU3" s="472"/>
      <c r="AV3" s="472"/>
      <c r="AW3" s="472"/>
      <c r="AX3" s="472"/>
      <c r="AY3" s="472"/>
      <c r="AZ3" s="472"/>
      <c r="BA3" s="472"/>
      <c r="BB3" s="472"/>
      <c r="BC3" s="472"/>
      <c r="BD3" s="472"/>
      <c r="BE3" s="472"/>
      <c r="BF3" s="472"/>
      <c r="BG3" s="472"/>
      <c r="BH3" s="472"/>
      <c r="BI3" s="472"/>
      <c r="BJ3" s="472"/>
      <c r="BK3" s="472"/>
      <c r="BL3" s="472"/>
      <c r="BM3" s="472"/>
      <c r="BN3" s="472"/>
      <c r="BO3" s="472"/>
      <c r="BP3" s="472"/>
      <c r="BQ3" s="472"/>
      <c r="BR3" s="472"/>
      <c r="BS3" s="472"/>
      <c r="BT3" s="472"/>
      <c r="BU3" s="472"/>
      <c r="BV3" s="472"/>
      <c r="BW3" s="472"/>
      <c r="BX3" s="472"/>
      <c r="BY3" s="472"/>
      <c r="BZ3" s="472"/>
      <c r="CA3" s="485" t="s">
        <v>6</v>
      </c>
      <c r="CB3" s="486"/>
      <c r="CC3" s="485" t="s">
        <v>7</v>
      </c>
      <c r="CD3" s="486"/>
      <c r="CE3" s="485" t="s">
        <v>8</v>
      </c>
      <c r="CF3" s="486"/>
      <c r="CG3" s="485" t="s">
        <v>9</v>
      </c>
      <c r="CH3" s="486"/>
      <c r="CI3" s="477" t="s">
        <v>10</v>
      </c>
      <c r="CJ3" s="492"/>
    </row>
    <row r="4" s="443" customFormat="1" ht="25.95" customHeight="1" spans="1:88">
      <c r="A4" s="450"/>
      <c r="B4" s="450"/>
      <c r="C4" s="448"/>
      <c r="D4" s="449"/>
      <c r="E4" s="449"/>
      <c r="F4" s="449"/>
      <c r="G4" s="449"/>
      <c r="H4" s="449"/>
      <c r="I4" s="449"/>
      <c r="J4" s="449"/>
      <c r="K4" s="470"/>
      <c r="L4" s="470"/>
      <c r="M4" s="470"/>
      <c r="N4" s="470"/>
      <c r="O4" s="453" t="s">
        <v>11</v>
      </c>
      <c r="P4" s="453"/>
      <c r="Q4" s="453"/>
      <c r="R4" s="453"/>
      <c r="S4" s="453"/>
      <c r="T4" s="453"/>
      <c r="U4" s="453"/>
      <c r="V4" s="453"/>
      <c r="W4" s="453"/>
      <c r="X4" s="453"/>
      <c r="Y4" s="453"/>
      <c r="Z4" s="453"/>
      <c r="AA4" s="453" t="s">
        <v>12</v>
      </c>
      <c r="AB4" s="450"/>
      <c r="AC4" s="450"/>
      <c r="AD4" s="450"/>
      <c r="AE4" s="450"/>
      <c r="AF4" s="450"/>
      <c r="AG4" s="450"/>
      <c r="AH4" s="450"/>
      <c r="AI4" s="450"/>
      <c r="AJ4" s="450"/>
      <c r="AK4" s="450"/>
      <c r="AL4" s="450"/>
      <c r="AM4" s="450"/>
      <c r="AN4" s="450"/>
      <c r="AO4" s="450"/>
      <c r="AP4" s="474"/>
      <c r="AQ4" s="453" t="s">
        <v>13</v>
      </c>
      <c r="AR4" s="453"/>
      <c r="AS4" s="453"/>
      <c r="AT4" s="453"/>
      <c r="AU4" s="453" t="s">
        <v>14</v>
      </c>
      <c r="AV4" s="453"/>
      <c r="AW4" s="453"/>
      <c r="AX4" s="453"/>
      <c r="AY4" s="453" t="s">
        <v>15</v>
      </c>
      <c r="AZ4" s="453"/>
      <c r="BA4" s="453"/>
      <c r="BB4" s="453"/>
      <c r="BC4" s="453" t="s">
        <v>16</v>
      </c>
      <c r="BD4" s="450"/>
      <c r="BE4" s="450"/>
      <c r="BF4" s="450"/>
      <c r="BG4" s="450"/>
      <c r="BH4" s="450"/>
      <c r="BI4" s="450"/>
      <c r="BJ4" s="450"/>
      <c r="BK4" s="454" t="s">
        <v>17</v>
      </c>
      <c r="BL4" s="472"/>
      <c r="BM4" s="472"/>
      <c r="BN4" s="472"/>
      <c r="BO4" s="472"/>
      <c r="BP4" s="472"/>
      <c r="BQ4" s="472"/>
      <c r="BR4" s="472"/>
      <c r="BS4" s="453" t="s">
        <v>18</v>
      </c>
      <c r="BT4" s="453"/>
      <c r="BU4" s="453"/>
      <c r="BV4" s="453"/>
      <c r="BW4" s="453" t="s">
        <v>19</v>
      </c>
      <c r="BX4" s="453"/>
      <c r="BY4" s="453"/>
      <c r="BZ4" s="453"/>
      <c r="CA4" s="469"/>
      <c r="CB4" s="487"/>
      <c r="CC4" s="469"/>
      <c r="CD4" s="487"/>
      <c r="CE4" s="469"/>
      <c r="CF4" s="487"/>
      <c r="CG4" s="469"/>
      <c r="CH4" s="487"/>
      <c r="CI4" s="448"/>
      <c r="CJ4" s="493"/>
    </row>
    <row r="5" s="443" customFormat="1" ht="25.95" customHeight="1" spans="1:88">
      <c r="A5" s="450"/>
      <c r="B5" s="450"/>
      <c r="C5" s="451" t="s">
        <v>20</v>
      </c>
      <c r="D5" s="451"/>
      <c r="E5" s="451"/>
      <c r="F5" s="451"/>
      <c r="G5" s="451" t="s">
        <v>12</v>
      </c>
      <c r="H5" s="451"/>
      <c r="I5" s="451"/>
      <c r="J5" s="451"/>
      <c r="K5" s="471" t="s">
        <v>21</v>
      </c>
      <c r="L5" s="471"/>
      <c r="M5" s="471"/>
      <c r="N5" s="452"/>
      <c r="O5" s="452" t="s">
        <v>22</v>
      </c>
      <c r="P5" s="450"/>
      <c r="Q5" s="450"/>
      <c r="R5" s="450"/>
      <c r="S5" s="450"/>
      <c r="T5" s="450"/>
      <c r="U5" s="452" t="s">
        <v>23</v>
      </c>
      <c r="V5" s="450"/>
      <c r="W5" s="450"/>
      <c r="X5" s="450"/>
      <c r="Y5" s="450"/>
      <c r="Z5" s="450"/>
      <c r="AA5" s="453" t="s">
        <v>22</v>
      </c>
      <c r="AB5" s="450"/>
      <c r="AC5" s="450"/>
      <c r="AD5" s="450"/>
      <c r="AE5" s="450"/>
      <c r="AF5" s="450"/>
      <c r="AG5" s="450"/>
      <c r="AH5" s="450"/>
      <c r="AI5" s="453" t="s">
        <v>23</v>
      </c>
      <c r="AJ5" s="450"/>
      <c r="AK5" s="450"/>
      <c r="AL5" s="450"/>
      <c r="AM5" s="450"/>
      <c r="AN5" s="450"/>
      <c r="AO5" s="450"/>
      <c r="AP5" s="474"/>
      <c r="AQ5" s="453"/>
      <c r="AR5" s="453"/>
      <c r="AS5" s="453"/>
      <c r="AT5" s="453"/>
      <c r="AU5" s="453"/>
      <c r="AV5" s="453"/>
      <c r="AW5" s="453"/>
      <c r="AX5" s="453"/>
      <c r="AY5" s="453"/>
      <c r="AZ5" s="453"/>
      <c r="BA5" s="453"/>
      <c r="BB5" s="453"/>
      <c r="BC5" s="453" t="s">
        <v>22</v>
      </c>
      <c r="BD5" s="450"/>
      <c r="BE5" s="450"/>
      <c r="BF5" s="450"/>
      <c r="BG5" s="453" t="s">
        <v>23</v>
      </c>
      <c r="BH5" s="450"/>
      <c r="BI5" s="450"/>
      <c r="BJ5" s="450"/>
      <c r="BK5" s="453" t="s">
        <v>22</v>
      </c>
      <c r="BL5" s="450"/>
      <c r="BM5" s="450"/>
      <c r="BN5" s="450"/>
      <c r="BO5" s="453" t="s">
        <v>23</v>
      </c>
      <c r="BP5" s="450"/>
      <c r="BQ5" s="450"/>
      <c r="BR5" s="450"/>
      <c r="BS5" s="453"/>
      <c r="BT5" s="453"/>
      <c r="BU5" s="453"/>
      <c r="BV5" s="453"/>
      <c r="BW5" s="453"/>
      <c r="BX5" s="453"/>
      <c r="BY5" s="453"/>
      <c r="BZ5" s="453"/>
      <c r="CA5" s="469"/>
      <c r="CB5" s="487"/>
      <c r="CC5" s="469"/>
      <c r="CD5" s="487"/>
      <c r="CE5" s="469"/>
      <c r="CF5" s="487"/>
      <c r="CG5" s="469"/>
      <c r="CH5" s="487"/>
      <c r="CI5" s="448"/>
      <c r="CJ5" s="493"/>
    </row>
    <row r="6" s="443" customFormat="1" customHeight="1" spans="1:88">
      <c r="A6" s="450"/>
      <c r="B6" s="450"/>
      <c r="C6" s="452" t="s">
        <v>22</v>
      </c>
      <c r="D6" s="453"/>
      <c r="E6" s="454" t="s">
        <v>23</v>
      </c>
      <c r="F6" s="454"/>
      <c r="G6" s="453" t="s">
        <v>22</v>
      </c>
      <c r="H6" s="453"/>
      <c r="I6" s="453" t="s">
        <v>23</v>
      </c>
      <c r="J6" s="453"/>
      <c r="K6" s="453" t="s">
        <v>22</v>
      </c>
      <c r="L6" s="453"/>
      <c r="M6" s="453" t="s">
        <v>23</v>
      </c>
      <c r="N6" s="453"/>
      <c r="O6" s="452" t="s">
        <v>24</v>
      </c>
      <c r="P6" s="453"/>
      <c r="Q6" s="454" t="s">
        <v>25</v>
      </c>
      <c r="R6" s="454"/>
      <c r="S6" s="453" t="s">
        <v>26</v>
      </c>
      <c r="T6" s="453"/>
      <c r="U6" s="452" t="s">
        <v>24</v>
      </c>
      <c r="V6" s="453"/>
      <c r="W6" s="454" t="s">
        <v>25</v>
      </c>
      <c r="X6" s="454"/>
      <c r="Y6" s="453" t="s">
        <v>26</v>
      </c>
      <c r="Z6" s="453"/>
      <c r="AA6" s="474" t="s">
        <v>27</v>
      </c>
      <c r="AB6" s="475"/>
      <c r="AC6" s="475"/>
      <c r="AD6" s="476"/>
      <c r="AE6" s="474" t="s">
        <v>28</v>
      </c>
      <c r="AF6" s="475"/>
      <c r="AG6" s="475"/>
      <c r="AH6" s="476"/>
      <c r="AI6" s="474" t="s">
        <v>27</v>
      </c>
      <c r="AJ6" s="475"/>
      <c r="AK6" s="475"/>
      <c r="AL6" s="476"/>
      <c r="AM6" s="474" t="s">
        <v>28</v>
      </c>
      <c r="AN6" s="475"/>
      <c r="AO6" s="475"/>
      <c r="AP6" s="476"/>
      <c r="AQ6" s="477" t="s">
        <v>22</v>
      </c>
      <c r="AR6" s="478"/>
      <c r="AS6" s="477" t="s">
        <v>23</v>
      </c>
      <c r="AT6" s="478"/>
      <c r="AU6" s="477" t="s">
        <v>22</v>
      </c>
      <c r="AV6" s="478"/>
      <c r="AW6" s="477" t="s">
        <v>23</v>
      </c>
      <c r="AX6" s="478"/>
      <c r="AY6" s="477" t="s">
        <v>22</v>
      </c>
      <c r="AZ6" s="478"/>
      <c r="BA6" s="477" t="s">
        <v>23</v>
      </c>
      <c r="BB6" s="478"/>
      <c r="BC6" s="481" t="s">
        <v>29</v>
      </c>
      <c r="BD6" s="482"/>
      <c r="BE6" s="481" t="s">
        <v>30</v>
      </c>
      <c r="BF6" s="482"/>
      <c r="BG6" s="481" t="s">
        <v>29</v>
      </c>
      <c r="BH6" s="482"/>
      <c r="BI6" s="481" t="s">
        <v>30</v>
      </c>
      <c r="BJ6" s="482"/>
      <c r="BK6" s="481" t="s">
        <v>31</v>
      </c>
      <c r="BL6" s="482"/>
      <c r="BM6" s="481" t="s">
        <v>32</v>
      </c>
      <c r="BN6" s="482"/>
      <c r="BO6" s="481" t="s">
        <v>31</v>
      </c>
      <c r="BP6" s="482"/>
      <c r="BQ6" s="481" t="s">
        <v>32</v>
      </c>
      <c r="BR6" s="482"/>
      <c r="BS6" s="477" t="s">
        <v>22</v>
      </c>
      <c r="BT6" s="478"/>
      <c r="BU6" s="477" t="s">
        <v>23</v>
      </c>
      <c r="BV6" s="478"/>
      <c r="BW6" s="477" t="s">
        <v>22</v>
      </c>
      <c r="BX6" s="478"/>
      <c r="BY6" s="477" t="s">
        <v>23</v>
      </c>
      <c r="BZ6" s="478"/>
      <c r="CA6" s="488"/>
      <c r="CB6" s="489"/>
      <c r="CC6" s="488"/>
      <c r="CD6" s="489"/>
      <c r="CE6" s="488"/>
      <c r="CF6" s="489"/>
      <c r="CG6" s="488"/>
      <c r="CH6" s="489"/>
      <c r="CI6" s="494"/>
      <c r="CJ6" s="495"/>
    </row>
    <row r="7" s="443" customFormat="1" customHeight="1" spans="1:88">
      <c r="A7" s="450"/>
      <c r="B7" s="450"/>
      <c r="C7" s="452"/>
      <c r="D7" s="453"/>
      <c r="E7" s="455"/>
      <c r="F7" s="455"/>
      <c r="G7" s="453"/>
      <c r="H7" s="453"/>
      <c r="I7" s="453"/>
      <c r="J7" s="453"/>
      <c r="K7" s="453"/>
      <c r="L7" s="453"/>
      <c r="M7" s="453"/>
      <c r="N7" s="453"/>
      <c r="O7" s="452"/>
      <c r="P7" s="453"/>
      <c r="Q7" s="455"/>
      <c r="R7" s="455"/>
      <c r="S7" s="453"/>
      <c r="T7" s="453"/>
      <c r="U7" s="452"/>
      <c r="V7" s="453"/>
      <c r="W7" s="455"/>
      <c r="X7" s="455"/>
      <c r="Y7" s="453"/>
      <c r="Z7" s="453"/>
      <c r="AA7" s="474" t="s">
        <v>33</v>
      </c>
      <c r="AB7" s="476"/>
      <c r="AC7" s="474" t="s">
        <v>34</v>
      </c>
      <c r="AD7" s="476"/>
      <c r="AE7" s="474" t="s">
        <v>35</v>
      </c>
      <c r="AF7" s="476"/>
      <c r="AG7" s="474" t="s">
        <v>34</v>
      </c>
      <c r="AH7" s="476"/>
      <c r="AI7" s="474" t="s">
        <v>33</v>
      </c>
      <c r="AJ7" s="476"/>
      <c r="AK7" s="474" t="s">
        <v>34</v>
      </c>
      <c r="AL7" s="476"/>
      <c r="AM7" s="474" t="s">
        <v>35</v>
      </c>
      <c r="AN7" s="476"/>
      <c r="AO7" s="474" t="s">
        <v>34</v>
      </c>
      <c r="AP7" s="476"/>
      <c r="AQ7" s="479"/>
      <c r="AR7" s="480"/>
      <c r="AS7" s="479"/>
      <c r="AT7" s="480"/>
      <c r="AU7" s="479"/>
      <c r="AV7" s="480"/>
      <c r="AW7" s="479"/>
      <c r="AX7" s="480"/>
      <c r="AY7" s="479"/>
      <c r="AZ7" s="480"/>
      <c r="BA7" s="479"/>
      <c r="BB7" s="480"/>
      <c r="BC7" s="483"/>
      <c r="BD7" s="484"/>
      <c r="BE7" s="483"/>
      <c r="BF7" s="484"/>
      <c r="BG7" s="483"/>
      <c r="BH7" s="484"/>
      <c r="BI7" s="483"/>
      <c r="BJ7" s="484"/>
      <c r="BK7" s="483"/>
      <c r="BL7" s="484"/>
      <c r="BM7" s="483"/>
      <c r="BN7" s="484"/>
      <c r="BO7" s="483"/>
      <c r="BP7" s="484"/>
      <c r="BQ7" s="483"/>
      <c r="BR7" s="484"/>
      <c r="BS7" s="479"/>
      <c r="BT7" s="480"/>
      <c r="BU7" s="479"/>
      <c r="BV7" s="480"/>
      <c r="BW7" s="479"/>
      <c r="BX7" s="480"/>
      <c r="BY7" s="479"/>
      <c r="BZ7" s="480"/>
      <c r="CA7" s="488"/>
      <c r="CB7" s="489"/>
      <c r="CC7" s="488"/>
      <c r="CD7" s="489"/>
      <c r="CE7" s="488"/>
      <c r="CF7" s="489"/>
      <c r="CG7" s="488"/>
      <c r="CH7" s="489"/>
      <c r="CI7" s="488"/>
      <c r="CJ7" s="489"/>
    </row>
    <row r="8" s="443" customFormat="1" customHeight="1" spans="1:88">
      <c r="A8" s="450"/>
      <c r="B8" s="450"/>
      <c r="C8" s="450" t="s">
        <v>36</v>
      </c>
      <c r="D8" s="450" t="s">
        <v>37</v>
      </c>
      <c r="E8" s="450" t="s">
        <v>36</v>
      </c>
      <c r="F8" s="450" t="s">
        <v>37</v>
      </c>
      <c r="G8" s="450" t="s">
        <v>36</v>
      </c>
      <c r="H8" s="450" t="s">
        <v>37</v>
      </c>
      <c r="I8" s="450" t="s">
        <v>36</v>
      </c>
      <c r="J8" s="450" t="s">
        <v>37</v>
      </c>
      <c r="K8" s="450" t="s">
        <v>36</v>
      </c>
      <c r="L8" s="450" t="s">
        <v>37</v>
      </c>
      <c r="M8" s="450" t="s">
        <v>36</v>
      </c>
      <c r="N8" s="450" t="s">
        <v>37</v>
      </c>
      <c r="O8" s="450" t="s">
        <v>36</v>
      </c>
      <c r="P8" s="450" t="s">
        <v>37</v>
      </c>
      <c r="Q8" s="450" t="s">
        <v>36</v>
      </c>
      <c r="R8" s="450" t="s">
        <v>37</v>
      </c>
      <c r="S8" s="450" t="s">
        <v>36</v>
      </c>
      <c r="T8" s="450" t="s">
        <v>37</v>
      </c>
      <c r="U8" s="450" t="s">
        <v>36</v>
      </c>
      <c r="V8" s="450" t="s">
        <v>37</v>
      </c>
      <c r="W8" s="450" t="s">
        <v>36</v>
      </c>
      <c r="X8" s="450" t="s">
        <v>37</v>
      </c>
      <c r="Y8" s="450" t="s">
        <v>36</v>
      </c>
      <c r="Z8" s="450" t="s">
        <v>37</v>
      </c>
      <c r="AA8" s="450" t="s">
        <v>36</v>
      </c>
      <c r="AB8" s="450" t="s">
        <v>37</v>
      </c>
      <c r="AC8" s="450" t="s">
        <v>36</v>
      </c>
      <c r="AD8" s="450" t="s">
        <v>37</v>
      </c>
      <c r="AE8" s="450" t="s">
        <v>36</v>
      </c>
      <c r="AF8" s="450" t="s">
        <v>37</v>
      </c>
      <c r="AG8" s="450" t="s">
        <v>36</v>
      </c>
      <c r="AH8" s="450" t="s">
        <v>37</v>
      </c>
      <c r="AI8" s="450" t="s">
        <v>36</v>
      </c>
      <c r="AJ8" s="450" t="s">
        <v>37</v>
      </c>
      <c r="AK8" s="450" t="s">
        <v>36</v>
      </c>
      <c r="AL8" s="450" t="s">
        <v>37</v>
      </c>
      <c r="AM8" s="450" t="s">
        <v>36</v>
      </c>
      <c r="AN8" s="450" t="s">
        <v>37</v>
      </c>
      <c r="AO8" s="450" t="s">
        <v>36</v>
      </c>
      <c r="AP8" s="450" t="s">
        <v>37</v>
      </c>
      <c r="AQ8" s="450" t="s">
        <v>36</v>
      </c>
      <c r="AR8" s="450" t="s">
        <v>37</v>
      </c>
      <c r="AS8" s="450" t="s">
        <v>36</v>
      </c>
      <c r="AT8" s="450" t="s">
        <v>37</v>
      </c>
      <c r="AU8" s="450" t="s">
        <v>36</v>
      </c>
      <c r="AV8" s="450" t="s">
        <v>37</v>
      </c>
      <c r="AW8" s="450" t="s">
        <v>36</v>
      </c>
      <c r="AX8" s="450" t="s">
        <v>37</v>
      </c>
      <c r="AY8" s="450" t="s">
        <v>36</v>
      </c>
      <c r="AZ8" s="450" t="s">
        <v>37</v>
      </c>
      <c r="BA8" s="450" t="s">
        <v>36</v>
      </c>
      <c r="BB8" s="450" t="s">
        <v>37</v>
      </c>
      <c r="BC8" s="450" t="s">
        <v>36</v>
      </c>
      <c r="BD8" s="450" t="s">
        <v>37</v>
      </c>
      <c r="BE8" s="450" t="s">
        <v>36</v>
      </c>
      <c r="BF8" s="450" t="s">
        <v>37</v>
      </c>
      <c r="BG8" s="450" t="s">
        <v>36</v>
      </c>
      <c r="BH8" s="450" t="s">
        <v>37</v>
      </c>
      <c r="BI8" s="450" t="s">
        <v>36</v>
      </c>
      <c r="BJ8" s="450" t="s">
        <v>37</v>
      </c>
      <c r="BK8" s="450" t="s">
        <v>36</v>
      </c>
      <c r="BL8" s="450" t="s">
        <v>37</v>
      </c>
      <c r="BM8" s="450" t="s">
        <v>36</v>
      </c>
      <c r="BN8" s="450" t="s">
        <v>37</v>
      </c>
      <c r="BO8" s="450" t="s">
        <v>36</v>
      </c>
      <c r="BP8" s="450" t="s">
        <v>37</v>
      </c>
      <c r="BQ8" s="450" t="s">
        <v>36</v>
      </c>
      <c r="BR8" s="450" t="s">
        <v>37</v>
      </c>
      <c r="BS8" s="450" t="s">
        <v>36</v>
      </c>
      <c r="BT8" s="450" t="s">
        <v>37</v>
      </c>
      <c r="BU8" s="450" t="s">
        <v>36</v>
      </c>
      <c r="BV8" s="450" t="s">
        <v>37</v>
      </c>
      <c r="BW8" s="450" t="s">
        <v>36</v>
      </c>
      <c r="BX8" s="450" t="s">
        <v>37</v>
      </c>
      <c r="BY8" s="450" t="s">
        <v>36</v>
      </c>
      <c r="BZ8" s="450" t="s">
        <v>37</v>
      </c>
      <c r="CA8" s="450" t="s">
        <v>36</v>
      </c>
      <c r="CB8" s="450" t="s">
        <v>37</v>
      </c>
      <c r="CC8" s="450" t="s">
        <v>36</v>
      </c>
      <c r="CD8" s="450" t="s">
        <v>37</v>
      </c>
      <c r="CE8" s="450" t="s">
        <v>36</v>
      </c>
      <c r="CF8" s="450" t="s">
        <v>37</v>
      </c>
      <c r="CG8" s="450" t="s">
        <v>36</v>
      </c>
      <c r="CH8" s="450" t="s">
        <v>37</v>
      </c>
      <c r="CI8" s="450" t="s">
        <v>36</v>
      </c>
      <c r="CJ8" s="450" t="s">
        <v>37</v>
      </c>
    </row>
    <row r="9" s="443" customFormat="1" ht="27" customHeight="1" spans="1:88">
      <c r="A9" s="456">
        <v>1</v>
      </c>
      <c r="B9" s="457" t="s">
        <v>38</v>
      </c>
      <c r="C9" s="458"/>
      <c r="D9" s="458"/>
      <c r="E9" s="458"/>
      <c r="F9" s="458"/>
      <c r="G9" s="458"/>
      <c r="H9" s="458"/>
      <c r="I9" s="458"/>
      <c r="J9" s="458"/>
      <c r="K9" s="458"/>
      <c r="L9" s="458"/>
      <c r="M9" s="458"/>
      <c r="N9" s="458"/>
      <c r="O9" s="458"/>
      <c r="P9" s="467"/>
      <c r="Q9" s="467"/>
      <c r="R9" s="467"/>
      <c r="S9" s="467"/>
      <c r="T9" s="467"/>
      <c r="U9" s="467"/>
      <c r="V9" s="467"/>
      <c r="W9" s="467"/>
      <c r="X9" s="467"/>
      <c r="Y9" s="467"/>
      <c r="Z9" s="467"/>
      <c r="AA9" s="467"/>
      <c r="AB9" s="467"/>
      <c r="AC9" s="467"/>
      <c r="AD9" s="467"/>
      <c r="AE9" s="467"/>
      <c r="AF9" s="467"/>
      <c r="AG9" s="467"/>
      <c r="AH9" s="467"/>
      <c r="AI9" s="467"/>
      <c r="AJ9" s="467"/>
      <c r="AK9" s="467"/>
      <c r="AL9" s="467"/>
      <c r="AM9" s="467"/>
      <c r="AN9" s="467"/>
      <c r="AO9" s="467"/>
      <c r="AP9" s="467"/>
      <c r="AQ9" s="467"/>
      <c r="AR9" s="467"/>
      <c r="AS9" s="467"/>
      <c r="AT9" s="467"/>
      <c r="AU9" s="467"/>
      <c r="AV9" s="467"/>
      <c r="AW9" s="467"/>
      <c r="AX9" s="467"/>
      <c r="AY9" s="467"/>
      <c r="AZ9" s="467"/>
      <c r="BA9" s="467"/>
      <c r="BB9" s="467"/>
      <c r="BC9" s="467"/>
      <c r="BD9" s="467"/>
      <c r="BE9" s="467"/>
      <c r="BF9" s="467"/>
      <c r="BG9" s="467"/>
      <c r="BH9" s="467"/>
      <c r="BI9" s="467"/>
      <c r="BJ9" s="467"/>
      <c r="BK9" s="467"/>
      <c r="BL9" s="467"/>
      <c r="BM9" s="467"/>
      <c r="BN9" s="467"/>
      <c r="BO9" s="467"/>
      <c r="BP9" s="467"/>
      <c r="BQ9" s="467"/>
      <c r="BR9" s="467"/>
      <c r="BS9" s="467"/>
      <c r="BT9" s="467"/>
      <c r="BU9" s="467"/>
      <c r="BV9" s="467"/>
      <c r="BW9" s="467"/>
      <c r="BX9" s="467"/>
      <c r="BY9" s="467"/>
      <c r="BZ9" s="467"/>
      <c r="CA9" s="467"/>
      <c r="CB9" s="467"/>
      <c r="CC9" s="467"/>
      <c r="CD9" s="467"/>
      <c r="CE9" s="467"/>
      <c r="CF9" s="467"/>
      <c r="CG9" s="467"/>
      <c r="CH9" s="467"/>
      <c r="CI9" s="467"/>
      <c r="CJ9" s="467"/>
    </row>
    <row r="10" s="444" customFormat="1" ht="27" customHeight="1" spans="1:88">
      <c r="A10" s="459">
        <v>2</v>
      </c>
      <c r="B10" s="460" t="s">
        <v>39</v>
      </c>
      <c r="C10" s="461">
        <v>47</v>
      </c>
      <c r="D10" s="461">
        <v>243</v>
      </c>
      <c r="E10" s="461">
        <v>164</v>
      </c>
      <c r="F10" s="461">
        <v>4915.1</v>
      </c>
      <c r="G10" s="461">
        <v>3</v>
      </c>
      <c r="H10" s="461">
        <v>0</v>
      </c>
      <c r="I10" s="461">
        <v>16</v>
      </c>
      <c r="J10" s="461">
        <v>4490</v>
      </c>
      <c r="K10" s="461">
        <v>1</v>
      </c>
      <c r="L10" s="461">
        <v>0</v>
      </c>
      <c r="M10" s="461">
        <v>11</v>
      </c>
      <c r="N10" s="461">
        <v>1278.2</v>
      </c>
      <c r="O10" s="461">
        <v>8</v>
      </c>
      <c r="P10" s="461">
        <v>0</v>
      </c>
      <c r="Q10" s="461">
        <v>0</v>
      </c>
      <c r="R10" s="461">
        <v>0</v>
      </c>
      <c r="S10" s="461">
        <v>1</v>
      </c>
      <c r="T10" s="461">
        <v>0</v>
      </c>
      <c r="U10" s="461">
        <v>38</v>
      </c>
      <c r="V10" s="461">
        <v>1408.5</v>
      </c>
      <c r="W10" s="461">
        <v>1</v>
      </c>
      <c r="X10" s="461">
        <v>0</v>
      </c>
      <c r="Y10" s="461">
        <v>0</v>
      </c>
      <c r="Z10" s="461">
        <v>0</v>
      </c>
      <c r="AA10" s="461">
        <v>3</v>
      </c>
      <c r="AB10" s="461">
        <v>0</v>
      </c>
      <c r="AC10" s="461">
        <v>13</v>
      </c>
      <c r="AD10" s="461">
        <v>0</v>
      </c>
      <c r="AE10" s="461">
        <v>1</v>
      </c>
      <c r="AF10" s="461">
        <v>0</v>
      </c>
      <c r="AG10" s="461">
        <v>1</v>
      </c>
      <c r="AH10" s="461">
        <v>0</v>
      </c>
      <c r="AI10" s="461">
        <v>12</v>
      </c>
      <c r="AJ10" s="461">
        <v>0</v>
      </c>
      <c r="AK10" s="461">
        <v>3</v>
      </c>
      <c r="AL10" s="461">
        <v>125</v>
      </c>
      <c r="AM10" s="461">
        <v>1</v>
      </c>
      <c r="AN10" s="461">
        <v>2000</v>
      </c>
      <c r="AO10" s="461">
        <v>1</v>
      </c>
      <c r="AP10" s="461">
        <v>50</v>
      </c>
      <c r="AQ10" s="461">
        <v>1</v>
      </c>
      <c r="AR10" s="461">
        <v>0</v>
      </c>
      <c r="AS10" s="461">
        <v>2</v>
      </c>
      <c r="AT10" s="461">
        <v>2000</v>
      </c>
      <c r="AU10" s="461">
        <v>7</v>
      </c>
      <c r="AV10" s="461">
        <v>150</v>
      </c>
      <c r="AW10" s="461">
        <v>8</v>
      </c>
      <c r="AX10" s="461">
        <v>584.49</v>
      </c>
      <c r="AY10" s="461">
        <v>5</v>
      </c>
      <c r="AZ10" s="461">
        <v>0</v>
      </c>
      <c r="BA10" s="461">
        <v>12</v>
      </c>
      <c r="BB10" s="461">
        <v>1207.26</v>
      </c>
      <c r="BC10" s="461">
        <v>18</v>
      </c>
      <c r="BD10" s="461">
        <v>0</v>
      </c>
      <c r="BE10" s="461">
        <v>5</v>
      </c>
      <c r="BF10" s="461">
        <v>0</v>
      </c>
      <c r="BG10" s="461">
        <v>9</v>
      </c>
      <c r="BH10" s="461">
        <v>248.22</v>
      </c>
      <c r="BI10" s="461">
        <v>18</v>
      </c>
      <c r="BJ10" s="461">
        <v>466.6</v>
      </c>
      <c r="BK10" s="461">
        <v>0</v>
      </c>
      <c r="BL10" s="461">
        <v>0</v>
      </c>
      <c r="BM10" s="461">
        <v>1</v>
      </c>
      <c r="BN10" s="461">
        <v>0</v>
      </c>
      <c r="BO10" s="461">
        <v>0</v>
      </c>
      <c r="BP10" s="461">
        <v>0</v>
      </c>
      <c r="BQ10" s="461">
        <v>1</v>
      </c>
      <c r="BR10" s="461">
        <v>0</v>
      </c>
      <c r="BS10" s="461">
        <v>1</v>
      </c>
      <c r="BT10" s="461">
        <v>0</v>
      </c>
      <c r="BU10" s="461">
        <v>0</v>
      </c>
      <c r="BV10" s="461">
        <v>0</v>
      </c>
      <c r="BW10" s="461">
        <v>36</v>
      </c>
      <c r="BX10" s="461">
        <v>368.9</v>
      </c>
      <c r="BY10" s="461">
        <v>14</v>
      </c>
      <c r="BZ10" s="461">
        <v>1294.1</v>
      </c>
      <c r="CA10" s="461">
        <v>0</v>
      </c>
      <c r="CB10" s="461">
        <v>0</v>
      </c>
      <c r="CC10" s="461">
        <v>17</v>
      </c>
      <c r="CD10" s="461">
        <v>100.5</v>
      </c>
      <c r="CE10" s="461">
        <v>6</v>
      </c>
      <c r="CF10" s="461">
        <v>4230</v>
      </c>
      <c r="CG10" s="461">
        <v>168</v>
      </c>
      <c r="CH10" s="461">
        <v>6451.06</v>
      </c>
      <c r="CI10" s="461">
        <v>17</v>
      </c>
      <c r="CJ10" s="461">
        <v>1640.8</v>
      </c>
    </row>
    <row r="11" s="443" customFormat="1" ht="27" customHeight="1" spans="1:88">
      <c r="A11" s="456">
        <v>3</v>
      </c>
      <c r="B11" s="462" t="s">
        <v>40</v>
      </c>
      <c r="C11" s="463">
        <v>46</v>
      </c>
      <c r="D11" s="463">
        <f>[1]资本化!H37</f>
        <v>0</v>
      </c>
      <c r="E11" s="463">
        <v>7</v>
      </c>
      <c r="F11" s="463">
        <f>[1]资本化!H22</f>
        <v>0</v>
      </c>
      <c r="G11" s="463">
        <v>0</v>
      </c>
      <c r="H11" s="463">
        <v>0</v>
      </c>
      <c r="I11" s="463" t="str">
        <f>[1]资本化!A92</f>
        <v>8</v>
      </c>
      <c r="J11" s="463">
        <f>[1]资本化!H84</f>
        <v>1300</v>
      </c>
      <c r="K11" s="463">
        <v>0</v>
      </c>
      <c r="L11" s="463">
        <v>0</v>
      </c>
      <c r="M11" s="463">
        <v>0</v>
      </c>
      <c r="N11" s="463">
        <f>[1]资本化!H94</f>
        <v>0</v>
      </c>
      <c r="O11" s="463">
        <v>18</v>
      </c>
      <c r="P11" s="463">
        <v>0</v>
      </c>
      <c r="Q11" s="463">
        <v>0</v>
      </c>
      <c r="R11" s="463">
        <v>0</v>
      </c>
      <c r="S11" s="463">
        <v>0</v>
      </c>
      <c r="T11" s="463">
        <v>0</v>
      </c>
      <c r="U11" s="463">
        <v>29</v>
      </c>
      <c r="V11" s="463">
        <f>[1]费用化!G91</f>
        <v>135</v>
      </c>
      <c r="W11" s="463">
        <v>0</v>
      </c>
      <c r="X11" s="463">
        <v>0</v>
      </c>
      <c r="Y11" s="463">
        <v>0</v>
      </c>
      <c r="Z11" s="463">
        <v>0</v>
      </c>
      <c r="AA11" s="463">
        <v>4</v>
      </c>
      <c r="AB11" s="463">
        <v>0</v>
      </c>
      <c r="AC11" s="463">
        <v>1</v>
      </c>
      <c r="AD11" s="463">
        <v>0</v>
      </c>
      <c r="AE11" s="463">
        <v>1</v>
      </c>
      <c r="AF11" s="463">
        <v>0</v>
      </c>
      <c r="AG11" s="463">
        <v>0</v>
      </c>
      <c r="AH11" s="463">
        <v>0</v>
      </c>
      <c r="AI11" s="463">
        <v>5</v>
      </c>
      <c r="AJ11" s="463">
        <v>60</v>
      </c>
      <c r="AK11" s="463">
        <v>1</v>
      </c>
      <c r="AL11" s="463">
        <v>50</v>
      </c>
      <c r="AM11" s="463">
        <v>3</v>
      </c>
      <c r="AN11" s="463">
        <v>400</v>
      </c>
      <c r="AO11" s="463">
        <v>0</v>
      </c>
      <c r="AP11" s="463">
        <v>0</v>
      </c>
      <c r="AQ11" s="463">
        <v>1</v>
      </c>
      <c r="AR11" s="463">
        <v>0</v>
      </c>
      <c r="AS11" s="463">
        <v>1</v>
      </c>
      <c r="AT11" s="463">
        <v>1170.94</v>
      </c>
      <c r="AU11" s="463">
        <v>2</v>
      </c>
      <c r="AV11" s="463">
        <v>0</v>
      </c>
      <c r="AW11" s="463">
        <v>1</v>
      </c>
      <c r="AX11" s="463">
        <v>123</v>
      </c>
      <c r="AY11" s="463">
        <v>0</v>
      </c>
      <c r="AZ11" s="463">
        <v>0</v>
      </c>
      <c r="BA11" s="463">
        <v>0</v>
      </c>
      <c r="BB11" s="463">
        <v>0</v>
      </c>
      <c r="BC11" s="463">
        <v>13</v>
      </c>
      <c r="BD11" s="463">
        <v>0</v>
      </c>
      <c r="BE11" s="463">
        <v>18</v>
      </c>
      <c r="BF11" s="463">
        <v>0</v>
      </c>
      <c r="BG11" s="463">
        <v>12</v>
      </c>
      <c r="BH11" s="463">
        <v>0</v>
      </c>
      <c r="BI11" s="463">
        <v>26</v>
      </c>
      <c r="BJ11" s="463">
        <v>386.36</v>
      </c>
      <c r="BK11" s="463">
        <v>0</v>
      </c>
      <c r="BL11" s="463">
        <v>0</v>
      </c>
      <c r="BM11" s="463">
        <v>0</v>
      </c>
      <c r="BN11" s="463">
        <v>0</v>
      </c>
      <c r="BO11" s="463">
        <v>0</v>
      </c>
      <c r="BP11" s="463">
        <v>0</v>
      </c>
      <c r="BQ11" s="463">
        <v>0</v>
      </c>
      <c r="BR11" s="463">
        <v>0</v>
      </c>
      <c r="BS11" s="463">
        <v>0</v>
      </c>
      <c r="BT11" s="463">
        <v>0</v>
      </c>
      <c r="BU11" s="463">
        <v>0</v>
      </c>
      <c r="BV11" s="463">
        <v>0</v>
      </c>
      <c r="BW11" s="463">
        <v>9</v>
      </c>
      <c r="BX11" s="463">
        <v>40</v>
      </c>
      <c r="BY11" s="463">
        <v>6</v>
      </c>
      <c r="BZ11" s="463">
        <v>8</v>
      </c>
      <c r="CA11" s="463">
        <v>0</v>
      </c>
      <c r="CB11" s="463">
        <v>0</v>
      </c>
      <c r="CC11" s="463">
        <v>14</v>
      </c>
      <c r="CD11" s="463">
        <v>101.7</v>
      </c>
      <c r="CE11" s="463">
        <v>6</v>
      </c>
      <c r="CF11" s="463">
        <f>[1]维简费!H47</f>
        <v>1834.99</v>
      </c>
      <c r="CG11" s="463">
        <v>123</v>
      </c>
      <c r="CH11" s="463">
        <v>2227.02</v>
      </c>
      <c r="CI11" s="463">
        <f>[1]矿山环境治理基金!A11</f>
        <v>6</v>
      </c>
      <c r="CJ11" s="463">
        <f>[1]矿山环境治理基金!G4</f>
        <v>34.15</v>
      </c>
    </row>
    <row r="12" s="443" customFormat="1" ht="27" customHeight="1" spans="1:88">
      <c r="A12" s="456">
        <v>4</v>
      </c>
      <c r="B12" s="462" t="s">
        <v>41</v>
      </c>
      <c r="C12" s="464">
        <v>0</v>
      </c>
      <c r="D12" s="464">
        <v>0</v>
      </c>
      <c r="E12" s="464">
        <v>0</v>
      </c>
      <c r="F12" s="464">
        <v>0</v>
      </c>
      <c r="G12" s="464">
        <v>0</v>
      </c>
      <c r="H12" s="464">
        <v>0</v>
      </c>
      <c r="I12" s="464">
        <v>0</v>
      </c>
      <c r="J12" s="464">
        <v>0</v>
      </c>
      <c r="K12" s="464">
        <v>0</v>
      </c>
      <c r="L12" s="464">
        <v>0</v>
      </c>
      <c r="M12" s="464">
        <v>0</v>
      </c>
      <c r="N12" s="464">
        <v>0</v>
      </c>
      <c r="O12" s="464">
        <v>0</v>
      </c>
      <c r="P12" s="464">
        <v>0</v>
      </c>
      <c r="Q12" s="464">
        <v>0</v>
      </c>
      <c r="R12" s="464">
        <v>0</v>
      </c>
      <c r="S12" s="464">
        <v>0</v>
      </c>
      <c r="T12" s="464">
        <v>0</v>
      </c>
      <c r="U12" s="464">
        <v>1</v>
      </c>
      <c r="V12" s="464">
        <v>7.5</v>
      </c>
      <c r="W12" s="464">
        <v>0</v>
      </c>
      <c r="X12" s="464">
        <v>0</v>
      </c>
      <c r="Y12" s="464">
        <v>0</v>
      </c>
      <c r="Z12" s="464">
        <v>0</v>
      </c>
      <c r="AA12" s="464">
        <v>0</v>
      </c>
      <c r="AB12" s="464">
        <v>0</v>
      </c>
      <c r="AC12" s="464">
        <v>0</v>
      </c>
      <c r="AD12" s="464">
        <v>0</v>
      </c>
      <c r="AE12" s="464">
        <v>0</v>
      </c>
      <c r="AF12" s="464">
        <v>0</v>
      </c>
      <c r="AG12" s="464">
        <v>0</v>
      </c>
      <c r="AH12" s="464">
        <v>0</v>
      </c>
      <c r="AI12" s="464">
        <v>2</v>
      </c>
      <c r="AJ12" s="464">
        <v>2137.18</v>
      </c>
      <c r="AK12" s="464">
        <v>0</v>
      </c>
      <c r="AL12" s="464">
        <v>0</v>
      </c>
      <c r="AM12" s="464">
        <v>0</v>
      </c>
      <c r="AN12" s="464">
        <v>0</v>
      </c>
      <c r="AO12" s="464">
        <v>0</v>
      </c>
      <c r="AP12" s="464">
        <v>0</v>
      </c>
      <c r="AQ12" s="464">
        <v>0</v>
      </c>
      <c r="AR12" s="464">
        <v>0</v>
      </c>
      <c r="AS12" s="464">
        <v>0</v>
      </c>
      <c r="AT12" s="464">
        <v>0</v>
      </c>
      <c r="AU12" s="464">
        <v>1</v>
      </c>
      <c r="AV12" s="464">
        <v>600</v>
      </c>
      <c r="AW12" s="464">
        <v>1</v>
      </c>
      <c r="AX12" s="464">
        <v>52.5</v>
      </c>
      <c r="AY12" s="464">
        <v>0</v>
      </c>
      <c r="AZ12" s="464">
        <v>0</v>
      </c>
      <c r="BA12" s="464">
        <v>0</v>
      </c>
      <c r="BB12" s="464">
        <v>0</v>
      </c>
      <c r="BC12" s="464">
        <v>0</v>
      </c>
      <c r="BD12" s="464">
        <v>0</v>
      </c>
      <c r="BE12" s="464">
        <v>0</v>
      </c>
      <c r="BF12" s="464">
        <v>0</v>
      </c>
      <c r="BG12" s="464">
        <v>0</v>
      </c>
      <c r="BH12" s="464">
        <v>0</v>
      </c>
      <c r="BI12" s="464">
        <v>0</v>
      </c>
      <c r="BJ12" s="464">
        <v>0</v>
      </c>
      <c r="BK12" s="464">
        <v>0</v>
      </c>
      <c r="BL12" s="464">
        <v>0</v>
      </c>
      <c r="BM12" s="464">
        <v>1</v>
      </c>
      <c r="BN12" s="464">
        <v>8.6</v>
      </c>
      <c r="BO12" s="464">
        <v>0</v>
      </c>
      <c r="BP12" s="464">
        <v>0</v>
      </c>
      <c r="BQ12" s="464">
        <v>1</v>
      </c>
      <c r="BR12" s="464">
        <v>90</v>
      </c>
      <c r="BS12" s="464">
        <v>0</v>
      </c>
      <c r="BT12" s="464">
        <v>0</v>
      </c>
      <c r="BU12" s="464">
        <v>0</v>
      </c>
      <c r="BV12" s="464">
        <v>0</v>
      </c>
      <c r="BW12" s="464">
        <v>11</v>
      </c>
      <c r="BX12" s="464">
        <v>5</v>
      </c>
      <c r="BY12" s="464">
        <v>2</v>
      </c>
      <c r="BZ12" s="464">
        <v>22</v>
      </c>
      <c r="CA12" s="464">
        <v>0</v>
      </c>
      <c r="CB12" s="464">
        <v>0</v>
      </c>
      <c r="CC12" s="464">
        <v>0</v>
      </c>
      <c r="CD12" s="464">
        <v>0</v>
      </c>
      <c r="CE12" s="464">
        <v>3</v>
      </c>
      <c r="CF12" s="464">
        <v>9.2</v>
      </c>
      <c r="CG12" s="464">
        <v>7</v>
      </c>
      <c r="CH12" s="464">
        <v>769.89</v>
      </c>
      <c r="CI12" s="464">
        <v>4</v>
      </c>
      <c r="CJ12" s="464">
        <v>0</v>
      </c>
    </row>
    <row r="13" s="443" customFormat="1" ht="27" customHeight="1" spans="1:88">
      <c r="A13" s="55">
        <v>5</v>
      </c>
      <c r="B13" s="24" t="s">
        <v>42</v>
      </c>
      <c r="C13" s="464">
        <v>11</v>
      </c>
      <c r="D13" s="464">
        <v>12.65</v>
      </c>
      <c r="E13" s="464">
        <v>0</v>
      </c>
      <c r="F13" s="464">
        <v>0</v>
      </c>
      <c r="G13" s="464">
        <v>0</v>
      </c>
      <c r="H13" s="464">
        <v>0</v>
      </c>
      <c r="I13" s="464">
        <v>2</v>
      </c>
      <c r="J13" s="464">
        <v>0</v>
      </c>
      <c r="K13" s="464">
        <v>0</v>
      </c>
      <c r="L13" s="464">
        <v>0</v>
      </c>
      <c r="M13" s="464">
        <v>1</v>
      </c>
      <c r="N13" s="464">
        <v>0</v>
      </c>
      <c r="O13" s="464">
        <v>1</v>
      </c>
      <c r="P13" s="464">
        <v>0</v>
      </c>
      <c r="Q13" s="464">
        <v>0</v>
      </c>
      <c r="R13" s="464">
        <v>0</v>
      </c>
      <c r="S13" s="464">
        <v>0</v>
      </c>
      <c r="T13" s="464">
        <v>0</v>
      </c>
      <c r="U13" s="464">
        <v>1</v>
      </c>
      <c r="V13" s="464">
        <v>8</v>
      </c>
      <c r="W13" s="464">
        <v>0</v>
      </c>
      <c r="X13" s="464">
        <v>0</v>
      </c>
      <c r="Y13" s="464">
        <v>0</v>
      </c>
      <c r="Z13" s="464">
        <v>0</v>
      </c>
      <c r="AA13" s="464">
        <v>0</v>
      </c>
      <c r="AB13" s="464">
        <v>0</v>
      </c>
      <c r="AC13" s="464">
        <v>1</v>
      </c>
      <c r="AD13" s="464">
        <v>0</v>
      </c>
      <c r="AE13" s="464">
        <v>0</v>
      </c>
      <c r="AF13" s="464">
        <v>0</v>
      </c>
      <c r="AG13" s="464">
        <v>0</v>
      </c>
      <c r="AH13" s="464">
        <v>0</v>
      </c>
      <c r="AI13" s="464">
        <v>1</v>
      </c>
      <c r="AJ13" s="464">
        <v>2700</v>
      </c>
      <c r="AK13" s="464">
        <v>2</v>
      </c>
      <c r="AL13" s="464">
        <v>50</v>
      </c>
      <c r="AM13" s="464">
        <v>0</v>
      </c>
      <c r="AN13" s="464">
        <v>0</v>
      </c>
      <c r="AO13" s="464">
        <v>0</v>
      </c>
      <c r="AP13" s="464">
        <v>0</v>
      </c>
      <c r="AQ13" s="464">
        <v>0</v>
      </c>
      <c r="AR13" s="464">
        <v>0</v>
      </c>
      <c r="AS13" s="464">
        <v>0</v>
      </c>
      <c r="AT13" s="464">
        <v>0</v>
      </c>
      <c r="AU13" s="464">
        <v>4</v>
      </c>
      <c r="AV13" s="464">
        <v>0</v>
      </c>
      <c r="AW13" s="464">
        <v>4</v>
      </c>
      <c r="AX13" s="464">
        <v>47.76</v>
      </c>
      <c r="AY13" s="464">
        <v>8</v>
      </c>
      <c r="AZ13" s="464">
        <v>0</v>
      </c>
      <c r="BA13" s="464">
        <v>10</v>
      </c>
      <c r="BB13" s="464">
        <v>50.1</v>
      </c>
      <c r="BC13" s="464">
        <v>1</v>
      </c>
      <c r="BD13" s="464">
        <v>0</v>
      </c>
      <c r="BE13" s="464">
        <v>6</v>
      </c>
      <c r="BF13" s="464">
        <v>0</v>
      </c>
      <c r="BG13" s="464">
        <v>1</v>
      </c>
      <c r="BH13" s="464">
        <v>10</v>
      </c>
      <c r="BI13" s="464">
        <v>6</v>
      </c>
      <c r="BJ13" s="464">
        <v>220</v>
      </c>
      <c r="BK13" s="464">
        <v>1</v>
      </c>
      <c r="BL13" s="464">
        <v>0</v>
      </c>
      <c r="BM13" s="464">
        <v>0</v>
      </c>
      <c r="BN13" s="464">
        <v>0</v>
      </c>
      <c r="BO13" s="464">
        <v>1</v>
      </c>
      <c r="BP13" s="464">
        <v>1</v>
      </c>
      <c r="BQ13" s="464">
        <v>0</v>
      </c>
      <c r="BR13" s="464">
        <v>0</v>
      </c>
      <c r="BS13" s="464">
        <v>1</v>
      </c>
      <c r="BT13" s="464">
        <v>0</v>
      </c>
      <c r="BU13" s="464">
        <v>0</v>
      </c>
      <c r="BV13" s="464">
        <v>0</v>
      </c>
      <c r="BW13" s="464">
        <v>0</v>
      </c>
      <c r="BX13" s="464">
        <v>0</v>
      </c>
      <c r="BY13" s="464">
        <v>0</v>
      </c>
      <c r="BZ13" s="464">
        <v>0</v>
      </c>
      <c r="CA13" s="464">
        <v>0</v>
      </c>
      <c r="CB13" s="464">
        <v>0</v>
      </c>
      <c r="CC13" s="464">
        <v>1</v>
      </c>
      <c r="CD13" s="464">
        <v>0</v>
      </c>
      <c r="CE13" s="464">
        <v>12</v>
      </c>
      <c r="CF13" s="464">
        <v>280</v>
      </c>
      <c r="CG13" s="464">
        <v>17</v>
      </c>
      <c r="CH13" s="464">
        <v>22.01</v>
      </c>
      <c r="CI13" s="464">
        <v>3</v>
      </c>
      <c r="CJ13" s="464">
        <v>33</v>
      </c>
    </row>
    <row r="14" s="443" customFormat="1" ht="27" customHeight="1" spans="1:88">
      <c r="A14" s="456">
        <v>6</v>
      </c>
      <c r="B14" s="462" t="s">
        <v>43</v>
      </c>
      <c r="C14" s="464">
        <v>9</v>
      </c>
      <c r="D14" s="464">
        <v>0</v>
      </c>
      <c r="E14" s="464">
        <v>15</v>
      </c>
      <c r="F14" s="464">
        <v>150.36</v>
      </c>
      <c r="G14" s="464">
        <v>2</v>
      </c>
      <c r="H14" s="464">
        <v>0</v>
      </c>
      <c r="I14" s="464">
        <v>7</v>
      </c>
      <c r="J14" s="464">
        <v>44</v>
      </c>
      <c r="K14" s="464" t="s">
        <v>44</v>
      </c>
      <c r="L14" s="464" t="s">
        <v>44</v>
      </c>
      <c r="M14" s="464">
        <v>7</v>
      </c>
      <c r="N14" s="464">
        <v>384</v>
      </c>
      <c r="O14" s="464">
        <v>4</v>
      </c>
      <c r="P14" s="464">
        <v>0</v>
      </c>
      <c r="Q14" s="464" t="s">
        <v>44</v>
      </c>
      <c r="R14" s="464" t="s">
        <v>44</v>
      </c>
      <c r="S14" s="464" t="s">
        <v>44</v>
      </c>
      <c r="T14" s="464" t="s">
        <v>44</v>
      </c>
      <c r="U14" s="464">
        <v>23</v>
      </c>
      <c r="V14" s="464">
        <v>87</v>
      </c>
      <c r="W14" s="464" t="s">
        <v>44</v>
      </c>
      <c r="X14" s="464" t="s">
        <v>44</v>
      </c>
      <c r="Y14" s="464" t="s">
        <v>44</v>
      </c>
      <c r="Z14" s="464" t="s">
        <v>44</v>
      </c>
      <c r="AA14" s="464" t="s">
        <v>44</v>
      </c>
      <c r="AB14" s="464" t="s">
        <v>44</v>
      </c>
      <c r="AC14" s="464">
        <v>6</v>
      </c>
      <c r="AD14" s="464">
        <v>0</v>
      </c>
      <c r="AE14" s="464" t="s">
        <v>44</v>
      </c>
      <c r="AF14" s="464" t="s">
        <v>44</v>
      </c>
      <c r="AG14" s="464" t="s">
        <v>44</v>
      </c>
      <c r="AH14" s="464" t="s">
        <v>44</v>
      </c>
      <c r="AI14" s="464" t="s">
        <v>44</v>
      </c>
      <c r="AJ14" s="464" t="s">
        <v>44</v>
      </c>
      <c r="AK14" s="464">
        <v>10</v>
      </c>
      <c r="AL14" s="464">
        <v>40</v>
      </c>
      <c r="AM14" s="464" t="s">
        <v>44</v>
      </c>
      <c r="AN14" s="464" t="s">
        <v>44</v>
      </c>
      <c r="AO14" s="464" t="s">
        <v>44</v>
      </c>
      <c r="AP14" s="464" t="s">
        <v>44</v>
      </c>
      <c r="AQ14" s="464" t="s">
        <v>44</v>
      </c>
      <c r="AR14" s="464" t="s">
        <v>44</v>
      </c>
      <c r="AS14" s="464" t="s">
        <v>44</v>
      </c>
      <c r="AT14" s="464" t="s">
        <v>44</v>
      </c>
      <c r="AU14" s="464">
        <v>13</v>
      </c>
      <c r="AV14" s="464">
        <v>0</v>
      </c>
      <c r="AW14" s="464">
        <v>11</v>
      </c>
      <c r="AX14" s="464">
        <v>555.7</v>
      </c>
      <c r="AY14" s="464">
        <v>1</v>
      </c>
      <c r="AZ14" s="464">
        <v>0</v>
      </c>
      <c r="BA14" s="464">
        <v>5</v>
      </c>
      <c r="BB14" s="464">
        <v>1425</v>
      </c>
      <c r="BC14" s="464" t="s">
        <v>44</v>
      </c>
      <c r="BD14" s="464" t="s">
        <v>44</v>
      </c>
      <c r="BE14" s="464">
        <v>8</v>
      </c>
      <c r="BF14" s="464">
        <v>0</v>
      </c>
      <c r="BG14" s="464">
        <v>1</v>
      </c>
      <c r="BH14" s="464">
        <v>0</v>
      </c>
      <c r="BI14" s="464">
        <v>9</v>
      </c>
      <c r="BJ14" s="464">
        <v>19.5</v>
      </c>
      <c r="BK14" s="464" t="s">
        <v>44</v>
      </c>
      <c r="BL14" s="464" t="s">
        <v>44</v>
      </c>
      <c r="BM14" s="464" t="s">
        <v>44</v>
      </c>
      <c r="BN14" s="464" t="s">
        <v>44</v>
      </c>
      <c r="BO14" s="464" t="s">
        <v>44</v>
      </c>
      <c r="BP14" s="464" t="s">
        <v>44</v>
      </c>
      <c r="BQ14" s="464">
        <v>2</v>
      </c>
      <c r="BR14" s="464">
        <v>10</v>
      </c>
      <c r="BS14" s="464" t="s">
        <v>44</v>
      </c>
      <c r="BT14" s="464" t="s">
        <v>44</v>
      </c>
      <c r="BU14" s="464" t="s">
        <v>44</v>
      </c>
      <c r="BV14" s="464" t="s">
        <v>44</v>
      </c>
      <c r="BW14" s="464">
        <v>1</v>
      </c>
      <c r="BX14" s="464">
        <v>0</v>
      </c>
      <c r="BY14" s="464">
        <v>4</v>
      </c>
      <c r="BZ14" s="464">
        <v>0</v>
      </c>
      <c r="CA14" s="464" t="s">
        <v>44</v>
      </c>
      <c r="CB14" s="464" t="s">
        <v>44</v>
      </c>
      <c r="CC14" s="464">
        <v>6</v>
      </c>
      <c r="CD14" s="464">
        <v>96.77</v>
      </c>
      <c r="CE14" s="464" t="s">
        <v>44</v>
      </c>
      <c r="CF14" s="464" t="s">
        <v>44</v>
      </c>
      <c r="CG14" s="464" t="s">
        <v>44</v>
      </c>
      <c r="CH14" s="464" t="s">
        <v>44</v>
      </c>
      <c r="CI14" s="464" t="s">
        <v>44</v>
      </c>
      <c r="CJ14" s="464" t="s">
        <v>44</v>
      </c>
    </row>
    <row r="15" s="443" customFormat="1" ht="27" customHeight="1" spans="1:88">
      <c r="A15" s="456">
        <v>7</v>
      </c>
      <c r="B15" s="462" t="s">
        <v>45</v>
      </c>
      <c r="C15" s="464">
        <v>3</v>
      </c>
      <c r="D15" s="464">
        <v>9.88</v>
      </c>
      <c r="E15" s="464"/>
      <c r="F15" s="464"/>
      <c r="G15" s="464"/>
      <c r="H15" s="464"/>
      <c r="I15" s="464"/>
      <c r="J15" s="464"/>
      <c r="K15" s="464"/>
      <c r="L15" s="464"/>
      <c r="M15" s="464"/>
      <c r="N15" s="464"/>
      <c r="O15" s="464"/>
      <c r="P15" s="464"/>
      <c r="Q15" s="464"/>
      <c r="R15" s="464"/>
      <c r="S15" s="464"/>
      <c r="T15" s="464"/>
      <c r="U15" s="464"/>
      <c r="V15" s="464"/>
      <c r="W15" s="464"/>
      <c r="X15" s="464"/>
      <c r="Y15" s="464"/>
      <c r="Z15" s="464"/>
      <c r="AA15" s="464"/>
      <c r="AB15" s="464"/>
      <c r="AC15" s="464"/>
      <c r="AD15" s="464"/>
      <c r="AE15" s="464"/>
      <c r="AF15" s="464"/>
      <c r="AG15" s="464"/>
      <c r="AH15" s="464"/>
      <c r="AI15" s="464"/>
      <c r="AJ15" s="464"/>
      <c r="AK15" s="464"/>
      <c r="AL15" s="464"/>
      <c r="AM15" s="464"/>
      <c r="AN15" s="464"/>
      <c r="AO15" s="464"/>
      <c r="AP15" s="464"/>
      <c r="AQ15" s="464"/>
      <c r="AR15" s="464"/>
      <c r="AS15" s="464"/>
      <c r="AT15" s="464"/>
      <c r="AU15" s="464"/>
      <c r="AV15" s="464"/>
      <c r="AW15" s="464"/>
      <c r="AX15" s="464"/>
      <c r="AY15" s="464"/>
      <c r="AZ15" s="464"/>
      <c r="BA15" s="464"/>
      <c r="BB15" s="464"/>
      <c r="BC15" s="464"/>
      <c r="BD15" s="464"/>
      <c r="BE15" s="464"/>
      <c r="BF15" s="464"/>
      <c r="BG15" s="464"/>
      <c r="BH15" s="464"/>
      <c r="BI15" s="464"/>
      <c r="BJ15" s="464"/>
      <c r="BK15" s="464"/>
      <c r="BL15" s="464"/>
      <c r="BM15" s="464"/>
      <c r="BN15" s="464"/>
      <c r="BO15" s="464"/>
      <c r="BP15" s="464"/>
      <c r="BQ15" s="464"/>
      <c r="BR15" s="464"/>
      <c r="BS15" s="464"/>
      <c r="BT15" s="464"/>
      <c r="BU15" s="464"/>
      <c r="BV15" s="464"/>
      <c r="BW15" s="464"/>
      <c r="BX15" s="464"/>
      <c r="BY15" s="464"/>
      <c r="BZ15" s="464"/>
      <c r="CA15" s="464"/>
      <c r="CB15" s="464"/>
      <c r="CC15" s="464"/>
      <c r="CD15" s="464"/>
      <c r="CE15" s="464"/>
      <c r="CF15" s="464"/>
      <c r="CG15" s="464"/>
      <c r="CH15" s="464"/>
      <c r="CI15" s="464"/>
      <c r="CJ15" s="464"/>
    </row>
    <row r="16" s="443" customFormat="1" ht="27" customHeight="1" spans="1:88">
      <c r="A16" s="456">
        <v>8</v>
      </c>
      <c r="B16" s="462" t="s">
        <v>46</v>
      </c>
      <c r="C16" s="464">
        <v>1</v>
      </c>
      <c r="D16" s="464">
        <v>1.3</v>
      </c>
      <c r="E16" s="464"/>
      <c r="F16" s="464"/>
      <c r="G16" s="464"/>
      <c r="H16" s="464"/>
      <c r="I16" s="464"/>
      <c r="J16" s="464"/>
      <c r="K16" s="464"/>
      <c r="L16" s="464"/>
      <c r="M16" s="464"/>
      <c r="N16" s="464"/>
      <c r="O16" s="464"/>
      <c r="P16" s="464"/>
      <c r="Q16" s="464"/>
      <c r="R16" s="464"/>
      <c r="S16" s="464"/>
      <c r="T16" s="464"/>
      <c r="U16" s="464"/>
      <c r="V16" s="464"/>
      <c r="W16" s="464"/>
      <c r="X16" s="464"/>
      <c r="Y16" s="464"/>
      <c r="Z16" s="464"/>
      <c r="AA16" s="464"/>
      <c r="AB16" s="464"/>
      <c r="AC16" s="464"/>
      <c r="AD16" s="464"/>
      <c r="AE16" s="464"/>
      <c r="AF16" s="464"/>
      <c r="AG16" s="464"/>
      <c r="AH16" s="464"/>
      <c r="AI16" s="464"/>
      <c r="AJ16" s="464"/>
      <c r="AK16" s="464"/>
      <c r="AL16" s="464"/>
      <c r="AM16" s="464"/>
      <c r="AN16" s="464"/>
      <c r="AO16" s="464"/>
      <c r="AP16" s="464"/>
      <c r="AQ16" s="464"/>
      <c r="AR16" s="464"/>
      <c r="AS16" s="464"/>
      <c r="AT16" s="464"/>
      <c r="AU16" s="464"/>
      <c r="AV16" s="464"/>
      <c r="AW16" s="464"/>
      <c r="AX16" s="464"/>
      <c r="AY16" s="464"/>
      <c r="AZ16" s="464"/>
      <c r="BA16" s="464"/>
      <c r="BB16" s="464"/>
      <c r="BC16" s="464"/>
      <c r="BD16" s="464"/>
      <c r="BE16" s="464"/>
      <c r="BF16" s="464"/>
      <c r="BG16" s="464"/>
      <c r="BH16" s="464"/>
      <c r="BI16" s="464"/>
      <c r="BJ16" s="464"/>
      <c r="BK16" s="464"/>
      <c r="BL16" s="464"/>
      <c r="BM16" s="464"/>
      <c r="BN16" s="464"/>
      <c r="BO16" s="464"/>
      <c r="BP16" s="464"/>
      <c r="BQ16" s="464"/>
      <c r="BR16" s="464"/>
      <c r="BS16" s="464"/>
      <c r="BT16" s="464"/>
      <c r="BU16" s="464"/>
      <c r="BV16" s="464"/>
      <c r="BW16" s="464"/>
      <c r="BX16" s="464"/>
      <c r="BY16" s="464"/>
      <c r="BZ16" s="464"/>
      <c r="CA16" s="464"/>
      <c r="CB16" s="464"/>
      <c r="CC16" s="464"/>
      <c r="CD16" s="464"/>
      <c r="CE16" s="464"/>
      <c r="CF16" s="464"/>
      <c r="CG16" s="464"/>
      <c r="CH16" s="464"/>
      <c r="CI16" s="464"/>
      <c r="CJ16" s="464"/>
    </row>
    <row r="17" s="444" customFormat="1" ht="27" customHeight="1" spans="1:88">
      <c r="A17" s="459">
        <v>9</v>
      </c>
      <c r="B17" s="462" t="s">
        <v>47</v>
      </c>
      <c r="C17" s="465"/>
      <c r="D17" s="465"/>
      <c r="E17" s="465"/>
      <c r="F17" s="465"/>
      <c r="G17" s="465"/>
      <c r="H17" s="465"/>
      <c r="I17" s="465"/>
      <c r="J17" s="465"/>
      <c r="K17" s="465"/>
      <c r="L17" s="465"/>
      <c r="M17" s="465"/>
      <c r="N17" s="465"/>
      <c r="O17" s="464">
        <v>1</v>
      </c>
      <c r="P17" s="464">
        <v>0</v>
      </c>
      <c r="Q17" s="464"/>
      <c r="R17" s="464"/>
      <c r="S17" s="464">
        <v>2</v>
      </c>
      <c r="T17" s="464">
        <v>0</v>
      </c>
      <c r="U17" s="464">
        <v>1</v>
      </c>
      <c r="V17" s="473">
        <v>19.64</v>
      </c>
      <c r="W17" s="464"/>
      <c r="X17" s="464"/>
      <c r="Y17" s="464">
        <v>1</v>
      </c>
      <c r="Z17" s="473">
        <v>23</v>
      </c>
      <c r="AA17" s="464"/>
      <c r="AB17" s="464"/>
      <c r="AC17" s="464"/>
      <c r="AD17" s="464"/>
      <c r="AE17" s="464"/>
      <c r="AF17" s="464"/>
      <c r="AG17" s="464"/>
      <c r="AH17" s="464"/>
      <c r="AI17" s="464">
        <v>1</v>
      </c>
      <c r="AJ17" s="473">
        <v>53.97</v>
      </c>
      <c r="AK17" s="464"/>
      <c r="AL17" s="464"/>
      <c r="AM17" s="464"/>
      <c r="AN17" s="464"/>
      <c r="AO17" s="464"/>
      <c r="AP17" s="464"/>
      <c r="AQ17" s="464"/>
      <c r="AR17" s="464"/>
      <c r="AS17" s="464"/>
      <c r="AT17" s="464"/>
      <c r="AU17" s="464">
        <v>3</v>
      </c>
      <c r="AV17" s="464">
        <v>0</v>
      </c>
      <c r="AW17" s="464">
        <v>5</v>
      </c>
      <c r="AX17" s="464">
        <v>9.91</v>
      </c>
      <c r="AY17" s="464"/>
      <c r="AZ17" s="464"/>
      <c r="BA17" s="464">
        <v>1</v>
      </c>
      <c r="BB17" s="473">
        <v>88.8</v>
      </c>
      <c r="BC17" s="464"/>
      <c r="BD17" s="464"/>
      <c r="BE17" s="464"/>
      <c r="BF17" s="464"/>
      <c r="BG17" s="464"/>
      <c r="BH17" s="464"/>
      <c r="BI17" s="464">
        <v>1</v>
      </c>
      <c r="BJ17" s="473">
        <v>50</v>
      </c>
      <c r="BK17" s="464"/>
      <c r="BL17" s="464"/>
      <c r="BM17" s="464"/>
      <c r="BN17" s="464"/>
      <c r="BO17" s="464"/>
      <c r="BP17" s="464"/>
      <c r="BQ17" s="464">
        <v>1</v>
      </c>
      <c r="BR17" s="473">
        <v>54.92</v>
      </c>
      <c r="BS17" s="464"/>
      <c r="BT17" s="464"/>
      <c r="BU17" s="464"/>
      <c r="BV17" s="464"/>
      <c r="BW17" s="464"/>
      <c r="BX17" s="464"/>
      <c r="BY17" s="464"/>
      <c r="BZ17" s="464"/>
      <c r="CA17" s="464"/>
      <c r="CB17" s="464"/>
      <c r="CC17" s="464"/>
      <c r="CD17" s="464"/>
      <c r="CE17" s="464"/>
      <c r="CF17" s="464"/>
      <c r="CG17" s="464"/>
      <c r="CH17" s="464"/>
      <c r="CI17" s="464"/>
      <c r="CJ17" s="464"/>
    </row>
    <row r="18" s="443" customFormat="1" ht="27" customHeight="1" spans="1:88">
      <c r="A18" s="456">
        <v>10</v>
      </c>
      <c r="B18" s="466" t="s">
        <v>50</v>
      </c>
      <c r="C18" s="467"/>
      <c r="D18" s="467"/>
      <c r="E18" s="467"/>
      <c r="F18" s="467"/>
      <c r="G18" s="467"/>
      <c r="H18" s="467"/>
      <c r="I18" s="467"/>
      <c r="J18" s="467"/>
      <c r="K18" s="467"/>
      <c r="L18" s="467"/>
      <c r="M18" s="467"/>
      <c r="N18" s="467"/>
      <c r="O18" s="467"/>
      <c r="P18" s="467"/>
      <c r="Q18" s="467"/>
      <c r="R18" s="467"/>
      <c r="S18" s="467"/>
      <c r="T18" s="467"/>
      <c r="U18" s="467"/>
      <c r="V18" s="467"/>
      <c r="W18" s="467"/>
      <c r="X18" s="467"/>
      <c r="Y18" s="467"/>
      <c r="Z18" s="467"/>
      <c r="AA18" s="467"/>
      <c r="AB18" s="467"/>
      <c r="AC18" s="467"/>
      <c r="AD18" s="467"/>
      <c r="AE18" s="467"/>
      <c r="AF18" s="467"/>
      <c r="AG18" s="467"/>
      <c r="AH18" s="467"/>
      <c r="AI18" s="467"/>
      <c r="AJ18" s="467"/>
      <c r="AK18" s="467"/>
      <c r="AL18" s="467"/>
      <c r="AM18" s="467"/>
      <c r="AN18" s="467"/>
      <c r="AO18" s="467"/>
      <c r="AP18" s="467"/>
      <c r="AQ18" s="467"/>
      <c r="AR18" s="467"/>
      <c r="AS18" s="467"/>
      <c r="AT18" s="467"/>
      <c r="AU18" s="467"/>
      <c r="AV18" s="467"/>
      <c r="AW18" s="467"/>
      <c r="AX18" s="467"/>
      <c r="AY18" s="467"/>
      <c r="AZ18" s="467"/>
      <c r="BA18" s="467"/>
      <c r="BB18" s="467"/>
      <c r="BC18" s="467"/>
      <c r="BD18" s="467"/>
      <c r="BE18" s="467"/>
      <c r="BF18" s="467"/>
      <c r="BG18" s="467"/>
      <c r="BH18" s="467"/>
      <c r="BI18" s="467"/>
      <c r="BJ18" s="467"/>
      <c r="BK18" s="467"/>
      <c r="BL18" s="467"/>
      <c r="BM18" s="467"/>
      <c r="BN18" s="467"/>
      <c r="BO18" s="467"/>
      <c r="BP18" s="467"/>
      <c r="BQ18" s="467"/>
      <c r="BR18" s="467"/>
      <c r="BS18" s="467"/>
      <c r="BT18" s="467"/>
      <c r="BU18" s="467"/>
      <c r="BV18" s="467"/>
      <c r="BW18" s="467"/>
      <c r="BX18" s="467"/>
      <c r="BY18" s="467"/>
      <c r="BZ18" s="467"/>
      <c r="CA18" s="467"/>
      <c r="CB18" s="467"/>
      <c r="CC18" s="467"/>
      <c r="CD18" s="467"/>
      <c r="CE18" s="467"/>
      <c r="CF18" s="467"/>
      <c r="CG18" s="467"/>
      <c r="CH18" s="467"/>
      <c r="CI18" s="467"/>
      <c r="CJ18" s="467"/>
    </row>
    <row r="19" s="443" customFormat="1" ht="30" customHeight="1" spans="1:88">
      <c r="A19" s="456">
        <v>11</v>
      </c>
      <c r="B19" s="466" t="s">
        <v>48</v>
      </c>
      <c r="C19" s="467"/>
      <c r="D19" s="467"/>
      <c r="E19" s="467"/>
      <c r="F19" s="467"/>
      <c r="G19" s="467"/>
      <c r="H19" s="467"/>
      <c r="I19" s="467"/>
      <c r="J19" s="467"/>
      <c r="K19" s="467"/>
      <c r="L19" s="467"/>
      <c r="M19" s="467"/>
      <c r="N19" s="467"/>
      <c r="O19" s="467"/>
      <c r="P19" s="467"/>
      <c r="Q19" s="467"/>
      <c r="R19" s="467"/>
      <c r="S19" s="467"/>
      <c r="T19" s="467"/>
      <c r="U19" s="467"/>
      <c r="V19" s="467"/>
      <c r="W19" s="467"/>
      <c r="X19" s="467"/>
      <c r="Y19" s="467"/>
      <c r="Z19" s="467"/>
      <c r="AA19" s="467"/>
      <c r="AB19" s="467"/>
      <c r="AC19" s="467"/>
      <c r="AD19" s="467"/>
      <c r="AE19" s="467"/>
      <c r="AF19" s="467"/>
      <c r="AG19" s="467"/>
      <c r="AH19" s="467"/>
      <c r="AI19" s="467"/>
      <c r="AJ19" s="467"/>
      <c r="AK19" s="467"/>
      <c r="AL19" s="467"/>
      <c r="AM19" s="467"/>
      <c r="AN19" s="467"/>
      <c r="AO19" s="467"/>
      <c r="AP19" s="467"/>
      <c r="AQ19" s="467"/>
      <c r="AR19" s="467"/>
      <c r="AS19" s="467"/>
      <c r="AT19" s="467"/>
      <c r="AU19" s="467"/>
      <c r="AV19" s="467"/>
      <c r="AW19" s="467"/>
      <c r="AX19" s="467"/>
      <c r="AY19" s="467"/>
      <c r="AZ19" s="467"/>
      <c r="BA19" s="467"/>
      <c r="BB19" s="467"/>
      <c r="BC19" s="467"/>
      <c r="BD19" s="467"/>
      <c r="BE19" s="467"/>
      <c r="BF19" s="467"/>
      <c r="BG19" s="467"/>
      <c r="BH19" s="467"/>
      <c r="BI19" s="467"/>
      <c r="BJ19" s="467"/>
      <c r="BK19" s="467"/>
      <c r="BL19" s="467"/>
      <c r="BM19" s="467"/>
      <c r="BN19" s="467"/>
      <c r="BO19" s="467"/>
      <c r="BP19" s="467"/>
      <c r="BQ19" s="467"/>
      <c r="BR19" s="467"/>
      <c r="BS19" s="467"/>
      <c r="BT19" s="467"/>
      <c r="BU19" s="467"/>
      <c r="BV19" s="467"/>
      <c r="BW19" s="467"/>
      <c r="BX19" s="467"/>
      <c r="BY19" s="467"/>
      <c r="BZ19" s="467"/>
      <c r="CA19" s="467"/>
      <c r="CB19" s="467"/>
      <c r="CC19" s="467"/>
      <c r="CD19" s="467"/>
      <c r="CE19" s="467"/>
      <c r="CF19" s="467"/>
      <c r="CG19" s="467"/>
      <c r="CH19" s="467"/>
      <c r="CI19" s="467"/>
      <c r="CJ19" s="467"/>
    </row>
    <row r="20" s="443" customFormat="1" ht="30" customHeight="1"/>
    <row r="21" s="443" customFormat="1" ht="30" customHeight="1"/>
    <row r="22" s="443" customFormat="1" ht="30" customHeight="1"/>
    <row r="23" s="443" customFormat="1" ht="30" customHeight="1"/>
    <row r="24" s="443" customFormat="1" ht="30" customHeight="1"/>
    <row r="25" s="443" customFormat="1" ht="30" customHeight="1"/>
    <row r="26" s="443" customFormat="1" ht="30" customHeight="1"/>
    <row r="27" s="443" customFormat="1" ht="30" customHeight="1"/>
    <row r="28" s="443" customFormat="1" ht="30" customHeight="1"/>
    <row r="29" s="443" customFormat="1" ht="30" customHeight="1"/>
    <row r="30" s="443" customFormat="1" ht="30" customHeight="1"/>
    <row r="31" s="443" customFormat="1" ht="30" customHeight="1"/>
    <row r="32" s="443" customFormat="1" ht="30" customHeight="1"/>
    <row r="33" s="443" customFormat="1" customHeight="1"/>
  </sheetData>
  <mergeCells count="79">
    <mergeCell ref="O3:BZ3"/>
    <mergeCell ref="O4:Z4"/>
    <mergeCell ref="AA4:AP4"/>
    <mergeCell ref="BC4:BJ4"/>
    <mergeCell ref="BK4:BR4"/>
    <mergeCell ref="C5:F5"/>
    <mergeCell ref="G5:J5"/>
    <mergeCell ref="K5:N5"/>
    <mergeCell ref="O5:T5"/>
    <mergeCell ref="U5:Z5"/>
    <mergeCell ref="AA5:AH5"/>
    <mergeCell ref="AI5:AP5"/>
    <mergeCell ref="BC5:BF5"/>
    <mergeCell ref="BG5:BJ5"/>
    <mergeCell ref="BK5:BN5"/>
    <mergeCell ref="BO5:BR5"/>
    <mergeCell ref="AA6:AD6"/>
    <mergeCell ref="AE6:AH6"/>
    <mergeCell ref="AI6:AL6"/>
    <mergeCell ref="AM6:AP6"/>
    <mergeCell ref="AA7:AB7"/>
    <mergeCell ref="AC7:AD7"/>
    <mergeCell ref="AE7:AF7"/>
    <mergeCell ref="AG7:AH7"/>
    <mergeCell ref="AI7:AJ7"/>
    <mergeCell ref="AK7:AL7"/>
    <mergeCell ref="AM7:AN7"/>
    <mergeCell ref="AO7:AP7"/>
    <mergeCell ref="A3:A8"/>
    <mergeCell ref="B3:B8"/>
    <mergeCell ref="AQ4:AT5"/>
    <mergeCell ref="AU4:AX5"/>
    <mergeCell ref="AY4:BB5"/>
    <mergeCell ref="BS4:BV5"/>
    <mergeCell ref="BW4:BZ5"/>
    <mergeCell ref="C6:D7"/>
    <mergeCell ref="E6:F7"/>
    <mergeCell ref="G6:H7"/>
    <mergeCell ref="I6:J7"/>
    <mergeCell ref="K6:L7"/>
    <mergeCell ref="M6:N7"/>
    <mergeCell ref="O6:P7"/>
    <mergeCell ref="Q6:R7"/>
    <mergeCell ref="S6:T7"/>
    <mergeCell ref="U6:V7"/>
    <mergeCell ref="W6:X7"/>
    <mergeCell ref="Y6:Z7"/>
    <mergeCell ref="AQ6:AR7"/>
    <mergeCell ref="AS6:AT7"/>
    <mergeCell ref="AU6:AV7"/>
    <mergeCell ref="AW6:AX7"/>
    <mergeCell ref="AY6:AZ7"/>
    <mergeCell ref="BA6:BB7"/>
    <mergeCell ref="BC6:BD7"/>
    <mergeCell ref="BE6:BF7"/>
    <mergeCell ref="BG6:BH7"/>
    <mergeCell ref="BI6:BJ7"/>
    <mergeCell ref="BK6:BL7"/>
    <mergeCell ref="BM6:BN7"/>
    <mergeCell ref="BO6:BP7"/>
    <mergeCell ref="BQ6:BR7"/>
    <mergeCell ref="BS6:BT7"/>
    <mergeCell ref="BU6:BV7"/>
    <mergeCell ref="BW6:BX7"/>
    <mergeCell ref="BY6:BZ7"/>
    <mergeCell ref="AO1:AY2"/>
    <mergeCell ref="AZ1:BJ2"/>
    <mergeCell ref="BK1:BU2"/>
    <mergeCell ref="BV1:CF2"/>
    <mergeCell ref="CA3:CB6"/>
    <mergeCell ref="CC3:CD6"/>
    <mergeCell ref="CE3:CF6"/>
    <mergeCell ref="CG3:CH6"/>
    <mergeCell ref="CI3:CJ6"/>
    <mergeCell ref="A1:P2"/>
    <mergeCell ref="AA1:AN2"/>
    <mergeCell ref="Q1:Z2"/>
    <mergeCell ref="C3:J4"/>
    <mergeCell ref="CG1:CH2"/>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outlinePr summaryBelow="0" summaryRight="0"/>
  </sheetPr>
  <dimension ref="A1:AD435"/>
  <sheetViews>
    <sheetView zoomScale="80" zoomScaleNormal="80" workbookViewId="0">
      <pane ySplit="2" topLeftCell="A320" activePane="bottomLeft" state="frozen"/>
      <selection/>
      <selection pane="bottomLeft" activeCell="F384" sqref="F384:I385"/>
    </sheetView>
  </sheetViews>
  <sheetFormatPr defaultColWidth="9" defaultRowHeight="12" customHeight="1"/>
  <cols>
    <col min="1" max="1" width="9.52307692307692" style="359" customWidth="1"/>
    <col min="2" max="2" width="24.5230769230769" style="360" customWidth="1"/>
    <col min="3" max="3" width="12.1692307692308" style="360" customWidth="1"/>
    <col min="4" max="4" width="7" style="361" customWidth="1"/>
    <col min="5" max="5" width="6.83076923076923" style="360" customWidth="1"/>
    <col min="6" max="6" width="12.3307692307692" style="83" customWidth="1"/>
    <col min="7" max="15" width="13.6692307692308" style="83" customWidth="1"/>
    <col min="16" max="16" width="11.6692307692308" style="359" customWidth="1"/>
    <col min="17" max="30" width="9" style="85"/>
    <col min="31" max="16384" width="9" style="240"/>
  </cols>
  <sheetData>
    <row r="1" ht="45" customHeight="1" spans="1:16">
      <c r="A1" s="87" t="s">
        <v>51</v>
      </c>
      <c r="B1" s="87"/>
      <c r="C1" s="87"/>
      <c r="D1" s="87"/>
      <c r="E1" s="87"/>
      <c r="F1" s="87"/>
      <c r="G1" s="87"/>
      <c r="H1" s="87"/>
      <c r="I1" s="87"/>
      <c r="J1" s="87"/>
      <c r="K1" s="87"/>
      <c r="L1" s="87"/>
      <c r="M1" s="87"/>
      <c r="N1" s="87"/>
      <c r="O1" s="87"/>
      <c r="P1" s="87"/>
    </row>
    <row r="2" s="80" customFormat="1" ht="52.05" customHeight="1" spans="1:16">
      <c r="A2" s="100" t="s">
        <v>2</v>
      </c>
      <c r="B2" s="101" t="s">
        <v>52</v>
      </c>
      <c r="C2" s="101" t="s">
        <v>53</v>
      </c>
      <c r="D2" s="362" t="s">
        <v>3</v>
      </c>
      <c r="E2" s="101" t="s">
        <v>54</v>
      </c>
      <c r="F2" s="92" t="s">
        <v>55</v>
      </c>
      <c r="G2" s="92" t="s">
        <v>56</v>
      </c>
      <c r="H2" s="92" t="s">
        <v>57</v>
      </c>
      <c r="I2" s="92" t="s">
        <v>58</v>
      </c>
      <c r="J2" s="92" t="s">
        <v>59</v>
      </c>
      <c r="K2" s="92" t="s">
        <v>60</v>
      </c>
      <c r="L2" s="92" t="s">
        <v>61</v>
      </c>
      <c r="M2" s="92" t="s">
        <v>60</v>
      </c>
      <c r="N2" s="92" t="s">
        <v>62</v>
      </c>
      <c r="O2" s="92" t="s">
        <v>60</v>
      </c>
      <c r="P2" s="100" t="s">
        <v>63</v>
      </c>
    </row>
    <row r="3" s="80" customFormat="1" ht="35" customHeight="1" spans="1:16">
      <c r="A3" s="363"/>
      <c r="B3" s="364" t="s">
        <v>64</v>
      </c>
      <c r="C3" s="101"/>
      <c r="D3" s="362"/>
      <c r="E3" s="101"/>
      <c r="F3" s="92">
        <f>F4+F256+F321+F325+F394+F400+F402+F411</f>
        <v>830475.2182</v>
      </c>
      <c r="G3" s="92">
        <f>G4+G256+G321+G325+G394+G400+G402+G411</f>
        <v>237493.9914</v>
      </c>
      <c r="H3" s="92">
        <f>H4+H256+H321+H325+H394+H400+H402+H411</f>
        <v>12322.7122</v>
      </c>
      <c r="I3" s="92" t="s">
        <v>65</v>
      </c>
      <c r="J3" s="92"/>
      <c r="K3" s="92" t="s">
        <v>65</v>
      </c>
      <c r="L3" s="92"/>
      <c r="M3" s="92" t="s">
        <v>65</v>
      </c>
      <c r="N3" s="92"/>
      <c r="O3" s="92" t="s">
        <v>65</v>
      </c>
      <c r="P3" s="100"/>
    </row>
    <row r="4" s="80" customFormat="1" ht="35" customHeight="1" spans="1:16">
      <c r="A4" s="363" t="s">
        <v>66</v>
      </c>
      <c r="B4" s="364" t="s">
        <v>39</v>
      </c>
      <c r="C4" s="101"/>
      <c r="D4" s="362"/>
      <c r="E4" s="101"/>
      <c r="F4" s="92">
        <f>F5+F219+F241</f>
        <v>714121.9768</v>
      </c>
      <c r="G4" s="92">
        <f>G5+G219+G241</f>
        <v>173704.75</v>
      </c>
      <c r="H4" s="92">
        <f>H5+H219+H241</f>
        <v>10926.3</v>
      </c>
      <c r="I4" s="92"/>
      <c r="J4" s="92">
        <f>J5+J219+J241</f>
        <v>1884</v>
      </c>
      <c r="K4" s="92"/>
      <c r="L4" s="92">
        <f>L5+L219+L241</f>
        <v>3392.4</v>
      </c>
      <c r="M4" s="92"/>
      <c r="N4" s="92">
        <f>N5+N219+N241</f>
        <v>5649.9</v>
      </c>
      <c r="O4" s="92"/>
      <c r="P4" s="100"/>
    </row>
    <row r="5" ht="35" customHeight="1" spans="1:16">
      <c r="A5" s="365" t="s">
        <v>67</v>
      </c>
      <c r="B5" s="366" t="s">
        <v>68</v>
      </c>
      <c r="C5" s="101"/>
      <c r="D5" s="362"/>
      <c r="E5" s="101"/>
      <c r="F5" s="92">
        <f>F6+F171</f>
        <v>78399.68</v>
      </c>
      <c r="G5" s="92">
        <f t="shared" ref="G5:N5" si="0">G6+G171</f>
        <v>35662.98</v>
      </c>
      <c r="H5" s="92">
        <f t="shared" si="0"/>
        <v>5158.1</v>
      </c>
      <c r="I5" s="92"/>
      <c r="J5" s="92">
        <f t="shared" si="0"/>
        <v>1234</v>
      </c>
      <c r="K5" s="92"/>
      <c r="L5" s="92">
        <f t="shared" si="0"/>
        <v>1564.2</v>
      </c>
      <c r="M5" s="92"/>
      <c r="N5" s="92">
        <f t="shared" si="0"/>
        <v>2359.9</v>
      </c>
      <c r="O5" s="92"/>
      <c r="P5" s="100"/>
    </row>
    <row r="6" ht="35" customHeight="1" spans="1:16">
      <c r="A6" s="365"/>
      <c r="B6" s="366" t="s">
        <v>69</v>
      </c>
      <c r="C6" s="101"/>
      <c r="D6" s="101"/>
      <c r="E6" s="101"/>
      <c r="F6" s="92">
        <f>SUM(F7:F170)</f>
        <v>73870</v>
      </c>
      <c r="G6" s="92">
        <f>SUM(G7:G170)</f>
        <v>32132.2</v>
      </c>
      <c r="H6" s="92">
        <f>SUM(H7:H170)</f>
        <v>4915.1</v>
      </c>
      <c r="I6" s="92"/>
      <c r="J6" s="92">
        <f>SUM(J7:J170)</f>
        <v>1234</v>
      </c>
      <c r="K6" s="92"/>
      <c r="L6" s="92">
        <f>SUM(L7:L170)</f>
        <v>1321.2</v>
      </c>
      <c r="M6" s="92"/>
      <c r="N6" s="92">
        <f>SUM(N7:N170)</f>
        <v>2359.9</v>
      </c>
      <c r="O6" s="92"/>
      <c r="P6" s="101"/>
    </row>
    <row r="7" s="2" customFormat="1" ht="35" customHeight="1" spans="1:30">
      <c r="A7" s="19" t="s">
        <v>70</v>
      </c>
      <c r="B7" s="19" t="s">
        <v>71</v>
      </c>
      <c r="C7" s="19" t="s">
        <v>72</v>
      </c>
      <c r="D7" s="367" t="s">
        <v>73</v>
      </c>
      <c r="E7" s="19">
        <v>180</v>
      </c>
      <c r="F7" s="20">
        <v>11616</v>
      </c>
      <c r="G7" s="20">
        <v>1161.6</v>
      </c>
      <c r="H7" s="20">
        <f t="shared" ref="H7:H70" si="1">J7+L7+N7</f>
        <v>0</v>
      </c>
      <c r="I7" s="20"/>
      <c r="J7" s="20">
        <v>0</v>
      </c>
      <c r="K7" s="20" t="s">
        <v>44</v>
      </c>
      <c r="L7" s="20">
        <v>0</v>
      </c>
      <c r="M7" s="20" t="s">
        <v>44</v>
      </c>
      <c r="N7" s="20">
        <v>0</v>
      </c>
      <c r="O7" s="20" t="s">
        <v>44</v>
      </c>
      <c r="P7" s="19" t="s">
        <v>74</v>
      </c>
      <c r="Q7" s="85"/>
      <c r="R7" s="85"/>
      <c r="S7" s="85"/>
      <c r="T7" s="85"/>
      <c r="U7" s="85"/>
      <c r="V7" s="85"/>
      <c r="W7" s="85"/>
      <c r="X7" s="85"/>
      <c r="Y7" s="85"/>
      <c r="Z7" s="85"/>
      <c r="AA7" s="85"/>
      <c r="AB7" s="85"/>
      <c r="AC7" s="85"/>
      <c r="AD7" s="85"/>
    </row>
    <row r="8" s="2" customFormat="1" ht="35" customHeight="1" spans="1:30">
      <c r="A8" s="19" t="s">
        <v>75</v>
      </c>
      <c r="B8" s="19" t="s">
        <v>76</v>
      </c>
      <c r="C8" s="19" t="s">
        <v>77</v>
      </c>
      <c r="D8" s="367" t="s">
        <v>73</v>
      </c>
      <c r="E8" s="19">
        <v>1</v>
      </c>
      <c r="F8" s="20">
        <v>1694</v>
      </c>
      <c r="G8" s="20">
        <v>169.4</v>
      </c>
      <c r="H8" s="20">
        <f t="shared" si="1"/>
        <v>0</v>
      </c>
      <c r="I8" s="20"/>
      <c r="J8" s="20">
        <v>0</v>
      </c>
      <c r="K8" s="20" t="s">
        <v>44</v>
      </c>
      <c r="L8" s="20">
        <v>0</v>
      </c>
      <c r="M8" s="20" t="s">
        <v>44</v>
      </c>
      <c r="N8" s="20">
        <v>0</v>
      </c>
      <c r="O8" s="20" t="s">
        <v>44</v>
      </c>
      <c r="P8" s="19" t="s">
        <v>74</v>
      </c>
      <c r="Q8" s="85"/>
      <c r="R8" s="85"/>
      <c r="S8" s="85"/>
      <c r="T8" s="85"/>
      <c r="U8" s="85"/>
      <c r="V8" s="85"/>
      <c r="W8" s="85"/>
      <c r="X8" s="85"/>
      <c r="Y8" s="85"/>
      <c r="Z8" s="85"/>
      <c r="AA8" s="85"/>
      <c r="AB8" s="85"/>
      <c r="AC8" s="85"/>
      <c r="AD8" s="85"/>
    </row>
    <row r="9" s="2" customFormat="1" ht="35" customHeight="1" spans="1:30">
      <c r="A9" s="19" t="s">
        <v>78</v>
      </c>
      <c r="B9" s="19" t="s">
        <v>76</v>
      </c>
      <c r="C9" s="19" t="s">
        <v>79</v>
      </c>
      <c r="D9" s="367" t="s">
        <v>73</v>
      </c>
      <c r="E9" s="19">
        <v>1</v>
      </c>
      <c r="F9" s="20">
        <v>1419</v>
      </c>
      <c r="G9" s="20">
        <v>851.4</v>
      </c>
      <c r="H9" s="20">
        <f t="shared" si="1"/>
        <v>0</v>
      </c>
      <c r="I9" s="20" t="s">
        <v>80</v>
      </c>
      <c r="J9" s="20">
        <v>0</v>
      </c>
      <c r="K9" s="20" t="s">
        <v>44</v>
      </c>
      <c r="L9" s="20">
        <v>0</v>
      </c>
      <c r="M9" s="20" t="s">
        <v>44</v>
      </c>
      <c r="N9" s="20">
        <v>0</v>
      </c>
      <c r="O9" s="20" t="s">
        <v>44</v>
      </c>
      <c r="P9" s="19" t="s">
        <v>74</v>
      </c>
      <c r="Q9" s="85"/>
      <c r="R9" s="85"/>
      <c r="S9" s="85"/>
      <c r="T9" s="85"/>
      <c r="U9" s="85"/>
      <c r="V9" s="85"/>
      <c r="W9" s="85"/>
      <c r="X9" s="85"/>
      <c r="Y9" s="85"/>
      <c r="Z9" s="85"/>
      <c r="AA9" s="85"/>
      <c r="AB9" s="85"/>
      <c r="AC9" s="85"/>
      <c r="AD9" s="85"/>
    </row>
    <row r="10" s="2" customFormat="1" ht="35" customHeight="1" spans="1:30">
      <c r="A10" s="19" t="s">
        <v>81</v>
      </c>
      <c r="B10" s="19" t="s">
        <v>76</v>
      </c>
      <c r="C10" s="19" t="s">
        <v>82</v>
      </c>
      <c r="D10" s="367" t="s">
        <v>73</v>
      </c>
      <c r="E10" s="19">
        <v>1</v>
      </c>
      <c r="F10" s="20">
        <v>1938</v>
      </c>
      <c r="G10" s="20">
        <v>1744.2</v>
      </c>
      <c r="H10" s="20">
        <f t="shared" si="1"/>
        <v>1162.8</v>
      </c>
      <c r="I10" s="20" t="s">
        <v>83</v>
      </c>
      <c r="J10" s="20">
        <v>0</v>
      </c>
      <c r="K10" s="20" t="s">
        <v>44</v>
      </c>
      <c r="L10" s="20">
        <v>0</v>
      </c>
      <c r="M10" s="20" t="s">
        <v>44</v>
      </c>
      <c r="N10" s="20">
        <v>1162.8</v>
      </c>
      <c r="O10" s="20" t="s">
        <v>83</v>
      </c>
      <c r="P10" s="19" t="s">
        <v>74</v>
      </c>
      <c r="Q10" s="85"/>
      <c r="R10" s="85"/>
      <c r="S10" s="85"/>
      <c r="T10" s="85"/>
      <c r="U10" s="85"/>
      <c r="V10" s="85"/>
      <c r="W10" s="85"/>
      <c r="X10" s="85"/>
      <c r="Y10" s="85"/>
      <c r="Z10" s="85"/>
      <c r="AA10" s="85"/>
      <c r="AB10" s="85"/>
      <c r="AC10" s="85"/>
      <c r="AD10" s="85"/>
    </row>
    <row r="11" s="2" customFormat="1" ht="35" customHeight="1" spans="1:30">
      <c r="A11" s="19" t="s">
        <v>84</v>
      </c>
      <c r="B11" s="19" t="s">
        <v>85</v>
      </c>
      <c r="C11" s="19" t="s">
        <v>86</v>
      </c>
      <c r="D11" s="367" t="s">
        <v>87</v>
      </c>
      <c r="E11" s="19">
        <v>1</v>
      </c>
      <c r="F11" s="20">
        <v>2556</v>
      </c>
      <c r="G11" s="20">
        <v>1022.4</v>
      </c>
      <c r="H11" s="20">
        <f t="shared" si="1"/>
        <v>766.8</v>
      </c>
      <c r="I11" s="20" t="s">
        <v>88</v>
      </c>
      <c r="J11" s="20">
        <v>0</v>
      </c>
      <c r="K11" s="20" t="s">
        <v>44</v>
      </c>
      <c r="L11" s="20">
        <v>766.8</v>
      </c>
      <c r="M11" s="20" t="s">
        <v>88</v>
      </c>
      <c r="N11" s="20">
        <v>0</v>
      </c>
      <c r="O11" s="20" t="s">
        <v>44</v>
      </c>
      <c r="P11" s="19" t="s">
        <v>74</v>
      </c>
      <c r="Q11" s="85"/>
      <c r="R11" s="85"/>
      <c r="S11" s="85"/>
      <c r="T11" s="85"/>
      <c r="U11" s="85"/>
      <c r="V11" s="85"/>
      <c r="W11" s="85"/>
      <c r="X11" s="85"/>
      <c r="Y11" s="85"/>
      <c r="Z11" s="85"/>
      <c r="AA11" s="85"/>
      <c r="AB11" s="85"/>
      <c r="AC11" s="85"/>
      <c r="AD11" s="85"/>
    </row>
    <row r="12" s="2" customFormat="1" ht="35" customHeight="1" spans="1:30">
      <c r="A12" s="19" t="s">
        <v>89</v>
      </c>
      <c r="B12" s="19" t="s">
        <v>85</v>
      </c>
      <c r="C12" s="19" t="s">
        <v>90</v>
      </c>
      <c r="D12" s="367" t="s">
        <v>87</v>
      </c>
      <c r="E12" s="19">
        <v>1</v>
      </c>
      <c r="F12" s="20">
        <v>3061</v>
      </c>
      <c r="G12" s="20">
        <v>2754.9</v>
      </c>
      <c r="H12" s="20">
        <f t="shared" si="1"/>
        <v>0</v>
      </c>
      <c r="I12" s="20" t="s">
        <v>91</v>
      </c>
      <c r="J12" s="20">
        <v>0</v>
      </c>
      <c r="K12" s="20" t="s">
        <v>44</v>
      </c>
      <c r="L12" s="20">
        <v>0</v>
      </c>
      <c r="M12" s="20" t="s">
        <v>44</v>
      </c>
      <c r="N12" s="20"/>
      <c r="O12" s="20" t="s">
        <v>92</v>
      </c>
      <c r="P12" s="19" t="s">
        <v>74</v>
      </c>
      <c r="Q12" s="85"/>
      <c r="R12" s="85"/>
      <c r="S12" s="85"/>
      <c r="T12" s="85"/>
      <c r="U12" s="85"/>
      <c r="V12" s="85"/>
      <c r="W12" s="85"/>
      <c r="X12" s="85"/>
      <c r="Y12" s="85"/>
      <c r="Z12" s="85"/>
      <c r="AA12" s="85"/>
      <c r="AB12" s="85"/>
      <c r="AC12" s="85"/>
      <c r="AD12" s="85"/>
    </row>
    <row r="13" s="2" customFormat="1" ht="35" customHeight="1" spans="1:30">
      <c r="A13" s="19" t="s">
        <v>93</v>
      </c>
      <c r="B13" s="19" t="s">
        <v>94</v>
      </c>
      <c r="C13" s="19" t="s">
        <v>95</v>
      </c>
      <c r="D13" s="367" t="s">
        <v>87</v>
      </c>
      <c r="E13" s="19">
        <v>2</v>
      </c>
      <c r="F13" s="20">
        <v>880</v>
      </c>
      <c r="G13" s="20">
        <v>540</v>
      </c>
      <c r="H13" s="20">
        <f t="shared" si="1"/>
        <v>132</v>
      </c>
      <c r="I13" s="20" t="s">
        <v>96</v>
      </c>
      <c r="J13" s="20">
        <v>0</v>
      </c>
      <c r="K13" s="20" t="s">
        <v>44</v>
      </c>
      <c r="L13" s="20">
        <v>132</v>
      </c>
      <c r="M13" s="20" t="s">
        <v>96</v>
      </c>
      <c r="N13" s="20">
        <v>0</v>
      </c>
      <c r="O13" s="20" t="s">
        <v>44</v>
      </c>
      <c r="P13" s="19" t="s">
        <v>74</v>
      </c>
      <c r="Q13" s="85"/>
      <c r="R13" s="85"/>
      <c r="S13" s="85"/>
      <c r="T13" s="85"/>
      <c r="U13" s="85"/>
      <c r="V13" s="85"/>
      <c r="W13" s="85"/>
      <c r="X13" s="85"/>
      <c r="Y13" s="85"/>
      <c r="Z13" s="85"/>
      <c r="AA13" s="85"/>
      <c r="AB13" s="85"/>
      <c r="AC13" s="85"/>
      <c r="AD13" s="85"/>
    </row>
    <row r="14" s="2" customFormat="1" ht="35" customHeight="1" spans="1:30">
      <c r="A14" s="19" t="s">
        <v>97</v>
      </c>
      <c r="B14" s="19" t="s">
        <v>98</v>
      </c>
      <c r="C14" s="19" t="s">
        <v>99</v>
      </c>
      <c r="D14" s="367" t="s">
        <v>87</v>
      </c>
      <c r="E14" s="19">
        <v>2</v>
      </c>
      <c r="F14" s="20">
        <v>480</v>
      </c>
      <c r="G14" s="20">
        <v>300</v>
      </c>
      <c r="H14" s="20">
        <f t="shared" si="1"/>
        <v>45</v>
      </c>
      <c r="I14" s="20" t="s">
        <v>100</v>
      </c>
      <c r="J14" s="20">
        <v>0</v>
      </c>
      <c r="K14" s="20" t="s">
        <v>44</v>
      </c>
      <c r="L14" s="20">
        <v>45</v>
      </c>
      <c r="M14" s="20" t="s">
        <v>100</v>
      </c>
      <c r="N14" s="20">
        <v>0</v>
      </c>
      <c r="O14" s="20" t="s">
        <v>44</v>
      </c>
      <c r="P14" s="19" t="s">
        <v>74</v>
      </c>
      <c r="Q14" s="85"/>
      <c r="R14" s="85"/>
      <c r="S14" s="85"/>
      <c r="T14" s="85"/>
      <c r="U14" s="85"/>
      <c r="V14" s="85"/>
      <c r="W14" s="85"/>
      <c r="X14" s="85"/>
      <c r="Y14" s="85"/>
      <c r="Z14" s="85"/>
      <c r="AA14" s="85"/>
      <c r="AB14" s="85"/>
      <c r="AC14" s="85"/>
      <c r="AD14" s="85"/>
    </row>
    <row r="15" s="2" customFormat="1" ht="35" customHeight="1" spans="1:30">
      <c r="A15" s="19" t="s">
        <v>101</v>
      </c>
      <c r="B15" s="19" t="s">
        <v>102</v>
      </c>
      <c r="C15" s="19" t="s">
        <v>103</v>
      </c>
      <c r="D15" s="367" t="s">
        <v>87</v>
      </c>
      <c r="E15" s="19">
        <v>2</v>
      </c>
      <c r="F15" s="20">
        <v>220</v>
      </c>
      <c r="G15" s="20">
        <v>132</v>
      </c>
      <c r="H15" s="20">
        <f t="shared" si="1"/>
        <v>33</v>
      </c>
      <c r="I15" s="20" t="s">
        <v>104</v>
      </c>
      <c r="J15" s="20">
        <v>0</v>
      </c>
      <c r="K15" s="20" t="s">
        <v>44</v>
      </c>
      <c r="L15" s="20">
        <v>33</v>
      </c>
      <c r="M15" s="20" t="s">
        <v>104</v>
      </c>
      <c r="N15" s="20">
        <v>0</v>
      </c>
      <c r="O15" s="20" t="s">
        <v>44</v>
      </c>
      <c r="P15" s="19" t="s">
        <v>74</v>
      </c>
      <c r="Q15" s="85"/>
      <c r="R15" s="85"/>
      <c r="S15" s="85"/>
      <c r="T15" s="85"/>
      <c r="U15" s="85"/>
      <c r="V15" s="85"/>
      <c r="W15" s="85"/>
      <c r="X15" s="85"/>
      <c r="Y15" s="85"/>
      <c r="Z15" s="85"/>
      <c r="AA15" s="85"/>
      <c r="AB15" s="85"/>
      <c r="AC15" s="85"/>
      <c r="AD15" s="85"/>
    </row>
    <row r="16" s="2" customFormat="1" ht="35" customHeight="1" spans="1:30">
      <c r="A16" s="19" t="s">
        <v>105</v>
      </c>
      <c r="B16" s="19" t="s">
        <v>106</v>
      </c>
      <c r="C16" s="19" t="s">
        <v>107</v>
      </c>
      <c r="D16" s="367" t="s">
        <v>87</v>
      </c>
      <c r="E16" s="19">
        <v>2</v>
      </c>
      <c r="F16" s="20">
        <v>830</v>
      </c>
      <c r="G16" s="20">
        <v>500</v>
      </c>
      <c r="H16" s="20">
        <f t="shared" si="1"/>
        <v>0</v>
      </c>
      <c r="I16" s="20" t="s">
        <v>108</v>
      </c>
      <c r="J16" s="20">
        <v>0</v>
      </c>
      <c r="K16" s="20" t="s">
        <v>92</v>
      </c>
      <c r="L16" s="20">
        <v>0</v>
      </c>
      <c r="M16" s="20" t="s">
        <v>44</v>
      </c>
      <c r="N16" s="20">
        <v>0</v>
      </c>
      <c r="O16" s="20" t="s">
        <v>44</v>
      </c>
      <c r="P16" s="19" t="s">
        <v>74</v>
      </c>
      <c r="Q16" s="85"/>
      <c r="R16" s="85"/>
      <c r="S16" s="85"/>
      <c r="T16" s="85"/>
      <c r="U16" s="85"/>
      <c r="V16" s="85"/>
      <c r="W16" s="85"/>
      <c r="X16" s="85"/>
      <c r="Y16" s="85"/>
      <c r="Z16" s="85"/>
      <c r="AA16" s="85"/>
      <c r="AB16" s="85"/>
      <c r="AC16" s="85"/>
      <c r="AD16" s="85"/>
    </row>
    <row r="17" s="2" customFormat="1" ht="35" customHeight="1" spans="1:30">
      <c r="A17" s="19" t="s">
        <v>109</v>
      </c>
      <c r="B17" s="19" t="s">
        <v>110</v>
      </c>
      <c r="C17" s="19" t="s">
        <v>111</v>
      </c>
      <c r="D17" s="367" t="s">
        <v>87</v>
      </c>
      <c r="E17" s="19">
        <v>1</v>
      </c>
      <c r="F17" s="20">
        <v>415</v>
      </c>
      <c r="G17" s="20">
        <v>50</v>
      </c>
      <c r="H17" s="20">
        <f t="shared" si="1"/>
        <v>0</v>
      </c>
      <c r="I17" s="20" t="s">
        <v>112</v>
      </c>
      <c r="J17" s="20">
        <v>0</v>
      </c>
      <c r="K17" s="20" t="s">
        <v>92</v>
      </c>
      <c r="L17" s="20">
        <v>0</v>
      </c>
      <c r="M17" s="20" t="s">
        <v>44</v>
      </c>
      <c r="N17" s="20">
        <v>0</v>
      </c>
      <c r="O17" s="20" t="s">
        <v>44</v>
      </c>
      <c r="P17" s="19" t="s">
        <v>74</v>
      </c>
      <c r="Q17" s="85"/>
      <c r="R17" s="85"/>
      <c r="S17" s="85"/>
      <c r="T17" s="85"/>
      <c r="U17" s="85"/>
      <c r="V17" s="85"/>
      <c r="W17" s="85"/>
      <c r="X17" s="85"/>
      <c r="Y17" s="85"/>
      <c r="Z17" s="85"/>
      <c r="AA17" s="85"/>
      <c r="AB17" s="85"/>
      <c r="AC17" s="85"/>
      <c r="AD17" s="85"/>
    </row>
    <row r="18" s="2" customFormat="1" ht="35" customHeight="1" spans="1:30">
      <c r="A18" s="19" t="s">
        <v>113</v>
      </c>
      <c r="B18" s="19" t="s">
        <v>114</v>
      </c>
      <c r="C18" s="19" t="s">
        <v>115</v>
      </c>
      <c r="D18" s="367" t="s">
        <v>73</v>
      </c>
      <c r="E18" s="19">
        <v>4</v>
      </c>
      <c r="F18" s="20">
        <v>920</v>
      </c>
      <c r="G18" s="20">
        <v>552</v>
      </c>
      <c r="H18" s="20">
        <f t="shared" si="1"/>
        <v>0</v>
      </c>
      <c r="I18" s="20" t="s">
        <v>116</v>
      </c>
      <c r="J18" s="20">
        <v>0</v>
      </c>
      <c r="K18" s="20" t="s">
        <v>44</v>
      </c>
      <c r="L18" s="20">
        <v>0</v>
      </c>
      <c r="M18" s="20" t="s">
        <v>44</v>
      </c>
      <c r="N18" s="20">
        <v>0</v>
      </c>
      <c r="O18" s="20" t="s">
        <v>44</v>
      </c>
      <c r="P18" s="19" t="s">
        <v>74</v>
      </c>
      <c r="Q18" s="85"/>
      <c r="R18" s="85"/>
      <c r="S18" s="85"/>
      <c r="T18" s="85"/>
      <c r="U18" s="85"/>
      <c r="V18" s="85"/>
      <c r="W18" s="85"/>
      <c r="X18" s="85"/>
      <c r="Y18" s="85"/>
      <c r="Z18" s="85"/>
      <c r="AA18" s="85"/>
      <c r="AB18" s="85"/>
      <c r="AC18" s="85"/>
      <c r="AD18" s="85"/>
    </row>
    <row r="19" s="2" customFormat="1" ht="35" customHeight="1" spans="1:30">
      <c r="A19" s="19" t="s">
        <v>117</v>
      </c>
      <c r="B19" s="19" t="s">
        <v>118</v>
      </c>
      <c r="C19" s="19" t="s">
        <v>119</v>
      </c>
      <c r="D19" s="367" t="s">
        <v>87</v>
      </c>
      <c r="E19" s="19">
        <v>2</v>
      </c>
      <c r="F19" s="20">
        <v>2430</v>
      </c>
      <c r="G19" s="20">
        <v>2187</v>
      </c>
      <c r="H19" s="20">
        <f t="shared" si="1"/>
        <v>0</v>
      </c>
      <c r="I19" s="20" t="s">
        <v>120</v>
      </c>
      <c r="J19" s="20">
        <v>0</v>
      </c>
      <c r="K19" s="20" t="s">
        <v>44</v>
      </c>
      <c r="L19" s="20">
        <v>0</v>
      </c>
      <c r="M19" s="20" t="s">
        <v>44</v>
      </c>
      <c r="N19" s="20">
        <v>0</v>
      </c>
      <c r="O19" s="20" t="s">
        <v>44</v>
      </c>
      <c r="P19" s="19" t="s">
        <v>74</v>
      </c>
      <c r="Q19" s="85"/>
      <c r="R19" s="85"/>
      <c r="S19" s="85"/>
      <c r="T19" s="85"/>
      <c r="U19" s="85"/>
      <c r="V19" s="85"/>
      <c r="W19" s="85"/>
      <c r="X19" s="85"/>
      <c r="Y19" s="85"/>
      <c r="Z19" s="85"/>
      <c r="AA19" s="85"/>
      <c r="AB19" s="85"/>
      <c r="AC19" s="85"/>
      <c r="AD19" s="85"/>
    </row>
    <row r="20" s="2" customFormat="1" ht="35" customHeight="1" spans="1:30">
      <c r="A20" s="19" t="s">
        <v>121</v>
      </c>
      <c r="B20" s="19" t="s">
        <v>122</v>
      </c>
      <c r="C20" s="19" t="s">
        <v>123</v>
      </c>
      <c r="D20" s="367" t="s">
        <v>73</v>
      </c>
      <c r="E20" s="19">
        <v>2</v>
      </c>
      <c r="F20" s="20">
        <v>10600</v>
      </c>
      <c r="G20" s="20">
        <v>1060</v>
      </c>
      <c r="H20" s="20">
        <f t="shared" si="1"/>
        <v>0</v>
      </c>
      <c r="I20" s="20" t="s">
        <v>124</v>
      </c>
      <c r="J20" s="20">
        <v>0</v>
      </c>
      <c r="K20" s="20" t="s">
        <v>44</v>
      </c>
      <c r="L20" s="20">
        <v>0</v>
      </c>
      <c r="M20" s="20" t="s">
        <v>44</v>
      </c>
      <c r="N20" s="20">
        <v>0</v>
      </c>
      <c r="O20" s="20" t="s">
        <v>44</v>
      </c>
      <c r="P20" s="19" t="s">
        <v>74</v>
      </c>
      <c r="Q20" s="85"/>
      <c r="R20" s="85"/>
      <c r="S20" s="85"/>
      <c r="T20" s="85"/>
      <c r="U20" s="85"/>
      <c r="V20" s="85"/>
      <c r="W20" s="85"/>
      <c r="X20" s="85"/>
      <c r="Y20" s="85"/>
      <c r="Z20" s="85"/>
      <c r="AA20" s="85"/>
      <c r="AB20" s="85"/>
      <c r="AC20" s="85"/>
      <c r="AD20" s="85"/>
    </row>
    <row r="21" s="2" customFormat="1" ht="35" customHeight="1" spans="1:30">
      <c r="A21" s="19" t="s">
        <v>125</v>
      </c>
      <c r="B21" s="19" t="s">
        <v>126</v>
      </c>
      <c r="C21" s="19" t="s">
        <v>127</v>
      </c>
      <c r="D21" s="367" t="s">
        <v>87</v>
      </c>
      <c r="E21" s="19">
        <v>2</v>
      </c>
      <c r="F21" s="20">
        <v>1239</v>
      </c>
      <c r="G21" s="20">
        <v>495.6</v>
      </c>
      <c r="H21" s="20">
        <f t="shared" si="1"/>
        <v>371.7</v>
      </c>
      <c r="I21" s="20" t="s">
        <v>128</v>
      </c>
      <c r="J21" s="20">
        <v>371.7</v>
      </c>
      <c r="K21" s="20" t="s">
        <v>128</v>
      </c>
      <c r="L21" s="20">
        <v>0</v>
      </c>
      <c r="M21" s="20" t="s">
        <v>44</v>
      </c>
      <c r="N21" s="20">
        <v>0</v>
      </c>
      <c r="O21" s="20" t="s">
        <v>44</v>
      </c>
      <c r="P21" s="19" t="s">
        <v>74</v>
      </c>
      <c r="Q21" s="85"/>
      <c r="R21" s="85"/>
      <c r="S21" s="85"/>
      <c r="T21" s="85"/>
      <c r="U21" s="85"/>
      <c r="V21" s="85"/>
      <c r="W21" s="85"/>
      <c r="X21" s="85"/>
      <c r="Y21" s="85"/>
      <c r="Z21" s="85"/>
      <c r="AA21" s="85"/>
      <c r="AB21" s="85"/>
      <c r="AC21" s="85"/>
      <c r="AD21" s="85"/>
    </row>
    <row r="22" s="2" customFormat="1" ht="35" customHeight="1" spans="1:30">
      <c r="A22" s="19" t="s">
        <v>129</v>
      </c>
      <c r="B22" s="19" t="s">
        <v>130</v>
      </c>
      <c r="C22" s="19" t="s">
        <v>131</v>
      </c>
      <c r="D22" s="367" t="s">
        <v>87</v>
      </c>
      <c r="E22" s="19">
        <v>2</v>
      </c>
      <c r="F22" s="20">
        <v>954</v>
      </c>
      <c r="G22" s="20">
        <v>381.6</v>
      </c>
      <c r="H22" s="20">
        <f t="shared" si="1"/>
        <v>286.2</v>
      </c>
      <c r="I22" s="20" t="s">
        <v>132</v>
      </c>
      <c r="J22" s="20">
        <v>286.2</v>
      </c>
      <c r="K22" s="20" t="s">
        <v>132</v>
      </c>
      <c r="L22" s="20">
        <v>0</v>
      </c>
      <c r="M22" s="20" t="s">
        <v>44</v>
      </c>
      <c r="N22" s="20">
        <v>0</v>
      </c>
      <c r="O22" s="20" t="s">
        <v>44</v>
      </c>
      <c r="P22" s="19" t="s">
        <v>74</v>
      </c>
      <c r="Q22" s="85"/>
      <c r="R22" s="85"/>
      <c r="S22" s="85"/>
      <c r="T22" s="85"/>
      <c r="U22" s="85"/>
      <c r="V22" s="85"/>
      <c r="W22" s="85"/>
      <c r="X22" s="85"/>
      <c r="Y22" s="85"/>
      <c r="Z22" s="85"/>
      <c r="AA22" s="85"/>
      <c r="AB22" s="85"/>
      <c r="AC22" s="85"/>
      <c r="AD22" s="85"/>
    </row>
    <row r="23" s="2" customFormat="1" ht="35" customHeight="1" spans="1:30">
      <c r="A23" s="19" t="s">
        <v>133</v>
      </c>
      <c r="B23" s="19" t="s">
        <v>134</v>
      </c>
      <c r="C23" s="19" t="s">
        <v>135</v>
      </c>
      <c r="D23" s="367" t="s">
        <v>87</v>
      </c>
      <c r="E23" s="19">
        <v>2</v>
      </c>
      <c r="F23" s="20">
        <v>881</v>
      </c>
      <c r="G23" s="20">
        <v>352.4</v>
      </c>
      <c r="H23" s="20">
        <f t="shared" si="1"/>
        <v>264.3</v>
      </c>
      <c r="I23" s="20" t="s">
        <v>136</v>
      </c>
      <c r="J23" s="20">
        <v>264.3</v>
      </c>
      <c r="K23" s="20" t="s">
        <v>136</v>
      </c>
      <c r="L23" s="20">
        <v>0</v>
      </c>
      <c r="M23" s="20" t="s">
        <v>44</v>
      </c>
      <c r="N23" s="20">
        <v>0</v>
      </c>
      <c r="O23" s="20" t="s">
        <v>44</v>
      </c>
      <c r="P23" s="19" t="s">
        <v>74</v>
      </c>
      <c r="Q23" s="85"/>
      <c r="R23" s="85"/>
      <c r="S23" s="85"/>
      <c r="T23" s="85"/>
      <c r="U23" s="85"/>
      <c r="V23" s="85"/>
      <c r="W23" s="85"/>
      <c r="X23" s="85"/>
      <c r="Y23" s="85"/>
      <c r="Z23" s="85"/>
      <c r="AA23" s="85"/>
      <c r="AB23" s="85"/>
      <c r="AC23" s="85"/>
      <c r="AD23" s="85"/>
    </row>
    <row r="24" s="2" customFormat="1" ht="35" customHeight="1" spans="1:30">
      <c r="A24" s="19" t="s">
        <v>137</v>
      </c>
      <c r="B24" s="19" t="s">
        <v>138</v>
      </c>
      <c r="C24" s="19" t="s">
        <v>139</v>
      </c>
      <c r="D24" s="367" t="s">
        <v>87</v>
      </c>
      <c r="E24" s="19">
        <v>2</v>
      </c>
      <c r="F24" s="20">
        <v>1939</v>
      </c>
      <c r="G24" s="20">
        <v>900</v>
      </c>
      <c r="H24" s="20">
        <f t="shared" si="1"/>
        <v>270</v>
      </c>
      <c r="I24" s="20" t="s">
        <v>140</v>
      </c>
      <c r="J24" s="20">
        <v>270</v>
      </c>
      <c r="K24" s="20" t="s">
        <v>140</v>
      </c>
      <c r="L24" s="20">
        <v>0</v>
      </c>
      <c r="M24" s="20" t="s">
        <v>44</v>
      </c>
      <c r="N24" s="20">
        <v>0</v>
      </c>
      <c r="O24" s="20" t="s">
        <v>44</v>
      </c>
      <c r="P24" s="19" t="s">
        <v>74</v>
      </c>
      <c r="Q24" s="85"/>
      <c r="R24" s="85"/>
      <c r="S24" s="85"/>
      <c r="T24" s="85"/>
      <c r="U24" s="85"/>
      <c r="V24" s="85"/>
      <c r="W24" s="85"/>
      <c r="X24" s="85"/>
      <c r="Y24" s="85"/>
      <c r="Z24" s="85"/>
      <c r="AA24" s="85"/>
      <c r="AB24" s="85"/>
      <c r="AC24" s="85"/>
      <c r="AD24" s="85"/>
    </row>
    <row r="25" s="2" customFormat="1" ht="35" customHeight="1" spans="1:30">
      <c r="A25" s="19" t="s">
        <v>141</v>
      </c>
      <c r="B25" s="19" t="s">
        <v>142</v>
      </c>
      <c r="C25" s="19" t="s">
        <v>143</v>
      </c>
      <c r="D25" s="367" t="s">
        <v>73</v>
      </c>
      <c r="E25" s="19">
        <v>2</v>
      </c>
      <c r="F25" s="20">
        <v>122</v>
      </c>
      <c r="G25" s="20">
        <v>36</v>
      </c>
      <c r="H25" s="20">
        <f t="shared" si="1"/>
        <v>36</v>
      </c>
      <c r="I25" s="20" t="s">
        <v>144</v>
      </c>
      <c r="J25" s="20">
        <v>0</v>
      </c>
      <c r="K25" s="20" t="s">
        <v>44</v>
      </c>
      <c r="L25" s="20">
        <v>36</v>
      </c>
      <c r="M25" s="20" t="s">
        <v>144</v>
      </c>
      <c r="N25" s="20">
        <v>0</v>
      </c>
      <c r="O25" s="20" t="s">
        <v>44</v>
      </c>
      <c r="P25" s="19" t="s">
        <v>74</v>
      </c>
      <c r="Q25" s="85"/>
      <c r="R25" s="85"/>
      <c r="S25" s="85"/>
      <c r="T25" s="85"/>
      <c r="U25" s="85"/>
      <c r="V25" s="85"/>
      <c r="W25" s="85"/>
      <c r="X25" s="85"/>
      <c r="Y25" s="85"/>
      <c r="Z25" s="85"/>
      <c r="AA25" s="85"/>
      <c r="AB25" s="85"/>
      <c r="AC25" s="85"/>
      <c r="AD25" s="85"/>
    </row>
    <row r="26" s="2" customFormat="1" ht="35" customHeight="1" spans="1:30">
      <c r="A26" s="19" t="s">
        <v>145</v>
      </c>
      <c r="B26" s="19" t="s">
        <v>146</v>
      </c>
      <c r="C26" s="19" t="s">
        <v>147</v>
      </c>
      <c r="D26" s="367" t="s">
        <v>73</v>
      </c>
      <c r="E26" s="19">
        <v>4</v>
      </c>
      <c r="F26" s="20">
        <v>120</v>
      </c>
      <c r="G26" s="20">
        <v>36</v>
      </c>
      <c r="H26" s="20">
        <f t="shared" si="1"/>
        <v>36</v>
      </c>
      <c r="I26" s="20" t="s">
        <v>144</v>
      </c>
      <c r="J26" s="20">
        <v>0</v>
      </c>
      <c r="K26" s="20" t="s">
        <v>44</v>
      </c>
      <c r="L26" s="20">
        <v>36</v>
      </c>
      <c r="M26" s="20" t="s">
        <v>144</v>
      </c>
      <c r="N26" s="20">
        <v>0</v>
      </c>
      <c r="O26" s="20" t="s">
        <v>44</v>
      </c>
      <c r="P26" s="19" t="s">
        <v>74</v>
      </c>
      <c r="Q26" s="85"/>
      <c r="R26" s="85"/>
      <c r="S26" s="85"/>
      <c r="T26" s="85"/>
      <c r="U26" s="85"/>
      <c r="V26" s="85"/>
      <c r="W26" s="85"/>
      <c r="X26" s="85"/>
      <c r="Y26" s="85"/>
      <c r="Z26" s="85"/>
      <c r="AA26" s="85"/>
      <c r="AB26" s="85"/>
      <c r="AC26" s="85"/>
      <c r="AD26" s="85"/>
    </row>
    <row r="27" s="2" customFormat="1" ht="35" customHeight="1" spans="1:30">
      <c r="A27" s="19" t="s">
        <v>148</v>
      </c>
      <c r="B27" s="19" t="s">
        <v>114</v>
      </c>
      <c r="C27" s="19" t="s">
        <v>149</v>
      </c>
      <c r="D27" s="367" t="s">
        <v>73</v>
      </c>
      <c r="E27" s="19">
        <v>4</v>
      </c>
      <c r="F27" s="20">
        <v>80</v>
      </c>
      <c r="G27" s="20">
        <v>48</v>
      </c>
      <c r="H27" s="20">
        <f t="shared" si="1"/>
        <v>48</v>
      </c>
      <c r="I27" s="20" t="s">
        <v>150</v>
      </c>
      <c r="J27" s="20">
        <v>0</v>
      </c>
      <c r="K27" s="20" t="s">
        <v>44</v>
      </c>
      <c r="L27" s="20">
        <v>48</v>
      </c>
      <c r="M27" s="20" t="s">
        <v>150</v>
      </c>
      <c r="N27" s="20">
        <v>0</v>
      </c>
      <c r="O27" s="20" t="s">
        <v>44</v>
      </c>
      <c r="P27" s="19" t="s">
        <v>74</v>
      </c>
      <c r="Q27" s="85"/>
      <c r="R27" s="85"/>
      <c r="S27" s="85"/>
      <c r="T27" s="85"/>
      <c r="U27" s="85"/>
      <c r="V27" s="85"/>
      <c r="W27" s="85"/>
      <c r="X27" s="85"/>
      <c r="Y27" s="85"/>
      <c r="Z27" s="85"/>
      <c r="AA27" s="85"/>
      <c r="AB27" s="85"/>
      <c r="AC27" s="85"/>
      <c r="AD27" s="85"/>
    </row>
    <row r="28" s="2" customFormat="1" ht="35" customHeight="1" spans="1:30">
      <c r="A28" s="19" t="s">
        <v>151</v>
      </c>
      <c r="B28" s="19" t="s">
        <v>114</v>
      </c>
      <c r="C28" s="19" t="s">
        <v>152</v>
      </c>
      <c r="D28" s="367" t="s">
        <v>73</v>
      </c>
      <c r="E28" s="19">
        <v>2</v>
      </c>
      <c r="F28" s="20">
        <v>68</v>
      </c>
      <c r="G28" s="20">
        <v>42</v>
      </c>
      <c r="H28" s="20">
        <f t="shared" si="1"/>
        <v>42</v>
      </c>
      <c r="I28" s="20" t="s">
        <v>153</v>
      </c>
      <c r="J28" s="20">
        <v>0</v>
      </c>
      <c r="K28" s="20" t="s">
        <v>44</v>
      </c>
      <c r="L28" s="20">
        <v>42</v>
      </c>
      <c r="M28" s="20" t="s">
        <v>153</v>
      </c>
      <c r="N28" s="20">
        <v>0</v>
      </c>
      <c r="O28" s="20" t="s">
        <v>44</v>
      </c>
      <c r="P28" s="19" t="s">
        <v>74</v>
      </c>
      <c r="Q28" s="85"/>
      <c r="R28" s="85"/>
      <c r="S28" s="85"/>
      <c r="T28" s="85"/>
      <c r="U28" s="85"/>
      <c r="V28" s="85"/>
      <c r="W28" s="85"/>
      <c r="X28" s="85"/>
      <c r="Y28" s="85"/>
      <c r="Z28" s="85"/>
      <c r="AA28" s="85"/>
      <c r="AB28" s="85"/>
      <c r="AC28" s="85"/>
      <c r="AD28" s="85"/>
    </row>
    <row r="29" s="2" customFormat="1" ht="35" customHeight="1" spans="1:30">
      <c r="A29" s="19" t="s">
        <v>154</v>
      </c>
      <c r="B29" s="19" t="s">
        <v>155</v>
      </c>
      <c r="C29" s="19"/>
      <c r="D29" s="367" t="s">
        <v>87</v>
      </c>
      <c r="E29" s="19">
        <v>2</v>
      </c>
      <c r="F29" s="20">
        <v>90</v>
      </c>
      <c r="G29" s="20">
        <v>81</v>
      </c>
      <c r="H29" s="20">
        <f t="shared" si="1"/>
        <v>0</v>
      </c>
      <c r="I29" s="20" t="s">
        <v>44</v>
      </c>
      <c r="J29" s="20">
        <v>0</v>
      </c>
      <c r="K29" s="20" t="s">
        <v>44</v>
      </c>
      <c r="L29" s="20">
        <v>0</v>
      </c>
      <c r="M29" s="20" t="s">
        <v>44</v>
      </c>
      <c r="N29" s="20">
        <v>0</v>
      </c>
      <c r="O29" s="20" t="s">
        <v>44</v>
      </c>
      <c r="P29" s="19" t="s">
        <v>74</v>
      </c>
      <c r="Q29" s="85"/>
      <c r="R29" s="85"/>
      <c r="S29" s="85"/>
      <c r="T29" s="85"/>
      <c r="U29" s="85"/>
      <c r="V29" s="85"/>
      <c r="W29" s="85"/>
      <c r="X29" s="85"/>
      <c r="Y29" s="85"/>
      <c r="Z29" s="85"/>
      <c r="AA29" s="85"/>
      <c r="AB29" s="85"/>
      <c r="AC29" s="85"/>
      <c r="AD29" s="85"/>
    </row>
    <row r="30" s="2" customFormat="1" ht="35" customHeight="1" spans="1:30">
      <c r="A30" s="19" t="s">
        <v>156</v>
      </c>
      <c r="B30" s="19" t="s">
        <v>157</v>
      </c>
      <c r="C30" s="19"/>
      <c r="D30" s="367" t="s">
        <v>87</v>
      </c>
      <c r="E30" s="19">
        <v>4</v>
      </c>
      <c r="F30" s="20">
        <v>192</v>
      </c>
      <c r="G30" s="20">
        <v>172.8</v>
      </c>
      <c r="H30" s="20">
        <f t="shared" si="1"/>
        <v>0</v>
      </c>
      <c r="I30" s="20" t="s">
        <v>44</v>
      </c>
      <c r="J30" s="20">
        <v>0</v>
      </c>
      <c r="K30" s="20" t="s">
        <v>44</v>
      </c>
      <c r="L30" s="20">
        <v>0</v>
      </c>
      <c r="M30" s="20" t="s">
        <v>44</v>
      </c>
      <c r="N30" s="20">
        <v>0</v>
      </c>
      <c r="O30" s="20" t="s">
        <v>44</v>
      </c>
      <c r="P30" s="19" t="s">
        <v>74</v>
      </c>
      <c r="Q30" s="85"/>
      <c r="R30" s="85"/>
      <c r="S30" s="85"/>
      <c r="T30" s="85"/>
      <c r="U30" s="85"/>
      <c r="V30" s="85"/>
      <c r="W30" s="85"/>
      <c r="X30" s="85"/>
      <c r="Y30" s="85"/>
      <c r="Z30" s="85"/>
      <c r="AA30" s="85"/>
      <c r="AB30" s="85"/>
      <c r="AC30" s="85"/>
      <c r="AD30" s="85"/>
    </row>
    <row r="31" s="2" customFormat="1" ht="33" customHeight="1" spans="1:30">
      <c r="A31" s="19" t="s">
        <v>158</v>
      </c>
      <c r="B31" s="19" t="s">
        <v>159</v>
      </c>
      <c r="C31" s="19" t="s">
        <v>160</v>
      </c>
      <c r="D31" s="367" t="s">
        <v>73</v>
      </c>
      <c r="E31" s="19">
        <v>1</v>
      </c>
      <c r="F31" s="20">
        <v>253</v>
      </c>
      <c r="G31" s="20">
        <v>227.7</v>
      </c>
      <c r="H31" s="20">
        <f t="shared" si="1"/>
        <v>0</v>
      </c>
      <c r="I31" s="20" t="s">
        <v>161</v>
      </c>
      <c r="J31" s="20">
        <v>0</v>
      </c>
      <c r="K31" s="20" t="s">
        <v>44</v>
      </c>
      <c r="L31" s="20">
        <v>0</v>
      </c>
      <c r="M31" s="20" t="s">
        <v>44</v>
      </c>
      <c r="N31" s="20">
        <v>0</v>
      </c>
      <c r="O31" s="20" t="s">
        <v>44</v>
      </c>
      <c r="P31" s="19" t="s">
        <v>74</v>
      </c>
      <c r="Q31" s="85"/>
      <c r="R31" s="85"/>
      <c r="S31" s="85"/>
      <c r="T31" s="85"/>
      <c r="U31" s="85"/>
      <c r="V31" s="85"/>
      <c r="W31" s="85"/>
      <c r="X31" s="85"/>
      <c r="Y31" s="85"/>
      <c r="Z31" s="85"/>
      <c r="AA31" s="85"/>
      <c r="AB31" s="85"/>
      <c r="AC31" s="85"/>
      <c r="AD31" s="85"/>
    </row>
    <row r="32" s="2" customFormat="1" ht="35" customHeight="1" spans="1:30">
      <c r="A32" s="19" t="s">
        <v>162</v>
      </c>
      <c r="B32" s="19" t="s">
        <v>163</v>
      </c>
      <c r="C32" s="19" t="s">
        <v>163</v>
      </c>
      <c r="D32" s="367" t="s">
        <v>73</v>
      </c>
      <c r="E32" s="19">
        <v>1</v>
      </c>
      <c r="F32" s="20">
        <v>143</v>
      </c>
      <c r="G32" s="20">
        <v>57.2</v>
      </c>
      <c r="H32" s="20">
        <f t="shared" si="1"/>
        <v>42.9</v>
      </c>
      <c r="I32" s="20" t="s">
        <v>164</v>
      </c>
      <c r="J32" s="20">
        <v>0</v>
      </c>
      <c r="K32" s="20" t="s">
        <v>44</v>
      </c>
      <c r="L32" s="20">
        <v>0</v>
      </c>
      <c r="M32" s="20" t="s">
        <v>44</v>
      </c>
      <c r="N32" s="20">
        <v>42.9</v>
      </c>
      <c r="O32" s="20" t="s">
        <v>164</v>
      </c>
      <c r="P32" s="19" t="s">
        <v>74</v>
      </c>
      <c r="Q32" s="85"/>
      <c r="R32" s="85"/>
      <c r="S32" s="85"/>
      <c r="T32" s="85"/>
      <c r="U32" s="85"/>
      <c r="V32" s="85"/>
      <c r="W32" s="85"/>
      <c r="X32" s="85"/>
      <c r="Y32" s="85"/>
      <c r="Z32" s="85"/>
      <c r="AA32" s="85"/>
      <c r="AB32" s="85"/>
      <c r="AC32" s="85"/>
      <c r="AD32" s="85"/>
    </row>
    <row r="33" s="2" customFormat="1" ht="35" customHeight="1" spans="1:30">
      <c r="A33" s="19" t="s">
        <v>165</v>
      </c>
      <c r="B33" s="19" t="s">
        <v>166</v>
      </c>
      <c r="C33" s="19" t="s">
        <v>167</v>
      </c>
      <c r="D33" s="367" t="s">
        <v>73</v>
      </c>
      <c r="E33" s="19">
        <v>2</v>
      </c>
      <c r="F33" s="20">
        <v>5</v>
      </c>
      <c r="G33" s="20">
        <v>5</v>
      </c>
      <c r="H33" s="20">
        <f t="shared" si="1"/>
        <v>4.5</v>
      </c>
      <c r="I33" s="20" t="s">
        <v>168</v>
      </c>
      <c r="J33" s="20">
        <v>0</v>
      </c>
      <c r="K33" s="20" t="s">
        <v>44</v>
      </c>
      <c r="L33" s="20">
        <v>0</v>
      </c>
      <c r="M33" s="20" t="s">
        <v>44</v>
      </c>
      <c r="N33" s="20">
        <v>4.5</v>
      </c>
      <c r="O33" s="20" t="s">
        <v>168</v>
      </c>
      <c r="P33" s="19" t="s">
        <v>74</v>
      </c>
      <c r="Q33" s="85"/>
      <c r="R33" s="85"/>
      <c r="S33" s="85"/>
      <c r="T33" s="85"/>
      <c r="U33" s="85"/>
      <c r="V33" s="85"/>
      <c r="W33" s="85"/>
      <c r="X33" s="85"/>
      <c r="Y33" s="85"/>
      <c r="Z33" s="85"/>
      <c r="AA33" s="85"/>
      <c r="AB33" s="85"/>
      <c r="AC33" s="85"/>
      <c r="AD33" s="85"/>
    </row>
    <row r="34" s="2" customFormat="1" ht="35" customHeight="1" spans="1:30">
      <c r="A34" s="19" t="s">
        <v>169</v>
      </c>
      <c r="B34" s="19" t="s">
        <v>170</v>
      </c>
      <c r="C34" s="19" t="s">
        <v>171</v>
      </c>
      <c r="D34" s="367" t="s">
        <v>87</v>
      </c>
      <c r="E34" s="19">
        <v>2</v>
      </c>
      <c r="F34" s="20">
        <v>3800</v>
      </c>
      <c r="G34" s="20">
        <v>760</v>
      </c>
      <c r="H34" s="20">
        <f t="shared" si="1"/>
        <v>0</v>
      </c>
      <c r="I34" s="20" t="s">
        <v>172</v>
      </c>
      <c r="J34" s="20">
        <v>0</v>
      </c>
      <c r="K34" s="20" t="s">
        <v>44</v>
      </c>
      <c r="L34" s="20">
        <v>0</v>
      </c>
      <c r="M34" s="20" t="s">
        <v>44</v>
      </c>
      <c r="N34" s="20">
        <v>0</v>
      </c>
      <c r="O34" s="20" t="s">
        <v>173</v>
      </c>
      <c r="P34" s="19" t="s">
        <v>74</v>
      </c>
      <c r="Q34" s="85"/>
      <c r="R34" s="85"/>
      <c r="S34" s="85"/>
      <c r="T34" s="85"/>
      <c r="U34" s="85"/>
      <c r="V34" s="85"/>
      <c r="W34" s="85"/>
      <c r="X34" s="85"/>
      <c r="Y34" s="85"/>
      <c r="Z34" s="85"/>
      <c r="AA34" s="85"/>
      <c r="AB34" s="85"/>
      <c r="AC34" s="85"/>
      <c r="AD34" s="85"/>
    </row>
    <row r="35" s="2" customFormat="1" ht="35" customHeight="1" spans="1:30">
      <c r="A35" s="19" t="s">
        <v>174</v>
      </c>
      <c r="B35" s="19" t="s">
        <v>175</v>
      </c>
      <c r="C35" s="19" t="s">
        <v>176</v>
      </c>
      <c r="D35" s="367" t="s">
        <v>73</v>
      </c>
      <c r="E35" s="19">
        <v>4</v>
      </c>
      <c r="F35" s="20">
        <v>510</v>
      </c>
      <c r="G35" s="20">
        <v>153</v>
      </c>
      <c r="H35" s="20">
        <f t="shared" si="1"/>
        <v>0</v>
      </c>
      <c r="I35" s="20" t="s">
        <v>112</v>
      </c>
      <c r="J35" s="20">
        <v>0</v>
      </c>
      <c r="K35" s="20" t="s">
        <v>44</v>
      </c>
      <c r="L35" s="20">
        <v>0</v>
      </c>
      <c r="M35" s="20" t="s">
        <v>44</v>
      </c>
      <c r="N35" s="20">
        <v>0</v>
      </c>
      <c r="O35" s="20" t="s">
        <v>44</v>
      </c>
      <c r="P35" s="19" t="s">
        <v>74</v>
      </c>
      <c r="Q35" s="85"/>
      <c r="R35" s="85"/>
      <c r="S35" s="85"/>
      <c r="T35" s="85"/>
      <c r="U35" s="85"/>
      <c r="V35" s="85"/>
      <c r="W35" s="85"/>
      <c r="X35" s="85"/>
      <c r="Y35" s="85"/>
      <c r="Z35" s="85"/>
      <c r="AA35" s="85"/>
      <c r="AB35" s="85"/>
      <c r="AC35" s="85"/>
      <c r="AD35" s="85"/>
    </row>
    <row r="36" s="2" customFormat="1" ht="35" customHeight="1" spans="1:30">
      <c r="A36" s="19" t="s">
        <v>177</v>
      </c>
      <c r="B36" s="19" t="s">
        <v>114</v>
      </c>
      <c r="C36" s="19" t="s">
        <v>178</v>
      </c>
      <c r="D36" s="367" t="s">
        <v>73</v>
      </c>
      <c r="E36" s="19">
        <v>4</v>
      </c>
      <c r="F36" s="20">
        <v>177.3</v>
      </c>
      <c r="G36" s="20">
        <v>53</v>
      </c>
      <c r="H36" s="20">
        <f t="shared" si="1"/>
        <v>0</v>
      </c>
      <c r="I36" s="20" t="s">
        <v>112</v>
      </c>
      <c r="J36" s="20">
        <v>0</v>
      </c>
      <c r="K36" s="20" t="s">
        <v>44</v>
      </c>
      <c r="L36" s="20">
        <v>0</v>
      </c>
      <c r="M36" s="20" t="s">
        <v>44</v>
      </c>
      <c r="N36" s="20">
        <v>0</v>
      </c>
      <c r="O36" s="20" t="s">
        <v>44</v>
      </c>
      <c r="P36" s="19" t="s">
        <v>74</v>
      </c>
      <c r="Q36" s="85"/>
      <c r="R36" s="85"/>
      <c r="S36" s="85"/>
      <c r="T36" s="85"/>
      <c r="U36" s="85"/>
      <c r="V36" s="85"/>
      <c r="W36" s="85"/>
      <c r="X36" s="85"/>
      <c r="Y36" s="85"/>
      <c r="Z36" s="85"/>
      <c r="AA36" s="85"/>
      <c r="AB36" s="85"/>
      <c r="AC36" s="85"/>
      <c r="AD36" s="85"/>
    </row>
    <row r="37" s="2" customFormat="1" ht="35" customHeight="1" spans="1:30">
      <c r="A37" s="19" t="s">
        <v>179</v>
      </c>
      <c r="B37" s="19" t="s">
        <v>175</v>
      </c>
      <c r="C37" s="19" t="s">
        <v>180</v>
      </c>
      <c r="D37" s="367" t="s">
        <v>73</v>
      </c>
      <c r="E37" s="19">
        <v>3</v>
      </c>
      <c r="F37" s="20">
        <v>160</v>
      </c>
      <c r="G37" s="20">
        <v>48</v>
      </c>
      <c r="H37" s="20">
        <f t="shared" si="1"/>
        <v>0</v>
      </c>
      <c r="I37" s="20" t="s">
        <v>112</v>
      </c>
      <c r="J37" s="20">
        <v>0</v>
      </c>
      <c r="K37" s="20" t="s">
        <v>44</v>
      </c>
      <c r="L37" s="20">
        <v>0</v>
      </c>
      <c r="M37" s="20" t="s">
        <v>44</v>
      </c>
      <c r="N37" s="20">
        <v>0</v>
      </c>
      <c r="O37" s="20" t="s">
        <v>44</v>
      </c>
      <c r="P37" s="19" t="s">
        <v>74</v>
      </c>
      <c r="Q37" s="85"/>
      <c r="R37" s="85"/>
      <c r="S37" s="85"/>
      <c r="T37" s="85"/>
      <c r="U37" s="85"/>
      <c r="V37" s="85"/>
      <c r="W37" s="85"/>
      <c r="X37" s="85"/>
      <c r="Y37" s="85"/>
      <c r="Z37" s="85"/>
      <c r="AA37" s="85"/>
      <c r="AB37" s="85"/>
      <c r="AC37" s="85"/>
      <c r="AD37" s="85"/>
    </row>
    <row r="38" s="2" customFormat="1" ht="35" customHeight="1" spans="1:30">
      <c r="A38" s="19" t="s">
        <v>181</v>
      </c>
      <c r="B38" s="19" t="s">
        <v>182</v>
      </c>
      <c r="C38" s="19" t="s">
        <v>183</v>
      </c>
      <c r="D38" s="367" t="s">
        <v>87</v>
      </c>
      <c r="E38" s="19">
        <v>2</v>
      </c>
      <c r="F38" s="20">
        <v>60</v>
      </c>
      <c r="G38" s="20">
        <v>30</v>
      </c>
      <c r="H38" s="20">
        <f t="shared" si="1"/>
        <v>0</v>
      </c>
      <c r="I38" s="20" t="s">
        <v>112</v>
      </c>
      <c r="J38" s="20">
        <v>0</v>
      </c>
      <c r="K38" s="20" t="s">
        <v>44</v>
      </c>
      <c r="L38" s="20">
        <v>0</v>
      </c>
      <c r="M38" s="20" t="s">
        <v>44</v>
      </c>
      <c r="N38" s="20">
        <v>0</v>
      </c>
      <c r="O38" s="20" t="s">
        <v>44</v>
      </c>
      <c r="P38" s="19" t="s">
        <v>74</v>
      </c>
      <c r="Q38" s="85"/>
      <c r="R38" s="85"/>
      <c r="S38" s="85"/>
      <c r="T38" s="85"/>
      <c r="U38" s="85"/>
      <c r="V38" s="85"/>
      <c r="W38" s="85"/>
      <c r="X38" s="85"/>
      <c r="Y38" s="85"/>
      <c r="Z38" s="85"/>
      <c r="AA38" s="85"/>
      <c r="AB38" s="85"/>
      <c r="AC38" s="85"/>
      <c r="AD38" s="85"/>
    </row>
    <row r="39" s="2" customFormat="1" ht="35" customHeight="1" spans="1:30">
      <c r="A39" s="19" t="s">
        <v>184</v>
      </c>
      <c r="B39" s="19" t="s">
        <v>185</v>
      </c>
      <c r="C39" s="19" t="s">
        <v>186</v>
      </c>
      <c r="D39" s="367" t="s">
        <v>87</v>
      </c>
      <c r="E39" s="19">
        <v>3</v>
      </c>
      <c r="F39" s="20">
        <v>160</v>
      </c>
      <c r="G39" s="20">
        <v>80</v>
      </c>
      <c r="H39" s="20">
        <f t="shared" si="1"/>
        <v>0</v>
      </c>
      <c r="I39" s="20" t="s">
        <v>116</v>
      </c>
      <c r="J39" s="20">
        <v>0</v>
      </c>
      <c r="K39" s="20" t="s">
        <v>44</v>
      </c>
      <c r="L39" s="20">
        <v>0</v>
      </c>
      <c r="M39" s="20" t="s">
        <v>44</v>
      </c>
      <c r="N39" s="20">
        <v>0</v>
      </c>
      <c r="O39" s="20" t="s">
        <v>44</v>
      </c>
      <c r="P39" s="19" t="s">
        <v>74</v>
      </c>
      <c r="Q39" s="85"/>
      <c r="R39" s="85"/>
      <c r="S39" s="85"/>
      <c r="T39" s="85"/>
      <c r="U39" s="85"/>
      <c r="V39" s="85"/>
      <c r="W39" s="85"/>
      <c r="X39" s="85"/>
      <c r="Y39" s="85"/>
      <c r="Z39" s="85"/>
      <c r="AA39" s="85"/>
      <c r="AB39" s="85"/>
      <c r="AC39" s="85"/>
      <c r="AD39" s="85"/>
    </row>
    <row r="40" s="2" customFormat="1" ht="35" customHeight="1" spans="1:30">
      <c r="A40" s="19" t="s">
        <v>187</v>
      </c>
      <c r="B40" s="19" t="s">
        <v>182</v>
      </c>
      <c r="C40" s="19" t="s">
        <v>188</v>
      </c>
      <c r="D40" s="367" t="s">
        <v>87</v>
      </c>
      <c r="E40" s="19">
        <v>6</v>
      </c>
      <c r="F40" s="20">
        <v>300</v>
      </c>
      <c r="G40" s="20">
        <v>150</v>
      </c>
      <c r="H40" s="20">
        <f t="shared" si="1"/>
        <v>0</v>
      </c>
      <c r="I40" s="20" t="s">
        <v>116</v>
      </c>
      <c r="J40" s="20">
        <v>0</v>
      </c>
      <c r="K40" s="20" t="s">
        <v>44</v>
      </c>
      <c r="L40" s="20">
        <v>0</v>
      </c>
      <c r="M40" s="20" t="s">
        <v>44</v>
      </c>
      <c r="N40" s="20">
        <v>0</v>
      </c>
      <c r="O40" s="20" t="s">
        <v>44</v>
      </c>
      <c r="P40" s="19" t="s">
        <v>74</v>
      </c>
      <c r="Q40" s="85"/>
      <c r="R40" s="85"/>
      <c r="S40" s="85"/>
      <c r="T40" s="85"/>
      <c r="U40" s="85"/>
      <c r="V40" s="85"/>
      <c r="W40" s="85"/>
      <c r="X40" s="85"/>
      <c r="Y40" s="85"/>
      <c r="Z40" s="85"/>
      <c r="AA40" s="85"/>
      <c r="AB40" s="85"/>
      <c r="AC40" s="85"/>
      <c r="AD40" s="85"/>
    </row>
    <row r="41" s="2" customFormat="1" ht="35" customHeight="1" spans="1:30">
      <c r="A41" s="19" t="s">
        <v>189</v>
      </c>
      <c r="B41" s="19" t="s">
        <v>190</v>
      </c>
      <c r="C41" s="19" t="s">
        <v>191</v>
      </c>
      <c r="D41" s="367" t="s">
        <v>73</v>
      </c>
      <c r="E41" s="19">
        <v>4</v>
      </c>
      <c r="F41" s="20">
        <v>66</v>
      </c>
      <c r="G41" s="20">
        <v>59.4</v>
      </c>
      <c r="H41" s="20">
        <f t="shared" si="1"/>
        <v>0</v>
      </c>
      <c r="I41" s="20" t="s">
        <v>116</v>
      </c>
      <c r="J41" s="20">
        <v>0</v>
      </c>
      <c r="K41" s="20" t="s">
        <v>44</v>
      </c>
      <c r="L41" s="20">
        <v>0</v>
      </c>
      <c r="M41" s="20" t="s">
        <v>44</v>
      </c>
      <c r="N41" s="20">
        <v>0</v>
      </c>
      <c r="O41" s="20" t="s">
        <v>44</v>
      </c>
      <c r="P41" s="19" t="s">
        <v>74</v>
      </c>
      <c r="Q41" s="85"/>
      <c r="R41" s="85"/>
      <c r="S41" s="85"/>
      <c r="T41" s="85"/>
      <c r="U41" s="85"/>
      <c r="V41" s="85"/>
      <c r="W41" s="85"/>
      <c r="X41" s="85"/>
      <c r="Y41" s="85"/>
      <c r="Z41" s="85"/>
      <c r="AA41" s="85"/>
      <c r="AB41" s="85"/>
      <c r="AC41" s="85"/>
      <c r="AD41" s="85"/>
    </row>
    <row r="42" s="2" customFormat="1" ht="35" customHeight="1" spans="1:30">
      <c r="A42" s="19" t="s">
        <v>192</v>
      </c>
      <c r="B42" s="19" t="s">
        <v>193</v>
      </c>
      <c r="C42" s="19" t="s">
        <v>194</v>
      </c>
      <c r="D42" s="367" t="s">
        <v>73</v>
      </c>
      <c r="E42" s="19">
        <v>1</v>
      </c>
      <c r="F42" s="20">
        <v>40</v>
      </c>
      <c r="G42" s="20">
        <v>36</v>
      </c>
      <c r="H42" s="20">
        <f t="shared" si="1"/>
        <v>0</v>
      </c>
      <c r="I42" s="20"/>
      <c r="J42" s="20">
        <v>0</v>
      </c>
      <c r="K42" s="20" t="s">
        <v>44</v>
      </c>
      <c r="L42" s="20">
        <v>0</v>
      </c>
      <c r="M42" s="20" t="s">
        <v>44</v>
      </c>
      <c r="N42" s="20">
        <v>0</v>
      </c>
      <c r="O42" s="20" t="s">
        <v>44</v>
      </c>
      <c r="P42" s="19" t="s">
        <v>74</v>
      </c>
      <c r="Q42" s="85"/>
      <c r="R42" s="85"/>
      <c r="S42" s="85"/>
      <c r="T42" s="85"/>
      <c r="U42" s="85"/>
      <c r="V42" s="85"/>
      <c r="W42" s="85"/>
      <c r="X42" s="85"/>
      <c r="Y42" s="85"/>
      <c r="Z42" s="85"/>
      <c r="AA42" s="85"/>
      <c r="AB42" s="85"/>
      <c r="AC42" s="85"/>
      <c r="AD42" s="85"/>
    </row>
    <row r="43" s="2" customFormat="1" ht="35" customHeight="1" spans="1:30">
      <c r="A43" s="19" t="s">
        <v>195</v>
      </c>
      <c r="B43" s="19" t="s">
        <v>196</v>
      </c>
      <c r="C43" s="19" t="s">
        <v>197</v>
      </c>
      <c r="D43" s="367" t="s">
        <v>87</v>
      </c>
      <c r="E43" s="19">
        <v>1</v>
      </c>
      <c r="F43" s="20">
        <v>110</v>
      </c>
      <c r="G43" s="20">
        <v>44</v>
      </c>
      <c r="H43" s="20">
        <f t="shared" si="1"/>
        <v>0</v>
      </c>
      <c r="I43" s="20" t="s">
        <v>116</v>
      </c>
      <c r="J43" s="20">
        <v>0</v>
      </c>
      <c r="K43" s="20" t="s">
        <v>44</v>
      </c>
      <c r="L43" s="20">
        <v>0</v>
      </c>
      <c r="M43" s="20" t="s">
        <v>44</v>
      </c>
      <c r="N43" s="20">
        <v>0</v>
      </c>
      <c r="O43" s="20" t="s">
        <v>44</v>
      </c>
      <c r="P43" s="19" t="s">
        <v>74</v>
      </c>
      <c r="Q43" s="85"/>
      <c r="R43" s="85"/>
      <c r="S43" s="85"/>
      <c r="T43" s="85"/>
      <c r="U43" s="85"/>
      <c r="V43" s="85"/>
      <c r="W43" s="85"/>
      <c r="X43" s="85"/>
      <c r="Y43" s="85"/>
      <c r="Z43" s="85"/>
      <c r="AA43" s="85"/>
      <c r="AB43" s="85"/>
      <c r="AC43" s="85"/>
      <c r="AD43" s="85"/>
    </row>
    <row r="44" s="2" customFormat="1" ht="35" customHeight="1" spans="1:30">
      <c r="A44" s="19" t="s">
        <v>198</v>
      </c>
      <c r="B44" s="19" t="s">
        <v>199</v>
      </c>
      <c r="C44" s="19" t="s">
        <v>200</v>
      </c>
      <c r="D44" s="367" t="s">
        <v>87</v>
      </c>
      <c r="E44" s="19">
        <v>1</v>
      </c>
      <c r="F44" s="20">
        <v>20</v>
      </c>
      <c r="G44" s="20">
        <v>8</v>
      </c>
      <c r="H44" s="20">
        <f t="shared" si="1"/>
        <v>0</v>
      </c>
      <c r="I44" s="20" t="s">
        <v>116</v>
      </c>
      <c r="J44" s="20">
        <v>0</v>
      </c>
      <c r="K44" s="20" t="s">
        <v>44</v>
      </c>
      <c r="L44" s="20">
        <v>0</v>
      </c>
      <c r="M44" s="20" t="s">
        <v>44</v>
      </c>
      <c r="N44" s="20">
        <v>0</v>
      </c>
      <c r="O44" s="20" t="s">
        <v>44</v>
      </c>
      <c r="P44" s="19" t="s">
        <v>74</v>
      </c>
      <c r="Q44" s="85"/>
      <c r="R44" s="85"/>
      <c r="S44" s="85"/>
      <c r="T44" s="85"/>
      <c r="U44" s="85"/>
      <c r="V44" s="85"/>
      <c r="W44" s="85"/>
      <c r="X44" s="85"/>
      <c r="Y44" s="85"/>
      <c r="Z44" s="85"/>
      <c r="AA44" s="85"/>
      <c r="AB44" s="85"/>
      <c r="AC44" s="85"/>
      <c r="AD44" s="85"/>
    </row>
    <row r="45" s="2" customFormat="1" ht="35" customHeight="1" spans="1:30">
      <c r="A45" s="19" t="s">
        <v>201</v>
      </c>
      <c r="B45" s="19" t="s">
        <v>202</v>
      </c>
      <c r="C45" s="19" t="s">
        <v>203</v>
      </c>
      <c r="D45" s="367" t="s">
        <v>73</v>
      </c>
      <c r="E45" s="19">
        <v>4</v>
      </c>
      <c r="F45" s="20">
        <v>100</v>
      </c>
      <c r="G45" s="20">
        <v>40</v>
      </c>
      <c r="H45" s="20">
        <f t="shared" si="1"/>
        <v>0</v>
      </c>
      <c r="I45" s="20" t="s">
        <v>116</v>
      </c>
      <c r="J45" s="20">
        <v>0</v>
      </c>
      <c r="K45" s="20" t="s">
        <v>44</v>
      </c>
      <c r="L45" s="20">
        <v>0</v>
      </c>
      <c r="M45" s="20" t="s">
        <v>44</v>
      </c>
      <c r="N45" s="20">
        <v>0</v>
      </c>
      <c r="O45" s="20" t="s">
        <v>44</v>
      </c>
      <c r="P45" s="19" t="s">
        <v>74</v>
      </c>
      <c r="Q45" s="85"/>
      <c r="R45" s="85"/>
      <c r="S45" s="85"/>
      <c r="T45" s="85"/>
      <c r="U45" s="85"/>
      <c r="V45" s="85"/>
      <c r="W45" s="85"/>
      <c r="X45" s="85"/>
      <c r="Y45" s="85"/>
      <c r="Z45" s="85"/>
      <c r="AA45" s="85"/>
      <c r="AB45" s="85"/>
      <c r="AC45" s="85"/>
      <c r="AD45" s="85"/>
    </row>
    <row r="46" s="2" customFormat="1" ht="35" customHeight="1" spans="1:30">
      <c r="A46" s="19" t="s">
        <v>204</v>
      </c>
      <c r="B46" s="19" t="s">
        <v>205</v>
      </c>
      <c r="C46" s="19"/>
      <c r="D46" s="367" t="s">
        <v>73</v>
      </c>
      <c r="E46" s="19">
        <v>7</v>
      </c>
      <c r="F46" s="20">
        <v>200</v>
      </c>
      <c r="G46" s="20">
        <v>120</v>
      </c>
      <c r="H46" s="20">
        <f t="shared" si="1"/>
        <v>0</v>
      </c>
      <c r="I46" s="20"/>
      <c r="J46" s="20">
        <v>0</v>
      </c>
      <c r="K46" s="20" t="s">
        <v>44</v>
      </c>
      <c r="L46" s="20">
        <v>0</v>
      </c>
      <c r="M46" s="20" t="s">
        <v>44</v>
      </c>
      <c r="N46" s="20">
        <v>0</v>
      </c>
      <c r="O46" s="20" t="s">
        <v>44</v>
      </c>
      <c r="P46" s="19" t="s">
        <v>74</v>
      </c>
      <c r="Q46" s="85"/>
      <c r="R46" s="85"/>
      <c r="S46" s="85"/>
      <c r="T46" s="85"/>
      <c r="U46" s="85"/>
      <c r="V46" s="85"/>
      <c r="W46" s="85"/>
      <c r="X46" s="85"/>
      <c r="Y46" s="85"/>
      <c r="Z46" s="85"/>
      <c r="AA46" s="85"/>
      <c r="AB46" s="85"/>
      <c r="AC46" s="85"/>
      <c r="AD46" s="85"/>
    </row>
    <row r="47" s="2" customFormat="1" ht="35" customHeight="1" spans="1:30">
      <c r="A47" s="19" t="s">
        <v>206</v>
      </c>
      <c r="B47" s="19" t="s">
        <v>207</v>
      </c>
      <c r="C47" s="19" t="s">
        <v>208</v>
      </c>
      <c r="D47" s="367" t="s">
        <v>73</v>
      </c>
      <c r="E47" s="19">
        <v>5</v>
      </c>
      <c r="F47" s="20">
        <v>200</v>
      </c>
      <c r="G47" s="20">
        <v>30</v>
      </c>
      <c r="H47" s="20">
        <f t="shared" si="1"/>
        <v>0</v>
      </c>
      <c r="I47" s="20" t="s">
        <v>209</v>
      </c>
      <c r="J47" s="20">
        <v>0</v>
      </c>
      <c r="K47" s="20" t="s">
        <v>44</v>
      </c>
      <c r="L47" s="20">
        <v>0</v>
      </c>
      <c r="M47" s="20" t="s">
        <v>44</v>
      </c>
      <c r="N47" s="20">
        <v>0</v>
      </c>
      <c r="O47" s="20" t="s">
        <v>44</v>
      </c>
      <c r="P47" s="19" t="s">
        <v>74</v>
      </c>
      <c r="Q47" s="85"/>
      <c r="R47" s="85"/>
      <c r="S47" s="85"/>
      <c r="T47" s="85"/>
      <c r="U47" s="85"/>
      <c r="V47" s="85"/>
      <c r="W47" s="85"/>
      <c r="X47" s="85"/>
      <c r="Y47" s="85"/>
      <c r="Z47" s="85"/>
      <c r="AA47" s="85"/>
      <c r="AB47" s="85"/>
      <c r="AC47" s="85"/>
      <c r="AD47" s="85"/>
    </row>
    <row r="48" s="2" customFormat="1" ht="35" customHeight="1" spans="1:30">
      <c r="A48" s="19" t="s">
        <v>210</v>
      </c>
      <c r="B48" s="19" t="s">
        <v>207</v>
      </c>
      <c r="C48" s="19" t="s">
        <v>211</v>
      </c>
      <c r="D48" s="367" t="s">
        <v>73</v>
      </c>
      <c r="E48" s="19">
        <v>6</v>
      </c>
      <c r="F48" s="20">
        <v>150</v>
      </c>
      <c r="G48" s="20">
        <v>20</v>
      </c>
      <c r="H48" s="20">
        <f t="shared" si="1"/>
        <v>0</v>
      </c>
      <c r="I48" s="20" t="s">
        <v>209</v>
      </c>
      <c r="J48" s="20">
        <v>0</v>
      </c>
      <c r="K48" s="20" t="s">
        <v>44</v>
      </c>
      <c r="L48" s="20">
        <v>0</v>
      </c>
      <c r="M48" s="20" t="s">
        <v>44</v>
      </c>
      <c r="N48" s="20">
        <v>0</v>
      </c>
      <c r="O48" s="20" t="s">
        <v>44</v>
      </c>
      <c r="P48" s="19" t="s">
        <v>74</v>
      </c>
      <c r="Q48" s="85"/>
      <c r="R48" s="85"/>
      <c r="S48" s="85"/>
      <c r="T48" s="85"/>
      <c r="U48" s="85"/>
      <c r="V48" s="85"/>
      <c r="W48" s="85"/>
      <c r="X48" s="85"/>
      <c r="Y48" s="85"/>
      <c r="Z48" s="85"/>
      <c r="AA48" s="85"/>
      <c r="AB48" s="85"/>
      <c r="AC48" s="85"/>
      <c r="AD48" s="85"/>
    </row>
    <row r="49" s="2" customFormat="1" ht="35" customHeight="1" spans="1:30">
      <c r="A49" s="19" t="s">
        <v>212</v>
      </c>
      <c r="B49" s="19" t="s">
        <v>213</v>
      </c>
      <c r="C49" s="19" t="s">
        <v>214</v>
      </c>
      <c r="D49" s="367" t="s">
        <v>73</v>
      </c>
      <c r="E49" s="19">
        <v>4</v>
      </c>
      <c r="F49" s="20">
        <v>160</v>
      </c>
      <c r="G49" s="20">
        <v>144</v>
      </c>
      <c r="H49" s="20">
        <f t="shared" si="1"/>
        <v>96</v>
      </c>
      <c r="I49" s="20" t="s">
        <v>161</v>
      </c>
      <c r="J49" s="20">
        <v>0</v>
      </c>
      <c r="K49" s="20" t="s">
        <v>44</v>
      </c>
      <c r="L49" s="20">
        <v>0</v>
      </c>
      <c r="M49" s="20" t="s">
        <v>44</v>
      </c>
      <c r="N49" s="20">
        <v>96</v>
      </c>
      <c r="O49" s="20" t="s">
        <v>215</v>
      </c>
      <c r="P49" s="19" t="s">
        <v>74</v>
      </c>
      <c r="Q49" s="85"/>
      <c r="R49" s="85"/>
      <c r="S49" s="85"/>
      <c r="T49" s="85"/>
      <c r="U49" s="85"/>
      <c r="V49" s="85"/>
      <c r="W49" s="85"/>
      <c r="X49" s="85"/>
      <c r="Y49" s="85"/>
      <c r="Z49" s="85"/>
      <c r="AA49" s="85"/>
      <c r="AB49" s="85"/>
      <c r="AC49" s="85"/>
      <c r="AD49" s="85"/>
    </row>
    <row r="50" s="2" customFormat="1" ht="35" customHeight="1" spans="1:30">
      <c r="A50" s="19" t="s">
        <v>216</v>
      </c>
      <c r="B50" s="19" t="s">
        <v>207</v>
      </c>
      <c r="C50" s="19" t="s">
        <v>217</v>
      </c>
      <c r="D50" s="367" t="s">
        <v>73</v>
      </c>
      <c r="E50" s="19">
        <v>4</v>
      </c>
      <c r="F50" s="20">
        <v>120</v>
      </c>
      <c r="G50" s="20">
        <v>108</v>
      </c>
      <c r="H50" s="20">
        <f t="shared" si="1"/>
        <v>72</v>
      </c>
      <c r="I50" s="20" t="s">
        <v>161</v>
      </c>
      <c r="J50" s="20">
        <v>0</v>
      </c>
      <c r="K50" s="20" t="s">
        <v>44</v>
      </c>
      <c r="L50" s="20">
        <v>0</v>
      </c>
      <c r="M50" s="20" t="s">
        <v>44</v>
      </c>
      <c r="N50" s="20">
        <v>72</v>
      </c>
      <c r="O50" s="20" t="s">
        <v>218</v>
      </c>
      <c r="P50" s="19" t="s">
        <v>74</v>
      </c>
      <c r="Q50" s="85"/>
      <c r="R50" s="85"/>
      <c r="S50" s="85"/>
      <c r="T50" s="85"/>
      <c r="U50" s="85"/>
      <c r="V50" s="85"/>
      <c r="W50" s="85"/>
      <c r="X50" s="85"/>
      <c r="Y50" s="85"/>
      <c r="Z50" s="85"/>
      <c r="AA50" s="85"/>
      <c r="AB50" s="85"/>
      <c r="AC50" s="85"/>
      <c r="AD50" s="85"/>
    </row>
    <row r="51" s="2" customFormat="1" ht="35" customHeight="1" spans="1:30">
      <c r="A51" s="19" t="s">
        <v>219</v>
      </c>
      <c r="B51" s="19" t="s">
        <v>220</v>
      </c>
      <c r="C51" s="19" t="s">
        <v>221</v>
      </c>
      <c r="D51" s="367" t="s">
        <v>73</v>
      </c>
      <c r="E51" s="19">
        <v>14</v>
      </c>
      <c r="F51" s="20">
        <v>112</v>
      </c>
      <c r="G51" s="20">
        <v>100.8</v>
      </c>
      <c r="H51" s="20">
        <f t="shared" si="1"/>
        <v>0</v>
      </c>
      <c r="I51" s="20" t="s">
        <v>161</v>
      </c>
      <c r="J51" s="20">
        <v>0</v>
      </c>
      <c r="K51" s="20" t="s">
        <v>44</v>
      </c>
      <c r="L51" s="20">
        <v>0</v>
      </c>
      <c r="M51" s="20" t="s">
        <v>44</v>
      </c>
      <c r="N51" s="20">
        <v>0</v>
      </c>
      <c r="O51" s="20" t="s">
        <v>44</v>
      </c>
      <c r="P51" s="19" t="s">
        <v>74</v>
      </c>
      <c r="Q51" s="85"/>
      <c r="R51" s="85"/>
      <c r="S51" s="85"/>
      <c r="T51" s="85"/>
      <c r="U51" s="85"/>
      <c r="V51" s="85"/>
      <c r="W51" s="85"/>
      <c r="X51" s="85"/>
      <c r="Y51" s="85"/>
      <c r="Z51" s="85"/>
      <c r="AA51" s="85"/>
      <c r="AB51" s="85"/>
      <c r="AC51" s="85"/>
      <c r="AD51" s="85"/>
    </row>
    <row r="52" s="2" customFormat="1" ht="35" customHeight="1" spans="1:30">
      <c r="A52" s="19" t="s">
        <v>222</v>
      </c>
      <c r="B52" s="19" t="s">
        <v>223</v>
      </c>
      <c r="C52" s="19" t="s">
        <v>224</v>
      </c>
      <c r="D52" s="19" t="s">
        <v>73</v>
      </c>
      <c r="E52" s="19">
        <v>6</v>
      </c>
      <c r="F52" s="20">
        <v>80</v>
      </c>
      <c r="G52" s="20">
        <v>72</v>
      </c>
      <c r="H52" s="20">
        <f t="shared" si="1"/>
        <v>54</v>
      </c>
      <c r="I52" s="20" t="s">
        <v>225</v>
      </c>
      <c r="J52" s="20">
        <v>0</v>
      </c>
      <c r="K52" s="20" t="s">
        <v>44</v>
      </c>
      <c r="L52" s="20">
        <v>0</v>
      </c>
      <c r="M52" s="20" t="s">
        <v>44</v>
      </c>
      <c r="N52" s="20">
        <v>54</v>
      </c>
      <c r="O52" s="20" t="s">
        <v>226</v>
      </c>
      <c r="P52" s="19" t="s">
        <v>74</v>
      </c>
      <c r="Q52" s="85"/>
      <c r="R52" s="85"/>
      <c r="S52" s="85"/>
      <c r="T52" s="85"/>
      <c r="U52" s="85"/>
      <c r="V52" s="85"/>
      <c r="W52" s="85"/>
      <c r="X52" s="85"/>
      <c r="Y52" s="85"/>
      <c r="Z52" s="85"/>
      <c r="AA52" s="85"/>
      <c r="AB52" s="85"/>
      <c r="AC52" s="85"/>
      <c r="AD52" s="85"/>
    </row>
    <row r="53" s="2" customFormat="1" ht="35" customHeight="1" spans="1:30">
      <c r="A53" s="19" t="s">
        <v>227</v>
      </c>
      <c r="B53" s="19" t="s">
        <v>228</v>
      </c>
      <c r="C53" s="19" t="s">
        <v>229</v>
      </c>
      <c r="D53" s="367" t="s">
        <v>73</v>
      </c>
      <c r="E53" s="19">
        <v>10</v>
      </c>
      <c r="F53" s="20">
        <v>188</v>
      </c>
      <c r="G53" s="20">
        <v>169.2</v>
      </c>
      <c r="H53" s="20">
        <f t="shared" si="1"/>
        <v>112.8</v>
      </c>
      <c r="I53" s="20" t="s">
        <v>161</v>
      </c>
      <c r="J53" s="20">
        <v>0</v>
      </c>
      <c r="K53" s="20" t="s">
        <v>44</v>
      </c>
      <c r="L53" s="20">
        <v>0</v>
      </c>
      <c r="M53" s="20" t="s">
        <v>44</v>
      </c>
      <c r="N53" s="20">
        <v>112.8</v>
      </c>
      <c r="O53" s="20" t="s">
        <v>230</v>
      </c>
      <c r="P53" s="19" t="s">
        <v>74</v>
      </c>
      <c r="Q53" s="85"/>
      <c r="R53" s="85"/>
      <c r="S53" s="85"/>
      <c r="T53" s="85"/>
      <c r="U53" s="85"/>
      <c r="V53" s="85"/>
      <c r="W53" s="85"/>
      <c r="X53" s="85"/>
      <c r="Y53" s="85"/>
      <c r="Z53" s="85"/>
      <c r="AA53" s="85"/>
      <c r="AB53" s="85"/>
      <c r="AC53" s="85"/>
      <c r="AD53" s="85"/>
    </row>
    <row r="54" s="2" customFormat="1" ht="35" customHeight="1" spans="1:30">
      <c r="A54" s="19" t="s">
        <v>231</v>
      </c>
      <c r="B54" s="19" t="s">
        <v>232</v>
      </c>
      <c r="C54" s="19" t="s">
        <v>233</v>
      </c>
      <c r="D54" s="367" t="s">
        <v>73</v>
      </c>
      <c r="E54" s="19">
        <v>14</v>
      </c>
      <c r="F54" s="20">
        <v>112</v>
      </c>
      <c r="G54" s="20">
        <v>67.2</v>
      </c>
      <c r="H54" s="20">
        <f t="shared" si="1"/>
        <v>0</v>
      </c>
      <c r="I54" s="20"/>
      <c r="J54" s="20">
        <v>0</v>
      </c>
      <c r="K54" s="20" t="s">
        <v>44</v>
      </c>
      <c r="L54" s="20">
        <v>0</v>
      </c>
      <c r="M54" s="20" t="s">
        <v>44</v>
      </c>
      <c r="N54" s="20">
        <v>0</v>
      </c>
      <c r="O54" s="20" t="s">
        <v>44</v>
      </c>
      <c r="P54" s="19" t="s">
        <v>74</v>
      </c>
      <c r="Q54" s="85"/>
      <c r="R54" s="85"/>
      <c r="S54" s="85"/>
      <c r="T54" s="85"/>
      <c r="U54" s="85"/>
      <c r="V54" s="85"/>
      <c r="W54" s="85"/>
      <c r="X54" s="85"/>
      <c r="Y54" s="85"/>
      <c r="Z54" s="85"/>
      <c r="AA54" s="85"/>
      <c r="AB54" s="85"/>
      <c r="AC54" s="85"/>
      <c r="AD54" s="85"/>
    </row>
    <row r="55" s="2" customFormat="1" ht="35" customHeight="1" spans="1:30">
      <c r="A55" s="19" t="s">
        <v>234</v>
      </c>
      <c r="B55" s="19" t="s">
        <v>235</v>
      </c>
      <c r="C55" s="19" t="s">
        <v>236</v>
      </c>
      <c r="D55" s="367" t="s">
        <v>73</v>
      </c>
      <c r="E55" s="19">
        <v>2</v>
      </c>
      <c r="F55" s="20">
        <v>60</v>
      </c>
      <c r="G55" s="20">
        <v>54</v>
      </c>
      <c r="H55" s="20">
        <f t="shared" si="1"/>
        <v>36</v>
      </c>
      <c r="I55" s="20" t="s">
        <v>225</v>
      </c>
      <c r="J55" s="20">
        <v>0</v>
      </c>
      <c r="K55" s="20" t="s">
        <v>44</v>
      </c>
      <c r="L55" s="20">
        <v>36</v>
      </c>
      <c r="M55" s="20" t="s">
        <v>144</v>
      </c>
      <c r="N55" s="20">
        <v>0</v>
      </c>
      <c r="O55" s="20" t="s">
        <v>44</v>
      </c>
      <c r="P55" s="19" t="s">
        <v>74</v>
      </c>
      <c r="Q55" s="85"/>
      <c r="R55" s="85"/>
      <c r="S55" s="85"/>
      <c r="T55" s="85"/>
      <c r="U55" s="85"/>
      <c r="V55" s="85"/>
      <c r="W55" s="85"/>
      <c r="X55" s="85"/>
      <c r="Y55" s="85"/>
      <c r="Z55" s="85"/>
      <c r="AA55" s="85"/>
      <c r="AB55" s="85"/>
      <c r="AC55" s="85"/>
      <c r="AD55" s="85"/>
    </row>
    <row r="56" s="2" customFormat="1" ht="35" customHeight="1" spans="1:30">
      <c r="A56" s="19" t="s">
        <v>237</v>
      </c>
      <c r="B56" s="19" t="s">
        <v>238</v>
      </c>
      <c r="C56" s="19" t="s">
        <v>239</v>
      </c>
      <c r="D56" s="367" t="s">
        <v>73</v>
      </c>
      <c r="E56" s="19">
        <v>5</v>
      </c>
      <c r="F56" s="20">
        <v>4.4</v>
      </c>
      <c r="G56" s="20">
        <v>4</v>
      </c>
      <c r="H56" s="20">
        <f t="shared" si="1"/>
        <v>4</v>
      </c>
      <c r="I56" s="20" t="s">
        <v>240</v>
      </c>
      <c r="J56" s="20">
        <v>4</v>
      </c>
      <c r="K56" s="20" t="s">
        <v>240</v>
      </c>
      <c r="L56" s="20">
        <v>0</v>
      </c>
      <c r="M56" s="20" t="s">
        <v>44</v>
      </c>
      <c r="N56" s="20">
        <v>0</v>
      </c>
      <c r="O56" s="20" t="s">
        <v>44</v>
      </c>
      <c r="P56" s="19" t="s">
        <v>74</v>
      </c>
      <c r="Q56" s="85"/>
      <c r="R56" s="85"/>
      <c r="S56" s="85"/>
      <c r="T56" s="85"/>
      <c r="U56" s="85"/>
      <c r="V56" s="85"/>
      <c r="W56" s="85"/>
      <c r="X56" s="85"/>
      <c r="Y56" s="85"/>
      <c r="Z56" s="85"/>
      <c r="AA56" s="85"/>
      <c r="AB56" s="85"/>
      <c r="AC56" s="85"/>
      <c r="AD56" s="85"/>
    </row>
    <row r="57" s="2" customFormat="1" ht="35" customHeight="1" spans="1:30">
      <c r="A57" s="19" t="s">
        <v>241</v>
      </c>
      <c r="B57" s="19" t="s">
        <v>242</v>
      </c>
      <c r="C57" s="19" t="s">
        <v>243</v>
      </c>
      <c r="D57" s="367" t="s">
        <v>73</v>
      </c>
      <c r="E57" s="19">
        <v>1</v>
      </c>
      <c r="F57" s="20">
        <v>60</v>
      </c>
      <c r="G57" s="20">
        <v>6</v>
      </c>
      <c r="H57" s="20">
        <f t="shared" si="1"/>
        <v>0</v>
      </c>
      <c r="I57" s="20" t="s">
        <v>209</v>
      </c>
      <c r="J57" s="20">
        <v>0</v>
      </c>
      <c r="K57" s="20" t="s">
        <v>44</v>
      </c>
      <c r="L57" s="20">
        <v>0</v>
      </c>
      <c r="M57" s="20" t="s">
        <v>44</v>
      </c>
      <c r="N57" s="20">
        <v>0</v>
      </c>
      <c r="O57" s="20" t="s">
        <v>44</v>
      </c>
      <c r="P57" s="19" t="s">
        <v>74</v>
      </c>
      <c r="Q57" s="85"/>
      <c r="R57" s="85"/>
      <c r="S57" s="85"/>
      <c r="T57" s="85"/>
      <c r="U57" s="85"/>
      <c r="V57" s="85"/>
      <c r="W57" s="85"/>
      <c r="X57" s="85"/>
      <c r="Y57" s="85"/>
      <c r="Z57" s="85"/>
      <c r="AA57" s="85"/>
      <c r="AB57" s="85"/>
      <c r="AC57" s="85"/>
      <c r="AD57" s="85"/>
    </row>
    <row r="58" s="2" customFormat="1" ht="35" customHeight="1" spans="1:30">
      <c r="A58" s="19" t="s">
        <v>244</v>
      </c>
      <c r="B58" s="19" t="s">
        <v>242</v>
      </c>
      <c r="C58" s="19" t="s">
        <v>245</v>
      </c>
      <c r="D58" s="367" t="s">
        <v>73</v>
      </c>
      <c r="E58" s="19">
        <v>3</v>
      </c>
      <c r="F58" s="20">
        <v>998</v>
      </c>
      <c r="G58" s="20">
        <v>898</v>
      </c>
      <c r="H58" s="20">
        <f t="shared" si="1"/>
        <v>0</v>
      </c>
      <c r="I58" s="20" t="s">
        <v>44</v>
      </c>
      <c r="J58" s="20">
        <v>0</v>
      </c>
      <c r="K58" s="20" t="s">
        <v>44</v>
      </c>
      <c r="L58" s="20">
        <v>0</v>
      </c>
      <c r="M58" s="20" t="s">
        <v>44</v>
      </c>
      <c r="N58" s="20">
        <v>0</v>
      </c>
      <c r="O58" s="20" t="s">
        <v>44</v>
      </c>
      <c r="P58" s="19" t="s">
        <v>74</v>
      </c>
      <c r="Q58" s="85"/>
      <c r="R58" s="85"/>
      <c r="S58" s="85"/>
      <c r="T58" s="85"/>
      <c r="U58" s="85"/>
      <c r="V58" s="85"/>
      <c r="W58" s="85"/>
      <c r="X58" s="85"/>
      <c r="Y58" s="85"/>
      <c r="Z58" s="85"/>
      <c r="AA58" s="85"/>
      <c r="AB58" s="85"/>
      <c r="AC58" s="85"/>
      <c r="AD58" s="85"/>
    </row>
    <row r="59" s="2" customFormat="1" ht="35" customHeight="1" spans="1:30">
      <c r="A59" s="19" t="s">
        <v>246</v>
      </c>
      <c r="B59" s="19" t="s">
        <v>247</v>
      </c>
      <c r="C59" s="19" t="s">
        <v>248</v>
      </c>
      <c r="D59" s="367" t="s">
        <v>73</v>
      </c>
      <c r="E59" s="19">
        <v>2</v>
      </c>
      <c r="F59" s="20">
        <v>18</v>
      </c>
      <c r="G59" s="20">
        <v>16.2</v>
      </c>
      <c r="H59" s="20">
        <f t="shared" si="1"/>
        <v>10.8</v>
      </c>
      <c r="I59" s="20" t="s">
        <v>209</v>
      </c>
      <c r="J59" s="20">
        <v>0</v>
      </c>
      <c r="K59" s="20" t="s">
        <v>44</v>
      </c>
      <c r="L59" s="20">
        <v>10.8</v>
      </c>
      <c r="M59" s="20" t="s">
        <v>249</v>
      </c>
      <c r="N59" s="20">
        <v>0</v>
      </c>
      <c r="O59" s="20" t="s">
        <v>44</v>
      </c>
      <c r="P59" s="19" t="s">
        <v>74</v>
      </c>
      <c r="Q59" s="85"/>
      <c r="R59" s="85"/>
      <c r="S59" s="85"/>
      <c r="T59" s="85"/>
      <c r="U59" s="85"/>
      <c r="V59" s="85"/>
      <c r="W59" s="85"/>
      <c r="X59" s="85"/>
      <c r="Y59" s="85"/>
      <c r="Z59" s="85"/>
      <c r="AA59" s="85"/>
      <c r="AB59" s="85"/>
      <c r="AC59" s="85"/>
      <c r="AD59" s="85"/>
    </row>
    <row r="60" s="2" customFormat="1" ht="35" customHeight="1" spans="1:30">
      <c r="A60" s="19" t="s">
        <v>250</v>
      </c>
      <c r="B60" s="19" t="s">
        <v>251</v>
      </c>
      <c r="C60" s="19" t="s">
        <v>252</v>
      </c>
      <c r="D60" s="367" t="s">
        <v>73</v>
      </c>
      <c r="E60" s="19">
        <v>1</v>
      </c>
      <c r="F60" s="20">
        <v>10</v>
      </c>
      <c r="G60" s="20">
        <v>9</v>
      </c>
      <c r="H60" s="20">
        <f t="shared" si="1"/>
        <v>6</v>
      </c>
      <c r="I60" s="20" t="s">
        <v>209</v>
      </c>
      <c r="J60" s="20">
        <v>0</v>
      </c>
      <c r="K60" s="20" t="s">
        <v>44</v>
      </c>
      <c r="L60" s="20">
        <v>6</v>
      </c>
      <c r="M60" s="20" t="s">
        <v>253</v>
      </c>
      <c r="N60" s="20">
        <v>0</v>
      </c>
      <c r="O60" s="20" t="s">
        <v>44</v>
      </c>
      <c r="P60" s="19" t="s">
        <v>74</v>
      </c>
      <c r="Q60" s="85"/>
      <c r="R60" s="85"/>
      <c r="S60" s="85"/>
      <c r="T60" s="85"/>
      <c r="U60" s="85"/>
      <c r="V60" s="85"/>
      <c r="W60" s="85"/>
      <c r="X60" s="85"/>
      <c r="Y60" s="85"/>
      <c r="Z60" s="85"/>
      <c r="AA60" s="85"/>
      <c r="AB60" s="85"/>
      <c r="AC60" s="85"/>
      <c r="AD60" s="85"/>
    </row>
    <row r="61" s="2" customFormat="1" ht="35" customHeight="1" spans="1:30">
      <c r="A61" s="19" t="s">
        <v>254</v>
      </c>
      <c r="B61" s="19" t="s">
        <v>255</v>
      </c>
      <c r="C61" s="19" t="s">
        <v>256</v>
      </c>
      <c r="D61" s="367" t="s">
        <v>87</v>
      </c>
      <c r="E61" s="19">
        <v>1</v>
      </c>
      <c r="F61" s="20">
        <v>104</v>
      </c>
      <c r="G61" s="20">
        <v>10</v>
      </c>
      <c r="H61" s="20">
        <f t="shared" si="1"/>
        <v>0</v>
      </c>
      <c r="I61" s="20" t="s">
        <v>225</v>
      </c>
      <c r="J61" s="20">
        <v>0</v>
      </c>
      <c r="K61" s="20" t="s">
        <v>44</v>
      </c>
      <c r="L61" s="20">
        <v>0</v>
      </c>
      <c r="M61" s="20" t="s">
        <v>44</v>
      </c>
      <c r="N61" s="20">
        <v>0</v>
      </c>
      <c r="O61" s="20" t="s">
        <v>44</v>
      </c>
      <c r="P61" s="19" t="s">
        <v>74</v>
      </c>
      <c r="Q61" s="85"/>
      <c r="R61" s="85"/>
      <c r="S61" s="85"/>
      <c r="T61" s="85"/>
      <c r="U61" s="85"/>
      <c r="V61" s="85"/>
      <c r="W61" s="85"/>
      <c r="X61" s="85"/>
      <c r="Y61" s="85"/>
      <c r="Z61" s="85"/>
      <c r="AA61" s="85"/>
      <c r="AB61" s="85"/>
      <c r="AC61" s="85"/>
      <c r="AD61" s="85"/>
    </row>
    <row r="62" s="2" customFormat="1" ht="35" customHeight="1" spans="1:30">
      <c r="A62" s="19" t="s">
        <v>257</v>
      </c>
      <c r="B62" s="19" t="s">
        <v>258</v>
      </c>
      <c r="C62" s="19" t="s">
        <v>259</v>
      </c>
      <c r="D62" s="367" t="s">
        <v>73</v>
      </c>
      <c r="E62" s="19">
        <v>1</v>
      </c>
      <c r="F62" s="20">
        <v>100</v>
      </c>
      <c r="G62" s="20">
        <v>90</v>
      </c>
      <c r="H62" s="20">
        <f t="shared" si="1"/>
        <v>0</v>
      </c>
      <c r="I62" s="20" t="s">
        <v>260</v>
      </c>
      <c r="J62" s="20">
        <v>0</v>
      </c>
      <c r="K62" s="20" t="s">
        <v>44</v>
      </c>
      <c r="L62" s="20">
        <v>0</v>
      </c>
      <c r="M62" s="20" t="s">
        <v>44</v>
      </c>
      <c r="N62" s="20">
        <v>0</v>
      </c>
      <c r="O62" s="20" t="s">
        <v>44</v>
      </c>
      <c r="P62" s="19" t="s">
        <v>74</v>
      </c>
      <c r="Q62" s="85"/>
      <c r="R62" s="85"/>
      <c r="S62" s="85"/>
      <c r="T62" s="85"/>
      <c r="U62" s="85"/>
      <c r="V62" s="85"/>
      <c r="W62" s="85"/>
      <c r="X62" s="85"/>
      <c r="Y62" s="85"/>
      <c r="Z62" s="85"/>
      <c r="AA62" s="85"/>
      <c r="AB62" s="85"/>
      <c r="AC62" s="85"/>
      <c r="AD62" s="85"/>
    </row>
    <row r="63" s="2" customFormat="1" ht="35" customHeight="1" spans="1:30">
      <c r="A63" s="19" t="s">
        <v>261</v>
      </c>
      <c r="B63" s="19" t="s">
        <v>262</v>
      </c>
      <c r="C63" s="19" t="s">
        <v>263</v>
      </c>
      <c r="D63" s="367" t="s">
        <v>73</v>
      </c>
      <c r="E63" s="19">
        <v>1</v>
      </c>
      <c r="F63" s="20">
        <v>80</v>
      </c>
      <c r="G63" s="20">
        <v>72</v>
      </c>
      <c r="H63" s="20">
        <f t="shared" si="1"/>
        <v>0</v>
      </c>
      <c r="I63" s="20" t="s">
        <v>260</v>
      </c>
      <c r="J63" s="20">
        <v>0</v>
      </c>
      <c r="K63" s="20" t="s">
        <v>44</v>
      </c>
      <c r="L63" s="20">
        <v>0</v>
      </c>
      <c r="M63" s="20" t="s">
        <v>44</v>
      </c>
      <c r="N63" s="20">
        <v>0</v>
      </c>
      <c r="O63" s="20" t="s">
        <v>44</v>
      </c>
      <c r="P63" s="19" t="s">
        <v>74</v>
      </c>
      <c r="Q63" s="85"/>
      <c r="R63" s="85"/>
      <c r="S63" s="85"/>
      <c r="T63" s="85"/>
      <c r="U63" s="85"/>
      <c r="V63" s="85"/>
      <c r="W63" s="85"/>
      <c r="X63" s="85"/>
      <c r="Y63" s="85"/>
      <c r="Z63" s="85"/>
      <c r="AA63" s="85"/>
      <c r="AB63" s="85"/>
      <c r="AC63" s="85"/>
      <c r="AD63" s="85"/>
    </row>
    <row r="64" s="2" customFormat="1" ht="35" customHeight="1" spans="1:30">
      <c r="A64" s="19" t="s">
        <v>264</v>
      </c>
      <c r="B64" s="19" t="s">
        <v>265</v>
      </c>
      <c r="C64" s="19" t="s">
        <v>266</v>
      </c>
      <c r="D64" s="367" t="s">
        <v>267</v>
      </c>
      <c r="E64" s="19">
        <v>2</v>
      </c>
      <c r="F64" s="20">
        <v>38.4</v>
      </c>
      <c r="G64" s="20">
        <v>3.84</v>
      </c>
      <c r="H64" s="20">
        <f t="shared" si="1"/>
        <v>0</v>
      </c>
      <c r="I64" s="20" t="s">
        <v>268</v>
      </c>
      <c r="J64" s="20">
        <v>0</v>
      </c>
      <c r="K64" s="20" t="s">
        <v>44</v>
      </c>
      <c r="L64" s="20">
        <v>0</v>
      </c>
      <c r="M64" s="20" t="s">
        <v>44</v>
      </c>
      <c r="N64" s="20">
        <v>0</v>
      </c>
      <c r="O64" s="20" t="s">
        <v>44</v>
      </c>
      <c r="P64" s="19" t="s">
        <v>74</v>
      </c>
      <c r="Q64" s="85"/>
      <c r="R64" s="85"/>
      <c r="S64" s="85"/>
      <c r="T64" s="85"/>
      <c r="U64" s="85"/>
      <c r="V64" s="85"/>
      <c r="W64" s="85"/>
      <c r="X64" s="85"/>
      <c r="Y64" s="85"/>
      <c r="Z64" s="85"/>
      <c r="AA64" s="85"/>
      <c r="AB64" s="85"/>
      <c r="AC64" s="85"/>
      <c r="AD64" s="85"/>
    </row>
    <row r="65" s="2" customFormat="1" ht="35" customHeight="1" spans="1:30">
      <c r="A65" s="19" t="s">
        <v>269</v>
      </c>
      <c r="B65" s="19" t="s">
        <v>270</v>
      </c>
      <c r="C65" s="19" t="s">
        <v>270</v>
      </c>
      <c r="D65" s="367" t="s">
        <v>73</v>
      </c>
      <c r="E65" s="19">
        <v>1</v>
      </c>
      <c r="F65" s="20">
        <v>150</v>
      </c>
      <c r="G65" s="20">
        <v>135</v>
      </c>
      <c r="H65" s="20">
        <f t="shared" si="1"/>
        <v>90</v>
      </c>
      <c r="I65" s="20" t="s">
        <v>161</v>
      </c>
      <c r="J65" s="20">
        <v>0</v>
      </c>
      <c r="K65" s="20" t="s">
        <v>44</v>
      </c>
      <c r="L65" s="20">
        <v>90</v>
      </c>
      <c r="M65" s="20" t="s">
        <v>271</v>
      </c>
      <c r="N65" s="20">
        <v>0</v>
      </c>
      <c r="O65" s="20" t="s">
        <v>44</v>
      </c>
      <c r="P65" s="19" t="s">
        <v>74</v>
      </c>
      <c r="Q65" s="85"/>
      <c r="R65" s="85"/>
      <c r="S65" s="85"/>
      <c r="T65" s="85"/>
      <c r="U65" s="85"/>
      <c r="V65" s="85"/>
      <c r="W65" s="85"/>
      <c r="X65" s="85"/>
      <c r="Y65" s="85"/>
      <c r="Z65" s="85"/>
      <c r="AA65" s="85"/>
      <c r="AB65" s="85"/>
      <c r="AC65" s="85"/>
      <c r="AD65" s="85"/>
    </row>
    <row r="66" s="2" customFormat="1" ht="35" customHeight="1" spans="1:30">
      <c r="A66" s="19" t="s">
        <v>272</v>
      </c>
      <c r="B66" s="19" t="s">
        <v>273</v>
      </c>
      <c r="C66" s="19" t="s">
        <v>274</v>
      </c>
      <c r="D66" s="367" t="s">
        <v>73</v>
      </c>
      <c r="E66" s="19">
        <v>10</v>
      </c>
      <c r="F66" s="20">
        <v>600</v>
      </c>
      <c r="G66" s="20">
        <v>540</v>
      </c>
      <c r="H66" s="20">
        <f t="shared" si="1"/>
        <v>360</v>
      </c>
      <c r="I66" s="20" t="s">
        <v>161</v>
      </c>
      <c r="J66" s="20">
        <v>0</v>
      </c>
      <c r="K66" s="20" t="s">
        <v>44</v>
      </c>
      <c r="L66" s="20">
        <v>0</v>
      </c>
      <c r="M66" s="20" t="s">
        <v>44</v>
      </c>
      <c r="N66" s="20">
        <v>360</v>
      </c>
      <c r="O66" s="20" t="s">
        <v>275</v>
      </c>
      <c r="P66" s="19" t="s">
        <v>74</v>
      </c>
      <c r="Q66" s="85"/>
      <c r="R66" s="85"/>
      <c r="S66" s="85"/>
      <c r="T66" s="85"/>
      <c r="U66" s="85"/>
      <c r="V66" s="85"/>
      <c r="W66" s="85"/>
      <c r="X66" s="85"/>
      <c r="Y66" s="85"/>
      <c r="Z66" s="85"/>
      <c r="AA66" s="85"/>
      <c r="AB66" s="85"/>
      <c r="AC66" s="85"/>
      <c r="AD66" s="85"/>
    </row>
    <row r="67" s="2" customFormat="1" ht="35" customHeight="1" spans="1:30">
      <c r="A67" s="19" t="s">
        <v>276</v>
      </c>
      <c r="B67" s="19" t="s">
        <v>277</v>
      </c>
      <c r="C67" s="19" t="s">
        <v>278</v>
      </c>
      <c r="D67" s="367" t="s">
        <v>73</v>
      </c>
      <c r="E67" s="19">
        <v>4</v>
      </c>
      <c r="F67" s="20">
        <v>368</v>
      </c>
      <c r="G67" s="20">
        <v>37</v>
      </c>
      <c r="H67" s="20">
        <f t="shared" si="1"/>
        <v>0</v>
      </c>
      <c r="I67" s="20" t="s">
        <v>268</v>
      </c>
      <c r="J67" s="20">
        <v>0</v>
      </c>
      <c r="K67" s="20" t="s">
        <v>44</v>
      </c>
      <c r="L67" s="20">
        <v>0</v>
      </c>
      <c r="M67" s="20" t="s">
        <v>44</v>
      </c>
      <c r="N67" s="20">
        <v>0</v>
      </c>
      <c r="O67" s="20" t="s">
        <v>44</v>
      </c>
      <c r="P67" s="19" t="s">
        <v>74</v>
      </c>
      <c r="Q67" s="85"/>
      <c r="R67" s="85"/>
      <c r="S67" s="85"/>
      <c r="T67" s="85"/>
      <c r="U67" s="85"/>
      <c r="V67" s="85"/>
      <c r="W67" s="85"/>
      <c r="X67" s="85"/>
      <c r="Y67" s="85"/>
      <c r="Z67" s="85"/>
      <c r="AA67" s="85"/>
      <c r="AB67" s="85"/>
      <c r="AC67" s="85"/>
      <c r="AD67" s="85"/>
    </row>
    <row r="68" s="2" customFormat="1" ht="35" customHeight="1" spans="1:30">
      <c r="A68" s="19" t="s">
        <v>279</v>
      </c>
      <c r="B68" s="19" t="s">
        <v>280</v>
      </c>
      <c r="C68" s="19" t="s">
        <v>281</v>
      </c>
      <c r="D68" s="367" t="s">
        <v>73</v>
      </c>
      <c r="E68" s="19">
        <v>1</v>
      </c>
      <c r="F68" s="20">
        <v>210</v>
      </c>
      <c r="G68" s="20">
        <v>21</v>
      </c>
      <c r="H68" s="20">
        <f t="shared" si="1"/>
        <v>0</v>
      </c>
      <c r="I68" s="20" t="s">
        <v>268</v>
      </c>
      <c r="J68" s="20">
        <v>0</v>
      </c>
      <c r="K68" s="20" t="s">
        <v>44</v>
      </c>
      <c r="L68" s="20">
        <v>0</v>
      </c>
      <c r="M68" s="20" t="s">
        <v>44</v>
      </c>
      <c r="N68" s="20">
        <v>0</v>
      </c>
      <c r="O68" s="20" t="s">
        <v>44</v>
      </c>
      <c r="P68" s="19" t="s">
        <v>74</v>
      </c>
      <c r="Q68" s="85"/>
      <c r="R68" s="85"/>
      <c r="S68" s="85"/>
      <c r="T68" s="85"/>
      <c r="U68" s="85"/>
      <c r="V68" s="85"/>
      <c r="W68" s="85"/>
      <c r="X68" s="85"/>
      <c r="Y68" s="85"/>
      <c r="Z68" s="85"/>
      <c r="AA68" s="85"/>
      <c r="AB68" s="85"/>
      <c r="AC68" s="85"/>
      <c r="AD68" s="85"/>
    </row>
    <row r="69" s="2" customFormat="1" ht="35" customHeight="1" spans="1:30">
      <c r="A69" s="19" t="s">
        <v>282</v>
      </c>
      <c r="B69" s="19" t="s">
        <v>283</v>
      </c>
      <c r="C69" s="19" t="s">
        <v>284</v>
      </c>
      <c r="D69" s="367" t="s">
        <v>73</v>
      </c>
      <c r="E69" s="19">
        <v>1</v>
      </c>
      <c r="F69" s="20">
        <v>22</v>
      </c>
      <c r="G69" s="20">
        <v>4</v>
      </c>
      <c r="H69" s="20">
        <f t="shared" si="1"/>
        <v>4</v>
      </c>
      <c r="I69" s="20" t="s">
        <v>268</v>
      </c>
      <c r="J69" s="20">
        <v>0</v>
      </c>
      <c r="K69" s="20" t="s">
        <v>44</v>
      </c>
      <c r="L69" s="20">
        <v>0</v>
      </c>
      <c r="M69" s="20" t="s">
        <v>44</v>
      </c>
      <c r="N69" s="20">
        <v>4</v>
      </c>
      <c r="O69" s="20" t="s">
        <v>240</v>
      </c>
      <c r="P69" s="19" t="s">
        <v>74</v>
      </c>
      <c r="Q69" s="85"/>
      <c r="R69" s="85"/>
      <c r="S69" s="85"/>
      <c r="T69" s="85"/>
      <c r="U69" s="85"/>
      <c r="V69" s="85"/>
      <c r="W69" s="85"/>
      <c r="X69" s="85"/>
      <c r="Y69" s="85"/>
      <c r="Z69" s="85"/>
      <c r="AA69" s="85"/>
      <c r="AB69" s="85"/>
      <c r="AC69" s="85"/>
      <c r="AD69" s="85"/>
    </row>
    <row r="70" s="2" customFormat="1" ht="35" customHeight="1" spans="1:30">
      <c r="A70" s="19" t="s">
        <v>285</v>
      </c>
      <c r="B70" s="19" t="s">
        <v>286</v>
      </c>
      <c r="C70" s="19" t="s">
        <v>287</v>
      </c>
      <c r="D70" s="367" t="s">
        <v>73</v>
      </c>
      <c r="E70" s="19">
        <v>1</v>
      </c>
      <c r="F70" s="20">
        <v>21.7</v>
      </c>
      <c r="G70" s="20">
        <v>2</v>
      </c>
      <c r="H70" s="20">
        <f t="shared" si="1"/>
        <v>0</v>
      </c>
      <c r="I70" s="20" t="s">
        <v>268</v>
      </c>
      <c r="J70" s="20">
        <v>0</v>
      </c>
      <c r="K70" s="20" t="s">
        <v>44</v>
      </c>
      <c r="L70" s="20">
        <v>0</v>
      </c>
      <c r="M70" s="20" t="s">
        <v>44</v>
      </c>
      <c r="N70" s="20">
        <v>0</v>
      </c>
      <c r="O70" s="20" t="s">
        <v>44</v>
      </c>
      <c r="P70" s="19" t="s">
        <v>74</v>
      </c>
      <c r="Q70" s="85"/>
      <c r="R70" s="85"/>
      <c r="S70" s="85"/>
      <c r="T70" s="85"/>
      <c r="U70" s="85"/>
      <c r="V70" s="85"/>
      <c r="W70" s="85"/>
      <c r="X70" s="85"/>
      <c r="Y70" s="85"/>
      <c r="Z70" s="85"/>
      <c r="AA70" s="85"/>
      <c r="AB70" s="85"/>
      <c r="AC70" s="85"/>
      <c r="AD70" s="85"/>
    </row>
    <row r="71" s="2" customFormat="1" ht="35" customHeight="1" spans="1:30">
      <c r="A71" s="19" t="s">
        <v>288</v>
      </c>
      <c r="B71" s="19" t="s">
        <v>289</v>
      </c>
      <c r="C71" s="19" t="s">
        <v>290</v>
      </c>
      <c r="D71" s="367" t="s">
        <v>73</v>
      </c>
      <c r="E71" s="19">
        <v>2</v>
      </c>
      <c r="F71" s="20">
        <v>6</v>
      </c>
      <c r="G71" s="20">
        <v>0.6</v>
      </c>
      <c r="H71" s="20">
        <f t="shared" ref="H71:H134" si="2">J71+L71+N71</f>
        <v>0.6</v>
      </c>
      <c r="I71" s="20" t="s">
        <v>268</v>
      </c>
      <c r="J71" s="20">
        <v>0</v>
      </c>
      <c r="K71" s="20" t="s">
        <v>44</v>
      </c>
      <c r="L71" s="20">
        <v>0</v>
      </c>
      <c r="M71" s="20" t="s">
        <v>44</v>
      </c>
      <c r="N71" s="20">
        <v>0.6</v>
      </c>
      <c r="O71" s="20" t="s">
        <v>291</v>
      </c>
      <c r="P71" s="19" t="s">
        <v>74</v>
      </c>
      <c r="Q71" s="85"/>
      <c r="R71" s="85"/>
      <c r="S71" s="85"/>
      <c r="T71" s="85"/>
      <c r="U71" s="85"/>
      <c r="V71" s="85"/>
      <c r="W71" s="85"/>
      <c r="X71" s="85"/>
      <c r="Y71" s="85"/>
      <c r="Z71" s="85"/>
      <c r="AA71" s="85"/>
      <c r="AB71" s="85"/>
      <c r="AC71" s="85"/>
      <c r="AD71" s="85"/>
    </row>
    <row r="72" s="2" customFormat="1" ht="35" customHeight="1" spans="1:30">
      <c r="A72" s="19" t="s">
        <v>292</v>
      </c>
      <c r="B72" s="19" t="s">
        <v>293</v>
      </c>
      <c r="C72" s="19" t="s">
        <v>294</v>
      </c>
      <c r="D72" s="367" t="s">
        <v>73</v>
      </c>
      <c r="E72" s="19">
        <v>1</v>
      </c>
      <c r="F72" s="20">
        <v>3</v>
      </c>
      <c r="G72" s="20">
        <v>0.3</v>
      </c>
      <c r="H72" s="20">
        <f t="shared" si="2"/>
        <v>0.3</v>
      </c>
      <c r="I72" s="20" t="s">
        <v>268</v>
      </c>
      <c r="J72" s="20">
        <v>0</v>
      </c>
      <c r="K72" s="20" t="s">
        <v>44</v>
      </c>
      <c r="L72" s="20">
        <v>0</v>
      </c>
      <c r="M72" s="20" t="s">
        <v>44</v>
      </c>
      <c r="N72" s="20">
        <v>0.3</v>
      </c>
      <c r="O72" s="20" t="s">
        <v>295</v>
      </c>
      <c r="P72" s="19" t="s">
        <v>74</v>
      </c>
      <c r="Q72" s="85"/>
      <c r="R72" s="85"/>
      <c r="S72" s="85"/>
      <c r="T72" s="85"/>
      <c r="U72" s="85"/>
      <c r="V72" s="85"/>
      <c r="W72" s="85"/>
      <c r="X72" s="85"/>
      <c r="Y72" s="85"/>
      <c r="Z72" s="85"/>
      <c r="AA72" s="85"/>
      <c r="AB72" s="85"/>
      <c r="AC72" s="85"/>
      <c r="AD72" s="85"/>
    </row>
    <row r="73" s="2" customFormat="1" ht="35" customHeight="1" spans="1:30">
      <c r="A73" s="19" t="s">
        <v>296</v>
      </c>
      <c r="B73" s="19" t="s">
        <v>297</v>
      </c>
      <c r="C73" s="19" t="s">
        <v>298</v>
      </c>
      <c r="D73" s="367" t="s">
        <v>73</v>
      </c>
      <c r="E73" s="19">
        <v>1</v>
      </c>
      <c r="F73" s="20">
        <v>40</v>
      </c>
      <c r="G73" s="20">
        <v>4</v>
      </c>
      <c r="H73" s="20">
        <f t="shared" si="2"/>
        <v>0</v>
      </c>
      <c r="I73" s="20" t="s">
        <v>268</v>
      </c>
      <c r="J73" s="20">
        <v>0</v>
      </c>
      <c r="K73" s="20" t="s">
        <v>44</v>
      </c>
      <c r="L73" s="20">
        <v>0</v>
      </c>
      <c r="M73" s="20" t="s">
        <v>44</v>
      </c>
      <c r="N73" s="20">
        <v>0</v>
      </c>
      <c r="O73" s="20" t="s">
        <v>44</v>
      </c>
      <c r="P73" s="19" t="s">
        <v>74</v>
      </c>
      <c r="Q73" s="85"/>
      <c r="R73" s="85"/>
      <c r="S73" s="85"/>
      <c r="T73" s="85"/>
      <c r="U73" s="85"/>
      <c r="V73" s="85"/>
      <c r="W73" s="85"/>
      <c r="X73" s="85"/>
      <c r="Y73" s="85"/>
      <c r="Z73" s="85"/>
      <c r="AA73" s="85"/>
      <c r="AB73" s="85"/>
      <c r="AC73" s="85"/>
      <c r="AD73" s="85"/>
    </row>
    <row r="74" s="2" customFormat="1" ht="35" customHeight="1" spans="1:30">
      <c r="A74" s="19" t="s">
        <v>299</v>
      </c>
      <c r="B74" s="19" t="s">
        <v>297</v>
      </c>
      <c r="C74" s="19" t="s">
        <v>300</v>
      </c>
      <c r="D74" s="367" t="s">
        <v>73</v>
      </c>
      <c r="E74" s="19">
        <v>1</v>
      </c>
      <c r="F74" s="20">
        <v>33</v>
      </c>
      <c r="G74" s="20">
        <v>4</v>
      </c>
      <c r="H74" s="20">
        <f t="shared" si="2"/>
        <v>0</v>
      </c>
      <c r="I74" s="20" t="s">
        <v>268</v>
      </c>
      <c r="J74" s="20">
        <v>0</v>
      </c>
      <c r="K74" s="20" t="s">
        <v>44</v>
      </c>
      <c r="L74" s="20">
        <v>0</v>
      </c>
      <c r="M74" s="20" t="s">
        <v>44</v>
      </c>
      <c r="N74" s="20">
        <v>0</v>
      </c>
      <c r="O74" s="20" t="s">
        <v>44</v>
      </c>
      <c r="P74" s="19" t="s">
        <v>74</v>
      </c>
      <c r="Q74" s="85"/>
      <c r="R74" s="85"/>
      <c r="S74" s="85"/>
      <c r="T74" s="85"/>
      <c r="U74" s="85"/>
      <c r="V74" s="85"/>
      <c r="W74" s="85"/>
      <c r="X74" s="85"/>
      <c r="Y74" s="85"/>
      <c r="Z74" s="85"/>
      <c r="AA74" s="85"/>
      <c r="AB74" s="85"/>
      <c r="AC74" s="85"/>
      <c r="AD74" s="85"/>
    </row>
    <row r="75" s="2" customFormat="1" ht="35" customHeight="1" spans="1:30">
      <c r="A75" s="19" t="s">
        <v>301</v>
      </c>
      <c r="B75" s="19" t="s">
        <v>302</v>
      </c>
      <c r="C75" s="19" t="s">
        <v>303</v>
      </c>
      <c r="D75" s="367" t="s">
        <v>73</v>
      </c>
      <c r="E75" s="19">
        <v>6</v>
      </c>
      <c r="F75" s="20">
        <v>6</v>
      </c>
      <c r="G75" s="20">
        <v>0.6</v>
      </c>
      <c r="H75" s="20">
        <f t="shared" si="2"/>
        <v>0</v>
      </c>
      <c r="I75" s="20" t="s">
        <v>268</v>
      </c>
      <c r="J75" s="20">
        <v>0</v>
      </c>
      <c r="K75" s="20" t="s">
        <v>44</v>
      </c>
      <c r="L75" s="20">
        <v>0</v>
      </c>
      <c r="M75" s="20" t="s">
        <v>44</v>
      </c>
      <c r="N75" s="20">
        <v>0</v>
      </c>
      <c r="O75" s="20" t="s">
        <v>44</v>
      </c>
      <c r="P75" s="19" t="s">
        <v>74</v>
      </c>
      <c r="Q75" s="85"/>
      <c r="R75" s="85"/>
      <c r="S75" s="85"/>
      <c r="T75" s="85"/>
      <c r="U75" s="85"/>
      <c r="V75" s="85"/>
      <c r="W75" s="85"/>
      <c r="X75" s="85"/>
      <c r="Y75" s="85"/>
      <c r="Z75" s="85"/>
      <c r="AA75" s="85"/>
      <c r="AB75" s="85"/>
      <c r="AC75" s="85"/>
      <c r="AD75" s="85"/>
    </row>
    <row r="76" s="2" customFormat="1" ht="35" customHeight="1" spans="1:30">
      <c r="A76" s="19" t="s">
        <v>304</v>
      </c>
      <c r="B76" s="19" t="s">
        <v>302</v>
      </c>
      <c r="C76" s="19" t="s">
        <v>305</v>
      </c>
      <c r="D76" s="367" t="s">
        <v>73</v>
      </c>
      <c r="E76" s="19">
        <v>3</v>
      </c>
      <c r="F76" s="20">
        <v>6</v>
      </c>
      <c r="G76" s="20">
        <v>0.6</v>
      </c>
      <c r="H76" s="20">
        <f t="shared" si="2"/>
        <v>0</v>
      </c>
      <c r="I76" s="20" t="s">
        <v>268</v>
      </c>
      <c r="J76" s="20">
        <v>0</v>
      </c>
      <c r="K76" s="20" t="s">
        <v>44</v>
      </c>
      <c r="L76" s="20">
        <v>0</v>
      </c>
      <c r="M76" s="20" t="s">
        <v>44</v>
      </c>
      <c r="N76" s="20">
        <v>0</v>
      </c>
      <c r="O76" s="20" t="s">
        <v>44</v>
      </c>
      <c r="P76" s="19" t="s">
        <v>74</v>
      </c>
      <c r="Q76" s="85"/>
      <c r="R76" s="85"/>
      <c r="S76" s="85"/>
      <c r="T76" s="85"/>
      <c r="U76" s="85"/>
      <c r="V76" s="85"/>
      <c r="W76" s="85"/>
      <c r="X76" s="85"/>
      <c r="Y76" s="85"/>
      <c r="Z76" s="85"/>
      <c r="AA76" s="85"/>
      <c r="AB76" s="85"/>
      <c r="AC76" s="85"/>
      <c r="AD76" s="85"/>
    </row>
    <row r="77" s="2" customFormat="1" ht="35" customHeight="1" spans="1:30">
      <c r="A77" s="19" t="s">
        <v>306</v>
      </c>
      <c r="B77" s="19" t="s">
        <v>297</v>
      </c>
      <c r="C77" s="19" t="s">
        <v>307</v>
      </c>
      <c r="D77" s="367" t="s">
        <v>73</v>
      </c>
      <c r="E77" s="19">
        <v>4</v>
      </c>
      <c r="F77" s="20">
        <v>4</v>
      </c>
      <c r="G77" s="20">
        <v>0.6</v>
      </c>
      <c r="H77" s="20">
        <f t="shared" si="2"/>
        <v>0</v>
      </c>
      <c r="I77" s="20" t="s">
        <v>268</v>
      </c>
      <c r="J77" s="20">
        <v>0</v>
      </c>
      <c r="K77" s="20" t="s">
        <v>44</v>
      </c>
      <c r="L77" s="20">
        <v>0</v>
      </c>
      <c r="M77" s="20" t="s">
        <v>44</v>
      </c>
      <c r="N77" s="20">
        <v>0</v>
      </c>
      <c r="O77" s="20" t="s">
        <v>44</v>
      </c>
      <c r="P77" s="19" t="s">
        <v>74</v>
      </c>
      <c r="Q77" s="85"/>
      <c r="R77" s="85"/>
      <c r="S77" s="85"/>
      <c r="T77" s="85"/>
      <c r="U77" s="85"/>
      <c r="V77" s="85"/>
      <c r="W77" s="85"/>
      <c r="X77" s="85"/>
      <c r="Y77" s="85"/>
      <c r="Z77" s="85"/>
      <c r="AA77" s="85"/>
      <c r="AB77" s="85"/>
      <c r="AC77" s="85"/>
      <c r="AD77" s="85"/>
    </row>
    <row r="78" s="2" customFormat="1" ht="35" customHeight="1" spans="1:30">
      <c r="A78" s="19" t="s">
        <v>308</v>
      </c>
      <c r="B78" s="19" t="s">
        <v>302</v>
      </c>
      <c r="C78" s="19" t="s">
        <v>309</v>
      </c>
      <c r="D78" s="367" t="s">
        <v>73</v>
      </c>
      <c r="E78" s="19">
        <v>2</v>
      </c>
      <c r="F78" s="20">
        <v>4</v>
      </c>
      <c r="G78" s="20">
        <v>0.6</v>
      </c>
      <c r="H78" s="20">
        <f t="shared" si="2"/>
        <v>0</v>
      </c>
      <c r="I78" s="20" t="s">
        <v>268</v>
      </c>
      <c r="J78" s="20">
        <v>0</v>
      </c>
      <c r="K78" s="20" t="s">
        <v>44</v>
      </c>
      <c r="L78" s="20">
        <v>0</v>
      </c>
      <c r="M78" s="20" t="s">
        <v>44</v>
      </c>
      <c r="N78" s="20">
        <v>0</v>
      </c>
      <c r="O78" s="20" t="s">
        <v>44</v>
      </c>
      <c r="P78" s="19" t="s">
        <v>74</v>
      </c>
      <c r="Q78" s="85"/>
      <c r="R78" s="85"/>
      <c r="S78" s="85"/>
      <c r="T78" s="85"/>
      <c r="U78" s="85"/>
      <c r="V78" s="85"/>
      <c r="W78" s="85"/>
      <c r="X78" s="85"/>
      <c r="Y78" s="85"/>
      <c r="Z78" s="85"/>
      <c r="AA78" s="85"/>
      <c r="AB78" s="85"/>
      <c r="AC78" s="85"/>
      <c r="AD78" s="85"/>
    </row>
    <row r="79" s="2" customFormat="1" ht="35" customHeight="1" spans="1:30">
      <c r="A79" s="19" t="s">
        <v>310</v>
      </c>
      <c r="B79" s="19" t="s">
        <v>302</v>
      </c>
      <c r="C79" s="19" t="s">
        <v>311</v>
      </c>
      <c r="D79" s="367" t="s">
        <v>73</v>
      </c>
      <c r="E79" s="19">
        <v>2</v>
      </c>
      <c r="F79" s="20">
        <v>4</v>
      </c>
      <c r="G79" s="20">
        <v>0.6</v>
      </c>
      <c r="H79" s="20">
        <f t="shared" si="2"/>
        <v>0</v>
      </c>
      <c r="I79" s="20" t="s">
        <v>268</v>
      </c>
      <c r="J79" s="20">
        <v>0</v>
      </c>
      <c r="K79" s="20" t="s">
        <v>44</v>
      </c>
      <c r="L79" s="20">
        <v>0</v>
      </c>
      <c r="M79" s="20" t="s">
        <v>44</v>
      </c>
      <c r="N79" s="20">
        <v>0</v>
      </c>
      <c r="O79" s="20" t="s">
        <v>44</v>
      </c>
      <c r="P79" s="19" t="s">
        <v>74</v>
      </c>
      <c r="Q79" s="85"/>
      <c r="R79" s="85"/>
      <c r="S79" s="85"/>
      <c r="T79" s="85"/>
      <c r="U79" s="85"/>
      <c r="V79" s="85"/>
      <c r="W79" s="85"/>
      <c r="X79" s="85"/>
      <c r="Y79" s="85"/>
      <c r="Z79" s="85"/>
      <c r="AA79" s="85"/>
      <c r="AB79" s="85"/>
      <c r="AC79" s="85"/>
      <c r="AD79" s="85"/>
    </row>
    <row r="80" s="2" customFormat="1" ht="35" customHeight="1" spans="1:30">
      <c r="A80" s="19" t="s">
        <v>312</v>
      </c>
      <c r="B80" s="19" t="s">
        <v>297</v>
      </c>
      <c r="C80" s="19" t="s">
        <v>313</v>
      </c>
      <c r="D80" s="367" t="s">
        <v>73</v>
      </c>
      <c r="E80" s="19">
        <v>3</v>
      </c>
      <c r="F80" s="20">
        <v>3</v>
      </c>
      <c r="G80" s="20">
        <v>0.4</v>
      </c>
      <c r="H80" s="20">
        <f t="shared" si="2"/>
        <v>0</v>
      </c>
      <c r="I80" s="20" t="s">
        <v>268</v>
      </c>
      <c r="J80" s="20">
        <v>0</v>
      </c>
      <c r="K80" s="20" t="s">
        <v>44</v>
      </c>
      <c r="L80" s="20">
        <v>0</v>
      </c>
      <c r="M80" s="20" t="s">
        <v>44</v>
      </c>
      <c r="N80" s="20">
        <v>0</v>
      </c>
      <c r="O80" s="20" t="s">
        <v>44</v>
      </c>
      <c r="P80" s="19" t="s">
        <v>74</v>
      </c>
      <c r="Q80" s="85"/>
      <c r="R80" s="85"/>
      <c r="S80" s="85"/>
      <c r="T80" s="85"/>
      <c r="U80" s="85"/>
      <c r="V80" s="85"/>
      <c r="W80" s="85"/>
      <c r="X80" s="85"/>
      <c r="Y80" s="85"/>
      <c r="Z80" s="85"/>
      <c r="AA80" s="85"/>
      <c r="AB80" s="85"/>
      <c r="AC80" s="85"/>
      <c r="AD80" s="85"/>
    </row>
    <row r="81" s="2" customFormat="1" ht="35" customHeight="1" spans="1:30">
      <c r="A81" s="19" t="s">
        <v>314</v>
      </c>
      <c r="B81" s="19" t="s">
        <v>302</v>
      </c>
      <c r="C81" s="19" t="s">
        <v>315</v>
      </c>
      <c r="D81" s="367" t="s">
        <v>73</v>
      </c>
      <c r="E81" s="19">
        <v>1</v>
      </c>
      <c r="F81" s="20">
        <v>3</v>
      </c>
      <c r="G81" s="20">
        <v>0.4</v>
      </c>
      <c r="H81" s="20">
        <f t="shared" si="2"/>
        <v>0</v>
      </c>
      <c r="I81" s="20" t="s">
        <v>268</v>
      </c>
      <c r="J81" s="20">
        <v>0</v>
      </c>
      <c r="K81" s="20" t="s">
        <v>44</v>
      </c>
      <c r="L81" s="20">
        <v>0</v>
      </c>
      <c r="M81" s="20" t="s">
        <v>44</v>
      </c>
      <c r="N81" s="20">
        <v>0</v>
      </c>
      <c r="O81" s="20" t="s">
        <v>44</v>
      </c>
      <c r="P81" s="19" t="s">
        <v>74</v>
      </c>
      <c r="Q81" s="85"/>
      <c r="R81" s="85"/>
      <c r="S81" s="85"/>
      <c r="T81" s="85"/>
      <c r="U81" s="85"/>
      <c r="V81" s="85"/>
      <c r="W81" s="85"/>
      <c r="X81" s="85"/>
      <c r="Y81" s="85"/>
      <c r="Z81" s="85"/>
      <c r="AA81" s="85"/>
      <c r="AB81" s="85"/>
      <c r="AC81" s="85"/>
      <c r="AD81" s="85"/>
    </row>
    <row r="82" s="2" customFormat="1" ht="35" customHeight="1" spans="1:30">
      <c r="A82" s="19" t="s">
        <v>316</v>
      </c>
      <c r="B82" s="19" t="s">
        <v>297</v>
      </c>
      <c r="C82" s="19" t="s">
        <v>317</v>
      </c>
      <c r="D82" s="367" t="s">
        <v>73</v>
      </c>
      <c r="E82" s="19">
        <v>4</v>
      </c>
      <c r="F82" s="20">
        <v>2</v>
      </c>
      <c r="G82" s="20">
        <v>0.4</v>
      </c>
      <c r="H82" s="20">
        <f t="shared" si="2"/>
        <v>0</v>
      </c>
      <c r="I82" s="20" t="s">
        <v>268</v>
      </c>
      <c r="J82" s="20">
        <v>0</v>
      </c>
      <c r="K82" s="20" t="s">
        <v>44</v>
      </c>
      <c r="L82" s="20">
        <v>0</v>
      </c>
      <c r="M82" s="20" t="s">
        <v>44</v>
      </c>
      <c r="N82" s="20">
        <v>0</v>
      </c>
      <c r="O82" s="20" t="s">
        <v>44</v>
      </c>
      <c r="P82" s="19" t="s">
        <v>74</v>
      </c>
      <c r="Q82" s="85"/>
      <c r="R82" s="85"/>
      <c r="S82" s="85"/>
      <c r="T82" s="85"/>
      <c r="U82" s="85"/>
      <c r="V82" s="85"/>
      <c r="W82" s="85"/>
      <c r="X82" s="85"/>
      <c r="Y82" s="85"/>
      <c r="Z82" s="85"/>
      <c r="AA82" s="85"/>
      <c r="AB82" s="85"/>
      <c r="AC82" s="85"/>
      <c r="AD82" s="85"/>
    </row>
    <row r="83" s="2" customFormat="1" ht="35" customHeight="1" spans="1:30">
      <c r="A83" s="19" t="s">
        <v>318</v>
      </c>
      <c r="B83" s="19" t="s">
        <v>302</v>
      </c>
      <c r="C83" s="19" t="s">
        <v>319</v>
      </c>
      <c r="D83" s="367" t="s">
        <v>73</v>
      </c>
      <c r="E83" s="19">
        <v>1</v>
      </c>
      <c r="F83" s="20">
        <v>2</v>
      </c>
      <c r="G83" s="20">
        <v>0.4</v>
      </c>
      <c r="H83" s="20">
        <f t="shared" si="2"/>
        <v>0</v>
      </c>
      <c r="I83" s="20" t="s">
        <v>268</v>
      </c>
      <c r="J83" s="20">
        <v>0</v>
      </c>
      <c r="K83" s="20" t="s">
        <v>44</v>
      </c>
      <c r="L83" s="20">
        <v>0</v>
      </c>
      <c r="M83" s="20" t="s">
        <v>44</v>
      </c>
      <c r="N83" s="20">
        <v>0</v>
      </c>
      <c r="O83" s="20" t="s">
        <v>44</v>
      </c>
      <c r="P83" s="19" t="s">
        <v>74</v>
      </c>
      <c r="Q83" s="85"/>
      <c r="R83" s="85"/>
      <c r="S83" s="85"/>
      <c r="T83" s="85"/>
      <c r="U83" s="85"/>
      <c r="V83" s="85"/>
      <c r="W83" s="85"/>
      <c r="X83" s="85"/>
      <c r="Y83" s="85"/>
      <c r="Z83" s="85"/>
      <c r="AA83" s="85"/>
      <c r="AB83" s="85"/>
      <c r="AC83" s="85"/>
      <c r="AD83" s="85"/>
    </row>
    <row r="84" s="2" customFormat="1" ht="35" customHeight="1" spans="1:30">
      <c r="A84" s="19" t="s">
        <v>320</v>
      </c>
      <c r="B84" s="19" t="s">
        <v>302</v>
      </c>
      <c r="C84" s="19" t="s">
        <v>321</v>
      </c>
      <c r="D84" s="367" t="s">
        <v>73</v>
      </c>
      <c r="E84" s="19">
        <v>2</v>
      </c>
      <c r="F84" s="20">
        <v>2</v>
      </c>
      <c r="G84" s="20">
        <v>0.2</v>
      </c>
      <c r="H84" s="20">
        <f t="shared" si="2"/>
        <v>0</v>
      </c>
      <c r="I84" s="20" t="s">
        <v>268</v>
      </c>
      <c r="J84" s="20">
        <v>0</v>
      </c>
      <c r="K84" s="20" t="s">
        <v>44</v>
      </c>
      <c r="L84" s="20">
        <v>0</v>
      </c>
      <c r="M84" s="20" t="s">
        <v>44</v>
      </c>
      <c r="N84" s="20">
        <v>0</v>
      </c>
      <c r="O84" s="20" t="s">
        <v>44</v>
      </c>
      <c r="P84" s="19" t="s">
        <v>74</v>
      </c>
      <c r="Q84" s="85"/>
      <c r="R84" s="85"/>
      <c r="S84" s="85"/>
      <c r="T84" s="85"/>
      <c r="U84" s="85"/>
      <c r="V84" s="85"/>
      <c r="W84" s="85"/>
      <c r="X84" s="85"/>
      <c r="Y84" s="85"/>
      <c r="Z84" s="85"/>
      <c r="AA84" s="85"/>
      <c r="AB84" s="85"/>
      <c r="AC84" s="85"/>
      <c r="AD84" s="85"/>
    </row>
    <row r="85" s="2" customFormat="1" ht="35" customHeight="1" spans="1:30">
      <c r="A85" s="19" t="s">
        <v>322</v>
      </c>
      <c r="B85" s="19" t="s">
        <v>297</v>
      </c>
      <c r="C85" s="19" t="s">
        <v>323</v>
      </c>
      <c r="D85" s="367" t="s">
        <v>73</v>
      </c>
      <c r="E85" s="19">
        <v>3</v>
      </c>
      <c r="F85" s="20">
        <v>1.5</v>
      </c>
      <c r="G85" s="20">
        <v>0.2</v>
      </c>
      <c r="H85" s="20">
        <f t="shared" si="2"/>
        <v>0</v>
      </c>
      <c r="I85" s="20" t="s">
        <v>268</v>
      </c>
      <c r="J85" s="20">
        <v>0</v>
      </c>
      <c r="K85" s="20" t="s">
        <v>44</v>
      </c>
      <c r="L85" s="20">
        <v>0</v>
      </c>
      <c r="M85" s="20" t="s">
        <v>44</v>
      </c>
      <c r="N85" s="20">
        <v>0</v>
      </c>
      <c r="O85" s="20" t="s">
        <v>44</v>
      </c>
      <c r="P85" s="19" t="s">
        <v>74</v>
      </c>
      <c r="Q85" s="85"/>
      <c r="R85" s="85"/>
      <c r="S85" s="85"/>
      <c r="T85" s="85"/>
      <c r="U85" s="85"/>
      <c r="V85" s="85"/>
      <c r="W85" s="85"/>
      <c r="X85" s="85"/>
      <c r="Y85" s="85"/>
      <c r="Z85" s="85"/>
      <c r="AA85" s="85"/>
      <c r="AB85" s="85"/>
      <c r="AC85" s="85"/>
      <c r="AD85" s="85"/>
    </row>
    <row r="86" s="2" customFormat="1" ht="35" customHeight="1" spans="1:30">
      <c r="A86" s="19" t="s">
        <v>324</v>
      </c>
      <c r="B86" s="19" t="s">
        <v>302</v>
      </c>
      <c r="C86" s="19" t="s">
        <v>325</v>
      </c>
      <c r="D86" s="367" t="s">
        <v>73</v>
      </c>
      <c r="E86" s="19">
        <v>2</v>
      </c>
      <c r="F86" s="20">
        <v>1.5</v>
      </c>
      <c r="G86" s="20">
        <v>0.2</v>
      </c>
      <c r="H86" s="20">
        <f t="shared" si="2"/>
        <v>0</v>
      </c>
      <c r="I86" s="20" t="s">
        <v>268</v>
      </c>
      <c r="J86" s="20">
        <v>0</v>
      </c>
      <c r="K86" s="20" t="s">
        <v>44</v>
      </c>
      <c r="L86" s="20">
        <v>0</v>
      </c>
      <c r="M86" s="20" t="s">
        <v>44</v>
      </c>
      <c r="N86" s="20">
        <v>0</v>
      </c>
      <c r="O86" s="20" t="s">
        <v>44</v>
      </c>
      <c r="P86" s="19" t="s">
        <v>74</v>
      </c>
      <c r="Q86" s="85"/>
      <c r="R86" s="85"/>
      <c r="S86" s="85"/>
      <c r="T86" s="85"/>
      <c r="U86" s="85"/>
      <c r="V86" s="85"/>
      <c r="W86" s="85"/>
      <c r="X86" s="85"/>
      <c r="Y86" s="85"/>
      <c r="Z86" s="85"/>
      <c r="AA86" s="85"/>
      <c r="AB86" s="85"/>
      <c r="AC86" s="85"/>
      <c r="AD86" s="85"/>
    </row>
    <row r="87" s="2" customFormat="1" ht="35" customHeight="1" spans="1:30">
      <c r="A87" s="19" t="s">
        <v>326</v>
      </c>
      <c r="B87" s="19" t="s">
        <v>297</v>
      </c>
      <c r="C87" s="19" t="s">
        <v>327</v>
      </c>
      <c r="D87" s="367" t="s">
        <v>73</v>
      </c>
      <c r="E87" s="19">
        <v>3</v>
      </c>
      <c r="F87" s="20">
        <v>1.5</v>
      </c>
      <c r="G87" s="20">
        <v>0.2</v>
      </c>
      <c r="H87" s="20">
        <f t="shared" si="2"/>
        <v>0</v>
      </c>
      <c r="I87" s="20" t="s">
        <v>268</v>
      </c>
      <c r="J87" s="20">
        <v>0</v>
      </c>
      <c r="K87" s="20" t="s">
        <v>44</v>
      </c>
      <c r="L87" s="20">
        <v>0</v>
      </c>
      <c r="M87" s="20" t="s">
        <v>44</v>
      </c>
      <c r="N87" s="20">
        <v>0</v>
      </c>
      <c r="O87" s="20" t="s">
        <v>44</v>
      </c>
      <c r="P87" s="19" t="s">
        <v>74</v>
      </c>
      <c r="Q87" s="85"/>
      <c r="R87" s="85"/>
      <c r="S87" s="85"/>
      <c r="T87" s="85"/>
      <c r="U87" s="85"/>
      <c r="V87" s="85"/>
      <c r="W87" s="85"/>
      <c r="X87" s="85"/>
      <c r="Y87" s="85"/>
      <c r="Z87" s="85"/>
      <c r="AA87" s="85"/>
      <c r="AB87" s="85"/>
      <c r="AC87" s="85"/>
      <c r="AD87" s="85"/>
    </row>
    <row r="88" s="2" customFormat="1" ht="35" customHeight="1" spans="1:30">
      <c r="A88" s="19" t="s">
        <v>328</v>
      </c>
      <c r="B88" s="19" t="s">
        <v>302</v>
      </c>
      <c r="C88" s="19" t="s">
        <v>329</v>
      </c>
      <c r="D88" s="367" t="s">
        <v>73</v>
      </c>
      <c r="E88" s="19">
        <v>3</v>
      </c>
      <c r="F88" s="20">
        <v>1.5</v>
      </c>
      <c r="G88" s="20">
        <v>0.2</v>
      </c>
      <c r="H88" s="20">
        <f t="shared" si="2"/>
        <v>0</v>
      </c>
      <c r="I88" s="20" t="s">
        <v>268</v>
      </c>
      <c r="J88" s="20">
        <v>0</v>
      </c>
      <c r="K88" s="20" t="s">
        <v>44</v>
      </c>
      <c r="L88" s="20">
        <v>0</v>
      </c>
      <c r="M88" s="20" t="s">
        <v>44</v>
      </c>
      <c r="N88" s="20">
        <v>0</v>
      </c>
      <c r="O88" s="20" t="s">
        <v>44</v>
      </c>
      <c r="P88" s="19" t="s">
        <v>74</v>
      </c>
      <c r="Q88" s="85"/>
      <c r="R88" s="85"/>
      <c r="S88" s="85"/>
      <c r="T88" s="85"/>
      <c r="U88" s="85"/>
      <c r="V88" s="85"/>
      <c r="W88" s="85"/>
      <c r="X88" s="85"/>
      <c r="Y88" s="85"/>
      <c r="Z88" s="85"/>
      <c r="AA88" s="85"/>
      <c r="AB88" s="85"/>
      <c r="AC88" s="85"/>
      <c r="AD88" s="85"/>
    </row>
    <row r="89" s="2" customFormat="1" ht="35" customHeight="1" spans="1:30">
      <c r="A89" s="19" t="s">
        <v>330</v>
      </c>
      <c r="B89" s="19" t="s">
        <v>297</v>
      </c>
      <c r="C89" s="19" t="s">
        <v>331</v>
      </c>
      <c r="D89" s="367" t="s">
        <v>73</v>
      </c>
      <c r="E89" s="19">
        <v>3</v>
      </c>
      <c r="F89" s="20">
        <v>1.5</v>
      </c>
      <c r="G89" s="20">
        <v>0.2</v>
      </c>
      <c r="H89" s="20">
        <f t="shared" si="2"/>
        <v>0</v>
      </c>
      <c r="I89" s="20" t="s">
        <v>268</v>
      </c>
      <c r="J89" s="20">
        <v>0</v>
      </c>
      <c r="K89" s="20" t="s">
        <v>44</v>
      </c>
      <c r="L89" s="20">
        <v>0</v>
      </c>
      <c r="M89" s="20" t="s">
        <v>44</v>
      </c>
      <c r="N89" s="20">
        <v>0</v>
      </c>
      <c r="O89" s="20" t="s">
        <v>44</v>
      </c>
      <c r="P89" s="19" t="s">
        <v>74</v>
      </c>
      <c r="Q89" s="85"/>
      <c r="R89" s="85"/>
      <c r="S89" s="85"/>
      <c r="T89" s="85"/>
      <c r="U89" s="85"/>
      <c r="V89" s="85"/>
      <c r="W89" s="85"/>
      <c r="X89" s="85"/>
      <c r="Y89" s="85"/>
      <c r="Z89" s="85"/>
      <c r="AA89" s="85"/>
      <c r="AB89" s="85"/>
      <c r="AC89" s="85"/>
      <c r="AD89" s="85"/>
    </row>
    <row r="90" s="2" customFormat="1" ht="35" customHeight="1" spans="1:30">
      <c r="A90" s="19" t="s">
        <v>332</v>
      </c>
      <c r="B90" s="19" t="s">
        <v>302</v>
      </c>
      <c r="C90" s="19" t="s">
        <v>333</v>
      </c>
      <c r="D90" s="367" t="s">
        <v>73</v>
      </c>
      <c r="E90" s="19">
        <v>3</v>
      </c>
      <c r="F90" s="20">
        <v>1.2</v>
      </c>
      <c r="G90" s="20">
        <v>0.2</v>
      </c>
      <c r="H90" s="20">
        <f t="shared" si="2"/>
        <v>0</v>
      </c>
      <c r="I90" s="20" t="s">
        <v>268</v>
      </c>
      <c r="J90" s="20">
        <v>0</v>
      </c>
      <c r="K90" s="20" t="s">
        <v>44</v>
      </c>
      <c r="L90" s="20">
        <v>0</v>
      </c>
      <c r="M90" s="20" t="s">
        <v>44</v>
      </c>
      <c r="N90" s="20">
        <v>0</v>
      </c>
      <c r="O90" s="20" t="s">
        <v>44</v>
      </c>
      <c r="P90" s="19" t="s">
        <v>74</v>
      </c>
      <c r="Q90" s="85"/>
      <c r="R90" s="85"/>
      <c r="S90" s="85"/>
      <c r="T90" s="85"/>
      <c r="U90" s="85"/>
      <c r="V90" s="85"/>
      <c r="W90" s="85"/>
      <c r="X90" s="85"/>
      <c r="Y90" s="85"/>
      <c r="Z90" s="85"/>
      <c r="AA90" s="85"/>
      <c r="AB90" s="85"/>
      <c r="AC90" s="85"/>
      <c r="AD90" s="85"/>
    </row>
    <row r="91" s="2" customFormat="1" ht="35" customHeight="1" spans="1:30">
      <c r="A91" s="19" t="s">
        <v>334</v>
      </c>
      <c r="B91" s="19" t="s">
        <v>335</v>
      </c>
      <c r="C91" s="19" t="s">
        <v>336</v>
      </c>
      <c r="D91" s="367" t="s">
        <v>73</v>
      </c>
      <c r="E91" s="19">
        <v>3</v>
      </c>
      <c r="F91" s="20">
        <v>1</v>
      </c>
      <c r="G91" s="20">
        <v>0.2</v>
      </c>
      <c r="H91" s="20">
        <f t="shared" si="2"/>
        <v>0</v>
      </c>
      <c r="I91" s="20" t="s">
        <v>268</v>
      </c>
      <c r="J91" s="20">
        <v>0</v>
      </c>
      <c r="K91" s="20" t="s">
        <v>44</v>
      </c>
      <c r="L91" s="20">
        <v>0</v>
      </c>
      <c r="M91" s="20" t="s">
        <v>44</v>
      </c>
      <c r="N91" s="20">
        <v>0</v>
      </c>
      <c r="O91" s="20" t="s">
        <v>44</v>
      </c>
      <c r="P91" s="19" t="s">
        <v>74</v>
      </c>
      <c r="Q91" s="85"/>
      <c r="R91" s="85"/>
      <c r="S91" s="85"/>
      <c r="T91" s="85"/>
      <c r="U91" s="85"/>
      <c r="V91" s="85"/>
      <c r="W91" s="85"/>
      <c r="X91" s="85"/>
      <c r="Y91" s="85"/>
      <c r="Z91" s="85"/>
      <c r="AA91" s="85"/>
      <c r="AB91" s="85"/>
      <c r="AC91" s="85"/>
      <c r="AD91" s="85"/>
    </row>
    <row r="92" s="2" customFormat="1" ht="35" customHeight="1" spans="1:30">
      <c r="A92" s="19" t="s">
        <v>337</v>
      </c>
      <c r="B92" s="19" t="s">
        <v>302</v>
      </c>
      <c r="C92" s="19" t="s">
        <v>338</v>
      </c>
      <c r="D92" s="367" t="s">
        <v>73</v>
      </c>
      <c r="E92" s="19">
        <v>3</v>
      </c>
      <c r="F92" s="20">
        <v>1</v>
      </c>
      <c r="G92" s="20">
        <v>0.1</v>
      </c>
      <c r="H92" s="20">
        <f t="shared" si="2"/>
        <v>0</v>
      </c>
      <c r="I92" s="20" t="s">
        <v>268</v>
      </c>
      <c r="J92" s="20">
        <v>0</v>
      </c>
      <c r="K92" s="20" t="s">
        <v>44</v>
      </c>
      <c r="L92" s="20">
        <v>0</v>
      </c>
      <c r="M92" s="20" t="s">
        <v>44</v>
      </c>
      <c r="N92" s="20">
        <v>0</v>
      </c>
      <c r="O92" s="20" t="s">
        <v>44</v>
      </c>
      <c r="P92" s="19" t="s">
        <v>74</v>
      </c>
      <c r="Q92" s="85"/>
      <c r="R92" s="85"/>
      <c r="S92" s="85"/>
      <c r="T92" s="85"/>
      <c r="U92" s="85"/>
      <c r="V92" s="85"/>
      <c r="W92" s="85"/>
      <c r="X92" s="85"/>
      <c r="Y92" s="85"/>
      <c r="Z92" s="85"/>
      <c r="AA92" s="85"/>
      <c r="AB92" s="85"/>
      <c r="AC92" s="85"/>
      <c r="AD92" s="85"/>
    </row>
    <row r="93" s="2" customFormat="1" ht="35" customHeight="1" spans="1:30">
      <c r="A93" s="19" t="s">
        <v>339</v>
      </c>
      <c r="B93" s="19" t="s">
        <v>302</v>
      </c>
      <c r="C93" s="19" t="s">
        <v>340</v>
      </c>
      <c r="D93" s="367" t="s">
        <v>73</v>
      </c>
      <c r="E93" s="19">
        <v>1</v>
      </c>
      <c r="F93" s="20">
        <v>0.8</v>
      </c>
      <c r="G93" s="20">
        <v>0.1</v>
      </c>
      <c r="H93" s="20">
        <f t="shared" si="2"/>
        <v>0</v>
      </c>
      <c r="I93" s="20" t="s">
        <v>268</v>
      </c>
      <c r="J93" s="20">
        <v>0</v>
      </c>
      <c r="K93" s="20" t="s">
        <v>44</v>
      </c>
      <c r="L93" s="20">
        <v>0</v>
      </c>
      <c r="M93" s="20" t="s">
        <v>44</v>
      </c>
      <c r="N93" s="20">
        <v>0</v>
      </c>
      <c r="O93" s="20" t="s">
        <v>44</v>
      </c>
      <c r="P93" s="19" t="s">
        <v>74</v>
      </c>
      <c r="Q93" s="85"/>
      <c r="R93" s="85"/>
      <c r="S93" s="85"/>
      <c r="T93" s="85"/>
      <c r="U93" s="85"/>
      <c r="V93" s="85"/>
      <c r="W93" s="85"/>
      <c r="X93" s="85"/>
      <c r="Y93" s="85"/>
      <c r="Z93" s="85"/>
      <c r="AA93" s="85"/>
      <c r="AB93" s="85"/>
      <c r="AC93" s="85"/>
      <c r="AD93" s="85"/>
    </row>
    <row r="94" s="2" customFormat="1" ht="35" customHeight="1" spans="1:30">
      <c r="A94" s="19" t="s">
        <v>341</v>
      </c>
      <c r="B94" s="19" t="s">
        <v>302</v>
      </c>
      <c r="C94" s="19" t="s">
        <v>342</v>
      </c>
      <c r="D94" s="367" t="s">
        <v>73</v>
      </c>
      <c r="E94" s="19">
        <v>1</v>
      </c>
      <c r="F94" s="20">
        <v>0.8</v>
      </c>
      <c r="G94" s="20">
        <v>0.1</v>
      </c>
      <c r="H94" s="20">
        <f t="shared" si="2"/>
        <v>0</v>
      </c>
      <c r="I94" s="20" t="s">
        <v>268</v>
      </c>
      <c r="J94" s="20">
        <v>0</v>
      </c>
      <c r="K94" s="20" t="s">
        <v>44</v>
      </c>
      <c r="L94" s="20">
        <v>0</v>
      </c>
      <c r="M94" s="20" t="s">
        <v>44</v>
      </c>
      <c r="N94" s="20">
        <v>0</v>
      </c>
      <c r="O94" s="20" t="s">
        <v>44</v>
      </c>
      <c r="P94" s="19" t="s">
        <v>74</v>
      </c>
      <c r="Q94" s="85"/>
      <c r="R94" s="85"/>
      <c r="S94" s="85"/>
      <c r="T94" s="85"/>
      <c r="U94" s="85"/>
      <c r="V94" s="85"/>
      <c r="W94" s="85"/>
      <c r="X94" s="85"/>
      <c r="Y94" s="85"/>
      <c r="Z94" s="85"/>
      <c r="AA94" s="85"/>
      <c r="AB94" s="85"/>
      <c r="AC94" s="85"/>
      <c r="AD94" s="85"/>
    </row>
    <row r="95" s="2" customFormat="1" ht="35" customHeight="1" spans="1:30">
      <c r="A95" s="19" t="s">
        <v>343</v>
      </c>
      <c r="B95" s="19" t="s">
        <v>344</v>
      </c>
      <c r="C95" s="19" t="s">
        <v>345</v>
      </c>
      <c r="D95" s="367" t="s">
        <v>73</v>
      </c>
      <c r="E95" s="19">
        <v>1</v>
      </c>
      <c r="F95" s="20">
        <v>78</v>
      </c>
      <c r="G95" s="20">
        <v>45</v>
      </c>
      <c r="H95" s="20">
        <f t="shared" si="2"/>
        <v>0</v>
      </c>
      <c r="I95" s="20" t="s">
        <v>268</v>
      </c>
      <c r="J95" s="20">
        <v>0</v>
      </c>
      <c r="K95" s="20" t="s">
        <v>44</v>
      </c>
      <c r="L95" s="20">
        <v>0</v>
      </c>
      <c r="M95" s="20" t="s">
        <v>44</v>
      </c>
      <c r="N95" s="20">
        <v>0</v>
      </c>
      <c r="O95" s="20" t="s">
        <v>44</v>
      </c>
      <c r="P95" s="19" t="s">
        <v>74</v>
      </c>
      <c r="Q95" s="85"/>
      <c r="R95" s="85"/>
      <c r="S95" s="85"/>
      <c r="T95" s="85"/>
      <c r="U95" s="85"/>
      <c r="V95" s="85"/>
      <c r="W95" s="85"/>
      <c r="X95" s="85"/>
      <c r="Y95" s="85"/>
      <c r="Z95" s="85"/>
      <c r="AA95" s="85"/>
      <c r="AB95" s="85"/>
      <c r="AC95" s="85"/>
      <c r="AD95" s="85"/>
    </row>
    <row r="96" s="2" customFormat="1" ht="35" customHeight="1" spans="1:30">
      <c r="A96" s="19" t="s">
        <v>346</v>
      </c>
      <c r="B96" s="19" t="s">
        <v>347</v>
      </c>
      <c r="C96" s="19" t="s">
        <v>348</v>
      </c>
      <c r="D96" s="367" t="s">
        <v>87</v>
      </c>
      <c r="E96" s="19">
        <v>1</v>
      </c>
      <c r="F96" s="20">
        <v>28</v>
      </c>
      <c r="G96" s="20">
        <v>25.2</v>
      </c>
      <c r="H96" s="20">
        <f t="shared" si="2"/>
        <v>0</v>
      </c>
      <c r="I96" s="20" t="s">
        <v>268</v>
      </c>
      <c r="J96" s="20">
        <v>0</v>
      </c>
      <c r="K96" s="20" t="s">
        <v>44</v>
      </c>
      <c r="L96" s="20">
        <v>0</v>
      </c>
      <c r="M96" s="20" t="s">
        <v>44</v>
      </c>
      <c r="N96" s="20">
        <v>0</v>
      </c>
      <c r="O96" s="20" t="s">
        <v>44</v>
      </c>
      <c r="P96" s="19" t="s">
        <v>74</v>
      </c>
      <c r="Q96" s="85"/>
      <c r="R96" s="85"/>
      <c r="S96" s="85"/>
      <c r="T96" s="85"/>
      <c r="U96" s="85"/>
      <c r="V96" s="85"/>
      <c r="W96" s="85"/>
      <c r="X96" s="85"/>
      <c r="Y96" s="85"/>
      <c r="Z96" s="85"/>
      <c r="AA96" s="85"/>
      <c r="AB96" s="85"/>
      <c r="AC96" s="85"/>
      <c r="AD96" s="85"/>
    </row>
    <row r="97" s="2" customFormat="1" ht="35" customHeight="1" spans="1:30">
      <c r="A97" s="19" t="s">
        <v>349</v>
      </c>
      <c r="B97" s="19" t="s">
        <v>293</v>
      </c>
      <c r="C97" s="19" t="s">
        <v>294</v>
      </c>
      <c r="D97" s="367" t="s">
        <v>73</v>
      </c>
      <c r="E97" s="19">
        <v>1</v>
      </c>
      <c r="F97" s="20">
        <v>15</v>
      </c>
      <c r="G97" s="20">
        <v>8</v>
      </c>
      <c r="H97" s="20">
        <f t="shared" si="2"/>
        <v>0</v>
      </c>
      <c r="I97" s="20" t="s">
        <v>268</v>
      </c>
      <c r="J97" s="20">
        <v>0</v>
      </c>
      <c r="K97" s="20" t="s">
        <v>44</v>
      </c>
      <c r="L97" s="20">
        <v>0</v>
      </c>
      <c r="M97" s="20" t="s">
        <v>44</v>
      </c>
      <c r="N97" s="20">
        <v>0</v>
      </c>
      <c r="O97" s="20" t="s">
        <v>44</v>
      </c>
      <c r="P97" s="19" t="s">
        <v>74</v>
      </c>
      <c r="Q97" s="85"/>
      <c r="R97" s="85"/>
      <c r="S97" s="85"/>
      <c r="T97" s="85"/>
      <c r="U97" s="85"/>
      <c r="V97" s="85"/>
      <c r="W97" s="85"/>
      <c r="X97" s="85"/>
      <c r="Y97" s="85"/>
      <c r="Z97" s="85"/>
      <c r="AA97" s="85"/>
      <c r="AB97" s="85"/>
      <c r="AC97" s="85"/>
      <c r="AD97" s="85"/>
    </row>
    <row r="98" s="2" customFormat="1" ht="35" customHeight="1" spans="1:30">
      <c r="A98" s="19" t="s">
        <v>350</v>
      </c>
      <c r="B98" s="19" t="s">
        <v>351</v>
      </c>
      <c r="C98" s="19" t="s">
        <v>352</v>
      </c>
      <c r="D98" s="367" t="s">
        <v>73</v>
      </c>
      <c r="E98" s="19">
        <v>2</v>
      </c>
      <c r="F98" s="20">
        <v>5</v>
      </c>
      <c r="G98" s="20">
        <v>4</v>
      </c>
      <c r="H98" s="20">
        <f t="shared" si="2"/>
        <v>0</v>
      </c>
      <c r="I98" s="20" t="s">
        <v>268</v>
      </c>
      <c r="J98" s="20">
        <v>0</v>
      </c>
      <c r="K98" s="20" t="s">
        <v>44</v>
      </c>
      <c r="L98" s="20">
        <v>0</v>
      </c>
      <c r="M98" s="20" t="s">
        <v>44</v>
      </c>
      <c r="N98" s="20">
        <v>0</v>
      </c>
      <c r="O98" s="20" t="s">
        <v>44</v>
      </c>
      <c r="P98" s="19" t="s">
        <v>74</v>
      </c>
      <c r="Q98" s="85"/>
      <c r="R98" s="85"/>
      <c r="S98" s="85"/>
      <c r="T98" s="85"/>
      <c r="U98" s="85"/>
      <c r="V98" s="85"/>
      <c r="W98" s="85"/>
      <c r="X98" s="85"/>
      <c r="Y98" s="85"/>
      <c r="Z98" s="85"/>
      <c r="AA98" s="85"/>
      <c r="AB98" s="85"/>
      <c r="AC98" s="85"/>
      <c r="AD98" s="85"/>
    </row>
    <row r="99" s="2" customFormat="1" ht="35" customHeight="1" spans="1:30">
      <c r="A99" s="19" t="s">
        <v>353</v>
      </c>
      <c r="B99" s="19" t="s">
        <v>354</v>
      </c>
      <c r="C99" s="19" t="s">
        <v>355</v>
      </c>
      <c r="D99" s="367" t="s">
        <v>73</v>
      </c>
      <c r="E99" s="19">
        <v>8</v>
      </c>
      <c r="F99" s="20">
        <v>150</v>
      </c>
      <c r="G99" s="20">
        <v>135</v>
      </c>
      <c r="H99" s="20">
        <f t="shared" si="2"/>
        <v>0</v>
      </c>
      <c r="I99" s="20" t="s">
        <v>161</v>
      </c>
      <c r="J99" s="20">
        <v>0</v>
      </c>
      <c r="K99" s="20" t="s">
        <v>44</v>
      </c>
      <c r="L99" s="20">
        <v>0</v>
      </c>
      <c r="M99" s="20" t="s">
        <v>44</v>
      </c>
      <c r="N99" s="20">
        <v>0</v>
      </c>
      <c r="O99" s="20" t="s">
        <v>44</v>
      </c>
      <c r="P99" s="19" t="s">
        <v>74</v>
      </c>
      <c r="Q99" s="85"/>
      <c r="R99" s="85"/>
      <c r="S99" s="85"/>
      <c r="T99" s="85"/>
      <c r="U99" s="85"/>
      <c r="V99" s="85"/>
      <c r="W99" s="85"/>
      <c r="X99" s="85"/>
      <c r="Y99" s="85"/>
      <c r="Z99" s="85"/>
      <c r="AA99" s="85"/>
      <c r="AB99" s="85"/>
      <c r="AC99" s="85"/>
      <c r="AD99" s="85"/>
    </row>
    <row r="100" s="2" customFormat="1" ht="35" customHeight="1" spans="1:30">
      <c r="A100" s="19" t="s">
        <v>356</v>
      </c>
      <c r="B100" s="19" t="s">
        <v>357</v>
      </c>
      <c r="C100" s="19" t="s">
        <v>358</v>
      </c>
      <c r="D100" s="367" t="s">
        <v>73</v>
      </c>
      <c r="E100" s="19">
        <v>1</v>
      </c>
      <c r="F100" s="20">
        <v>450</v>
      </c>
      <c r="G100" s="20">
        <v>270</v>
      </c>
      <c r="H100" s="20">
        <f t="shared" si="2"/>
        <v>0</v>
      </c>
      <c r="I100" s="20" t="s">
        <v>359</v>
      </c>
      <c r="J100" s="20">
        <v>0</v>
      </c>
      <c r="K100" s="20" t="s">
        <v>44</v>
      </c>
      <c r="L100" s="20">
        <v>0</v>
      </c>
      <c r="M100" s="20" t="s">
        <v>44</v>
      </c>
      <c r="N100" s="20">
        <v>0</v>
      </c>
      <c r="O100" s="20" t="s">
        <v>44</v>
      </c>
      <c r="P100" s="19" t="s">
        <v>74</v>
      </c>
      <c r="Q100" s="85"/>
      <c r="R100" s="85"/>
      <c r="S100" s="85"/>
      <c r="T100" s="85"/>
      <c r="U100" s="85"/>
      <c r="V100" s="85"/>
      <c r="W100" s="85"/>
      <c r="X100" s="85"/>
      <c r="Y100" s="85"/>
      <c r="Z100" s="85"/>
      <c r="AA100" s="85"/>
      <c r="AB100" s="85"/>
      <c r="AC100" s="85"/>
      <c r="AD100" s="85"/>
    </row>
    <row r="101" s="2" customFormat="1" ht="35" customHeight="1" spans="1:30">
      <c r="A101" s="19" t="s">
        <v>360</v>
      </c>
      <c r="B101" s="19" t="s">
        <v>361</v>
      </c>
      <c r="C101" s="19" t="s">
        <v>362</v>
      </c>
      <c r="D101" s="367" t="s">
        <v>363</v>
      </c>
      <c r="E101" s="19">
        <v>12</v>
      </c>
      <c r="F101" s="20">
        <v>400</v>
      </c>
      <c r="G101" s="20">
        <v>240</v>
      </c>
      <c r="H101" s="20">
        <f t="shared" si="2"/>
        <v>240</v>
      </c>
      <c r="I101" s="20" t="s">
        <v>161</v>
      </c>
      <c r="J101" s="20">
        <v>0</v>
      </c>
      <c r="K101" s="20" t="s">
        <v>44</v>
      </c>
      <c r="L101" s="20">
        <v>0</v>
      </c>
      <c r="M101" s="20" t="s">
        <v>44</v>
      </c>
      <c r="N101" s="20">
        <v>240</v>
      </c>
      <c r="O101" s="20" t="s">
        <v>364</v>
      </c>
      <c r="P101" s="19" t="s">
        <v>74</v>
      </c>
      <c r="Q101" s="85"/>
      <c r="R101" s="85"/>
      <c r="S101" s="85"/>
      <c r="T101" s="85"/>
      <c r="U101" s="85"/>
      <c r="V101" s="85"/>
      <c r="W101" s="85"/>
      <c r="X101" s="85"/>
      <c r="Y101" s="85"/>
      <c r="Z101" s="85"/>
      <c r="AA101" s="85"/>
      <c r="AB101" s="85"/>
      <c r="AC101" s="85"/>
      <c r="AD101" s="85"/>
    </row>
    <row r="102" s="2" customFormat="1" ht="35" customHeight="1" spans="1:30">
      <c r="A102" s="19" t="s">
        <v>365</v>
      </c>
      <c r="B102" s="19" t="s">
        <v>361</v>
      </c>
      <c r="C102" s="19" t="s">
        <v>366</v>
      </c>
      <c r="D102" s="367" t="s">
        <v>363</v>
      </c>
      <c r="E102" s="19">
        <v>12</v>
      </c>
      <c r="F102" s="20">
        <v>350</v>
      </c>
      <c r="G102" s="20">
        <v>210</v>
      </c>
      <c r="H102" s="20">
        <f t="shared" si="2"/>
        <v>210</v>
      </c>
      <c r="I102" s="20" t="s">
        <v>367</v>
      </c>
      <c r="J102" s="20">
        <v>0</v>
      </c>
      <c r="K102" s="20" t="s">
        <v>44</v>
      </c>
      <c r="L102" s="20">
        <v>0</v>
      </c>
      <c r="M102" s="20" t="s">
        <v>44</v>
      </c>
      <c r="N102" s="20">
        <v>210</v>
      </c>
      <c r="O102" s="20" t="s">
        <v>368</v>
      </c>
      <c r="P102" s="19" t="s">
        <v>74</v>
      </c>
      <c r="Q102" s="85"/>
      <c r="R102" s="85"/>
      <c r="S102" s="85"/>
      <c r="T102" s="85"/>
      <c r="U102" s="85"/>
      <c r="V102" s="85"/>
      <c r="W102" s="85"/>
      <c r="X102" s="85"/>
      <c r="Y102" s="85"/>
      <c r="Z102" s="85"/>
      <c r="AA102" s="85"/>
      <c r="AB102" s="85"/>
      <c r="AC102" s="85"/>
      <c r="AD102" s="85"/>
    </row>
    <row r="103" s="2" customFormat="1" ht="35" customHeight="1" spans="1:30">
      <c r="A103" s="19" t="s">
        <v>369</v>
      </c>
      <c r="B103" s="19" t="s">
        <v>370</v>
      </c>
      <c r="C103" s="19" t="s">
        <v>371</v>
      </c>
      <c r="D103" s="367" t="s">
        <v>87</v>
      </c>
      <c r="E103" s="19">
        <v>2</v>
      </c>
      <c r="F103" s="20">
        <v>18</v>
      </c>
      <c r="G103" s="20">
        <v>18</v>
      </c>
      <c r="H103" s="20">
        <f t="shared" si="2"/>
        <v>16.2</v>
      </c>
      <c r="I103" s="20" t="s">
        <v>367</v>
      </c>
      <c r="J103" s="20">
        <v>0</v>
      </c>
      <c r="K103" s="20" t="s">
        <v>44</v>
      </c>
      <c r="L103" s="20">
        <v>16.2</v>
      </c>
      <c r="M103" s="20" t="s">
        <v>372</v>
      </c>
      <c r="N103" s="20">
        <v>0</v>
      </c>
      <c r="O103" s="20" t="s">
        <v>44</v>
      </c>
      <c r="P103" s="19" t="s">
        <v>74</v>
      </c>
      <c r="Q103" s="85"/>
      <c r="R103" s="85"/>
      <c r="S103" s="85"/>
      <c r="T103" s="85"/>
      <c r="U103" s="85"/>
      <c r="V103" s="85"/>
      <c r="W103" s="85"/>
      <c r="X103" s="85"/>
      <c r="Y103" s="85"/>
      <c r="Z103" s="85"/>
      <c r="AA103" s="85"/>
      <c r="AB103" s="85"/>
      <c r="AC103" s="85"/>
      <c r="AD103" s="85"/>
    </row>
    <row r="104" s="2" customFormat="1" ht="35" customHeight="1" spans="1:30">
      <c r="A104" s="19" t="s">
        <v>373</v>
      </c>
      <c r="B104" s="19" t="s">
        <v>374</v>
      </c>
      <c r="C104" s="19" t="s">
        <v>375</v>
      </c>
      <c r="D104" s="367" t="s">
        <v>87</v>
      </c>
      <c r="E104" s="19">
        <v>2</v>
      </c>
      <c r="F104" s="20">
        <v>16</v>
      </c>
      <c r="G104" s="20">
        <v>16</v>
      </c>
      <c r="H104" s="20">
        <f t="shared" si="2"/>
        <v>14.4</v>
      </c>
      <c r="I104" s="20" t="s">
        <v>367</v>
      </c>
      <c r="J104" s="20">
        <v>0</v>
      </c>
      <c r="K104" s="20" t="s">
        <v>44</v>
      </c>
      <c r="L104" s="20">
        <v>14.4</v>
      </c>
      <c r="M104" s="20" t="s">
        <v>376</v>
      </c>
      <c r="N104" s="20">
        <v>0</v>
      </c>
      <c r="O104" s="20" t="s">
        <v>44</v>
      </c>
      <c r="P104" s="19" t="s">
        <v>74</v>
      </c>
      <c r="Q104" s="85"/>
      <c r="R104" s="85"/>
      <c r="S104" s="85"/>
      <c r="T104" s="85"/>
      <c r="U104" s="85"/>
      <c r="V104" s="85"/>
      <c r="W104" s="85"/>
      <c r="X104" s="85"/>
      <c r="Y104" s="85"/>
      <c r="Z104" s="85"/>
      <c r="AA104" s="85"/>
      <c r="AB104" s="85"/>
      <c r="AC104" s="85"/>
      <c r="AD104" s="85"/>
    </row>
    <row r="105" s="2" customFormat="1" ht="35" customHeight="1" spans="1:30">
      <c r="A105" s="19" t="s">
        <v>377</v>
      </c>
      <c r="B105" s="19" t="s">
        <v>85</v>
      </c>
      <c r="C105" s="19" t="s">
        <v>90</v>
      </c>
      <c r="D105" s="367" t="s">
        <v>87</v>
      </c>
      <c r="E105" s="19">
        <v>1</v>
      </c>
      <c r="F105" s="20">
        <v>3800</v>
      </c>
      <c r="G105" s="20">
        <v>2280</v>
      </c>
      <c r="H105" s="20">
        <f t="shared" si="2"/>
        <v>0</v>
      </c>
      <c r="I105" s="20" t="s">
        <v>378</v>
      </c>
      <c r="J105" s="20">
        <v>0</v>
      </c>
      <c r="K105" s="20" t="s">
        <v>44</v>
      </c>
      <c r="L105" s="20">
        <v>0</v>
      </c>
      <c r="M105" s="20" t="s">
        <v>44</v>
      </c>
      <c r="N105" s="20">
        <v>0</v>
      </c>
      <c r="O105" s="20" t="s">
        <v>44</v>
      </c>
      <c r="P105" s="19" t="s">
        <v>74</v>
      </c>
      <c r="Q105" s="85"/>
      <c r="R105" s="85"/>
      <c r="S105" s="85"/>
      <c r="T105" s="85"/>
      <c r="U105" s="85"/>
      <c r="V105" s="85"/>
      <c r="W105" s="85"/>
      <c r="X105" s="85"/>
      <c r="Y105" s="85"/>
      <c r="Z105" s="85"/>
      <c r="AA105" s="85"/>
      <c r="AB105" s="85"/>
      <c r="AC105" s="85"/>
      <c r="AD105" s="85"/>
    </row>
    <row r="106" s="2" customFormat="1" ht="35" customHeight="1" spans="1:30">
      <c r="A106" s="19" t="s">
        <v>379</v>
      </c>
      <c r="B106" s="19" t="s">
        <v>94</v>
      </c>
      <c r="C106" s="19" t="s">
        <v>95</v>
      </c>
      <c r="D106" s="367" t="s">
        <v>87</v>
      </c>
      <c r="E106" s="19">
        <v>1</v>
      </c>
      <c r="F106" s="20">
        <v>500</v>
      </c>
      <c r="G106" s="20">
        <v>300</v>
      </c>
      <c r="H106" s="20">
        <f t="shared" si="2"/>
        <v>0</v>
      </c>
      <c r="I106" s="20" t="s">
        <v>378</v>
      </c>
      <c r="J106" s="20">
        <v>0</v>
      </c>
      <c r="K106" s="20" t="s">
        <v>44</v>
      </c>
      <c r="L106" s="20">
        <v>0</v>
      </c>
      <c r="M106" s="20" t="s">
        <v>44</v>
      </c>
      <c r="N106" s="20">
        <v>0</v>
      </c>
      <c r="O106" s="20" t="s">
        <v>44</v>
      </c>
      <c r="P106" s="19" t="s">
        <v>74</v>
      </c>
      <c r="Q106" s="85"/>
      <c r="R106" s="85"/>
      <c r="S106" s="85"/>
      <c r="T106" s="85"/>
      <c r="U106" s="85"/>
      <c r="V106" s="85"/>
      <c r="W106" s="85"/>
      <c r="X106" s="85"/>
      <c r="Y106" s="85"/>
      <c r="Z106" s="85"/>
      <c r="AA106" s="85"/>
      <c r="AB106" s="85"/>
      <c r="AC106" s="85"/>
      <c r="AD106" s="85"/>
    </row>
    <row r="107" s="2" customFormat="1" ht="35" customHeight="1" spans="1:30">
      <c r="A107" s="19" t="s">
        <v>380</v>
      </c>
      <c r="B107" s="19" t="s">
        <v>98</v>
      </c>
      <c r="C107" s="19" t="s">
        <v>99</v>
      </c>
      <c r="D107" s="367" t="s">
        <v>87</v>
      </c>
      <c r="E107" s="19">
        <v>1</v>
      </c>
      <c r="F107" s="20">
        <v>360</v>
      </c>
      <c r="G107" s="20">
        <v>216</v>
      </c>
      <c r="H107" s="20">
        <f t="shared" si="2"/>
        <v>0</v>
      </c>
      <c r="I107" s="20" t="s">
        <v>378</v>
      </c>
      <c r="J107" s="20">
        <v>0</v>
      </c>
      <c r="K107" s="20" t="s">
        <v>44</v>
      </c>
      <c r="L107" s="20">
        <v>0</v>
      </c>
      <c r="M107" s="20" t="s">
        <v>44</v>
      </c>
      <c r="N107" s="20">
        <v>0</v>
      </c>
      <c r="O107" s="20" t="s">
        <v>44</v>
      </c>
      <c r="P107" s="19" t="s">
        <v>74</v>
      </c>
      <c r="Q107" s="85"/>
      <c r="R107" s="85"/>
      <c r="S107" s="85"/>
      <c r="T107" s="85"/>
      <c r="U107" s="85"/>
      <c r="V107" s="85"/>
      <c r="W107" s="85"/>
      <c r="X107" s="85"/>
      <c r="Y107" s="85"/>
      <c r="Z107" s="85"/>
      <c r="AA107" s="85"/>
      <c r="AB107" s="85"/>
      <c r="AC107" s="85"/>
      <c r="AD107" s="85"/>
    </row>
    <row r="108" s="2" customFormat="1" ht="35" customHeight="1" spans="1:30">
      <c r="A108" s="19" t="s">
        <v>381</v>
      </c>
      <c r="B108" s="19" t="s">
        <v>102</v>
      </c>
      <c r="C108" s="19" t="s">
        <v>103</v>
      </c>
      <c r="D108" s="367" t="s">
        <v>87</v>
      </c>
      <c r="E108" s="19">
        <v>1</v>
      </c>
      <c r="F108" s="20">
        <v>150</v>
      </c>
      <c r="G108" s="20">
        <v>90</v>
      </c>
      <c r="H108" s="20">
        <f t="shared" si="2"/>
        <v>0</v>
      </c>
      <c r="I108" s="20" t="s">
        <v>378</v>
      </c>
      <c r="J108" s="20">
        <v>0</v>
      </c>
      <c r="K108" s="20" t="s">
        <v>44</v>
      </c>
      <c r="L108" s="20">
        <v>0</v>
      </c>
      <c r="M108" s="20" t="s">
        <v>44</v>
      </c>
      <c r="N108" s="20">
        <v>0</v>
      </c>
      <c r="O108" s="20" t="s">
        <v>44</v>
      </c>
      <c r="P108" s="19" t="s">
        <v>74</v>
      </c>
      <c r="Q108" s="85"/>
      <c r="R108" s="85"/>
      <c r="S108" s="85"/>
      <c r="T108" s="85"/>
      <c r="U108" s="85"/>
      <c r="V108" s="85"/>
      <c r="W108" s="85"/>
      <c r="X108" s="85"/>
      <c r="Y108" s="85"/>
      <c r="Z108" s="85"/>
      <c r="AA108" s="85"/>
      <c r="AB108" s="85"/>
      <c r="AC108" s="85"/>
      <c r="AD108" s="85"/>
    </row>
    <row r="109" s="2" customFormat="1" ht="35" customHeight="1" spans="1:30">
      <c r="A109" s="19" t="s">
        <v>382</v>
      </c>
      <c r="B109" s="19" t="s">
        <v>383</v>
      </c>
      <c r="C109" s="19"/>
      <c r="D109" s="367" t="s">
        <v>384</v>
      </c>
      <c r="E109" s="19">
        <v>1</v>
      </c>
      <c r="F109" s="20">
        <v>600</v>
      </c>
      <c r="G109" s="20">
        <v>600</v>
      </c>
      <c r="H109" s="20">
        <f t="shared" si="2"/>
        <v>0</v>
      </c>
      <c r="I109" s="20"/>
      <c r="J109" s="20">
        <v>0</v>
      </c>
      <c r="K109" s="20" t="s">
        <v>44</v>
      </c>
      <c r="L109" s="20">
        <v>0</v>
      </c>
      <c r="M109" s="20" t="s">
        <v>44</v>
      </c>
      <c r="N109" s="20">
        <v>0</v>
      </c>
      <c r="O109" s="20" t="s">
        <v>44</v>
      </c>
      <c r="P109" s="19" t="s">
        <v>74</v>
      </c>
      <c r="Q109" s="85"/>
      <c r="R109" s="85"/>
      <c r="S109" s="85"/>
      <c r="T109" s="85"/>
      <c r="U109" s="85"/>
      <c r="V109" s="85"/>
      <c r="W109" s="85"/>
      <c r="X109" s="85"/>
      <c r="Y109" s="85"/>
      <c r="Z109" s="85"/>
      <c r="AA109" s="85"/>
      <c r="AB109" s="85"/>
      <c r="AC109" s="85"/>
      <c r="AD109" s="85"/>
    </row>
    <row r="110" s="2" customFormat="1" ht="35" customHeight="1" spans="1:30">
      <c r="A110" s="19" t="s">
        <v>385</v>
      </c>
      <c r="B110" s="19" t="s">
        <v>386</v>
      </c>
      <c r="C110" s="19" t="s">
        <v>387</v>
      </c>
      <c r="D110" s="367" t="s">
        <v>87</v>
      </c>
      <c r="E110" s="19">
        <v>4</v>
      </c>
      <c r="F110" s="20">
        <v>560</v>
      </c>
      <c r="G110" s="20">
        <v>324</v>
      </c>
      <c r="H110" s="20">
        <f t="shared" si="2"/>
        <v>0</v>
      </c>
      <c r="I110" s="20" t="s">
        <v>388</v>
      </c>
      <c r="J110" s="20">
        <v>0</v>
      </c>
      <c r="K110" s="20" t="s">
        <v>44</v>
      </c>
      <c r="L110" s="20">
        <v>0</v>
      </c>
      <c r="M110" s="20" t="s">
        <v>44</v>
      </c>
      <c r="N110" s="20">
        <v>0</v>
      </c>
      <c r="O110" s="20" t="s">
        <v>44</v>
      </c>
      <c r="P110" s="19" t="s">
        <v>74</v>
      </c>
      <c r="Q110" s="85"/>
      <c r="R110" s="85"/>
      <c r="S110" s="85"/>
      <c r="T110" s="85"/>
      <c r="U110" s="85"/>
      <c r="V110" s="85"/>
      <c r="W110" s="85"/>
      <c r="X110" s="85"/>
      <c r="Y110" s="85"/>
      <c r="Z110" s="85"/>
      <c r="AA110" s="85"/>
      <c r="AB110" s="85"/>
      <c r="AC110" s="85"/>
      <c r="AD110" s="85"/>
    </row>
    <row r="111" s="2" customFormat="1" ht="35" customHeight="1" spans="1:30">
      <c r="A111" s="19" t="s">
        <v>389</v>
      </c>
      <c r="B111" s="19" t="s">
        <v>390</v>
      </c>
      <c r="C111" s="19" t="s">
        <v>391</v>
      </c>
      <c r="D111" s="367" t="s">
        <v>73</v>
      </c>
      <c r="E111" s="19">
        <v>8</v>
      </c>
      <c r="F111" s="20">
        <v>72</v>
      </c>
      <c r="G111" s="20">
        <v>43</v>
      </c>
      <c r="H111" s="20">
        <f t="shared" si="2"/>
        <v>0</v>
      </c>
      <c r="I111" s="20" t="s">
        <v>161</v>
      </c>
      <c r="J111" s="20">
        <v>0</v>
      </c>
      <c r="K111" s="20" t="s">
        <v>44</v>
      </c>
      <c r="L111" s="20">
        <v>0</v>
      </c>
      <c r="M111" s="20" t="s">
        <v>44</v>
      </c>
      <c r="N111" s="20">
        <v>0</v>
      </c>
      <c r="O111" s="20" t="s">
        <v>44</v>
      </c>
      <c r="P111" s="19" t="s">
        <v>74</v>
      </c>
      <c r="Q111" s="85"/>
      <c r="R111" s="85"/>
      <c r="S111" s="85"/>
      <c r="T111" s="85"/>
      <c r="U111" s="85"/>
      <c r="V111" s="85"/>
      <c r="W111" s="85"/>
      <c r="X111" s="85"/>
      <c r="Y111" s="85"/>
      <c r="Z111" s="85"/>
      <c r="AA111" s="85"/>
      <c r="AB111" s="85"/>
      <c r="AC111" s="85"/>
      <c r="AD111" s="85"/>
    </row>
    <row r="112" s="2" customFormat="1" ht="35" customHeight="1" spans="1:30">
      <c r="A112" s="19" t="s">
        <v>392</v>
      </c>
      <c r="B112" s="19" t="s">
        <v>390</v>
      </c>
      <c r="C112" s="19" t="s">
        <v>393</v>
      </c>
      <c r="D112" s="367" t="s">
        <v>73</v>
      </c>
      <c r="E112" s="19">
        <v>4</v>
      </c>
      <c r="F112" s="20">
        <v>64</v>
      </c>
      <c r="G112" s="20">
        <v>38.4</v>
      </c>
      <c r="H112" s="20">
        <f t="shared" si="2"/>
        <v>0</v>
      </c>
      <c r="I112" s="20" t="s">
        <v>161</v>
      </c>
      <c r="J112" s="20">
        <v>0</v>
      </c>
      <c r="K112" s="20" t="s">
        <v>44</v>
      </c>
      <c r="L112" s="20">
        <v>0</v>
      </c>
      <c r="M112" s="20" t="s">
        <v>44</v>
      </c>
      <c r="N112" s="20">
        <v>0</v>
      </c>
      <c r="O112" s="20" t="s">
        <v>44</v>
      </c>
      <c r="P112" s="19" t="s">
        <v>74</v>
      </c>
      <c r="Q112" s="85"/>
      <c r="R112" s="85"/>
      <c r="S112" s="85"/>
      <c r="T112" s="85"/>
      <c r="U112" s="85"/>
      <c r="V112" s="85"/>
      <c r="W112" s="85"/>
      <c r="X112" s="85"/>
      <c r="Y112" s="85"/>
      <c r="Z112" s="85"/>
      <c r="AA112" s="85"/>
      <c r="AB112" s="85"/>
      <c r="AC112" s="85"/>
      <c r="AD112" s="85"/>
    </row>
    <row r="113" s="2" customFormat="1" ht="35" customHeight="1" spans="1:30">
      <c r="A113" s="19" t="s">
        <v>394</v>
      </c>
      <c r="B113" s="19" t="s">
        <v>395</v>
      </c>
      <c r="C113" s="19" t="s">
        <v>396</v>
      </c>
      <c r="D113" s="367" t="s">
        <v>73</v>
      </c>
      <c r="E113" s="19">
        <v>2</v>
      </c>
      <c r="F113" s="20">
        <v>80</v>
      </c>
      <c r="G113" s="20">
        <v>72</v>
      </c>
      <c r="H113" s="20">
        <f t="shared" si="2"/>
        <v>0</v>
      </c>
      <c r="I113" s="20" t="s">
        <v>161</v>
      </c>
      <c r="J113" s="20">
        <v>0</v>
      </c>
      <c r="K113" s="20" t="s">
        <v>44</v>
      </c>
      <c r="L113" s="20">
        <v>0</v>
      </c>
      <c r="M113" s="20" t="s">
        <v>44</v>
      </c>
      <c r="N113" s="20">
        <v>0</v>
      </c>
      <c r="O113" s="20" t="s">
        <v>44</v>
      </c>
      <c r="P113" s="19" t="s">
        <v>74</v>
      </c>
      <c r="Q113" s="85"/>
      <c r="R113" s="85"/>
      <c r="S113" s="85"/>
      <c r="T113" s="85"/>
      <c r="U113" s="85"/>
      <c r="V113" s="85"/>
      <c r="W113" s="85"/>
      <c r="X113" s="85"/>
      <c r="Y113" s="85"/>
      <c r="Z113" s="85"/>
      <c r="AA113" s="85"/>
      <c r="AB113" s="85"/>
      <c r="AC113" s="85"/>
      <c r="AD113" s="85"/>
    </row>
    <row r="114" s="2" customFormat="1" ht="35" customHeight="1" spans="1:30">
      <c r="A114" s="19" t="s">
        <v>397</v>
      </c>
      <c r="B114" s="19" t="s">
        <v>398</v>
      </c>
      <c r="C114" s="19"/>
      <c r="D114" s="367" t="s">
        <v>73</v>
      </c>
      <c r="E114" s="19">
        <v>1</v>
      </c>
      <c r="F114" s="20">
        <v>20</v>
      </c>
      <c r="G114" s="20">
        <v>20</v>
      </c>
      <c r="H114" s="20">
        <f t="shared" si="2"/>
        <v>0</v>
      </c>
      <c r="I114" s="20" t="s">
        <v>388</v>
      </c>
      <c r="J114" s="20">
        <v>0</v>
      </c>
      <c r="K114" s="20" t="s">
        <v>44</v>
      </c>
      <c r="L114" s="20">
        <v>0</v>
      </c>
      <c r="M114" s="20" t="s">
        <v>44</v>
      </c>
      <c r="N114" s="20">
        <v>0</v>
      </c>
      <c r="O114" s="20" t="s">
        <v>44</v>
      </c>
      <c r="P114" s="19" t="s">
        <v>74</v>
      </c>
      <c r="Q114" s="85"/>
      <c r="R114" s="85"/>
      <c r="S114" s="85"/>
      <c r="T114" s="85"/>
      <c r="U114" s="85"/>
      <c r="V114" s="85"/>
      <c r="W114" s="85"/>
      <c r="X114" s="85"/>
      <c r="Y114" s="85"/>
      <c r="Z114" s="85"/>
      <c r="AA114" s="85"/>
      <c r="AB114" s="85"/>
      <c r="AC114" s="85"/>
      <c r="AD114" s="85"/>
    </row>
    <row r="115" s="2" customFormat="1" ht="35" customHeight="1" spans="1:30">
      <c r="A115" s="19" t="s">
        <v>399</v>
      </c>
      <c r="B115" s="19" t="s">
        <v>335</v>
      </c>
      <c r="C115" s="19" t="s">
        <v>400</v>
      </c>
      <c r="D115" s="367" t="s">
        <v>73</v>
      </c>
      <c r="E115" s="19">
        <v>1</v>
      </c>
      <c r="F115" s="20">
        <v>70</v>
      </c>
      <c r="G115" s="20">
        <v>42</v>
      </c>
      <c r="H115" s="20">
        <f t="shared" si="2"/>
        <v>0</v>
      </c>
      <c r="I115" s="20" t="s">
        <v>388</v>
      </c>
      <c r="J115" s="20">
        <v>0</v>
      </c>
      <c r="K115" s="20" t="s">
        <v>44</v>
      </c>
      <c r="L115" s="20">
        <v>0</v>
      </c>
      <c r="M115" s="20" t="s">
        <v>44</v>
      </c>
      <c r="N115" s="20">
        <v>0</v>
      </c>
      <c r="O115" s="20" t="s">
        <v>44</v>
      </c>
      <c r="P115" s="19" t="s">
        <v>74</v>
      </c>
      <c r="Q115" s="85"/>
      <c r="R115" s="85"/>
      <c r="S115" s="85"/>
      <c r="T115" s="85"/>
      <c r="U115" s="85"/>
      <c r="V115" s="85"/>
      <c r="W115" s="85"/>
      <c r="X115" s="85"/>
      <c r="Y115" s="85"/>
      <c r="Z115" s="85"/>
      <c r="AA115" s="85"/>
      <c r="AB115" s="85"/>
      <c r="AC115" s="85"/>
      <c r="AD115" s="85"/>
    </row>
    <row r="116" s="2" customFormat="1" ht="35" customHeight="1" spans="1:30">
      <c r="A116" s="19" t="s">
        <v>401</v>
      </c>
      <c r="B116" s="19" t="s">
        <v>402</v>
      </c>
      <c r="C116" s="19" t="s">
        <v>403</v>
      </c>
      <c r="D116" s="367" t="s">
        <v>73</v>
      </c>
      <c r="E116" s="19">
        <v>95</v>
      </c>
      <c r="F116" s="20">
        <v>66</v>
      </c>
      <c r="G116" s="20">
        <v>66</v>
      </c>
      <c r="H116" s="20">
        <f t="shared" si="2"/>
        <v>0</v>
      </c>
      <c r="I116" s="20" t="s">
        <v>388</v>
      </c>
      <c r="J116" s="20">
        <v>0</v>
      </c>
      <c r="K116" s="20" t="s">
        <v>44</v>
      </c>
      <c r="L116" s="20">
        <v>0</v>
      </c>
      <c r="M116" s="20" t="s">
        <v>44</v>
      </c>
      <c r="N116" s="20">
        <v>0</v>
      </c>
      <c r="O116" s="20" t="s">
        <v>44</v>
      </c>
      <c r="P116" s="19" t="s">
        <v>74</v>
      </c>
      <c r="Q116" s="85"/>
      <c r="R116" s="85"/>
      <c r="S116" s="85"/>
      <c r="T116" s="85"/>
      <c r="U116" s="85"/>
      <c r="V116" s="85"/>
      <c r="W116" s="85"/>
      <c r="X116" s="85"/>
      <c r="Y116" s="85"/>
      <c r="Z116" s="85"/>
      <c r="AA116" s="85"/>
      <c r="AB116" s="85"/>
      <c r="AC116" s="85"/>
      <c r="AD116" s="85"/>
    </row>
    <row r="117" s="2" customFormat="1" ht="35" customHeight="1" spans="1:30">
      <c r="A117" s="19" t="s">
        <v>404</v>
      </c>
      <c r="B117" s="19" t="s">
        <v>238</v>
      </c>
      <c r="C117" s="19" t="s">
        <v>239</v>
      </c>
      <c r="D117" s="367" t="s">
        <v>73</v>
      </c>
      <c r="E117" s="19">
        <v>30</v>
      </c>
      <c r="F117" s="20">
        <v>27</v>
      </c>
      <c r="G117" s="20">
        <v>24.3</v>
      </c>
      <c r="H117" s="20">
        <f t="shared" si="2"/>
        <v>16.2</v>
      </c>
      <c r="I117" s="20" t="s">
        <v>161</v>
      </c>
      <c r="J117" s="20">
        <v>16.2</v>
      </c>
      <c r="K117" s="20" t="s">
        <v>372</v>
      </c>
      <c r="L117" s="20">
        <v>0</v>
      </c>
      <c r="M117" s="20" t="s">
        <v>44</v>
      </c>
      <c r="N117" s="20">
        <v>0</v>
      </c>
      <c r="O117" s="20" t="s">
        <v>44</v>
      </c>
      <c r="P117" s="19" t="s">
        <v>74</v>
      </c>
      <c r="Q117" s="85"/>
      <c r="R117" s="85"/>
      <c r="S117" s="85"/>
      <c r="T117" s="85"/>
      <c r="U117" s="85"/>
      <c r="V117" s="85"/>
      <c r="W117" s="85"/>
      <c r="X117" s="85"/>
      <c r="Y117" s="85"/>
      <c r="Z117" s="85"/>
      <c r="AA117" s="85"/>
      <c r="AB117" s="85"/>
      <c r="AC117" s="85"/>
      <c r="AD117" s="85"/>
    </row>
    <row r="118" s="2" customFormat="1" ht="35" customHeight="1" spans="1:30">
      <c r="A118" s="19" t="s">
        <v>405</v>
      </c>
      <c r="B118" s="19" t="s">
        <v>406</v>
      </c>
      <c r="C118" s="19" t="s">
        <v>407</v>
      </c>
      <c r="D118" s="367" t="s">
        <v>73</v>
      </c>
      <c r="E118" s="19">
        <v>1</v>
      </c>
      <c r="F118" s="20">
        <v>40</v>
      </c>
      <c r="G118" s="20">
        <v>24</v>
      </c>
      <c r="H118" s="20">
        <f t="shared" si="2"/>
        <v>0</v>
      </c>
      <c r="I118" s="20" t="s">
        <v>161</v>
      </c>
      <c r="J118" s="20">
        <v>0</v>
      </c>
      <c r="K118" s="20" t="s">
        <v>92</v>
      </c>
      <c r="L118" s="20">
        <v>0</v>
      </c>
      <c r="M118" s="20" t="s">
        <v>44</v>
      </c>
      <c r="N118" s="20">
        <v>0</v>
      </c>
      <c r="O118" s="20" t="s">
        <v>44</v>
      </c>
      <c r="P118" s="19" t="s">
        <v>74</v>
      </c>
      <c r="Q118" s="85"/>
      <c r="R118" s="85"/>
      <c r="S118" s="85"/>
      <c r="T118" s="85"/>
      <c r="U118" s="85"/>
      <c r="V118" s="85"/>
      <c r="W118" s="85"/>
      <c r="X118" s="85"/>
      <c r="Y118" s="85"/>
      <c r="Z118" s="85"/>
      <c r="AA118" s="85"/>
      <c r="AB118" s="85"/>
      <c r="AC118" s="85"/>
      <c r="AD118" s="85"/>
    </row>
    <row r="119" s="2" customFormat="1" ht="35" customHeight="1" spans="1:30">
      <c r="A119" s="19" t="s">
        <v>408</v>
      </c>
      <c r="B119" s="19" t="s">
        <v>409</v>
      </c>
      <c r="C119" s="19" t="s">
        <v>410</v>
      </c>
      <c r="D119" s="367" t="s">
        <v>73</v>
      </c>
      <c r="E119" s="19">
        <v>3</v>
      </c>
      <c r="F119" s="20">
        <v>54</v>
      </c>
      <c r="G119" s="20">
        <v>30</v>
      </c>
      <c r="H119" s="20">
        <f t="shared" si="2"/>
        <v>0</v>
      </c>
      <c r="I119" s="20" t="s">
        <v>359</v>
      </c>
      <c r="J119" s="20">
        <v>0</v>
      </c>
      <c r="K119" s="20" t="s">
        <v>44</v>
      </c>
      <c r="L119" s="20">
        <v>0</v>
      </c>
      <c r="M119" s="20" t="s">
        <v>92</v>
      </c>
      <c r="N119" s="20">
        <v>0</v>
      </c>
      <c r="O119" s="20" t="s">
        <v>44</v>
      </c>
      <c r="P119" s="19" t="s">
        <v>74</v>
      </c>
      <c r="Q119" s="85"/>
      <c r="R119" s="85"/>
      <c r="S119" s="85"/>
      <c r="T119" s="85"/>
      <c r="U119" s="85"/>
      <c r="V119" s="85"/>
      <c r="W119" s="85"/>
      <c r="X119" s="85"/>
      <c r="Y119" s="85"/>
      <c r="Z119" s="85"/>
      <c r="AA119" s="85"/>
      <c r="AB119" s="85"/>
      <c r="AC119" s="85"/>
      <c r="AD119" s="85"/>
    </row>
    <row r="120" s="2" customFormat="1" ht="35" customHeight="1" spans="1:30">
      <c r="A120" s="19" t="s">
        <v>411</v>
      </c>
      <c r="B120" s="19" t="s">
        <v>412</v>
      </c>
      <c r="C120" s="19" t="s">
        <v>413</v>
      </c>
      <c r="D120" s="367" t="s">
        <v>73</v>
      </c>
      <c r="E120" s="19">
        <v>10</v>
      </c>
      <c r="F120" s="20">
        <v>15</v>
      </c>
      <c r="G120" s="20">
        <v>9</v>
      </c>
      <c r="H120" s="20">
        <f t="shared" si="2"/>
        <v>0</v>
      </c>
      <c r="I120" s="20" t="s">
        <v>161</v>
      </c>
      <c r="J120" s="20">
        <v>0</v>
      </c>
      <c r="K120" s="20" t="s">
        <v>44</v>
      </c>
      <c r="L120" s="20">
        <v>0</v>
      </c>
      <c r="M120" s="20" t="s">
        <v>44</v>
      </c>
      <c r="N120" s="20">
        <v>0</v>
      </c>
      <c r="O120" s="20" t="s">
        <v>44</v>
      </c>
      <c r="P120" s="19" t="s">
        <v>74</v>
      </c>
      <c r="Q120" s="85"/>
      <c r="R120" s="85"/>
      <c r="S120" s="85"/>
      <c r="T120" s="85"/>
      <c r="U120" s="85"/>
      <c r="V120" s="85"/>
      <c r="W120" s="85"/>
      <c r="X120" s="85"/>
      <c r="Y120" s="85"/>
      <c r="Z120" s="85"/>
      <c r="AA120" s="85"/>
      <c r="AB120" s="85"/>
      <c r="AC120" s="85"/>
      <c r="AD120" s="85"/>
    </row>
    <row r="121" s="2" customFormat="1" ht="35" customHeight="1" spans="1:30">
      <c r="A121" s="19" t="s">
        <v>414</v>
      </c>
      <c r="B121" s="19" t="s">
        <v>415</v>
      </c>
      <c r="C121" s="19" t="s">
        <v>416</v>
      </c>
      <c r="D121" s="367" t="s">
        <v>73</v>
      </c>
      <c r="E121" s="19">
        <v>20</v>
      </c>
      <c r="F121" s="20">
        <v>14</v>
      </c>
      <c r="G121" s="20">
        <v>8.4</v>
      </c>
      <c r="H121" s="20">
        <f t="shared" si="2"/>
        <v>0</v>
      </c>
      <c r="I121" s="20" t="s">
        <v>161</v>
      </c>
      <c r="J121" s="20">
        <v>0</v>
      </c>
      <c r="K121" s="20" t="s">
        <v>44</v>
      </c>
      <c r="L121" s="20">
        <v>0</v>
      </c>
      <c r="M121" s="20" t="s">
        <v>44</v>
      </c>
      <c r="N121" s="20">
        <v>0</v>
      </c>
      <c r="O121" s="20" t="s">
        <v>44</v>
      </c>
      <c r="P121" s="19" t="s">
        <v>74</v>
      </c>
      <c r="Q121" s="85"/>
      <c r="R121" s="85"/>
      <c r="S121" s="85"/>
      <c r="T121" s="85"/>
      <c r="U121" s="85"/>
      <c r="V121" s="85"/>
      <c r="W121" s="85"/>
      <c r="X121" s="85"/>
      <c r="Y121" s="85"/>
      <c r="Z121" s="85"/>
      <c r="AA121" s="85"/>
      <c r="AB121" s="85"/>
      <c r="AC121" s="85"/>
      <c r="AD121" s="85"/>
    </row>
    <row r="122" s="2" customFormat="1" ht="35" customHeight="1" spans="1:30">
      <c r="A122" s="19" t="s">
        <v>417</v>
      </c>
      <c r="B122" s="19" t="s">
        <v>297</v>
      </c>
      <c r="C122" s="19" t="s">
        <v>418</v>
      </c>
      <c r="D122" s="367" t="s">
        <v>73</v>
      </c>
      <c r="E122" s="19">
        <v>3</v>
      </c>
      <c r="F122" s="20">
        <v>2.4</v>
      </c>
      <c r="G122" s="20">
        <v>2.16</v>
      </c>
      <c r="H122" s="20">
        <f t="shared" si="2"/>
        <v>0</v>
      </c>
      <c r="I122" s="20" t="s">
        <v>359</v>
      </c>
      <c r="J122" s="20">
        <v>0</v>
      </c>
      <c r="K122" s="20" t="s">
        <v>44</v>
      </c>
      <c r="L122" s="20">
        <v>0</v>
      </c>
      <c r="M122" s="20" t="s">
        <v>44</v>
      </c>
      <c r="N122" s="20">
        <v>0</v>
      </c>
      <c r="O122" s="20" t="s">
        <v>44</v>
      </c>
      <c r="P122" s="19" t="s">
        <v>74</v>
      </c>
      <c r="Q122" s="85"/>
      <c r="R122" s="85"/>
      <c r="S122" s="85"/>
      <c r="T122" s="85"/>
      <c r="U122" s="85"/>
      <c r="V122" s="85"/>
      <c r="W122" s="85"/>
      <c r="X122" s="85"/>
      <c r="Y122" s="85"/>
      <c r="Z122" s="85"/>
      <c r="AA122" s="85"/>
      <c r="AB122" s="85"/>
      <c r="AC122" s="85"/>
      <c r="AD122" s="85"/>
    </row>
    <row r="123" s="2" customFormat="1" ht="35" customHeight="1" spans="1:30">
      <c r="A123" s="19" t="s">
        <v>419</v>
      </c>
      <c r="B123" s="19" t="s">
        <v>166</v>
      </c>
      <c r="C123" s="19" t="s">
        <v>420</v>
      </c>
      <c r="D123" s="367" t="s">
        <v>73</v>
      </c>
      <c r="E123" s="19">
        <v>3</v>
      </c>
      <c r="F123" s="20">
        <v>18</v>
      </c>
      <c r="G123" s="20">
        <v>12</v>
      </c>
      <c r="H123" s="20">
        <f t="shared" si="2"/>
        <v>0</v>
      </c>
      <c r="I123" s="20" t="s">
        <v>359</v>
      </c>
      <c r="J123" s="20">
        <v>0</v>
      </c>
      <c r="K123" s="20" t="s">
        <v>44</v>
      </c>
      <c r="L123" s="20">
        <v>0</v>
      </c>
      <c r="M123" s="20" t="s">
        <v>44</v>
      </c>
      <c r="N123" s="20">
        <v>0</v>
      </c>
      <c r="O123" s="20" t="s">
        <v>44</v>
      </c>
      <c r="P123" s="19" t="s">
        <v>74</v>
      </c>
      <c r="Q123" s="85"/>
      <c r="R123" s="85"/>
      <c r="S123" s="85"/>
      <c r="T123" s="85"/>
      <c r="U123" s="85"/>
      <c r="V123" s="85"/>
      <c r="W123" s="85"/>
      <c r="X123" s="85"/>
      <c r="Y123" s="85"/>
      <c r="Z123" s="85"/>
      <c r="AA123" s="85"/>
      <c r="AB123" s="85"/>
      <c r="AC123" s="85"/>
      <c r="AD123" s="85"/>
    </row>
    <row r="124" s="2" customFormat="1" ht="35" customHeight="1" spans="1:30">
      <c r="A124" s="19" t="s">
        <v>421</v>
      </c>
      <c r="B124" s="19" t="s">
        <v>422</v>
      </c>
      <c r="C124" s="19" t="s">
        <v>423</v>
      </c>
      <c r="D124" s="367" t="s">
        <v>73</v>
      </c>
      <c r="E124" s="19">
        <v>6</v>
      </c>
      <c r="F124" s="20">
        <v>9</v>
      </c>
      <c r="G124" s="20">
        <v>5</v>
      </c>
      <c r="H124" s="20">
        <f t="shared" si="2"/>
        <v>0</v>
      </c>
      <c r="I124" s="20" t="s">
        <v>161</v>
      </c>
      <c r="J124" s="20">
        <v>0</v>
      </c>
      <c r="K124" s="20" t="s">
        <v>44</v>
      </c>
      <c r="L124" s="20">
        <v>0</v>
      </c>
      <c r="M124" s="20" t="s">
        <v>44</v>
      </c>
      <c r="N124" s="20">
        <v>0</v>
      </c>
      <c r="O124" s="20" t="s">
        <v>44</v>
      </c>
      <c r="P124" s="19" t="s">
        <v>74</v>
      </c>
      <c r="Q124" s="85"/>
      <c r="R124" s="85"/>
      <c r="S124" s="85"/>
      <c r="T124" s="85"/>
      <c r="U124" s="85"/>
      <c r="V124" s="85"/>
      <c r="W124" s="85"/>
      <c r="X124" s="85"/>
      <c r="Y124" s="85"/>
      <c r="Z124" s="85"/>
      <c r="AA124" s="85"/>
      <c r="AB124" s="85"/>
      <c r="AC124" s="85"/>
      <c r="AD124" s="85"/>
    </row>
    <row r="125" s="2" customFormat="1" ht="35" customHeight="1" spans="1:30">
      <c r="A125" s="19" t="s">
        <v>424</v>
      </c>
      <c r="B125" s="19" t="s">
        <v>425</v>
      </c>
      <c r="C125" s="19" t="s">
        <v>426</v>
      </c>
      <c r="D125" s="367" t="s">
        <v>73</v>
      </c>
      <c r="E125" s="19">
        <v>2</v>
      </c>
      <c r="F125" s="20">
        <v>80</v>
      </c>
      <c r="G125" s="20">
        <v>48</v>
      </c>
      <c r="H125" s="20">
        <f t="shared" si="2"/>
        <v>0</v>
      </c>
      <c r="I125" s="20" t="s">
        <v>209</v>
      </c>
      <c r="J125" s="20">
        <v>0</v>
      </c>
      <c r="K125" s="20" t="s">
        <v>44</v>
      </c>
      <c r="L125" s="20">
        <v>0</v>
      </c>
      <c r="M125" s="20" t="s">
        <v>44</v>
      </c>
      <c r="N125" s="20">
        <v>0</v>
      </c>
      <c r="O125" s="20" t="s">
        <v>44</v>
      </c>
      <c r="P125" s="19" t="s">
        <v>74</v>
      </c>
      <c r="Q125" s="85"/>
      <c r="R125" s="85"/>
      <c r="S125" s="85"/>
      <c r="T125" s="85"/>
      <c r="U125" s="85"/>
      <c r="V125" s="85"/>
      <c r="W125" s="85"/>
      <c r="X125" s="85"/>
      <c r="Y125" s="85"/>
      <c r="Z125" s="85"/>
      <c r="AA125" s="85"/>
      <c r="AB125" s="85"/>
      <c r="AC125" s="85"/>
      <c r="AD125" s="85"/>
    </row>
    <row r="126" s="2" customFormat="1" ht="35" customHeight="1" spans="1:30">
      <c r="A126" s="19" t="s">
        <v>427</v>
      </c>
      <c r="B126" s="19" t="s">
        <v>428</v>
      </c>
      <c r="C126" s="19" t="s">
        <v>429</v>
      </c>
      <c r="D126" s="367" t="s">
        <v>73</v>
      </c>
      <c r="E126" s="19">
        <v>1</v>
      </c>
      <c r="F126" s="20">
        <v>6</v>
      </c>
      <c r="G126" s="20">
        <v>3.6</v>
      </c>
      <c r="H126" s="20">
        <f t="shared" si="2"/>
        <v>0</v>
      </c>
      <c r="I126" s="20" t="s">
        <v>359</v>
      </c>
      <c r="J126" s="20">
        <v>0</v>
      </c>
      <c r="K126" s="20" t="s">
        <v>44</v>
      </c>
      <c r="L126" s="20">
        <v>0</v>
      </c>
      <c r="M126" s="20" t="s">
        <v>44</v>
      </c>
      <c r="N126" s="20">
        <v>0</v>
      </c>
      <c r="O126" s="20" t="s">
        <v>44</v>
      </c>
      <c r="P126" s="19" t="s">
        <v>74</v>
      </c>
      <c r="Q126" s="85"/>
      <c r="R126" s="85"/>
      <c r="S126" s="85"/>
      <c r="T126" s="85"/>
      <c r="U126" s="85"/>
      <c r="V126" s="85"/>
      <c r="W126" s="85"/>
      <c r="X126" s="85"/>
      <c r="Y126" s="85"/>
      <c r="Z126" s="85"/>
      <c r="AA126" s="85"/>
      <c r="AB126" s="85"/>
      <c r="AC126" s="85"/>
      <c r="AD126" s="85"/>
    </row>
    <row r="127" s="2" customFormat="1" ht="35" customHeight="1" spans="1:30">
      <c r="A127" s="19" t="s">
        <v>430</v>
      </c>
      <c r="B127" s="19" t="s">
        <v>431</v>
      </c>
      <c r="C127" s="19" t="s">
        <v>432</v>
      </c>
      <c r="D127" s="367" t="s">
        <v>73</v>
      </c>
      <c r="E127" s="19">
        <v>2</v>
      </c>
      <c r="F127" s="20">
        <v>14</v>
      </c>
      <c r="G127" s="20">
        <v>8</v>
      </c>
      <c r="H127" s="20">
        <f t="shared" si="2"/>
        <v>0</v>
      </c>
      <c r="I127" s="20" t="s">
        <v>359</v>
      </c>
      <c r="J127" s="20">
        <v>0</v>
      </c>
      <c r="K127" s="20" t="s">
        <v>44</v>
      </c>
      <c r="L127" s="20">
        <v>0</v>
      </c>
      <c r="M127" s="20" t="s">
        <v>44</v>
      </c>
      <c r="N127" s="20">
        <v>0</v>
      </c>
      <c r="O127" s="20" t="s">
        <v>44</v>
      </c>
      <c r="P127" s="19" t="s">
        <v>74</v>
      </c>
      <c r="Q127" s="85"/>
      <c r="R127" s="85"/>
      <c r="S127" s="85"/>
      <c r="T127" s="85"/>
      <c r="U127" s="85"/>
      <c r="V127" s="85"/>
      <c r="W127" s="85"/>
      <c r="X127" s="85"/>
      <c r="Y127" s="85"/>
      <c r="Z127" s="85"/>
      <c r="AA127" s="85"/>
      <c r="AB127" s="85"/>
      <c r="AC127" s="85"/>
      <c r="AD127" s="85"/>
    </row>
    <row r="128" s="2" customFormat="1" ht="35" customHeight="1" spans="1:30">
      <c r="A128" s="19" t="s">
        <v>433</v>
      </c>
      <c r="B128" s="19" t="s">
        <v>434</v>
      </c>
      <c r="C128" s="19" t="s">
        <v>435</v>
      </c>
      <c r="D128" s="367" t="s">
        <v>73</v>
      </c>
      <c r="E128" s="19">
        <v>2</v>
      </c>
      <c r="F128" s="20">
        <v>4</v>
      </c>
      <c r="G128" s="20">
        <v>3.6</v>
      </c>
      <c r="H128" s="20">
        <f t="shared" si="2"/>
        <v>0</v>
      </c>
      <c r="I128" s="20" t="s">
        <v>359</v>
      </c>
      <c r="J128" s="20">
        <v>0</v>
      </c>
      <c r="K128" s="20" t="s">
        <v>44</v>
      </c>
      <c r="L128" s="20">
        <v>0</v>
      </c>
      <c r="M128" s="20" t="s">
        <v>44</v>
      </c>
      <c r="N128" s="20">
        <v>0</v>
      </c>
      <c r="O128" s="20" t="s">
        <v>44</v>
      </c>
      <c r="P128" s="19" t="s">
        <v>74</v>
      </c>
      <c r="Q128" s="85"/>
      <c r="R128" s="85"/>
      <c r="S128" s="85"/>
      <c r="T128" s="85"/>
      <c r="U128" s="85"/>
      <c r="V128" s="85"/>
      <c r="W128" s="85"/>
      <c r="X128" s="85"/>
      <c r="Y128" s="85"/>
      <c r="Z128" s="85"/>
      <c r="AA128" s="85"/>
      <c r="AB128" s="85"/>
      <c r="AC128" s="85"/>
      <c r="AD128" s="85"/>
    </row>
    <row r="129" s="2" customFormat="1" ht="35" customHeight="1" spans="1:30">
      <c r="A129" s="19" t="s">
        <v>436</v>
      </c>
      <c r="B129" s="19" t="s">
        <v>98</v>
      </c>
      <c r="C129" s="19"/>
      <c r="D129" s="367" t="s">
        <v>73</v>
      </c>
      <c r="E129" s="19">
        <v>1</v>
      </c>
      <c r="F129" s="20">
        <v>850</v>
      </c>
      <c r="G129" s="20">
        <v>550</v>
      </c>
      <c r="H129" s="20">
        <f t="shared" si="2"/>
        <v>0</v>
      </c>
      <c r="I129" s="20" t="s">
        <v>388</v>
      </c>
      <c r="J129" s="20">
        <v>0</v>
      </c>
      <c r="K129" s="20" t="s">
        <v>44</v>
      </c>
      <c r="L129" s="20">
        <v>0</v>
      </c>
      <c r="M129" s="20" t="s">
        <v>44</v>
      </c>
      <c r="N129" s="20">
        <v>0</v>
      </c>
      <c r="O129" s="20" t="s">
        <v>44</v>
      </c>
      <c r="P129" s="19" t="s">
        <v>74</v>
      </c>
      <c r="Q129" s="85"/>
      <c r="R129" s="85"/>
      <c r="S129" s="85"/>
      <c r="T129" s="85"/>
      <c r="U129" s="85"/>
      <c r="V129" s="85"/>
      <c r="W129" s="85"/>
      <c r="X129" s="85"/>
      <c r="Y129" s="85"/>
      <c r="Z129" s="85"/>
      <c r="AA129" s="85"/>
      <c r="AB129" s="85"/>
      <c r="AC129" s="85"/>
      <c r="AD129" s="85"/>
    </row>
    <row r="130" s="2" customFormat="1" ht="35" customHeight="1" spans="1:30">
      <c r="A130" s="19" t="s">
        <v>437</v>
      </c>
      <c r="B130" s="19" t="s">
        <v>438</v>
      </c>
      <c r="C130" s="19"/>
      <c r="D130" s="367" t="s">
        <v>73</v>
      </c>
      <c r="E130" s="19">
        <v>1</v>
      </c>
      <c r="F130" s="20">
        <v>260</v>
      </c>
      <c r="G130" s="20">
        <v>152</v>
      </c>
      <c r="H130" s="20">
        <f t="shared" si="2"/>
        <v>0</v>
      </c>
      <c r="I130" s="20" t="s">
        <v>439</v>
      </c>
      <c r="J130" s="92"/>
      <c r="K130" s="20" t="s">
        <v>92</v>
      </c>
      <c r="L130" s="20">
        <v>0</v>
      </c>
      <c r="M130" s="20" t="s">
        <v>44</v>
      </c>
      <c r="N130" s="20">
        <v>0</v>
      </c>
      <c r="O130" s="20" t="s">
        <v>44</v>
      </c>
      <c r="P130" s="19" t="s">
        <v>74</v>
      </c>
      <c r="Q130" s="85"/>
      <c r="R130" s="85"/>
      <c r="S130" s="85"/>
      <c r="T130" s="85"/>
      <c r="U130" s="85"/>
      <c r="V130" s="85"/>
      <c r="W130" s="85"/>
      <c r="X130" s="85"/>
      <c r="Y130" s="85"/>
      <c r="Z130" s="85"/>
      <c r="AA130" s="85"/>
      <c r="AB130" s="85"/>
      <c r="AC130" s="85"/>
      <c r="AD130" s="85"/>
    </row>
    <row r="131" s="2" customFormat="1" ht="35" customHeight="1" spans="1:16">
      <c r="A131" s="19" t="s">
        <v>440</v>
      </c>
      <c r="B131" s="19" t="s">
        <v>386</v>
      </c>
      <c r="C131" s="19" t="s">
        <v>441</v>
      </c>
      <c r="D131" s="367" t="s">
        <v>87</v>
      </c>
      <c r="E131" s="19">
        <v>2</v>
      </c>
      <c r="F131" s="20">
        <v>360</v>
      </c>
      <c r="G131" s="20">
        <v>190</v>
      </c>
      <c r="H131" s="20">
        <f t="shared" si="2"/>
        <v>0</v>
      </c>
      <c r="I131" s="20" t="s">
        <v>388</v>
      </c>
      <c r="J131" s="20">
        <v>0</v>
      </c>
      <c r="K131" s="20" t="s">
        <v>44</v>
      </c>
      <c r="L131" s="20">
        <v>0</v>
      </c>
      <c r="M131" s="20" t="s">
        <v>44</v>
      </c>
      <c r="N131" s="20">
        <v>0</v>
      </c>
      <c r="O131" s="20" t="s">
        <v>44</v>
      </c>
      <c r="P131" s="19" t="s">
        <v>74</v>
      </c>
    </row>
    <row r="132" s="2" customFormat="1" ht="35" customHeight="1" spans="1:16">
      <c r="A132" s="19" t="s">
        <v>442</v>
      </c>
      <c r="B132" s="19" t="s">
        <v>443</v>
      </c>
      <c r="C132" s="19" t="s">
        <v>444</v>
      </c>
      <c r="D132" s="367" t="s">
        <v>73</v>
      </c>
      <c r="E132" s="19">
        <v>2</v>
      </c>
      <c r="F132" s="20">
        <v>280</v>
      </c>
      <c r="G132" s="20">
        <v>170</v>
      </c>
      <c r="H132" s="20">
        <f t="shared" si="2"/>
        <v>0</v>
      </c>
      <c r="I132" s="20" t="s">
        <v>388</v>
      </c>
      <c r="J132" s="20">
        <v>0</v>
      </c>
      <c r="K132" s="20" t="s">
        <v>44</v>
      </c>
      <c r="L132" s="20">
        <v>0</v>
      </c>
      <c r="M132" s="20" t="s">
        <v>44</v>
      </c>
      <c r="N132" s="20">
        <v>0</v>
      </c>
      <c r="O132" s="20" t="s">
        <v>44</v>
      </c>
      <c r="P132" s="19" t="s">
        <v>74</v>
      </c>
    </row>
    <row r="133" s="2" customFormat="1" ht="35" customHeight="1" spans="1:16">
      <c r="A133" s="19" t="s">
        <v>445</v>
      </c>
      <c r="B133" s="19" t="s">
        <v>446</v>
      </c>
      <c r="C133" s="19" t="s">
        <v>447</v>
      </c>
      <c r="D133" s="367" t="s">
        <v>87</v>
      </c>
      <c r="E133" s="19">
        <v>2</v>
      </c>
      <c r="F133" s="20">
        <v>340</v>
      </c>
      <c r="G133" s="20">
        <v>200</v>
      </c>
      <c r="H133" s="20">
        <f t="shared" si="2"/>
        <v>0</v>
      </c>
      <c r="I133" s="20" t="s">
        <v>388</v>
      </c>
      <c r="J133" s="20">
        <v>0</v>
      </c>
      <c r="K133" s="20" t="s">
        <v>44</v>
      </c>
      <c r="L133" s="20">
        <v>0</v>
      </c>
      <c r="M133" s="20" t="s">
        <v>44</v>
      </c>
      <c r="N133" s="20">
        <v>0</v>
      </c>
      <c r="O133" s="20" t="s">
        <v>44</v>
      </c>
      <c r="P133" s="19" t="s">
        <v>74</v>
      </c>
    </row>
    <row r="134" s="2" customFormat="1" ht="33" customHeight="1" spans="1:16">
      <c r="A134" s="19" t="s">
        <v>448</v>
      </c>
      <c r="B134" s="19" t="s">
        <v>449</v>
      </c>
      <c r="C134" s="19"/>
      <c r="D134" s="367" t="s">
        <v>73</v>
      </c>
      <c r="E134" s="19">
        <v>6</v>
      </c>
      <c r="F134" s="20">
        <v>90</v>
      </c>
      <c r="G134" s="20">
        <v>54</v>
      </c>
      <c r="H134" s="20">
        <f t="shared" si="2"/>
        <v>0</v>
      </c>
      <c r="I134" s="20" t="s">
        <v>388</v>
      </c>
      <c r="J134" s="20">
        <v>0</v>
      </c>
      <c r="K134" s="20" t="s">
        <v>44</v>
      </c>
      <c r="L134" s="20">
        <v>0</v>
      </c>
      <c r="M134" s="20" t="s">
        <v>44</v>
      </c>
      <c r="N134" s="20">
        <v>0</v>
      </c>
      <c r="O134" s="20" t="s">
        <v>44</v>
      </c>
      <c r="P134" s="19" t="s">
        <v>74</v>
      </c>
    </row>
    <row r="135" s="2" customFormat="1" ht="43" customHeight="1" spans="1:16">
      <c r="A135" s="19" t="s">
        <v>450</v>
      </c>
      <c r="B135" s="19" t="s">
        <v>451</v>
      </c>
      <c r="C135" s="19" t="s">
        <v>452</v>
      </c>
      <c r="D135" s="367" t="s">
        <v>73</v>
      </c>
      <c r="E135" s="19">
        <v>1</v>
      </c>
      <c r="F135" s="20">
        <v>35</v>
      </c>
      <c r="G135" s="20">
        <v>31.5</v>
      </c>
      <c r="H135" s="20">
        <f t="shared" ref="H135:H170" si="3">J135+L135+N135</f>
        <v>0</v>
      </c>
      <c r="I135" s="20" t="s">
        <v>268</v>
      </c>
      <c r="J135" s="20">
        <v>0</v>
      </c>
      <c r="K135" s="20" t="s">
        <v>44</v>
      </c>
      <c r="L135" s="20">
        <v>0</v>
      </c>
      <c r="M135" s="20" t="s">
        <v>44</v>
      </c>
      <c r="N135" s="20">
        <v>0</v>
      </c>
      <c r="O135" s="20" t="s">
        <v>44</v>
      </c>
      <c r="P135" s="19" t="s">
        <v>74</v>
      </c>
    </row>
    <row r="136" s="2" customFormat="1" ht="35" customHeight="1" spans="1:30">
      <c r="A136" s="19" t="s">
        <v>453</v>
      </c>
      <c r="B136" s="19" t="s">
        <v>247</v>
      </c>
      <c r="C136" s="19" t="s">
        <v>454</v>
      </c>
      <c r="D136" s="367" t="s">
        <v>73</v>
      </c>
      <c r="E136" s="19">
        <v>1</v>
      </c>
      <c r="F136" s="20">
        <v>50</v>
      </c>
      <c r="G136" s="20">
        <v>50</v>
      </c>
      <c r="H136" s="20">
        <f t="shared" si="3"/>
        <v>0</v>
      </c>
      <c r="I136" s="20" t="s">
        <v>388</v>
      </c>
      <c r="J136" s="20">
        <v>0</v>
      </c>
      <c r="K136" s="20" t="s">
        <v>44</v>
      </c>
      <c r="L136" s="20">
        <v>0</v>
      </c>
      <c r="M136" s="20" t="s">
        <v>44</v>
      </c>
      <c r="N136" s="20">
        <v>0</v>
      </c>
      <c r="O136" s="20" t="s">
        <v>92</v>
      </c>
      <c r="P136" s="19" t="s">
        <v>74</v>
      </c>
      <c r="Q136" s="85"/>
      <c r="R136" s="85"/>
      <c r="S136" s="85"/>
      <c r="T136" s="85"/>
      <c r="U136" s="85"/>
      <c r="V136" s="85"/>
      <c r="W136" s="85"/>
      <c r="X136" s="85"/>
      <c r="Y136" s="85"/>
      <c r="Z136" s="85"/>
      <c r="AA136" s="85"/>
      <c r="AB136" s="85"/>
      <c r="AC136" s="85"/>
      <c r="AD136" s="85"/>
    </row>
    <row r="137" s="2" customFormat="1" ht="35" customHeight="1" spans="1:30">
      <c r="A137" s="19" t="s">
        <v>455</v>
      </c>
      <c r="B137" s="19" t="s">
        <v>247</v>
      </c>
      <c r="C137" s="19" t="s">
        <v>456</v>
      </c>
      <c r="D137" s="367" t="s">
        <v>73</v>
      </c>
      <c r="E137" s="19">
        <v>1</v>
      </c>
      <c r="F137" s="20">
        <v>65</v>
      </c>
      <c r="G137" s="20">
        <v>65</v>
      </c>
      <c r="H137" s="20">
        <f t="shared" si="3"/>
        <v>0</v>
      </c>
      <c r="I137" s="20" t="s">
        <v>388</v>
      </c>
      <c r="J137" s="20">
        <v>0</v>
      </c>
      <c r="K137" s="20" t="s">
        <v>44</v>
      </c>
      <c r="L137" s="20">
        <v>0</v>
      </c>
      <c r="M137" s="20" t="s">
        <v>44</v>
      </c>
      <c r="N137" s="20">
        <v>0</v>
      </c>
      <c r="O137" s="20" t="s">
        <v>92</v>
      </c>
      <c r="P137" s="19" t="s">
        <v>74</v>
      </c>
      <c r="Q137" s="85"/>
      <c r="R137" s="85"/>
      <c r="S137" s="85"/>
      <c r="T137" s="85"/>
      <c r="U137" s="85"/>
      <c r="V137" s="85"/>
      <c r="W137" s="85"/>
      <c r="X137" s="85"/>
      <c r="Y137" s="85"/>
      <c r="Z137" s="85"/>
      <c r="AA137" s="85"/>
      <c r="AB137" s="85"/>
      <c r="AC137" s="85"/>
      <c r="AD137" s="85"/>
    </row>
    <row r="138" s="2" customFormat="1" ht="35" customHeight="1" spans="1:30">
      <c r="A138" s="19" t="s">
        <v>457</v>
      </c>
      <c r="B138" s="19" t="s">
        <v>458</v>
      </c>
      <c r="C138" s="19" t="s">
        <v>459</v>
      </c>
      <c r="D138" s="367" t="s">
        <v>73</v>
      </c>
      <c r="E138" s="19">
        <v>2</v>
      </c>
      <c r="F138" s="20">
        <v>6</v>
      </c>
      <c r="G138" s="20">
        <v>5.4</v>
      </c>
      <c r="H138" s="20">
        <f t="shared" si="3"/>
        <v>0</v>
      </c>
      <c r="I138" s="20" t="s">
        <v>161</v>
      </c>
      <c r="J138" s="20">
        <v>0</v>
      </c>
      <c r="K138" s="20" t="s">
        <v>92</v>
      </c>
      <c r="L138" s="20">
        <v>0</v>
      </c>
      <c r="M138" s="20" t="s">
        <v>44</v>
      </c>
      <c r="N138" s="20">
        <v>0</v>
      </c>
      <c r="O138" s="20" t="s">
        <v>44</v>
      </c>
      <c r="P138" s="19" t="s">
        <v>74</v>
      </c>
      <c r="Q138" s="85"/>
      <c r="R138" s="85"/>
      <c r="S138" s="85"/>
      <c r="T138" s="85"/>
      <c r="U138" s="85"/>
      <c r="V138" s="85"/>
      <c r="W138" s="85"/>
      <c r="X138" s="85"/>
      <c r="Y138" s="85"/>
      <c r="Z138" s="85"/>
      <c r="AA138" s="85"/>
      <c r="AB138" s="85"/>
      <c r="AC138" s="85"/>
      <c r="AD138" s="85"/>
    </row>
    <row r="139" s="2" customFormat="1" ht="35" customHeight="1" spans="1:30">
      <c r="A139" s="19" t="s">
        <v>460</v>
      </c>
      <c r="B139" s="19" t="s">
        <v>461</v>
      </c>
      <c r="C139" s="367" t="s">
        <v>462</v>
      </c>
      <c r="D139" s="19" t="s">
        <v>73</v>
      </c>
      <c r="E139" s="20">
        <v>8</v>
      </c>
      <c r="F139" s="20">
        <v>72</v>
      </c>
      <c r="G139" s="19">
        <v>28.8</v>
      </c>
      <c r="H139" s="20">
        <f t="shared" si="3"/>
        <v>21.6</v>
      </c>
      <c r="I139" s="20" t="s">
        <v>268</v>
      </c>
      <c r="J139" s="20">
        <v>21.6</v>
      </c>
      <c r="K139" s="20" t="s">
        <v>463</v>
      </c>
      <c r="L139" s="20">
        <v>0</v>
      </c>
      <c r="M139" s="20" t="s">
        <v>44</v>
      </c>
      <c r="N139" s="20">
        <v>0</v>
      </c>
      <c r="O139" s="20" t="s">
        <v>44</v>
      </c>
      <c r="P139" s="19" t="s">
        <v>74</v>
      </c>
      <c r="Q139" s="85"/>
      <c r="R139" s="85"/>
      <c r="S139" s="85"/>
      <c r="T139" s="85"/>
      <c r="U139" s="85"/>
      <c r="V139" s="85"/>
      <c r="W139" s="85"/>
      <c r="X139" s="85"/>
      <c r="Y139" s="85"/>
      <c r="Z139" s="85"/>
      <c r="AA139" s="85"/>
      <c r="AB139" s="85"/>
      <c r="AC139" s="85"/>
      <c r="AD139" s="85"/>
    </row>
    <row r="140" s="2" customFormat="1" ht="35" customHeight="1" spans="1:30">
      <c r="A140" s="19" t="s">
        <v>464</v>
      </c>
      <c r="B140" s="19" t="s">
        <v>465</v>
      </c>
      <c r="C140" s="367" t="s">
        <v>466</v>
      </c>
      <c r="D140" s="19" t="s">
        <v>73</v>
      </c>
      <c r="E140" s="20">
        <v>2</v>
      </c>
      <c r="F140" s="20">
        <v>40</v>
      </c>
      <c r="G140" s="19">
        <v>36</v>
      </c>
      <c r="H140" s="20">
        <f t="shared" si="3"/>
        <v>0</v>
      </c>
      <c r="I140" s="20" t="s">
        <v>388</v>
      </c>
      <c r="J140" s="20">
        <v>0</v>
      </c>
      <c r="K140" s="20" t="s">
        <v>44</v>
      </c>
      <c r="L140" s="20">
        <v>0</v>
      </c>
      <c r="M140" s="20" t="s">
        <v>44</v>
      </c>
      <c r="N140" s="20">
        <v>0</v>
      </c>
      <c r="O140" s="20" t="s">
        <v>92</v>
      </c>
      <c r="P140" s="19" t="s">
        <v>74</v>
      </c>
      <c r="Q140" s="85"/>
      <c r="R140" s="85"/>
      <c r="S140" s="85"/>
      <c r="T140" s="85"/>
      <c r="U140" s="85"/>
      <c r="V140" s="85"/>
      <c r="W140" s="85"/>
      <c r="X140" s="85"/>
      <c r="Y140" s="85"/>
      <c r="Z140" s="85"/>
      <c r="AA140" s="85"/>
      <c r="AB140" s="85"/>
      <c r="AC140" s="85"/>
      <c r="AD140" s="85"/>
    </row>
    <row r="141" s="2" customFormat="1" ht="35" customHeight="1" spans="1:30">
      <c r="A141" s="19" t="s">
        <v>467</v>
      </c>
      <c r="B141" s="19" t="s">
        <v>114</v>
      </c>
      <c r="C141" s="367" t="s">
        <v>468</v>
      </c>
      <c r="D141" s="19" t="s">
        <v>73</v>
      </c>
      <c r="E141" s="20">
        <v>4</v>
      </c>
      <c r="F141" s="20">
        <v>400</v>
      </c>
      <c r="G141" s="19">
        <v>240</v>
      </c>
      <c r="H141" s="20">
        <f t="shared" si="3"/>
        <v>0</v>
      </c>
      <c r="I141" s="20" t="s">
        <v>388</v>
      </c>
      <c r="J141" s="20">
        <v>0</v>
      </c>
      <c r="K141" s="20" t="s">
        <v>44</v>
      </c>
      <c r="L141" s="20">
        <v>0</v>
      </c>
      <c r="M141" s="20" t="s">
        <v>44</v>
      </c>
      <c r="N141" s="20">
        <v>0</v>
      </c>
      <c r="O141" s="20" t="s">
        <v>92</v>
      </c>
      <c r="P141" s="19" t="s">
        <v>74</v>
      </c>
      <c r="Q141" s="85"/>
      <c r="R141" s="85"/>
      <c r="S141" s="85"/>
      <c r="T141" s="85"/>
      <c r="U141" s="85"/>
      <c r="V141" s="85"/>
      <c r="W141" s="85"/>
      <c r="X141" s="85"/>
      <c r="Y141" s="85"/>
      <c r="Z141" s="85"/>
      <c r="AA141" s="85"/>
      <c r="AB141" s="85"/>
      <c r="AC141" s="85"/>
      <c r="AD141" s="85"/>
    </row>
    <row r="142" s="2" customFormat="1" ht="35" customHeight="1" spans="1:30">
      <c r="A142" s="19" t="s">
        <v>469</v>
      </c>
      <c r="B142" s="19" t="s">
        <v>166</v>
      </c>
      <c r="C142" s="367" t="s">
        <v>470</v>
      </c>
      <c r="D142" s="19" t="s">
        <v>73</v>
      </c>
      <c r="E142" s="20">
        <v>5</v>
      </c>
      <c r="F142" s="20">
        <v>25</v>
      </c>
      <c r="G142" s="19">
        <v>20</v>
      </c>
      <c r="H142" s="20">
        <f t="shared" si="3"/>
        <v>0</v>
      </c>
      <c r="I142" s="20" t="s">
        <v>359</v>
      </c>
      <c r="J142" s="20">
        <v>0</v>
      </c>
      <c r="K142" s="20" t="s">
        <v>92</v>
      </c>
      <c r="L142" s="20">
        <v>0</v>
      </c>
      <c r="M142" s="20" t="s">
        <v>44</v>
      </c>
      <c r="N142" s="20">
        <v>0</v>
      </c>
      <c r="O142" s="20" t="s">
        <v>44</v>
      </c>
      <c r="P142" s="19" t="s">
        <v>74</v>
      </c>
      <c r="Q142" s="85"/>
      <c r="R142" s="85"/>
      <c r="S142" s="85"/>
      <c r="T142" s="85"/>
      <c r="U142" s="85"/>
      <c r="V142" s="85"/>
      <c r="W142" s="85"/>
      <c r="X142" s="85"/>
      <c r="Y142" s="85"/>
      <c r="Z142" s="85"/>
      <c r="AA142" s="85"/>
      <c r="AB142" s="85"/>
      <c r="AC142" s="85"/>
      <c r="AD142" s="85"/>
    </row>
    <row r="143" s="2" customFormat="1" ht="35" customHeight="1" spans="1:30">
      <c r="A143" s="19" t="s">
        <v>471</v>
      </c>
      <c r="B143" s="19" t="s">
        <v>297</v>
      </c>
      <c r="C143" s="367" t="s">
        <v>472</v>
      </c>
      <c r="D143" s="19" t="s">
        <v>73</v>
      </c>
      <c r="E143" s="20">
        <v>3</v>
      </c>
      <c r="F143" s="20">
        <v>4.5</v>
      </c>
      <c r="G143" s="19">
        <v>3.6</v>
      </c>
      <c r="H143" s="20">
        <f t="shared" si="3"/>
        <v>0</v>
      </c>
      <c r="I143" s="20" t="s">
        <v>359</v>
      </c>
      <c r="J143" s="20">
        <v>0</v>
      </c>
      <c r="K143" s="20" t="s">
        <v>92</v>
      </c>
      <c r="L143" s="20">
        <v>0</v>
      </c>
      <c r="M143" s="20" t="s">
        <v>44</v>
      </c>
      <c r="N143" s="20">
        <v>0</v>
      </c>
      <c r="O143" s="20" t="s">
        <v>44</v>
      </c>
      <c r="P143" s="19" t="s">
        <v>74</v>
      </c>
      <c r="Q143" s="85"/>
      <c r="R143" s="85"/>
      <c r="S143" s="85"/>
      <c r="T143" s="85"/>
      <c r="U143" s="85"/>
      <c r="V143" s="85"/>
      <c r="W143" s="85"/>
      <c r="X143" s="85"/>
      <c r="Y143" s="85"/>
      <c r="Z143" s="85"/>
      <c r="AA143" s="85"/>
      <c r="AB143" s="85"/>
      <c r="AC143" s="85"/>
      <c r="AD143" s="85"/>
    </row>
    <row r="144" s="2" customFormat="1" ht="35" customHeight="1" spans="1:30">
      <c r="A144" s="19" t="s">
        <v>473</v>
      </c>
      <c r="B144" s="19" t="s">
        <v>474</v>
      </c>
      <c r="C144" s="367" t="s">
        <v>475</v>
      </c>
      <c r="D144" s="19" t="s">
        <v>73</v>
      </c>
      <c r="E144" s="20">
        <v>5</v>
      </c>
      <c r="F144" s="20">
        <v>10</v>
      </c>
      <c r="G144" s="19">
        <v>6</v>
      </c>
      <c r="H144" s="20">
        <f t="shared" si="3"/>
        <v>0</v>
      </c>
      <c r="I144" s="20" t="s">
        <v>359</v>
      </c>
      <c r="J144" s="20">
        <v>0</v>
      </c>
      <c r="K144" s="20" t="s">
        <v>92</v>
      </c>
      <c r="L144" s="20">
        <v>0</v>
      </c>
      <c r="M144" s="20" t="s">
        <v>44</v>
      </c>
      <c r="N144" s="20">
        <v>0</v>
      </c>
      <c r="O144" s="20" t="s">
        <v>44</v>
      </c>
      <c r="P144" s="19" t="s">
        <v>74</v>
      </c>
      <c r="Q144" s="85"/>
      <c r="R144" s="85"/>
      <c r="S144" s="85"/>
      <c r="T144" s="85"/>
      <c r="U144" s="85"/>
      <c r="V144" s="85"/>
      <c r="W144" s="85"/>
      <c r="X144" s="85"/>
      <c r="Y144" s="85"/>
      <c r="Z144" s="85"/>
      <c r="AA144" s="85"/>
      <c r="AB144" s="85"/>
      <c r="AC144" s="85"/>
      <c r="AD144" s="85"/>
    </row>
    <row r="145" s="2" customFormat="1" ht="35" customHeight="1" spans="1:30">
      <c r="A145" s="19" t="s">
        <v>476</v>
      </c>
      <c r="B145" s="19" t="s">
        <v>477</v>
      </c>
      <c r="C145" s="367" t="s">
        <v>478</v>
      </c>
      <c r="D145" s="19" t="s">
        <v>73</v>
      </c>
      <c r="E145" s="20">
        <v>4</v>
      </c>
      <c r="F145" s="20">
        <v>280</v>
      </c>
      <c r="G145" s="19">
        <v>168</v>
      </c>
      <c r="H145" s="20">
        <f t="shared" si="3"/>
        <v>0</v>
      </c>
      <c r="I145" s="20" t="s">
        <v>388</v>
      </c>
      <c r="J145" s="20">
        <v>0</v>
      </c>
      <c r="K145" s="20" t="s">
        <v>44</v>
      </c>
      <c r="L145" s="20">
        <v>0</v>
      </c>
      <c r="M145" s="20" t="s">
        <v>44</v>
      </c>
      <c r="N145" s="20">
        <v>0</v>
      </c>
      <c r="O145" s="20" t="s">
        <v>44</v>
      </c>
      <c r="P145" s="19" t="s">
        <v>74</v>
      </c>
      <c r="Q145" s="85"/>
      <c r="R145" s="85"/>
      <c r="S145" s="85"/>
      <c r="T145" s="85"/>
      <c r="U145" s="85"/>
      <c r="V145" s="85"/>
      <c r="W145" s="85"/>
      <c r="X145" s="85"/>
      <c r="Y145" s="85"/>
      <c r="Z145" s="85"/>
      <c r="AA145" s="85"/>
      <c r="AB145" s="85"/>
      <c r="AC145" s="85"/>
      <c r="AD145" s="85"/>
    </row>
    <row r="146" s="2" customFormat="1" ht="35" customHeight="1" spans="1:30">
      <c r="A146" s="19" t="s">
        <v>479</v>
      </c>
      <c r="B146" s="19" t="s">
        <v>480</v>
      </c>
      <c r="C146" s="367" t="s">
        <v>481</v>
      </c>
      <c r="D146" s="19" t="s">
        <v>73</v>
      </c>
      <c r="E146" s="20">
        <v>1</v>
      </c>
      <c r="F146" s="20">
        <v>100</v>
      </c>
      <c r="G146" s="19">
        <v>90</v>
      </c>
      <c r="H146" s="20">
        <f t="shared" si="3"/>
        <v>0</v>
      </c>
      <c r="I146" s="20" t="s">
        <v>388</v>
      </c>
      <c r="J146" s="20">
        <v>0</v>
      </c>
      <c r="K146" s="20" t="s">
        <v>44</v>
      </c>
      <c r="L146" s="20">
        <v>0</v>
      </c>
      <c r="M146" s="20" t="s">
        <v>44</v>
      </c>
      <c r="N146" s="20">
        <v>0</v>
      </c>
      <c r="O146" s="20" t="s">
        <v>92</v>
      </c>
      <c r="P146" s="19" t="s">
        <v>74</v>
      </c>
      <c r="Q146" s="85"/>
      <c r="R146" s="85"/>
      <c r="S146" s="85"/>
      <c r="T146" s="85"/>
      <c r="U146" s="85"/>
      <c r="V146" s="85"/>
      <c r="W146" s="85"/>
      <c r="X146" s="85"/>
      <c r="Y146" s="85"/>
      <c r="Z146" s="85"/>
      <c r="AA146" s="85"/>
      <c r="AB146" s="85"/>
      <c r="AC146" s="85"/>
      <c r="AD146" s="85"/>
    </row>
    <row r="147" s="2" customFormat="1" ht="35" customHeight="1" spans="1:30">
      <c r="A147" s="19" t="s">
        <v>482</v>
      </c>
      <c r="B147" s="19" t="s">
        <v>483</v>
      </c>
      <c r="C147" s="367" t="s">
        <v>484</v>
      </c>
      <c r="D147" s="19" t="s">
        <v>73</v>
      </c>
      <c r="E147" s="20">
        <v>1</v>
      </c>
      <c r="F147" s="20">
        <v>260</v>
      </c>
      <c r="G147" s="19">
        <v>156</v>
      </c>
      <c r="H147" s="20">
        <f t="shared" si="3"/>
        <v>0</v>
      </c>
      <c r="I147" s="20" t="s">
        <v>388</v>
      </c>
      <c r="J147" s="20">
        <v>0</v>
      </c>
      <c r="K147" s="20" t="s">
        <v>44</v>
      </c>
      <c r="L147" s="20">
        <v>0</v>
      </c>
      <c r="M147" s="20" t="s">
        <v>44</v>
      </c>
      <c r="N147" s="20">
        <v>0</v>
      </c>
      <c r="O147" s="20" t="s">
        <v>92</v>
      </c>
      <c r="P147" s="19" t="s">
        <v>74</v>
      </c>
      <c r="Q147" s="85"/>
      <c r="R147" s="85"/>
      <c r="S147" s="85"/>
      <c r="T147" s="85"/>
      <c r="U147" s="85"/>
      <c r="V147" s="85"/>
      <c r="W147" s="85"/>
      <c r="X147" s="85"/>
      <c r="Y147" s="85"/>
      <c r="Z147" s="85"/>
      <c r="AA147" s="85"/>
      <c r="AB147" s="85"/>
      <c r="AC147" s="85"/>
      <c r="AD147" s="85"/>
    </row>
    <row r="148" s="2" customFormat="1" ht="35" customHeight="1" spans="1:30">
      <c r="A148" s="19" t="s">
        <v>485</v>
      </c>
      <c r="B148" s="19" t="s">
        <v>395</v>
      </c>
      <c r="C148" s="367" t="s">
        <v>486</v>
      </c>
      <c r="D148" s="19" t="s">
        <v>73</v>
      </c>
      <c r="E148" s="20">
        <v>4</v>
      </c>
      <c r="F148" s="20">
        <v>80</v>
      </c>
      <c r="G148" s="19">
        <v>48</v>
      </c>
      <c r="H148" s="20">
        <f t="shared" si="3"/>
        <v>0</v>
      </c>
      <c r="I148" s="20" t="s">
        <v>359</v>
      </c>
      <c r="J148" s="20">
        <v>0</v>
      </c>
      <c r="K148" s="20" t="s">
        <v>44</v>
      </c>
      <c r="L148" s="20">
        <v>0</v>
      </c>
      <c r="M148" s="20" t="s">
        <v>44</v>
      </c>
      <c r="N148" s="20">
        <v>0</v>
      </c>
      <c r="O148" s="20" t="s">
        <v>92</v>
      </c>
      <c r="P148" s="19" t="s">
        <v>74</v>
      </c>
      <c r="Q148" s="85"/>
      <c r="R148" s="85"/>
      <c r="S148" s="85"/>
      <c r="T148" s="85"/>
      <c r="U148" s="85"/>
      <c r="V148" s="85"/>
      <c r="W148" s="85"/>
      <c r="X148" s="85"/>
      <c r="Y148" s="85"/>
      <c r="Z148" s="85"/>
      <c r="AA148" s="85"/>
      <c r="AB148" s="85"/>
      <c r="AC148" s="85"/>
      <c r="AD148" s="85"/>
    </row>
    <row r="149" s="2" customFormat="1" ht="35" customHeight="1" spans="1:30">
      <c r="A149" s="19" t="s">
        <v>487</v>
      </c>
      <c r="B149" s="19" t="s">
        <v>488</v>
      </c>
      <c r="C149" s="367" t="s">
        <v>489</v>
      </c>
      <c r="D149" s="19" t="s">
        <v>73</v>
      </c>
      <c r="E149" s="20">
        <v>1</v>
      </c>
      <c r="F149" s="20">
        <v>220</v>
      </c>
      <c r="G149" s="19">
        <v>132</v>
      </c>
      <c r="H149" s="20">
        <f t="shared" si="3"/>
        <v>0</v>
      </c>
      <c r="I149" s="20" t="s">
        <v>388</v>
      </c>
      <c r="J149" s="20">
        <v>0</v>
      </c>
      <c r="K149" s="20" t="s">
        <v>44</v>
      </c>
      <c r="L149" s="20">
        <v>0</v>
      </c>
      <c r="M149" s="20" t="s">
        <v>44</v>
      </c>
      <c r="N149" s="20">
        <v>0</v>
      </c>
      <c r="O149" s="20" t="s">
        <v>44</v>
      </c>
      <c r="P149" s="19" t="s">
        <v>74</v>
      </c>
      <c r="Q149" s="85"/>
      <c r="R149" s="85"/>
      <c r="S149" s="85"/>
      <c r="T149" s="85"/>
      <c r="U149" s="85"/>
      <c r="V149" s="85"/>
      <c r="W149" s="85"/>
      <c r="X149" s="85"/>
      <c r="Y149" s="85"/>
      <c r="Z149" s="85"/>
      <c r="AA149" s="85"/>
      <c r="AB149" s="85"/>
      <c r="AC149" s="85"/>
      <c r="AD149" s="85"/>
    </row>
    <row r="150" s="2" customFormat="1" ht="35" customHeight="1" spans="1:30">
      <c r="A150" s="19" t="s">
        <v>490</v>
      </c>
      <c r="B150" s="19" t="s">
        <v>491</v>
      </c>
      <c r="C150" s="367" t="s">
        <v>492</v>
      </c>
      <c r="D150" s="19" t="s">
        <v>73</v>
      </c>
      <c r="E150" s="20">
        <v>1</v>
      </c>
      <c r="F150" s="20">
        <v>9</v>
      </c>
      <c r="G150" s="19">
        <v>0.9</v>
      </c>
      <c r="H150" s="20">
        <f t="shared" si="3"/>
        <v>0</v>
      </c>
      <c r="I150" s="20" t="s">
        <v>268</v>
      </c>
      <c r="J150" s="20">
        <v>0</v>
      </c>
      <c r="K150" s="20" t="s">
        <v>44</v>
      </c>
      <c r="L150" s="20">
        <v>0</v>
      </c>
      <c r="M150" s="20" t="s">
        <v>44</v>
      </c>
      <c r="N150" s="20">
        <v>0</v>
      </c>
      <c r="O150" s="20" t="s">
        <v>44</v>
      </c>
      <c r="P150" s="19" t="s">
        <v>74</v>
      </c>
      <c r="Q150" s="85"/>
      <c r="R150" s="85"/>
      <c r="S150" s="85"/>
      <c r="T150" s="85"/>
      <c r="U150" s="85"/>
      <c r="V150" s="85"/>
      <c r="W150" s="85"/>
      <c r="X150" s="85"/>
      <c r="Y150" s="85"/>
      <c r="Z150" s="85"/>
      <c r="AA150" s="85"/>
      <c r="AB150" s="85"/>
      <c r="AC150" s="85"/>
      <c r="AD150" s="85"/>
    </row>
    <row r="151" s="2" customFormat="1" ht="35" customHeight="1" spans="1:30">
      <c r="A151" s="19" t="s">
        <v>493</v>
      </c>
      <c r="B151" s="19" t="s">
        <v>494</v>
      </c>
      <c r="C151" s="367" t="s">
        <v>495</v>
      </c>
      <c r="D151" s="19" t="s">
        <v>73</v>
      </c>
      <c r="E151" s="20">
        <v>1</v>
      </c>
      <c r="F151" s="20">
        <v>15</v>
      </c>
      <c r="G151" s="19">
        <v>15</v>
      </c>
      <c r="H151" s="20">
        <f t="shared" si="3"/>
        <v>9</v>
      </c>
      <c r="I151" s="20" t="s">
        <v>496</v>
      </c>
      <c r="J151" s="20">
        <v>0</v>
      </c>
      <c r="K151" s="20" t="s">
        <v>44</v>
      </c>
      <c r="L151" s="20">
        <v>9</v>
      </c>
      <c r="M151" s="20" t="s">
        <v>497</v>
      </c>
      <c r="N151" s="20">
        <v>0</v>
      </c>
      <c r="O151" s="20" t="s">
        <v>44</v>
      </c>
      <c r="P151" s="19" t="s">
        <v>74</v>
      </c>
      <c r="Q151" s="85"/>
      <c r="R151" s="85"/>
      <c r="S151" s="85"/>
      <c r="T151" s="85"/>
      <c r="U151" s="85"/>
      <c r="V151" s="85"/>
      <c r="W151" s="85"/>
      <c r="X151" s="85"/>
      <c r="Y151" s="85"/>
      <c r="Z151" s="85"/>
      <c r="AA151" s="85"/>
      <c r="AB151" s="85"/>
      <c r="AC151" s="85"/>
      <c r="AD151" s="85"/>
    </row>
    <row r="152" s="2" customFormat="1" ht="35" customHeight="1" spans="1:30">
      <c r="A152" s="19" t="s">
        <v>498</v>
      </c>
      <c r="B152" s="19" t="s">
        <v>499</v>
      </c>
      <c r="C152" s="367" t="s">
        <v>500</v>
      </c>
      <c r="D152" s="19" t="s">
        <v>73</v>
      </c>
      <c r="E152" s="20">
        <v>2</v>
      </c>
      <c r="F152" s="20">
        <v>2600</v>
      </c>
      <c r="G152" s="19">
        <v>1560</v>
      </c>
      <c r="H152" s="20">
        <f t="shared" si="3"/>
        <v>0</v>
      </c>
      <c r="I152" s="20" t="s">
        <v>501</v>
      </c>
      <c r="J152" s="20">
        <v>0</v>
      </c>
      <c r="K152" s="20" t="s">
        <v>44</v>
      </c>
      <c r="L152" s="20">
        <v>0</v>
      </c>
      <c r="M152" s="20" t="s">
        <v>44</v>
      </c>
      <c r="N152" s="20">
        <v>0</v>
      </c>
      <c r="O152" s="20" t="s">
        <v>44</v>
      </c>
      <c r="P152" s="19" t="s">
        <v>74</v>
      </c>
      <c r="Q152" s="85"/>
      <c r="R152" s="85"/>
      <c r="S152" s="85"/>
      <c r="T152" s="85"/>
      <c r="U152" s="85"/>
      <c r="V152" s="85"/>
      <c r="W152" s="85"/>
      <c r="X152" s="85"/>
      <c r="Y152" s="85"/>
      <c r="Z152" s="85"/>
      <c r="AA152" s="85"/>
      <c r="AB152" s="85"/>
      <c r="AC152" s="85"/>
      <c r="AD152" s="85"/>
    </row>
    <row r="153" s="2" customFormat="1" ht="35" customHeight="1" spans="1:30">
      <c r="A153" s="19" t="s">
        <v>502</v>
      </c>
      <c r="B153" s="19" t="s">
        <v>126</v>
      </c>
      <c r="C153" s="367" t="s">
        <v>127</v>
      </c>
      <c r="D153" s="19" t="s">
        <v>73</v>
      </c>
      <c r="E153" s="20">
        <v>2</v>
      </c>
      <c r="F153" s="20">
        <v>1600</v>
      </c>
      <c r="G153" s="19">
        <v>960</v>
      </c>
      <c r="H153" s="20">
        <f t="shared" si="3"/>
        <v>0</v>
      </c>
      <c r="I153" s="20" t="s">
        <v>501</v>
      </c>
      <c r="J153" s="20">
        <v>0</v>
      </c>
      <c r="K153" s="20" t="s">
        <v>44</v>
      </c>
      <c r="L153" s="20">
        <v>0</v>
      </c>
      <c r="M153" s="20" t="s">
        <v>44</v>
      </c>
      <c r="N153" s="20">
        <v>0</v>
      </c>
      <c r="O153" s="20" t="s">
        <v>44</v>
      </c>
      <c r="P153" s="19" t="s">
        <v>74</v>
      </c>
      <c r="Q153" s="85"/>
      <c r="R153" s="85"/>
      <c r="S153" s="85"/>
      <c r="T153" s="85"/>
      <c r="U153" s="85"/>
      <c r="V153" s="85"/>
      <c r="W153" s="85"/>
      <c r="X153" s="85"/>
      <c r="Y153" s="85"/>
      <c r="Z153" s="85"/>
      <c r="AA153" s="85"/>
      <c r="AB153" s="85"/>
      <c r="AC153" s="85"/>
      <c r="AD153" s="85"/>
    </row>
    <row r="154" s="2" customFormat="1" ht="35" customHeight="1" spans="1:30">
      <c r="A154" s="19" t="s">
        <v>503</v>
      </c>
      <c r="B154" s="19" t="s">
        <v>504</v>
      </c>
      <c r="C154" s="367" t="s">
        <v>505</v>
      </c>
      <c r="D154" s="19" t="s">
        <v>73</v>
      </c>
      <c r="E154" s="20">
        <v>5</v>
      </c>
      <c r="F154" s="20">
        <v>125</v>
      </c>
      <c r="G154" s="19">
        <v>75</v>
      </c>
      <c r="H154" s="20">
        <f t="shared" si="3"/>
        <v>0</v>
      </c>
      <c r="I154" s="20" t="s">
        <v>359</v>
      </c>
      <c r="J154" s="20">
        <v>0</v>
      </c>
      <c r="K154" s="20" t="s">
        <v>44</v>
      </c>
      <c r="L154" s="20">
        <v>0</v>
      </c>
      <c r="M154" s="20" t="s">
        <v>44</v>
      </c>
      <c r="N154" s="20">
        <v>0</v>
      </c>
      <c r="O154" s="20" t="s">
        <v>92</v>
      </c>
      <c r="P154" s="19" t="s">
        <v>74</v>
      </c>
      <c r="Q154" s="85"/>
      <c r="R154" s="85"/>
      <c r="S154" s="85"/>
      <c r="T154" s="85"/>
      <c r="U154" s="85"/>
      <c r="V154" s="85"/>
      <c r="W154" s="85"/>
      <c r="X154" s="85"/>
      <c r="Y154" s="85"/>
      <c r="Z154" s="85"/>
      <c r="AA154" s="85"/>
      <c r="AB154" s="85"/>
      <c r="AC154" s="85"/>
      <c r="AD154" s="85"/>
    </row>
    <row r="155" s="2" customFormat="1" ht="35" customHeight="1" spans="1:30">
      <c r="A155" s="19" t="s">
        <v>506</v>
      </c>
      <c r="B155" s="19" t="s">
        <v>507</v>
      </c>
      <c r="C155" s="367" t="s">
        <v>508</v>
      </c>
      <c r="D155" s="19" t="s">
        <v>73</v>
      </c>
      <c r="E155" s="20">
        <v>1</v>
      </c>
      <c r="F155" s="20">
        <v>4</v>
      </c>
      <c r="G155" s="19">
        <v>4</v>
      </c>
      <c r="H155" s="20">
        <f t="shared" si="3"/>
        <v>0</v>
      </c>
      <c r="I155" s="20" t="s">
        <v>359</v>
      </c>
      <c r="J155" s="20">
        <v>0</v>
      </c>
      <c r="K155" s="20" t="s">
        <v>44</v>
      </c>
      <c r="L155" s="20">
        <v>0</v>
      </c>
      <c r="M155" s="20" t="s">
        <v>44</v>
      </c>
      <c r="N155" s="20">
        <v>0</v>
      </c>
      <c r="O155" s="20" t="s">
        <v>92</v>
      </c>
      <c r="P155" s="19" t="s">
        <v>74</v>
      </c>
      <c r="Q155" s="85"/>
      <c r="R155" s="85"/>
      <c r="S155" s="85"/>
      <c r="T155" s="85"/>
      <c r="U155" s="85"/>
      <c r="V155" s="85"/>
      <c r="W155" s="85"/>
      <c r="X155" s="85"/>
      <c r="Y155" s="85"/>
      <c r="Z155" s="85"/>
      <c r="AA155" s="85"/>
      <c r="AB155" s="85"/>
      <c r="AC155" s="85"/>
      <c r="AD155" s="85"/>
    </row>
    <row r="156" s="2" customFormat="1" ht="35" customHeight="1" spans="1:30">
      <c r="A156" s="19" t="s">
        <v>509</v>
      </c>
      <c r="B156" s="19" t="s">
        <v>510</v>
      </c>
      <c r="C156" s="368" t="s">
        <v>511</v>
      </c>
      <c r="D156" s="19" t="s">
        <v>73</v>
      </c>
      <c r="E156" s="19">
        <v>1</v>
      </c>
      <c r="F156" s="20">
        <v>100</v>
      </c>
      <c r="G156" s="20">
        <v>90</v>
      </c>
      <c r="H156" s="20">
        <f t="shared" si="3"/>
        <v>0</v>
      </c>
      <c r="I156" s="20" t="s">
        <v>388</v>
      </c>
      <c r="J156" s="20">
        <v>0</v>
      </c>
      <c r="K156" s="20" t="s">
        <v>44</v>
      </c>
      <c r="L156" s="20">
        <v>0</v>
      </c>
      <c r="M156" s="20" t="s">
        <v>44</v>
      </c>
      <c r="N156" s="20">
        <v>0</v>
      </c>
      <c r="O156" s="20" t="s">
        <v>44</v>
      </c>
      <c r="P156" s="19" t="s">
        <v>74</v>
      </c>
      <c r="Q156" s="85"/>
      <c r="R156" s="85"/>
      <c r="S156" s="85"/>
      <c r="T156" s="85"/>
      <c r="U156" s="85"/>
      <c r="V156" s="85"/>
      <c r="W156" s="85"/>
      <c r="X156" s="85"/>
      <c r="Y156" s="85"/>
      <c r="Z156" s="85"/>
      <c r="AA156" s="85"/>
      <c r="AB156" s="85"/>
      <c r="AC156" s="85"/>
      <c r="AD156" s="85"/>
    </row>
    <row r="157" s="2" customFormat="1" ht="35" customHeight="1" spans="1:30">
      <c r="A157" s="19" t="s">
        <v>512</v>
      </c>
      <c r="B157" s="19" t="s">
        <v>513</v>
      </c>
      <c r="C157" s="368" t="s">
        <v>514</v>
      </c>
      <c r="D157" s="19" t="s">
        <v>73</v>
      </c>
      <c r="E157" s="19">
        <v>1</v>
      </c>
      <c r="F157" s="20">
        <v>100</v>
      </c>
      <c r="G157" s="20">
        <v>90</v>
      </c>
      <c r="H157" s="20">
        <f t="shared" si="3"/>
        <v>0</v>
      </c>
      <c r="I157" s="20" t="s">
        <v>388</v>
      </c>
      <c r="J157" s="20">
        <v>0</v>
      </c>
      <c r="K157" s="20" t="s">
        <v>44</v>
      </c>
      <c r="L157" s="20">
        <v>0</v>
      </c>
      <c r="M157" s="20" t="s">
        <v>44</v>
      </c>
      <c r="N157" s="20">
        <v>0</v>
      </c>
      <c r="O157" s="20" t="s">
        <v>44</v>
      </c>
      <c r="P157" s="19" t="s">
        <v>74</v>
      </c>
      <c r="Q157" s="85"/>
      <c r="R157" s="85"/>
      <c r="S157" s="85"/>
      <c r="T157" s="85"/>
      <c r="U157" s="85"/>
      <c r="V157" s="85"/>
      <c r="W157" s="85"/>
      <c r="X157" s="85"/>
      <c r="Y157" s="85"/>
      <c r="Z157" s="85"/>
      <c r="AA157" s="85"/>
      <c r="AB157" s="85"/>
      <c r="AC157" s="85"/>
      <c r="AD157" s="85"/>
    </row>
    <row r="158" s="2" customFormat="1" ht="35" customHeight="1" spans="1:30">
      <c r="A158" s="19" t="s">
        <v>515</v>
      </c>
      <c r="B158" s="19" t="s">
        <v>516</v>
      </c>
      <c r="C158" s="97"/>
      <c r="D158" s="97" t="s">
        <v>384</v>
      </c>
      <c r="E158" s="97">
        <v>1</v>
      </c>
      <c r="F158" s="20">
        <v>84</v>
      </c>
      <c r="G158" s="20">
        <v>84</v>
      </c>
      <c r="H158" s="20">
        <f t="shared" si="3"/>
        <v>0</v>
      </c>
      <c r="I158" s="20"/>
      <c r="J158" s="20">
        <v>0</v>
      </c>
      <c r="K158" s="20" t="s">
        <v>44</v>
      </c>
      <c r="L158" s="20">
        <v>0</v>
      </c>
      <c r="M158" s="20" t="s">
        <v>44</v>
      </c>
      <c r="N158" s="20">
        <v>0</v>
      </c>
      <c r="O158" s="20" t="s">
        <v>44</v>
      </c>
      <c r="P158" s="19" t="s">
        <v>74</v>
      </c>
      <c r="Q158" s="85"/>
      <c r="R158" s="85"/>
      <c r="S158" s="85"/>
      <c r="T158" s="85"/>
      <c r="U158" s="85"/>
      <c r="V158" s="85"/>
      <c r="W158" s="85"/>
      <c r="X158" s="85"/>
      <c r="Y158" s="85"/>
      <c r="Z158" s="85"/>
      <c r="AA158" s="85"/>
      <c r="AB158" s="85"/>
      <c r="AC158" s="85"/>
      <c r="AD158" s="85"/>
    </row>
    <row r="159" s="2" customFormat="1" ht="35" customHeight="1" spans="1:30">
      <c r="A159" s="19" t="s">
        <v>517</v>
      </c>
      <c r="B159" s="19" t="s">
        <v>361</v>
      </c>
      <c r="C159" s="19" t="s">
        <v>362</v>
      </c>
      <c r="D159" s="367" t="s">
        <v>363</v>
      </c>
      <c r="E159" s="19">
        <v>12</v>
      </c>
      <c r="F159" s="20">
        <v>696</v>
      </c>
      <c r="G159" s="20">
        <v>200</v>
      </c>
      <c r="H159" s="20">
        <f t="shared" si="3"/>
        <v>0</v>
      </c>
      <c r="I159" s="20" t="s">
        <v>501</v>
      </c>
      <c r="J159" s="20">
        <v>0</v>
      </c>
      <c r="K159" s="20" t="s">
        <v>44</v>
      </c>
      <c r="L159" s="20">
        <v>0</v>
      </c>
      <c r="M159" s="20" t="s">
        <v>44</v>
      </c>
      <c r="N159" s="20">
        <v>0</v>
      </c>
      <c r="O159" s="20" t="s">
        <v>44</v>
      </c>
      <c r="P159" s="19" t="s">
        <v>74</v>
      </c>
      <c r="Q159" s="85"/>
      <c r="R159" s="85"/>
      <c r="S159" s="85"/>
      <c r="T159" s="85"/>
      <c r="U159" s="85"/>
      <c r="V159" s="85"/>
      <c r="W159" s="85"/>
      <c r="X159" s="85"/>
      <c r="Y159" s="85"/>
      <c r="Z159" s="85"/>
      <c r="AA159" s="85"/>
      <c r="AB159" s="85"/>
      <c r="AC159" s="85"/>
      <c r="AD159" s="85"/>
    </row>
    <row r="160" s="2" customFormat="1" ht="35" customHeight="1" spans="1:30">
      <c r="A160" s="19" t="s">
        <v>518</v>
      </c>
      <c r="B160" s="19" t="s">
        <v>519</v>
      </c>
      <c r="C160" s="19" t="s">
        <v>107</v>
      </c>
      <c r="D160" s="367" t="s">
        <v>87</v>
      </c>
      <c r="E160" s="19">
        <v>1</v>
      </c>
      <c r="F160" s="20">
        <v>400</v>
      </c>
      <c r="G160" s="20">
        <v>240</v>
      </c>
      <c r="H160" s="20">
        <f t="shared" si="3"/>
        <v>0</v>
      </c>
      <c r="I160" s="20" t="s">
        <v>501</v>
      </c>
      <c r="J160" s="20">
        <v>0</v>
      </c>
      <c r="K160" s="20" t="s">
        <v>44</v>
      </c>
      <c r="L160" s="20">
        <v>0</v>
      </c>
      <c r="M160" s="20" t="s">
        <v>44</v>
      </c>
      <c r="N160" s="20">
        <v>0</v>
      </c>
      <c r="O160" s="20" t="s">
        <v>92</v>
      </c>
      <c r="P160" s="19" t="s">
        <v>74</v>
      </c>
      <c r="Q160" s="85"/>
      <c r="R160" s="85"/>
      <c r="S160" s="85"/>
      <c r="T160" s="85"/>
      <c r="U160" s="85"/>
      <c r="V160" s="85"/>
      <c r="W160" s="85"/>
      <c r="X160" s="85"/>
      <c r="Y160" s="85"/>
      <c r="Z160" s="85"/>
      <c r="AA160" s="85"/>
      <c r="AB160" s="85"/>
      <c r="AC160" s="85"/>
      <c r="AD160" s="85"/>
    </row>
    <row r="161" s="2" customFormat="1" ht="35" customHeight="1" spans="1:30">
      <c r="A161" s="19" t="s">
        <v>520</v>
      </c>
      <c r="B161" s="19" t="s">
        <v>521</v>
      </c>
      <c r="C161" s="19"/>
      <c r="D161" s="19" t="s">
        <v>73</v>
      </c>
      <c r="E161" s="19">
        <v>2</v>
      </c>
      <c r="F161" s="20">
        <v>800</v>
      </c>
      <c r="G161" s="20">
        <v>720</v>
      </c>
      <c r="H161" s="20">
        <f t="shared" si="3"/>
        <v>0</v>
      </c>
      <c r="I161" s="20" t="s">
        <v>501</v>
      </c>
      <c r="J161" s="20">
        <v>0</v>
      </c>
      <c r="K161" s="20" t="s">
        <v>92</v>
      </c>
      <c r="L161" s="20">
        <v>0</v>
      </c>
      <c r="M161" s="20" t="s">
        <v>44</v>
      </c>
      <c r="N161" s="20">
        <v>0</v>
      </c>
      <c r="O161" s="20" t="s">
        <v>44</v>
      </c>
      <c r="P161" s="19" t="s">
        <v>74</v>
      </c>
      <c r="Q161" s="85"/>
      <c r="R161" s="85"/>
      <c r="S161" s="85"/>
      <c r="T161" s="85"/>
      <c r="U161" s="85"/>
      <c r="V161" s="85"/>
      <c r="W161" s="85"/>
      <c r="X161" s="85"/>
      <c r="Y161" s="85"/>
      <c r="Z161" s="85"/>
      <c r="AA161" s="85"/>
      <c r="AB161" s="85"/>
      <c r="AC161" s="85"/>
      <c r="AD161" s="85"/>
    </row>
    <row r="162" s="2" customFormat="1" ht="35" customHeight="1" spans="1:30">
      <c r="A162" s="19" t="s">
        <v>522</v>
      </c>
      <c r="B162" s="19" t="s">
        <v>523</v>
      </c>
      <c r="C162" s="19" t="s">
        <v>524</v>
      </c>
      <c r="D162" s="367" t="s">
        <v>525</v>
      </c>
      <c r="E162" s="19">
        <v>5</v>
      </c>
      <c r="F162" s="20">
        <v>75</v>
      </c>
      <c r="G162" s="20">
        <v>67.5</v>
      </c>
      <c r="H162" s="20">
        <f t="shared" si="3"/>
        <v>0</v>
      </c>
      <c r="I162" s="20" t="s">
        <v>501</v>
      </c>
      <c r="J162" s="20">
        <v>0</v>
      </c>
      <c r="K162" s="20" t="s">
        <v>44</v>
      </c>
      <c r="L162" s="20">
        <v>0</v>
      </c>
      <c r="M162" s="20" t="s">
        <v>44</v>
      </c>
      <c r="N162" s="20">
        <v>0</v>
      </c>
      <c r="O162" s="20" t="s">
        <v>44</v>
      </c>
      <c r="P162" s="19" t="s">
        <v>74</v>
      </c>
      <c r="Q162" s="85"/>
      <c r="R162" s="85"/>
      <c r="S162" s="85"/>
      <c r="T162" s="85"/>
      <c r="U162" s="85"/>
      <c r="V162" s="85"/>
      <c r="W162" s="85"/>
      <c r="X162" s="85"/>
      <c r="Y162" s="85"/>
      <c r="Z162" s="85"/>
      <c r="AA162" s="85"/>
      <c r="AB162" s="85"/>
      <c r="AC162" s="85"/>
      <c r="AD162" s="85"/>
    </row>
    <row r="163" s="2" customFormat="1" ht="35" customHeight="1" spans="1:30">
      <c r="A163" s="19" t="s">
        <v>526</v>
      </c>
      <c r="B163" s="19" t="s">
        <v>527</v>
      </c>
      <c r="C163" s="19" t="s">
        <v>528</v>
      </c>
      <c r="D163" s="367" t="s">
        <v>525</v>
      </c>
      <c r="E163" s="19">
        <v>3</v>
      </c>
      <c r="F163" s="20">
        <v>27</v>
      </c>
      <c r="G163" s="20">
        <v>24.3</v>
      </c>
      <c r="H163" s="20">
        <f t="shared" si="3"/>
        <v>0</v>
      </c>
      <c r="I163" s="20" t="s">
        <v>501</v>
      </c>
      <c r="J163" s="20">
        <v>0</v>
      </c>
      <c r="K163" s="20" t="s">
        <v>44</v>
      </c>
      <c r="L163" s="20">
        <v>0</v>
      </c>
      <c r="M163" s="20" t="s">
        <v>44</v>
      </c>
      <c r="N163" s="20">
        <v>0</v>
      </c>
      <c r="O163" s="20" t="s">
        <v>44</v>
      </c>
      <c r="P163" s="19" t="s">
        <v>74</v>
      </c>
      <c r="Q163" s="85"/>
      <c r="R163" s="85"/>
      <c r="S163" s="85"/>
      <c r="T163" s="85"/>
      <c r="U163" s="85"/>
      <c r="V163" s="85"/>
      <c r="W163" s="85"/>
      <c r="X163" s="85"/>
      <c r="Y163" s="85"/>
      <c r="Z163" s="85"/>
      <c r="AA163" s="85"/>
      <c r="AB163" s="85"/>
      <c r="AC163" s="85"/>
      <c r="AD163" s="85"/>
    </row>
    <row r="164" s="2" customFormat="1" ht="35" customHeight="1" spans="1:30">
      <c r="A164" s="19" t="s">
        <v>529</v>
      </c>
      <c r="B164" s="19" t="s">
        <v>523</v>
      </c>
      <c r="C164" s="19" t="s">
        <v>530</v>
      </c>
      <c r="D164" s="367" t="s">
        <v>525</v>
      </c>
      <c r="E164" s="19">
        <v>1</v>
      </c>
      <c r="F164" s="20">
        <v>20</v>
      </c>
      <c r="G164" s="20">
        <v>18</v>
      </c>
      <c r="H164" s="20">
        <f t="shared" si="3"/>
        <v>0</v>
      </c>
      <c r="I164" s="20" t="s">
        <v>501</v>
      </c>
      <c r="J164" s="20">
        <v>0</v>
      </c>
      <c r="K164" s="20" t="s">
        <v>44</v>
      </c>
      <c r="L164" s="20">
        <v>0</v>
      </c>
      <c r="M164" s="20" t="s">
        <v>44</v>
      </c>
      <c r="N164" s="20">
        <v>0</v>
      </c>
      <c r="O164" s="20" t="s">
        <v>44</v>
      </c>
      <c r="P164" s="19" t="s">
        <v>74</v>
      </c>
      <c r="Q164" s="85"/>
      <c r="R164" s="85"/>
      <c r="S164" s="85"/>
      <c r="T164" s="85"/>
      <c r="U164" s="85"/>
      <c r="V164" s="85"/>
      <c r="W164" s="85"/>
      <c r="X164" s="85"/>
      <c r="Y164" s="85"/>
      <c r="Z164" s="85"/>
      <c r="AA164" s="85"/>
      <c r="AB164" s="85"/>
      <c r="AC164" s="85"/>
      <c r="AD164" s="85"/>
    </row>
    <row r="165" s="2" customFormat="1" ht="35" customHeight="1" spans="1:30">
      <c r="A165" s="19" t="s">
        <v>531</v>
      </c>
      <c r="B165" s="19" t="s">
        <v>527</v>
      </c>
      <c r="C165" s="19" t="s">
        <v>532</v>
      </c>
      <c r="D165" s="367" t="s">
        <v>525</v>
      </c>
      <c r="E165" s="19">
        <v>4</v>
      </c>
      <c r="F165" s="20">
        <v>48</v>
      </c>
      <c r="G165" s="20">
        <v>43.2</v>
      </c>
      <c r="H165" s="20">
        <f t="shared" si="3"/>
        <v>0</v>
      </c>
      <c r="I165" s="20" t="s">
        <v>501</v>
      </c>
      <c r="J165" s="20">
        <v>0</v>
      </c>
      <c r="K165" s="20" t="s">
        <v>44</v>
      </c>
      <c r="L165" s="20">
        <v>0</v>
      </c>
      <c r="M165" s="20" t="s">
        <v>44</v>
      </c>
      <c r="N165" s="20">
        <v>0</v>
      </c>
      <c r="O165" s="20" t="s">
        <v>44</v>
      </c>
      <c r="P165" s="19" t="s">
        <v>74</v>
      </c>
      <c r="Q165" s="85"/>
      <c r="R165" s="85"/>
      <c r="S165" s="85"/>
      <c r="T165" s="85"/>
      <c r="U165" s="85"/>
      <c r="V165" s="85"/>
      <c r="W165" s="85"/>
      <c r="X165" s="85"/>
      <c r="Y165" s="85"/>
      <c r="Z165" s="85"/>
      <c r="AA165" s="85"/>
      <c r="AB165" s="85"/>
      <c r="AC165" s="85"/>
      <c r="AD165" s="85"/>
    </row>
    <row r="166" s="2" customFormat="1" ht="35" customHeight="1" spans="1:30">
      <c r="A166" s="19" t="s">
        <v>533</v>
      </c>
      <c r="B166" s="19" t="s">
        <v>534</v>
      </c>
      <c r="C166" s="19" t="s">
        <v>534</v>
      </c>
      <c r="D166" s="19" t="s">
        <v>73</v>
      </c>
      <c r="E166" s="19">
        <v>1</v>
      </c>
      <c r="F166" s="20">
        <v>95</v>
      </c>
      <c r="G166" s="20">
        <v>85.5</v>
      </c>
      <c r="H166" s="20">
        <f t="shared" si="3"/>
        <v>0</v>
      </c>
      <c r="I166" s="20" t="s">
        <v>501</v>
      </c>
      <c r="J166" s="20">
        <v>0</v>
      </c>
      <c r="K166" s="20" t="s">
        <v>44</v>
      </c>
      <c r="L166" s="20">
        <v>0</v>
      </c>
      <c r="M166" s="20" t="s">
        <v>44</v>
      </c>
      <c r="N166" s="20">
        <v>0</v>
      </c>
      <c r="O166" s="20" t="s">
        <v>44</v>
      </c>
      <c r="P166" s="19" t="s">
        <v>74</v>
      </c>
      <c r="Q166" s="85"/>
      <c r="R166" s="85"/>
      <c r="S166" s="85"/>
      <c r="T166" s="85"/>
      <c r="U166" s="85"/>
      <c r="V166" s="85"/>
      <c r="W166" s="85"/>
      <c r="X166" s="85"/>
      <c r="Y166" s="85"/>
      <c r="Z166" s="85"/>
      <c r="AA166" s="85"/>
      <c r="AB166" s="85"/>
      <c r="AC166" s="85"/>
      <c r="AD166" s="85"/>
    </row>
    <row r="167" s="2" customFormat="1" ht="35" customHeight="1" spans="1:30">
      <c r="A167" s="19" t="s">
        <v>535</v>
      </c>
      <c r="B167" s="19" t="s">
        <v>536</v>
      </c>
      <c r="C167" s="19" t="s">
        <v>536</v>
      </c>
      <c r="D167" s="19" t="s">
        <v>73</v>
      </c>
      <c r="E167" s="19">
        <v>2</v>
      </c>
      <c r="F167" s="20">
        <v>20</v>
      </c>
      <c r="G167" s="20">
        <v>18</v>
      </c>
      <c r="H167" s="20">
        <f t="shared" si="3"/>
        <v>0</v>
      </c>
      <c r="I167" s="20" t="s">
        <v>501</v>
      </c>
      <c r="J167" s="20">
        <v>0</v>
      </c>
      <c r="K167" s="20" t="s">
        <v>173</v>
      </c>
      <c r="L167" s="20">
        <v>0</v>
      </c>
      <c r="M167" s="20" t="s">
        <v>44</v>
      </c>
      <c r="N167" s="20">
        <v>0</v>
      </c>
      <c r="O167" s="20" t="s">
        <v>44</v>
      </c>
      <c r="P167" s="19" t="s">
        <v>74</v>
      </c>
      <c r="Q167" s="85"/>
      <c r="R167" s="85"/>
      <c r="S167" s="85"/>
      <c r="T167" s="85"/>
      <c r="U167" s="85"/>
      <c r="V167" s="85"/>
      <c r="W167" s="85"/>
      <c r="X167" s="85"/>
      <c r="Y167" s="85"/>
      <c r="Z167" s="85"/>
      <c r="AA167" s="85"/>
      <c r="AB167" s="85"/>
      <c r="AC167" s="85"/>
      <c r="AD167" s="85"/>
    </row>
    <row r="168" s="2" customFormat="1" ht="35" customHeight="1" spans="1:30">
      <c r="A168" s="19" t="s">
        <v>537</v>
      </c>
      <c r="B168" s="19" t="s">
        <v>538</v>
      </c>
      <c r="C168" s="19" t="s">
        <v>539</v>
      </c>
      <c r="D168" s="19" t="s">
        <v>73</v>
      </c>
      <c r="E168" s="19">
        <v>1</v>
      </c>
      <c r="F168" s="20">
        <v>100</v>
      </c>
      <c r="G168" s="20">
        <v>90</v>
      </c>
      <c r="H168" s="20">
        <f t="shared" si="3"/>
        <v>0</v>
      </c>
      <c r="I168" s="20" t="s">
        <v>501</v>
      </c>
      <c r="J168" s="20">
        <v>0</v>
      </c>
      <c r="K168" s="20" t="s">
        <v>44</v>
      </c>
      <c r="L168" s="20">
        <v>0</v>
      </c>
      <c r="M168" s="20" t="s">
        <v>44</v>
      </c>
      <c r="N168" s="20">
        <v>0</v>
      </c>
      <c r="O168" s="20" t="s">
        <v>44</v>
      </c>
      <c r="P168" s="19" t="s">
        <v>74</v>
      </c>
      <c r="Q168" s="85"/>
      <c r="R168" s="85"/>
      <c r="S168" s="85"/>
      <c r="T168" s="85"/>
      <c r="U168" s="85"/>
      <c r="V168" s="85"/>
      <c r="W168" s="85"/>
      <c r="X168" s="85"/>
      <c r="Y168" s="85"/>
      <c r="Z168" s="85"/>
      <c r="AA168" s="85"/>
      <c r="AB168" s="85"/>
      <c r="AC168" s="85"/>
      <c r="AD168" s="85"/>
    </row>
    <row r="169" s="2" customFormat="1" ht="35" customHeight="1" spans="1:30">
      <c r="A169" s="19" t="s">
        <v>540</v>
      </c>
      <c r="B169" s="19" t="s">
        <v>461</v>
      </c>
      <c r="C169" s="19" t="s">
        <v>541</v>
      </c>
      <c r="D169" s="19" t="s">
        <v>73</v>
      </c>
      <c r="E169" s="19">
        <v>3</v>
      </c>
      <c r="F169" s="20">
        <v>36</v>
      </c>
      <c r="G169" s="20">
        <v>32.4</v>
      </c>
      <c r="H169" s="20">
        <f t="shared" si="3"/>
        <v>0</v>
      </c>
      <c r="I169" s="20" t="s">
        <v>501</v>
      </c>
      <c r="J169" s="20">
        <v>0</v>
      </c>
      <c r="K169" s="20" t="s">
        <v>173</v>
      </c>
      <c r="L169" s="20">
        <v>0</v>
      </c>
      <c r="M169" s="20" t="s">
        <v>44</v>
      </c>
      <c r="N169" s="20">
        <v>0</v>
      </c>
      <c r="O169" s="20" t="s">
        <v>44</v>
      </c>
      <c r="P169" s="19" t="s">
        <v>74</v>
      </c>
      <c r="Q169" s="85"/>
      <c r="R169" s="85"/>
      <c r="S169" s="85"/>
      <c r="T169" s="85"/>
      <c r="U169" s="85"/>
      <c r="V169" s="85"/>
      <c r="W169" s="85"/>
      <c r="X169" s="85"/>
      <c r="Y169" s="85"/>
      <c r="Z169" s="85"/>
      <c r="AA169" s="85"/>
      <c r="AB169" s="85"/>
      <c r="AC169" s="85"/>
      <c r="AD169" s="85"/>
    </row>
    <row r="170" s="81" customFormat="1" ht="35" customHeight="1" spans="1:30">
      <c r="A170" s="19" t="s">
        <v>542</v>
      </c>
      <c r="B170" s="19" t="s">
        <v>543</v>
      </c>
      <c r="C170" s="19" t="s">
        <v>544</v>
      </c>
      <c r="D170" s="19" t="s">
        <v>73</v>
      </c>
      <c r="E170" s="19">
        <v>10</v>
      </c>
      <c r="F170" s="20">
        <v>8</v>
      </c>
      <c r="G170" s="20">
        <v>7.2</v>
      </c>
      <c r="H170" s="20">
        <f t="shared" si="3"/>
        <v>0</v>
      </c>
      <c r="I170" s="20" t="s">
        <v>501</v>
      </c>
      <c r="J170" s="20">
        <v>0</v>
      </c>
      <c r="K170" s="20" t="s">
        <v>173</v>
      </c>
      <c r="L170" s="20">
        <v>0</v>
      </c>
      <c r="M170" s="20" t="s">
        <v>44</v>
      </c>
      <c r="N170" s="20">
        <v>0</v>
      </c>
      <c r="O170" s="20" t="s">
        <v>44</v>
      </c>
      <c r="P170" s="19" t="s">
        <v>74</v>
      </c>
      <c r="Q170" s="85"/>
      <c r="R170" s="85"/>
      <c r="S170" s="85"/>
      <c r="T170" s="85"/>
      <c r="U170" s="85"/>
      <c r="V170" s="85"/>
      <c r="W170" s="85"/>
      <c r="X170" s="85"/>
      <c r="Y170" s="85"/>
      <c r="Z170" s="85"/>
      <c r="AA170" s="85"/>
      <c r="AB170" s="85"/>
      <c r="AC170" s="85"/>
      <c r="AD170" s="85"/>
    </row>
    <row r="171" ht="35" customHeight="1" spans="1:16">
      <c r="A171" s="365"/>
      <c r="B171" s="366" t="s">
        <v>545</v>
      </c>
      <c r="C171" s="19"/>
      <c r="D171" s="367"/>
      <c r="E171" s="19"/>
      <c r="F171" s="92">
        <f>SUM(F172:F218)</f>
        <v>4529.68</v>
      </c>
      <c r="G171" s="92">
        <f t="shared" ref="G171:M171" si="4">SUM(G172:G218)</f>
        <v>3530.78</v>
      </c>
      <c r="H171" s="92">
        <f t="shared" si="4"/>
        <v>243</v>
      </c>
      <c r="I171" s="92">
        <f t="shared" si="4"/>
        <v>0</v>
      </c>
      <c r="J171" s="92">
        <f t="shared" si="4"/>
        <v>0</v>
      </c>
      <c r="K171" s="92">
        <f t="shared" si="4"/>
        <v>0</v>
      </c>
      <c r="L171" s="92">
        <f t="shared" si="4"/>
        <v>243</v>
      </c>
      <c r="M171" s="92"/>
      <c r="N171" s="92">
        <f>SUM(N172:N216)</f>
        <v>0</v>
      </c>
      <c r="O171" s="92"/>
      <c r="P171" s="371"/>
    </row>
    <row r="172" s="2" customFormat="1" ht="35" customHeight="1" spans="1:30">
      <c r="A172" s="369" t="s">
        <v>70</v>
      </c>
      <c r="B172" s="19" t="s">
        <v>546</v>
      </c>
      <c r="C172" s="19" t="s">
        <v>547</v>
      </c>
      <c r="D172" s="19" t="s">
        <v>73</v>
      </c>
      <c r="E172" s="19">
        <v>3</v>
      </c>
      <c r="F172" s="20">
        <v>255</v>
      </c>
      <c r="G172" s="20">
        <v>255</v>
      </c>
      <c r="H172" s="20">
        <f t="shared" ref="H172:H216" si="5">J172+L172+N172</f>
        <v>0</v>
      </c>
      <c r="I172" s="99" t="s">
        <v>548</v>
      </c>
      <c r="J172" s="20">
        <v>0</v>
      </c>
      <c r="K172" s="20" t="s">
        <v>44</v>
      </c>
      <c r="L172" s="20">
        <v>0</v>
      </c>
      <c r="M172" s="99" t="s">
        <v>549</v>
      </c>
      <c r="N172" s="20">
        <v>0</v>
      </c>
      <c r="O172" s="20" t="s">
        <v>44</v>
      </c>
      <c r="P172" s="371" t="s">
        <v>550</v>
      </c>
      <c r="Q172" s="85"/>
      <c r="R172" s="85"/>
      <c r="S172" s="85"/>
      <c r="T172" s="85"/>
      <c r="U172" s="85"/>
      <c r="V172" s="85"/>
      <c r="W172" s="85"/>
      <c r="X172" s="85"/>
      <c r="Y172" s="85"/>
      <c r="Z172" s="85"/>
      <c r="AA172" s="85"/>
      <c r="AB172" s="85"/>
      <c r="AC172" s="85"/>
      <c r="AD172" s="85"/>
    </row>
    <row r="173" s="2" customFormat="1" ht="35" customHeight="1" spans="1:30">
      <c r="A173" s="369" t="s">
        <v>75</v>
      </c>
      <c r="B173" s="370" t="s">
        <v>551</v>
      </c>
      <c r="C173" s="370" t="s">
        <v>552</v>
      </c>
      <c r="D173" s="19" t="s">
        <v>73</v>
      </c>
      <c r="E173" s="370" t="s">
        <v>84</v>
      </c>
      <c r="F173" s="20">
        <v>380</v>
      </c>
      <c r="G173" s="20">
        <v>342</v>
      </c>
      <c r="H173" s="20">
        <f t="shared" si="5"/>
        <v>0</v>
      </c>
      <c r="I173" s="99" t="s">
        <v>548</v>
      </c>
      <c r="J173" s="20">
        <v>0</v>
      </c>
      <c r="K173" s="20" t="s">
        <v>44</v>
      </c>
      <c r="L173" s="20">
        <v>0</v>
      </c>
      <c r="M173" s="99" t="s">
        <v>549</v>
      </c>
      <c r="N173" s="20">
        <v>0</v>
      </c>
      <c r="O173" s="20" t="s">
        <v>44</v>
      </c>
      <c r="P173" s="370" t="s">
        <v>553</v>
      </c>
      <c r="Q173" s="85"/>
      <c r="R173" s="85"/>
      <c r="S173" s="85"/>
      <c r="T173" s="85"/>
      <c r="U173" s="85"/>
      <c r="V173" s="85"/>
      <c r="W173" s="85"/>
      <c r="X173" s="85"/>
      <c r="Y173" s="85"/>
      <c r="Z173" s="85"/>
      <c r="AA173" s="85"/>
      <c r="AB173" s="85"/>
      <c r="AC173" s="85"/>
      <c r="AD173" s="85"/>
    </row>
    <row r="174" s="2" customFormat="1" ht="35" customHeight="1" spans="1:30">
      <c r="A174" s="369" t="s">
        <v>78</v>
      </c>
      <c r="B174" s="370" t="s">
        <v>554</v>
      </c>
      <c r="C174" s="370" t="s">
        <v>555</v>
      </c>
      <c r="D174" s="19" t="s">
        <v>73</v>
      </c>
      <c r="E174" s="370" t="s">
        <v>75</v>
      </c>
      <c r="F174" s="20">
        <v>140</v>
      </c>
      <c r="G174" s="20">
        <v>140</v>
      </c>
      <c r="H174" s="20">
        <f t="shared" si="5"/>
        <v>0</v>
      </c>
      <c r="I174" s="99" t="s">
        <v>548</v>
      </c>
      <c r="J174" s="20">
        <v>0</v>
      </c>
      <c r="K174" s="20" t="s">
        <v>44</v>
      </c>
      <c r="L174" s="20">
        <v>0</v>
      </c>
      <c r="M174" s="99" t="s">
        <v>556</v>
      </c>
      <c r="N174" s="20">
        <v>0</v>
      </c>
      <c r="O174" s="20" t="s">
        <v>44</v>
      </c>
      <c r="P174" s="370" t="s">
        <v>557</v>
      </c>
      <c r="Q174" s="85"/>
      <c r="R174" s="85"/>
      <c r="S174" s="85"/>
      <c r="T174" s="85"/>
      <c r="U174" s="85"/>
      <c r="V174" s="85"/>
      <c r="W174" s="85"/>
      <c r="X174" s="85"/>
      <c r="Y174" s="85"/>
      <c r="Z174" s="85"/>
      <c r="AA174" s="85"/>
      <c r="AB174" s="85"/>
      <c r="AC174" s="85"/>
      <c r="AD174" s="85"/>
    </row>
    <row r="175" s="2" customFormat="1" ht="35" customHeight="1" spans="1:30">
      <c r="A175" s="369" t="s">
        <v>81</v>
      </c>
      <c r="B175" s="370" t="s">
        <v>558</v>
      </c>
      <c r="C175" s="370" t="s">
        <v>559</v>
      </c>
      <c r="D175" s="19" t="s">
        <v>73</v>
      </c>
      <c r="E175" s="370" t="s">
        <v>81</v>
      </c>
      <c r="F175" s="20">
        <v>220</v>
      </c>
      <c r="G175" s="20">
        <v>220</v>
      </c>
      <c r="H175" s="20">
        <f t="shared" si="5"/>
        <v>0</v>
      </c>
      <c r="I175" s="99" t="s">
        <v>548</v>
      </c>
      <c r="J175" s="20">
        <v>0</v>
      </c>
      <c r="K175" s="20" t="s">
        <v>44</v>
      </c>
      <c r="L175" s="20">
        <v>0</v>
      </c>
      <c r="M175" s="99" t="s">
        <v>549</v>
      </c>
      <c r="N175" s="20">
        <v>0</v>
      </c>
      <c r="O175" s="20" t="s">
        <v>44</v>
      </c>
      <c r="P175" s="370" t="s">
        <v>560</v>
      </c>
      <c r="Q175" s="85"/>
      <c r="R175" s="85"/>
      <c r="S175" s="85"/>
      <c r="T175" s="85"/>
      <c r="U175" s="85"/>
      <c r="V175" s="85"/>
      <c r="W175" s="85"/>
      <c r="X175" s="85"/>
      <c r="Y175" s="85"/>
      <c r="Z175" s="85"/>
      <c r="AA175" s="85"/>
      <c r="AB175" s="85"/>
      <c r="AC175" s="85"/>
      <c r="AD175" s="85"/>
    </row>
    <row r="176" s="2" customFormat="1" ht="35" customHeight="1" spans="1:30">
      <c r="A176" s="369" t="s">
        <v>84</v>
      </c>
      <c r="B176" s="370" t="s">
        <v>163</v>
      </c>
      <c r="C176" s="370" t="s">
        <v>561</v>
      </c>
      <c r="D176" s="19" t="s">
        <v>73</v>
      </c>
      <c r="E176" s="370" t="s">
        <v>75</v>
      </c>
      <c r="F176" s="20">
        <v>100</v>
      </c>
      <c r="G176" s="20">
        <v>100</v>
      </c>
      <c r="H176" s="20">
        <f t="shared" si="5"/>
        <v>0</v>
      </c>
      <c r="I176" s="99" t="s">
        <v>548</v>
      </c>
      <c r="J176" s="20">
        <v>0</v>
      </c>
      <c r="K176" s="20" t="s">
        <v>44</v>
      </c>
      <c r="L176" s="20">
        <v>0</v>
      </c>
      <c r="M176" s="99" t="s">
        <v>556</v>
      </c>
      <c r="N176" s="20">
        <v>0</v>
      </c>
      <c r="O176" s="20" t="s">
        <v>44</v>
      </c>
      <c r="P176" s="370"/>
      <c r="Q176" s="85"/>
      <c r="R176" s="85"/>
      <c r="S176" s="85"/>
      <c r="T176" s="85"/>
      <c r="U176" s="85"/>
      <c r="V176" s="85"/>
      <c r="W176" s="85"/>
      <c r="X176" s="85"/>
      <c r="Y176" s="85"/>
      <c r="Z176" s="85"/>
      <c r="AA176" s="85"/>
      <c r="AB176" s="85"/>
      <c r="AC176" s="85"/>
      <c r="AD176" s="85"/>
    </row>
    <row r="177" s="2" customFormat="1" ht="35" customHeight="1" spans="1:30">
      <c r="A177" s="369" t="s">
        <v>89</v>
      </c>
      <c r="B177" s="370" t="s">
        <v>562</v>
      </c>
      <c r="C177" s="370" t="s">
        <v>563</v>
      </c>
      <c r="D177" s="19" t="s">
        <v>73</v>
      </c>
      <c r="E177" s="370" t="s">
        <v>75</v>
      </c>
      <c r="F177" s="20">
        <v>80</v>
      </c>
      <c r="G177" s="20">
        <v>80</v>
      </c>
      <c r="H177" s="20">
        <f t="shared" si="5"/>
        <v>0</v>
      </c>
      <c r="I177" s="99" t="s">
        <v>548</v>
      </c>
      <c r="J177" s="20">
        <v>0</v>
      </c>
      <c r="K177" s="20" t="s">
        <v>44</v>
      </c>
      <c r="L177" s="20">
        <v>0</v>
      </c>
      <c r="M177" s="99" t="s">
        <v>556</v>
      </c>
      <c r="N177" s="20">
        <v>0</v>
      </c>
      <c r="O177" s="20" t="s">
        <v>44</v>
      </c>
      <c r="P177" s="370"/>
      <c r="Q177" s="85"/>
      <c r="R177" s="85"/>
      <c r="S177" s="85"/>
      <c r="T177" s="85"/>
      <c r="U177" s="85"/>
      <c r="V177" s="85"/>
      <c r="W177" s="85"/>
      <c r="X177" s="85"/>
      <c r="Y177" s="85"/>
      <c r="Z177" s="85"/>
      <c r="AA177" s="85"/>
      <c r="AB177" s="85"/>
      <c r="AC177" s="85"/>
      <c r="AD177" s="85"/>
    </row>
    <row r="178" s="2" customFormat="1" ht="35" customHeight="1" spans="1:30">
      <c r="A178" s="369" t="s">
        <v>93</v>
      </c>
      <c r="B178" s="370" t="s">
        <v>564</v>
      </c>
      <c r="C178" s="370"/>
      <c r="D178" s="19" t="s">
        <v>73</v>
      </c>
      <c r="E178" s="370" t="s">
        <v>75</v>
      </c>
      <c r="F178" s="20">
        <v>140</v>
      </c>
      <c r="G178" s="20">
        <v>140</v>
      </c>
      <c r="H178" s="20">
        <f t="shared" si="5"/>
        <v>0</v>
      </c>
      <c r="I178" s="99" t="s">
        <v>548</v>
      </c>
      <c r="J178" s="20">
        <v>0</v>
      </c>
      <c r="K178" s="20" t="s">
        <v>44</v>
      </c>
      <c r="L178" s="20">
        <v>0</v>
      </c>
      <c r="M178" s="99" t="s">
        <v>549</v>
      </c>
      <c r="N178" s="20">
        <v>0</v>
      </c>
      <c r="O178" s="20" t="s">
        <v>44</v>
      </c>
      <c r="P178" s="370" t="s">
        <v>565</v>
      </c>
      <c r="Q178" s="85"/>
      <c r="R178" s="85"/>
      <c r="S178" s="85"/>
      <c r="T178" s="85"/>
      <c r="U178" s="85"/>
      <c r="V178" s="85"/>
      <c r="W178" s="85"/>
      <c r="X178" s="85"/>
      <c r="Y178" s="85"/>
      <c r="Z178" s="85"/>
      <c r="AA178" s="85"/>
      <c r="AB178" s="85"/>
      <c r="AC178" s="85"/>
      <c r="AD178" s="85"/>
    </row>
    <row r="179" s="2" customFormat="1" ht="35" customHeight="1" spans="1:30">
      <c r="A179" s="369" t="s">
        <v>97</v>
      </c>
      <c r="B179" s="370" t="s">
        <v>566</v>
      </c>
      <c r="C179" s="370" t="s">
        <v>567</v>
      </c>
      <c r="D179" s="19" t="s">
        <v>73</v>
      </c>
      <c r="E179" s="370" t="s">
        <v>93</v>
      </c>
      <c r="F179" s="20">
        <v>91</v>
      </c>
      <c r="G179" s="20">
        <v>91</v>
      </c>
      <c r="H179" s="20">
        <f t="shared" si="5"/>
        <v>0</v>
      </c>
      <c r="I179" s="99" t="s">
        <v>548</v>
      </c>
      <c r="J179" s="20">
        <v>0</v>
      </c>
      <c r="K179" s="20" t="s">
        <v>44</v>
      </c>
      <c r="L179" s="20">
        <v>0</v>
      </c>
      <c r="M179" s="99" t="s">
        <v>549</v>
      </c>
      <c r="N179" s="20">
        <v>0</v>
      </c>
      <c r="O179" s="20" t="s">
        <v>44</v>
      </c>
      <c r="P179" s="370" t="s">
        <v>568</v>
      </c>
      <c r="Q179" s="85"/>
      <c r="R179" s="85"/>
      <c r="S179" s="85"/>
      <c r="T179" s="85"/>
      <c r="U179" s="85"/>
      <c r="V179" s="85"/>
      <c r="W179" s="85"/>
      <c r="X179" s="85"/>
      <c r="Y179" s="85"/>
      <c r="Z179" s="85"/>
      <c r="AA179" s="85"/>
      <c r="AB179" s="85"/>
      <c r="AC179" s="85"/>
      <c r="AD179" s="85"/>
    </row>
    <row r="180" s="2" customFormat="1" ht="35" customHeight="1" spans="1:30">
      <c r="A180" s="369" t="s">
        <v>101</v>
      </c>
      <c r="B180" s="370" t="s">
        <v>569</v>
      </c>
      <c r="C180" s="370" t="s">
        <v>570</v>
      </c>
      <c r="D180" s="19" t="s">
        <v>87</v>
      </c>
      <c r="E180" s="370" t="s">
        <v>70</v>
      </c>
      <c r="F180" s="20">
        <v>55</v>
      </c>
      <c r="G180" s="20">
        <v>50</v>
      </c>
      <c r="H180" s="20">
        <f t="shared" si="5"/>
        <v>0</v>
      </c>
      <c r="I180" s="99" t="s">
        <v>548</v>
      </c>
      <c r="J180" s="20">
        <v>0</v>
      </c>
      <c r="K180" s="20" t="s">
        <v>44</v>
      </c>
      <c r="L180" s="20">
        <v>0</v>
      </c>
      <c r="M180" s="99" t="s">
        <v>549</v>
      </c>
      <c r="N180" s="20">
        <v>0</v>
      </c>
      <c r="O180" s="20" t="s">
        <v>44</v>
      </c>
      <c r="P180" s="370" t="s">
        <v>571</v>
      </c>
      <c r="Q180" s="85"/>
      <c r="R180" s="85"/>
      <c r="S180" s="85"/>
      <c r="T180" s="85"/>
      <c r="U180" s="85"/>
      <c r="V180" s="85"/>
      <c r="W180" s="85"/>
      <c r="X180" s="85"/>
      <c r="Y180" s="85"/>
      <c r="Z180" s="85"/>
      <c r="AA180" s="85"/>
      <c r="AB180" s="85"/>
      <c r="AC180" s="85"/>
      <c r="AD180" s="85"/>
    </row>
    <row r="181" s="2" customFormat="1" ht="35" customHeight="1" spans="1:30">
      <c r="A181" s="369" t="s">
        <v>105</v>
      </c>
      <c r="B181" s="370" t="s">
        <v>572</v>
      </c>
      <c r="C181" s="370" t="s">
        <v>573</v>
      </c>
      <c r="D181" s="19" t="s">
        <v>73</v>
      </c>
      <c r="E181" s="370" t="s">
        <v>78</v>
      </c>
      <c r="F181" s="20">
        <v>75</v>
      </c>
      <c r="G181" s="20">
        <v>67.5</v>
      </c>
      <c r="H181" s="20">
        <f t="shared" si="5"/>
        <v>0</v>
      </c>
      <c r="I181" s="99" t="s">
        <v>548</v>
      </c>
      <c r="J181" s="20">
        <v>0</v>
      </c>
      <c r="K181" s="20" t="s">
        <v>44</v>
      </c>
      <c r="L181" s="20">
        <v>0</v>
      </c>
      <c r="M181" s="20" t="s">
        <v>44</v>
      </c>
      <c r="N181" s="20">
        <v>0</v>
      </c>
      <c r="O181" s="99" t="s">
        <v>549</v>
      </c>
      <c r="P181" s="370" t="s">
        <v>574</v>
      </c>
      <c r="Q181" s="85"/>
      <c r="R181" s="85"/>
      <c r="S181" s="85"/>
      <c r="T181" s="85"/>
      <c r="U181" s="85"/>
      <c r="V181" s="85"/>
      <c r="W181" s="85"/>
      <c r="X181" s="85"/>
      <c r="Y181" s="85"/>
      <c r="Z181" s="85"/>
      <c r="AA181" s="85"/>
      <c r="AB181" s="85"/>
      <c r="AC181" s="85"/>
      <c r="AD181" s="85"/>
    </row>
    <row r="182" s="2" customFormat="1" ht="35" customHeight="1" spans="1:30">
      <c r="A182" s="369" t="s">
        <v>109</v>
      </c>
      <c r="B182" s="370" t="s">
        <v>228</v>
      </c>
      <c r="C182" s="370" t="s">
        <v>575</v>
      </c>
      <c r="D182" s="19" t="s">
        <v>73</v>
      </c>
      <c r="E182" s="370" t="s">
        <v>84</v>
      </c>
      <c r="F182" s="20">
        <v>125</v>
      </c>
      <c r="G182" s="20">
        <v>112.5</v>
      </c>
      <c r="H182" s="20">
        <f t="shared" si="5"/>
        <v>0</v>
      </c>
      <c r="I182" s="99" t="s">
        <v>548</v>
      </c>
      <c r="J182" s="20">
        <v>0</v>
      </c>
      <c r="K182" s="20" t="s">
        <v>44</v>
      </c>
      <c r="L182" s="20">
        <v>0</v>
      </c>
      <c r="M182" s="20" t="s">
        <v>44</v>
      </c>
      <c r="N182" s="20">
        <v>0</v>
      </c>
      <c r="O182" s="99" t="s">
        <v>549</v>
      </c>
      <c r="P182" s="370" t="s">
        <v>576</v>
      </c>
      <c r="Q182" s="85"/>
      <c r="R182" s="85"/>
      <c r="S182" s="85"/>
      <c r="T182" s="85"/>
      <c r="U182" s="85"/>
      <c r="V182" s="85"/>
      <c r="W182" s="85"/>
      <c r="X182" s="85"/>
      <c r="Y182" s="85"/>
      <c r="Z182" s="85"/>
      <c r="AA182" s="85"/>
      <c r="AB182" s="85"/>
      <c r="AC182" s="85"/>
      <c r="AD182" s="85"/>
    </row>
    <row r="183" s="2" customFormat="1" ht="35" customHeight="1" spans="1:30">
      <c r="A183" s="369" t="s">
        <v>113</v>
      </c>
      <c r="B183" s="370" t="s">
        <v>577</v>
      </c>
      <c r="C183" s="370" t="s">
        <v>578</v>
      </c>
      <c r="D183" s="19" t="s">
        <v>87</v>
      </c>
      <c r="E183" s="370" t="s">
        <v>70</v>
      </c>
      <c r="F183" s="20">
        <v>95</v>
      </c>
      <c r="G183" s="20">
        <v>85.5</v>
      </c>
      <c r="H183" s="20">
        <f t="shared" si="5"/>
        <v>0</v>
      </c>
      <c r="I183" s="99" t="s">
        <v>548</v>
      </c>
      <c r="J183" s="20">
        <v>0</v>
      </c>
      <c r="K183" s="20" t="s">
        <v>44</v>
      </c>
      <c r="L183" s="20">
        <v>0</v>
      </c>
      <c r="M183" s="20" t="s">
        <v>44</v>
      </c>
      <c r="N183" s="20">
        <v>0</v>
      </c>
      <c r="O183" s="99" t="s">
        <v>549</v>
      </c>
      <c r="P183" s="370" t="s">
        <v>579</v>
      </c>
      <c r="Q183" s="85"/>
      <c r="R183" s="85"/>
      <c r="S183" s="85"/>
      <c r="T183" s="85"/>
      <c r="U183" s="85"/>
      <c r="V183" s="85"/>
      <c r="W183" s="85"/>
      <c r="X183" s="85"/>
      <c r="Y183" s="85"/>
      <c r="Z183" s="85"/>
      <c r="AA183" s="85"/>
      <c r="AB183" s="85"/>
      <c r="AC183" s="85"/>
      <c r="AD183" s="85"/>
    </row>
    <row r="184" s="2" customFormat="1" ht="35" customHeight="1" spans="1:30">
      <c r="A184" s="369" t="s">
        <v>117</v>
      </c>
      <c r="B184" s="370" t="s">
        <v>283</v>
      </c>
      <c r="C184" s="370" t="s">
        <v>580</v>
      </c>
      <c r="D184" s="19" t="s">
        <v>73</v>
      </c>
      <c r="E184" s="370" t="s">
        <v>70</v>
      </c>
      <c r="F184" s="20">
        <v>25</v>
      </c>
      <c r="G184" s="20">
        <v>22.5</v>
      </c>
      <c r="H184" s="20">
        <f t="shared" si="5"/>
        <v>0</v>
      </c>
      <c r="I184" s="99" t="s">
        <v>548</v>
      </c>
      <c r="J184" s="20">
        <v>0</v>
      </c>
      <c r="K184" s="20" t="s">
        <v>44</v>
      </c>
      <c r="L184" s="20">
        <v>0</v>
      </c>
      <c r="M184" s="20" t="s">
        <v>44</v>
      </c>
      <c r="N184" s="20">
        <v>0</v>
      </c>
      <c r="O184" s="99" t="s">
        <v>549</v>
      </c>
      <c r="P184" s="370" t="s">
        <v>579</v>
      </c>
      <c r="Q184" s="85"/>
      <c r="R184" s="85"/>
      <c r="S184" s="85"/>
      <c r="T184" s="85"/>
      <c r="U184" s="85"/>
      <c r="V184" s="85"/>
      <c r="W184" s="85"/>
      <c r="X184" s="85"/>
      <c r="Y184" s="85"/>
      <c r="Z184" s="85"/>
      <c r="AA184" s="85"/>
      <c r="AB184" s="85"/>
      <c r="AC184" s="85"/>
      <c r="AD184" s="85"/>
    </row>
    <row r="185" s="2" customFormat="1" ht="35" customHeight="1" spans="1:30">
      <c r="A185" s="369" t="s">
        <v>121</v>
      </c>
      <c r="B185" s="370" t="s">
        <v>581</v>
      </c>
      <c r="C185" s="370" t="s">
        <v>582</v>
      </c>
      <c r="D185" s="19" t="s">
        <v>73</v>
      </c>
      <c r="E185" s="370" t="s">
        <v>70</v>
      </c>
      <c r="F185" s="20">
        <v>20</v>
      </c>
      <c r="G185" s="20">
        <v>18</v>
      </c>
      <c r="H185" s="20">
        <f t="shared" si="5"/>
        <v>0</v>
      </c>
      <c r="I185" s="99" t="s">
        <v>548</v>
      </c>
      <c r="J185" s="20">
        <v>0</v>
      </c>
      <c r="K185" s="20" t="s">
        <v>44</v>
      </c>
      <c r="L185" s="20">
        <v>0</v>
      </c>
      <c r="M185" s="20" t="s">
        <v>44</v>
      </c>
      <c r="N185" s="20">
        <v>0</v>
      </c>
      <c r="O185" s="99" t="s">
        <v>549</v>
      </c>
      <c r="P185" s="370" t="s">
        <v>579</v>
      </c>
      <c r="Q185" s="85"/>
      <c r="R185" s="85"/>
      <c r="S185" s="85"/>
      <c r="T185" s="85"/>
      <c r="U185" s="85"/>
      <c r="V185" s="85"/>
      <c r="W185" s="85"/>
      <c r="X185" s="85"/>
      <c r="Y185" s="85"/>
      <c r="Z185" s="85"/>
      <c r="AA185" s="85"/>
      <c r="AB185" s="85"/>
      <c r="AC185" s="85"/>
      <c r="AD185" s="85"/>
    </row>
    <row r="186" s="2" customFormat="1" ht="35" customHeight="1" spans="1:30">
      <c r="A186" s="369" t="s">
        <v>125</v>
      </c>
      <c r="B186" s="370" t="s">
        <v>583</v>
      </c>
      <c r="C186" s="370" t="s">
        <v>584</v>
      </c>
      <c r="D186" s="19" t="s">
        <v>73</v>
      </c>
      <c r="E186" s="370" t="s">
        <v>70</v>
      </c>
      <c r="F186" s="20">
        <v>45</v>
      </c>
      <c r="G186" s="20">
        <v>40.5</v>
      </c>
      <c r="H186" s="20">
        <f t="shared" si="5"/>
        <v>0</v>
      </c>
      <c r="I186" s="99" t="s">
        <v>548</v>
      </c>
      <c r="J186" s="20">
        <v>0</v>
      </c>
      <c r="K186" s="20" t="s">
        <v>44</v>
      </c>
      <c r="L186" s="20">
        <v>0</v>
      </c>
      <c r="M186" s="20" t="s">
        <v>44</v>
      </c>
      <c r="N186" s="20">
        <v>0</v>
      </c>
      <c r="O186" s="99" t="s">
        <v>549</v>
      </c>
      <c r="P186" s="370" t="s">
        <v>585</v>
      </c>
      <c r="Q186" s="85"/>
      <c r="R186" s="85"/>
      <c r="S186" s="85"/>
      <c r="T186" s="85"/>
      <c r="U186" s="85"/>
      <c r="V186" s="85"/>
      <c r="W186" s="85"/>
      <c r="X186" s="85"/>
      <c r="Y186" s="85"/>
      <c r="Z186" s="85"/>
      <c r="AA186" s="85"/>
      <c r="AB186" s="85"/>
      <c r="AC186" s="85"/>
      <c r="AD186" s="85"/>
    </row>
    <row r="187" s="2" customFormat="1" ht="35" customHeight="1" spans="1:30">
      <c r="A187" s="369" t="s">
        <v>129</v>
      </c>
      <c r="B187" s="370" t="s">
        <v>583</v>
      </c>
      <c r="C187" s="370" t="s">
        <v>586</v>
      </c>
      <c r="D187" s="19" t="s">
        <v>73</v>
      </c>
      <c r="E187" s="370" t="s">
        <v>70</v>
      </c>
      <c r="F187" s="20">
        <v>45</v>
      </c>
      <c r="G187" s="20">
        <v>40.5</v>
      </c>
      <c r="H187" s="20">
        <f t="shared" si="5"/>
        <v>0</v>
      </c>
      <c r="I187" s="99" t="s">
        <v>548</v>
      </c>
      <c r="J187" s="20">
        <v>0</v>
      </c>
      <c r="K187" s="20" t="s">
        <v>44</v>
      </c>
      <c r="L187" s="20">
        <v>0</v>
      </c>
      <c r="M187" s="20" t="s">
        <v>44</v>
      </c>
      <c r="N187" s="20">
        <v>0</v>
      </c>
      <c r="O187" s="99" t="s">
        <v>549</v>
      </c>
      <c r="P187" s="370" t="s">
        <v>585</v>
      </c>
      <c r="Q187" s="85"/>
      <c r="R187" s="85"/>
      <c r="S187" s="85"/>
      <c r="T187" s="85"/>
      <c r="U187" s="85"/>
      <c r="V187" s="85"/>
      <c r="W187" s="85"/>
      <c r="X187" s="85"/>
      <c r="Y187" s="85"/>
      <c r="Z187" s="85"/>
      <c r="AA187" s="85"/>
      <c r="AB187" s="85"/>
      <c r="AC187" s="85"/>
      <c r="AD187" s="85"/>
    </row>
    <row r="188" s="2" customFormat="1" ht="35" customHeight="1" spans="1:30">
      <c r="A188" s="369" t="s">
        <v>133</v>
      </c>
      <c r="B188" s="370" t="s">
        <v>587</v>
      </c>
      <c r="C188" s="370"/>
      <c r="D188" s="19" t="s">
        <v>87</v>
      </c>
      <c r="E188" s="370" t="s">
        <v>84</v>
      </c>
      <c r="F188" s="20">
        <v>100</v>
      </c>
      <c r="G188" s="20">
        <v>90</v>
      </c>
      <c r="H188" s="20">
        <f t="shared" si="5"/>
        <v>0</v>
      </c>
      <c r="I188" s="99" t="s">
        <v>548</v>
      </c>
      <c r="J188" s="20">
        <v>0</v>
      </c>
      <c r="K188" s="20" t="s">
        <v>44</v>
      </c>
      <c r="L188" s="20">
        <v>0</v>
      </c>
      <c r="M188" s="20" t="s">
        <v>44</v>
      </c>
      <c r="N188" s="20">
        <v>0</v>
      </c>
      <c r="O188" s="99" t="s">
        <v>549</v>
      </c>
      <c r="P188" s="370" t="s">
        <v>588</v>
      </c>
      <c r="Q188" s="85"/>
      <c r="R188" s="85"/>
      <c r="S188" s="85"/>
      <c r="T188" s="85"/>
      <c r="U188" s="85"/>
      <c r="V188" s="85"/>
      <c r="W188" s="85"/>
      <c r="X188" s="85"/>
      <c r="Y188" s="85"/>
      <c r="Z188" s="85"/>
      <c r="AA188" s="85"/>
      <c r="AB188" s="85"/>
      <c r="AC188" s="85"/>
      <c r="AD188" s="85"/>
    </row>
    <row r="189" s="2" customFormat="1" ht="35" customHeight="1" spans="1:30">
      <c r="A189" s="369" t="s">
        <v>137</v>
      </c>
      <c r="B189" s="370" t="s">
        <v>589</v>
      </c>
      <c r="C189" s="370"/>
      <c r="D189" s="19" t="s">
        <v>87</v>
      </c>
      <c r="E189" s="370" t="s">
        <v>101</v>
      </c>
      <c r="F189" s="20">
        <v>90</v>
      </c>
      <c r="G189" s="20">
        <v>81</v>
      </c>
      <c r="H189" s="20">
        <f t="shared" si="5"/>
        <v>0</v>
      </c>
      <c r="I189" s="99" t="s">
        <v>548</v>
      </c>
      <c r="J189" s="20">
        <v>0</v>
      </c>
      <c r="K189" s="20" t="s">
        <v>44</v>
      </c>
      <c r="L189" s="20">
        <v>0</v>
      </c>
      <c r="M189" s="20" t="s">
        <v>44</v>
      </c>
      <c r="N189" s="20">
        <v>0</v>
      </c>
      <c r="O189" s="99" t="s">
        <v>549</v>
      </c>
      <c r="P189" s="370" t="s">
        <v>588</v>
      </c>
      <c r="Q189" s="85"/>
      <c r="R189" s="85"/>
      <c r="S189" s="85"/>
      <c r="T189" s="85"/>
      <c r="U189" s="85"/>
      <c r="V189" s="85"/>
      <c r="W189" s="85"/>
      <c r="X189" s="85"/>
      <c r="Y189" s="85"/>
      <c r="Z189" s="85"/>
      <c r="AA189" s="85"/>
      <c r="AB189" s="85"/>
      <c r="AC189" s="85"/>
      <c r="AD189" s="85"/>
    </row>
    <row r="190" s="2" customFormat="1" ht="35" customHeight="1" spans="1:30">
      <c r="A190" s="369" t="s">
        <v>141</v>
      </c>
      <c r="B190" s="370" t="s">
        <v>590</v>
      </c>
      <c r="C190" s="370" t="s">
        <v>591</v>
      </c>
      <c r="D190" s="19" t="s">
        <v>73</v>
      </c>
      <c r="E190" s="370" t="s">
        <v>75</v>
      </c>
      <c r="F190" s="20">
        <v>100</v>
      </c>
      <c r="G190" s="20">
        <v>90</v>
      </c>
      <c r="H190" s="20">
        <f t="shared" si="5"/>
        <v>0</v>
      </c>
      <c r="I190" s="99" t="s">
        <v>548</v>
      </c>
      <c r="J190" s="20">
        <v>0</v>
      </c>
      <c r="K190" s="20" t="s">
        <v>44</v>
      </c>
      <c r="L190" s="20">
        <v>0</v>
      </c>
      <c r="M190" s="20" t="s">
        <v>44</v>
      </c>
      <c r="N190" s="20">
        <v>0</v>
      </c>
      <c r="O190" s="99" t="s">
        <v>549</v>
      </c>
      <c r="P190" s="370" t="s">
        <v>592</v>
      </c>
      <c r="Q190" s="85"/>
      <c r="R190" s="85"/>
      <c r="S190" s="85"/>
      <c r="T190" s="85"/>
      <c r="U190" s="85"/>
      <c r="V190" s="85"/>
      <c r="W190" s="85"/>
      <c r="X190" s="85"/>
      <c r="Y190" s="85"/>
      <c r="Z190" s="85"/>
      <c r="AA190" s="85"/>
      <c r="AB190" s="85"/>
      <c r="AC190" s="85"/>
      <c r="AD190" s="85"/>
    </row>
    <row r="191" s="2" customFormat="1" ht="35" customHeight="1" spans="1:30">
      <c r="A191" s="369" t="s">
        <v>145</v>
      </c>
      <c r="B191" s="370" t="s">
        <v>590</v>
      </c>
      <c r="C191" s="370" t="s">
        <v>593</v>
      </c>
      <c r="D191" s="19" t="s">
        <v>73</v>
      </c>
      <c r="E191" s="370" t="s">
        <v>89</v>
      </c>
      <c r="F191" s="20">
        <v>81</v>
      </c>
      <c r="G191" s="20">
        <v>72.9</v>
      </c>
      <c r="H191" s="20">
        <f t="shared" si="5"/>
        <v>0</v>
      </c>
      <c r="I191" s="99" t="s">
        <v>548</v>
      </c>
      <c r="J191" s="20">
        <v>0</v>
      </c>
      <c r="K191" s="20" t="s">
        <v>44</v>
      </c>
      <c r="L191" s="20">
        <v>0</v>
      </c>
      <c r="M191" s="20" t="s">
        <v>44</v>
      </c>
      <c r="N191" s="20">
        <v>0</v>
      </c>
      <c r="O191" s="99" t="s">
        <v>549</v>
      </c>
      <c r="P191" s="370" t="s">
        <v>594</v>
      </c>
      <c r="Q191" s="85"/>
      <c r="R191" s="85"/>
      <c r="S191" s="85"/>
      <c r="T191" s="85"/>
      <c r="U191" s="85"/>
      <c r="V191" s="85"/>
      <c r="W191" s="85"/>
      <c r="X191" s="85"/>
      <c r="Y191" s="85"/>
      <c r="Z191" s="85"/>
      <c r="AA191" s="85"/>
      <c r="AB191" s="85"/>
      <c r="AC191" s="85"/>
      <c r="AD191" s="85"/>
    </row>
    <row r="192" s="2" customFormat="1" ht="35" customHeight="1" spans="1:30">
      <c r="A192" s="369" t="s">
        <v>148</v>
      </c>
      <c r="B192" s="370" t="s">
        <v>595</v>
      </c>
      <c r="C192" s="370" t="s">
        <v>596</v>
      </c>
      <c r="D192" s="19" t="s">
        <v>73</v>
      </c>
      <c r="E192" s="370" t="s">
        <v>70</v>
      </c>
      <c r="F192" s="20">
        <v>80</v>
      </c>
      <c r="G192" s="20">
        <v>72</v>
      </c>
      <c r="H192" s="20">
        <f t="shared" si="5"/>
        <v>0</v>
      </c>
      <c r="I192" s="99" t="s">
        <v>548</v>
      </c>
      <c r="J192" s="20">
        <v>0</v>
      </c>
      <c r="K192" s="20" t="s">
        <v>44</v>
      </c>
      <c r="L192" s="20">
        <v>0</v>
      </c>
      <c r="M192" s="20" t="s">
        <v>44</v>
      </c>
      <c r="N192" s="20">
        <v>0</v>
      </c>
      <c r="O192" s="99" t="s">
        <v>549</v>
      </c>
      <c r="P192" s="370" t="s">
        <v>597</v>
      </c>
      <c r="Q192" s="85"/>
      <c r="R192" s="85"/>
      <c r="S192" s="85"/>
      <c r="T192" s="85"/>
      <c r="U192" s="85"/>
      <c r="V192" s="85"/>
      <c r="W192" s="85"/>
      <c r="X192" s="85"/>
      <c r="Y192" s="85"/>
      <c r="Z192" s="85"/>
      <c r="AA192" s="85"/>
      <c r="AB192" s="85"/>
      <c r="AC192" s="85"/>
      <c r="AD192" s="85"/>
    </row>
    <row r="193" s="2" customFormat="1" ht="35" customHeight="1" spans="1:30">
      <c r="A193" s="369" t="s">
        <v>151</v>
      </c>
      <c r="B193" s="370" t="s">
        <v>595</v>
      </c>
      <c r="C193" s="370" t="s">
        <v>598</v>
      </c>
      <c r="D193" s="19" t="s">
        <v>73</v>
      </c>
      <c r="E193" s="370" t="s">
        <v>70</v>
      </c>
      <c r="F193" s="20">
        <v>150</v>
      </c>
      <c r="G193" s="20">
        <v>135</v>
      </c>
      <c r="H193" s="20">
        <f t="shared" si="5"/>
        <v>0</v>
      </c>
      <c r="I193" s="99" t="s">
        <v>548</v>
      </c>
      <c r="J193" s="20">
        <v>0</v>
      </c>
      <c r="K193" s="20" t="s">
        <v>44</v>
      </c>
      <c r="L193" s="20">
        <v>0</v>
      </c>
      <c r="M193" s="20" t="s">
        <v>44</v>
      </c>
      <c r="N193" s="20">
        <v>0</v>
      </c>
      <c r="O193" s="99" t="s">
        <v>549</v>
      </c>
      <c r="P193" s="370" t="s">
        <v>599</v>
      </c>
      <c r="Q193" s="85"/>
      <c r="R193" s="85"/>
      <c r="S193" s="85"/>
      <c r="T193" s="85"/>
      <c r="U193" s="85"/>
      <c r="V193" s="85"/>
      <c r="W193" s="85"/>
      <c r="X193" s="85"/>
      <c r="Y193" s="85"/>
      <c r="Z193" s="85"/>
      <c r="AA193" s="85"/>
      <c r="AB193" s="85"/>
      <c r="AC193" s="85"/>
      <c r="AD193" s="85"/>
    </row>
    <row r="194" s="2" customFormat="1" ht="35" customHeight="1" spans="1:30">
      <c r="A194" s="369" t="s">
        <v>154</v>
      </c>
      <c r="B194" s="370" t="s">
        <v>595</v>
      </c>
      <c r="C194" s="370" t="s">
        <v>600</v>
      </c>
      <c r="D194" s="19" t="s">
        <v>73</v>
      </c>
      <c r="E194" s="370" t="s">
        <v>70</v>
      </c>
      <c r="F194" s="20">
        <v>50</v>
      </c>
      <c r="G194" s="20">
        <v>45</v>
      </c>
      <c r="H194" s="20">
        <f t="shared" si="5"/>
        <v>0</v>
      </c>
      <c r="I194" s="99" t="s">
        <v>548</v>
      </c>
      <c r="J194" s="20">
        <v>0</v>
      </c>
      <c r="K194" s="20" t="s">
        <v>44</v>
      </c>
      <c r="L194" s="20">
        <v>0</v>
      </c>
      <c r="M194" s="20" t="s">
        <v>44</v>
      </c>
      <c r="N194" s="20">
        <v>0</v>
      </c>
      <c r="O194" s="99" t="s">
        <v>549</v>
      </c>
      <c r="P194" s="370" t="s">
        <v>601</v>
      </c>
      <c r="Q194" s="85"/>
      <c r="R194" s="85"/>
      <c r="S194" s="85"/>
      <c r="T194" s="85"/>
      <c r="U194" s="85"/>
      <c r="V194" s="85"/>
      <c r="W194" s="85"/>
      <c r="X194" s="85"/>
      <c r="Y194" s="85"/>
      <c r="Z194" s="85"/>
      <c r="AA194" s="85"/>
      <c r="AB194" s="85"/>
      <c r="AC194" s="85"/>
      <c r="AD194" s="85"/>
    </row>
    <row r="195" s="2" customFormat="1" ht="35" customHeight="1" spans="1:30">
      <c r="A195" s="369" t="s">
        <v>156</v>
      </c>
      <c r="B195" s="370" t="s">
        <v>595</v>
      </c>
      <c r="C195" s="370" t="s">
        <v>602</v>
      </c>
      <c r="D195" s="19" t="s">
        <v>73</v>
      </c>
      <c r="E195" s="370" t="s">
        <v>70</v>
      </c>
      <c r="F195" s="20">
        <v>70</v>
      </c>
      <c r="G195" s="20">
        <v>63</v>
      </c>
      <c r="H195" s="20">
        <f t="shared" si="5"/>
        <v>0</v>
      </c>
      <c r="I195" s="99" t="s">
        <v>548</v>
      </c>
      <c r="J195" s="20">
        <v>0</v>
      </c>
      <c r="K195" s="20" t="s">
        <v>44</v>
      </c>
      <c r="L195" s="20">
        <v>0</v>
      </c>
      <c r="M195" s="20" t="s">
        <v>44</v>
      </c>
      <c r="N195" s="20">
        <v>0</v>
      </c>
      <c r="O195" s="99" t="s">
        <v>549</v>
      </c>
      <c r="P195" s="370" t="s">
        <v>603</v>
      </c>
      <c r="Q195" s="85"/>
      <c r="R195" s="85"/>
      <c r="S195" s="85"/>
      <c r="T195" s="85"/>
      <c r="U195" s="85"/>
      <c r="V195" s="85"/>
      <c r="W195" s="85"/>
      <c r="X195" s="85"/>
      <c r="Y195" s="85"/>
      <c r="Z195" s="85"/>
      <c r="AA195" s="85"/>
      <c r="AB195" s="85"/>
      <c r="AC195" s="85"/>
      <c r="AD195" s="85"/>
    </row>
    <row r="196" s="2" customFormat="1" ht="35" customHeight="1" spans="1:30">
      <c r="A196" s="369" t="s">
        <v>158</v>
      </c>
      <c r="B196" s="370" t="s">
        <v>595</v>
      </c>
      <c r="C196" s="370" t="s">
        <v>602</v>
      </c>
      <c r="D196" s="19" t="s">
        <v>73</v>
      </c>
      <c r="E196" s="370" t="s">
        <v>75</v>
      </c>
      <c r="F196" s="20">
        <v>140</v>
      </c>
      <c r="G196" s="20">
        <v>126</v>
      </c>
      <c r="H196" s="20">
        <f t="shared" si="5"/>
        <v>0</v>
      </c>
      <c r="I196" s="99" t="s">
        <v>548</v>
      </c>
      <c r="J196" s="20">
        <v>0</v>
      </c>
      <c r="K196" s="20" t="s">
        <v>44</v>
      </c>
      <c r="L196" s="20">
        <v>0</v>
      </c>
      <c r="M196" s="20" t="s">
        <v>44</v>
      </c>
      <c r="N196" s="20">
        <v>0</v>
      </c>
      <c r="O196" s="99" t="s">
        <v>549</v>
      </c>
      <c r="P196" s="370" t="s">
        <v>604</v>
      </c>
      <c r="Q196" s="85"/>
      <c r="R196" s="85"/>
      <c r="S196" s="85"/>
      <c r="T196" s="85"/>
      <c r="U196" s="85"/>
      <c r="V196" s="85"/>
      <c r="W196" s="85"/>
      <c r="X196" s="85"/>
      <c r="Y196" s="85"/>
      <c r="Z196" s="85"/>
      <c r="AA196" s="85"/>
      <c r="AB196" s="85"/>
      <c r="AC196" s="85"/>
      <c r="AD196" s="85"/>
    </row>
    <row r="197" s="2" customFormat="1" ht="35" customHeight="1" spans="1:30">
      <c r="A197" s="369" t="s">
        <v>162</v>
      </c>
      <c r="B197" s="370" t="s">
        <v>302</v>
      </c>
      <c r="C197" s="370" t="s">
        <v>605</v>
      </c>
      <c r="D197" s="19" t="s">
        <v>73</v>
      </c>
      <c r="E197" s="370" t="s">
        <v>78</v>
      </c>
      <c r="F197" s="20">
        <v>120</v>
      </c>
      <c r="G197" s="20">
        <v>108</v>
      </c>
      <c r="H197" s="20">
        <f t="shared" si="5"/>
        <v>0</v>
      </c>
      <c r="I197" s="99" t="s">
        <v>548</v>
      </c>
      <c r="J197" s="20">
        <v>0</v>
      </c>
      <c r="K197" s="20" t="s">
        <v>44</v>
      </c>
      <c r="L197" s="20">
        <v>0</v>
      </c>
      <c r="M197" s="20" t="s">
        <v>44</v>
      </c>
      <c r="N197" s="20">
        <v>0</v>
      </c>
      <c r="O197" s="99" t="s">
        <v>549</v>
      </c>
      <c r="P197" s="370" t="s">
        <v>606</v>
      </c>
      <c r="Q197" s="85"/>
      <c r="R197" s="85"/>
      <c r="S197" s="85"/>
      <c r="T197" s="85"/>
      <c r="U197" s="85"/>
      <c r="V197" s="85"/>
      <c r="W197" s="85"/>
      <c r="X197" s="85"/>
      <c r="Y197" s="85"/>
      <c r="Z197" s="85"/>
      <c r="AA197" s="85"/>
      <c r="AB197" s="85"/>
      <c r="AC197" s="85"/>
      <c r="AD197" s="85"/>
    </row>
    <row r="198" s="2" customFormat="1" ht="35" customHeight="1" spans="1:30">
      <c r="A198" s="369" t="s">
        <v>165</v>
      </c>
      <c r="B198" s="370" t="s">
        <v>138</v>
      </c>
      <c r="C198" s="370" t="s">
        <v>607</v>
      </c>
      <c r="D198" s="19" t="s">
        <v>73</v>
      </c>
      <c r="E198" s="370" t="s">
        <v>70</v>
      </c>
      <c r="F198" s="20">
        <v>200</v>
      </c>
      <c r="G198" s="20">
        <v>180</v>
      </c>
      <c r="H198" s="20">
        <f t="shared" si="5"/>
        <v>0</v>
      </c>
      <c r="I198" s="99" t="s">
        <v>548</v>
      </c>
      <c r="J198" s="20">
        <v>0</v>
      </c>
      <c r="K198" s="20" t="s">
        <v>44</v>
      </c>
      <c r="L198" s="20">
        <v>0</v>
      </c>
      <c r="M198" s="20" t="s">
        <v>44</v>
      </c>
      <c r="N198" s="20">
        <v>0</v>
      </c>
      <c r="O198" s="99" t="s">
        <v>549</v>
      </c>
      <c r="P198" s="370" t="s">
        <v>608</v>
      </c>
      <c r="Q198" s="85"/>
      <c r="R198" s="85"/>
      <c r="S198" s="85"/>
      <c r="T198" s="85"/>
      <c r="U198" s="85"/>
      <c r="V198" s="85"/>
      <c r="W198" s="85"/>
      <c r="X198" s="85"/>
      <c r="Y198" s="85"/>
      <c r="Z198" s="85"/>
      <c r="AA198" s="85"/>
      <c r="AB198" s="85"/>
      <c r="AC198" s="85"/>
      <c r="AD198" s="85"/>
    </row>
    <row r="199" s="2" customFormat="1" ht="35" customHeight="1" spans="1:30">
      <c r="A199" s="369" t="s">
        <v>169</v>
      </c>
      <c r="B199" s="370" t="s">
        <v>609</v>
      </c>
      <c r="C199" s="370"/>
      <c r="D199" s="370" t="s">
        <v>87</v>
      </c>
      <c r="E199" s="370" t="s">
        <v>75</v>
      </c>
      <c r="F199" s="20" t="s">
        <v>324</v>
      </c>
      <c r="G199" s="370" t="s">
        <v>308</v>
      </c>
      <c r="H199" s="20">
        <f t="shared" si="5"/>
        <v>0</v>
      </c>
      <c r="I199" s="99" t="s">
        <v>548</v>
      </c>
      <c r="J199" s="20">
        <v>0</v>
      </c>
      <c r="K199" s="20" t="s">
        <v>44</v>
      </c>
      <c r="L199" s="20">
        <v>0</v>
      </c>
      <c r="M199" s="99" t="s">
        <v>549</v>
      </c>
      <c r="N199" s="20">
        <v>0</v>
      </c>
      <c r="O199" s="20" t="s">
        <v>44</v>
      </c>
      <c r="P199" s="370" t="s">
        <v>610</v>
      </c>
      <c r="Q199" s="85"/>
      <c r="R199" s="85"/>
      <c r="S199" s="85"/>
      <c r="T199" s="85"/>
      <c r="U199" s="85"/>
      <c r="V199" s="85"/>
      <c r="W199" s="85"/>
      <c r="X199" s="85"/>
      <c r="Y199" s="85"/>
      <c r="Z199" s="85"/>
      <c r="AA199" s="85"/>
      <c r="AB199" s="85"/>
      <c r="AC199" s="85"/>
      <c r="AD199" s="85"/>
    </row>
    <row r="200" s="2" customFormat="1" ht="35" customHeight="1" spans="1:16">
      <c r="A200" s="369" t="s">
        <v>174</v>
      </c>
      <c r="B200" s="370" t="s">
        <v>611</v>
      </c>
      <c r="C200" s="370" t="s">
        <v>612</v>
      </c>
      <c r="D200" s="19" t="s">
        <v>73</v>
      </c>
      <c r="E200" s="370" t="s">
        <v>75</v>
      </c>
      <c r="F200" s="20" t="s">
        <v>613</v>
      </c>
      <c r="G200" s="370" t="s">
        <v>613</v>
      </c>
      <c r="H200" s="20">
        <f t="shared" si="5"/>
        <v>0</v>
      </c>
      <c r="I200" s="99" t="s">
        <v>548</v>
      </c>
      <c r="J200" s="20">
        <v>0</v>
      </c>
      <c r="K200" s="20" t="s">
        <v>44</v>
      </c>
      <c r="L200" s="20">
        <v>0</v>
      </c>
      <c r="M200" s="99" t="s">
        <v>549</v>
      </c>
      <c r="N200" s="20">
        <v>0</v>
      </c>
      <c r="O200" s="20" t="s">
        <v>44</v>
      </c>
      <c r="P200" s="370" t="s">
        <v>614</v>
      </c>
    </row>
    <row r="201" s="2" customFormat="1" ht="35" customHeight="1" spans="1:16">
      <c r="A201" s="369" t="s">
        <v>177</v>
      </c>
      <c r="B201" s="19" t="s">
        <v>213</v>
      </c>
      <c r="C201" s="19" t="s">
        <v>214</v>
      </c>
      <c r="D201" s="367" t="s">
        <v>73</v>
      </c>
      <c r="E201" s="19">
        <v>4</v>
      </c>
      <c r="F201" s="20">
        <v>200</v>
      </c>
      <c r="G201" s="370" t="s">
        <v>427</v>
      </c>
      <c r="H201" s="20">
        <f t="shared" si="5"/>
        <v>0</v>
      </c>
      <c r="I201" s="99" t="s">
        <v>548</v>
      </c>
      <c r="J201" s="20">
        <v>0</v>
      </c>
      <c r="K201" s="20" t="s">
        <v>44</v>
      </c>
      <c r="L201" s="20">
        <v>0</v>
      </c>
      <c r="M201" s="99" t="s">
        <v>549</v>
      </c>
      <c r="N201" s="20">
        <v>0</v>
      </c>
      <c r="O201" s="20" t="s">
        <v>44</v>
      </c>
      <c r="P201" s="370" t="s">
        <v>615</v>
      </c>
    </row>
    <row r="202" s="2" customFormat="1" ht="35" customHeight="1" spans="1:16">
      <c r="A202" s="369" t="s">
        <v>179</v>
      </c>
      <c r="B202" s="19" t="s">
        <v>207</v>
      </c>
      <c r="C202" s="19" t="s">
        <v>616</v>
      </c>
      <c r="D202" s="367" t="s">
        <v>73</v>
      </c>
      <c r="E202" s="19">
        <v>4</v>
      </c>
      <c r="F202" s="20">
        <v>200</v>
      </c>
      <c r="G202" s="370" t="s">
        <v>427</v>
      </c>
      <c r="H202" s="20">
        <f t="shared" si="5"/>
        <v>0</v>
      </c>
      <c r="I202" s="99" t="s">
        <v>548</v>
      </c>
      <c r="J202" s="20">
        <v>0</v>
      </c>
      <c r="K202" s="20" t="s">
        <v>44</v>
      </c>
      <c r="L202" s="20">
        <v>0</v>
      </c>
      <c r="M202" s="99" t="s">
        <v>549</v>
      </c>
      <c r="N202" s="20">
        <v>0</v>
      </c>
      <c r="O202" s="20" t="s">
        <v>44</v>
      </c>
      <c r="P202" s="370" t="s">
        <v>617</v>
      </c>
    </row>
    <row r="203" s="2" customFormat="1" ht="35" customHeight="1" spans="1:16">
      <c r="A203" s="369" t="s">
        <v>181</v>
      </c>
      <c r="B203" s="19" t="s">
        <v>207</v>
      </c>
      <c r="C203" s="19" t="s">
        <v>217</v>
      </c>
      <c r="D203" s="367" t="s">
        <v>73</v>
      </c>
      <c r="E203" s="19">
        <v>4</v>
      </c>
      <c r="F203" s="20">
        <v>200</v>
      </c>
      <c r="G203" s="370" t="s">
        <v>427</v>
      </c>
      <c r="H203" s="20">
        <f t="shared" si="5"/>
        <v>0</v>
      </c>
      <c r="I203" s="99" t="s">
        <v>548</v>
      </c>
      <c r="J203" s="20">
        <v>0</v>
      </c>
      <c r="K203" s="20" t="s">
        <v>44</v>
      </c>
      <c r="L203" s="20">
        <v>0</v>
      </c>
      <c r="M203" s="99" t="s">
        <v>549</v>
      </c>
      <c r="N203" s="20">
        <v>0</v>
      </c>
      <c r="O203" s="20" t="s">
        <v>44</v>
      </c>
      <c r="P203" s="370" t="s">
        <v>618</v>
      </c>
    </row>
    <row r="204" s="2" customFormat="1" ht="35" customHeight="1" spans="1:30">
      <c r="A204" s="369" t="s">
        <v>184</v>
      </c>
      <c r="B204" s="19" t="s">
        <v>507</v>
      </c>
      <c r="C204" s="19" t="s">
        <v>619</v>
      </c>
      <c r="D204" s="367" t="s">
        <v>73</v>
      </c>
      <c r="E204" s="19">
        <v>1</v>
      </c>
      <c r="F204" s="20">
        <v>150</v>
      </c>
      <c r="G204" s="370">
        <v>90</v>
      </c>
      <c r="H204" s="20">
        <f t="shared" si="5"/>
        <v>0</v>
      </c>
      <c r="I204" s="99" t="s">
        <v>548</v>
      </c>
      <c r="J204" s="20">
        <v>0</v>
      </c>
      <c r="K204" s="20" t="s">
        <v>44</v>
      </c>
      <c r="L204" s="20">
        <v>0</v>
      </c>
      <c r="M204" s="20" t="s">
        <v>44</v>
      </c>
      <c r="N204" s="20">
        <v>0</v>
      </c>
      <c r="O204" s="99" t="s">
        <v>549</v>
      </c>
      <c r="P204" s="370" t="s">
        <v>620</v>
      </c>
      <c r="Q204" s="85"/>
      <c r="R204" s="85"/>
      <c r="S204" s="85"/>
      <c r="T204" s="85"/>
      <c r="U204" s="85"/>
      <c r="V204" s="85"/>
      <c r="W204" s="85"/>
      <c r="X204" s="85"/>
      <c r="Y204" s="85"/>
      <c r="Z204" s="85"/>
      <c r="AA204" s="85"/>
      <c r="AB204" s="85"/>
      <c r="AC204" s="85"/>
      <c r="AD204" s="85"/>
    </row>
    <row r="205" s="2" customFormat="1" ht="35" customHeight="1" spans="1:30">
      <c r="A205" s="369" t="s">
        <v>187</v>
      </c>
      <c r="B205" s="19" t="s">
        <v>507</v>
      </c>
      <c r="C205" s="19" t="s">
        <v>621</v>
      </c>
      <c r="D205" s="367" t="s">
        <v>73</v>
      </c>
      <c r="E205" s="19">
        <v>1</v>
      </c>
      <c r="F205" s="20">
        <v>100</v>
      </c>
      <c r="G205" s="370">
        <v>60</v>
      </c>
      <c r="H205" s="20">
        <f t="shared" si="5"/>
        <v>0</v>
      </c>
      <c r="I205" s="99" t="s">
        <v>548</v>
      </c>
      <c r="J205" s="20">
        <v>0</v>
      </c>
      <c r="K205" s="20" t="s">
        <v>44</v>
      </c>
      <c r="L205" s="20">
        <v>0</v>
      </c>
      <c r="M205" s="20" t="s">
        <v>44</v>
      </c>
      <c r="N205" s="20">
        <v>0</v>
      </c>
      <c r="O205" s="99" t="s">
        <v>549</v>
      </c>
      <c r="P205" s="370" t="s">
        <v>622</v>
      </c>
      <c r="Q205" s="85"/>
      <c r="R205" s="85"/>
      <c r="S205" s="85"/>
      <c r="T205" s="85"/>
      <c r="U205" s="85"/>
      <c r="V205" s="85"/>
      <c r="W205" s="85"/>
      <c r="X205" s="85"/>
      <c r="Y205" s="85"/>
      <c r="Z205" s="85"/>
      <c r="AA205" s="85"/>
      <c r="AB205" s="85"/>
      <c r="AC205" s="85"/>
      <c r="AD205" s="85"/>
    </row>
    <row r="206" s="2" customFormat="1" ht="35" customHeight="1" spans="1:30">
      <c r="A206" s="369" t="s">
        <v>189</v>
      </c>
      <c r="B206" s="19" t="s">
        <v>507</v>
      </c>
      <c r="C206" s="19" t="s">
        <v>623</v>
      </c>
      <c r="D206" s="367" t="s">
        <v>73</v>
      </c>
      <c r="E206" s="19">
        <v>1</v>
      </c>
      <c r="F206" s="20">
        <v>100</v>
      </c>
      <c r="G206" s="370">
        <v>60</v>
      </c>
      <c r="H206" s="20">
        <f t="shared" si="5"/>
        <v>0</v>
      </c>
      <c r="I206" s="99" t="s">
        <v>548</v>
      </c>
      <c r="J206" s="20">
        <v>0</v>
      </c>
      <c r="K206" s="20" t="s">
        <v>44</v>
      </c>
      <c r="L206" s="20">
        <v>0</v>
      </c>
      <c r="M206" s="20" t="s">
        <v>44</v>
      </c>
      <c r="N206" s="20">
        <v>0</v>
      </c>
      <c r="O206" s="99" t="s">
        <v>549</v>
      </c>
      <c r="P206" s="370" t="s">
        <v>624</v>
      </c>
      <c r="Q206" s="85"/>
      <c r="R206" s="85"/>
      <c r="S206" s="85"/>
      <c r="T206" s="85"/>
      <c r="U206" s="85"/>
      <c r="V206" s="85"/>
      <c r="W206" s="85"/>
      <c r="X206" s="85"/>
      <c r="Y206" s="85"/>
      <c r="Z206" s="85"/>
      <c r="AA206" s="85"/>
      <c r="AB206" s="85"/>
      <c r="AC206" s="85"/>
      <c r="AD206" s="85"/>
    </row>
    <row r="207" s="2" customFormat="1" ht="35" customHeight="1" spans="1:30">
      <c r="A207" s="369" t="s">
        <v>192</v>
      </c>
      <c r="B207" s="19" t="s">
        <v>625</v>
      </c>
      <c r="C207" s="370" t="s">
        <v>626</v>
      </c>
      <c r="D207" s="367" t="s">
        <v>87</v>
      </c>
      <c r="E207" s="19">
        <v>2</v>
      </c>
      <c r="F207" s="20">
        <v>40</v>
      </c>
      <c r="G207" s="370" t="s">
        <v>156</v>
      </c>
      <c r="H207" s="20">
        <f t="shared" si="5"/>
        <v>0</v>
      </c>
      <c r="I207" s="99" t="s">
        <v>548</v>
      </c>
      <c r="J207" s="20">
        <v>0</v>
      </c>
      <c r="K207" s="20" t="s">
        <v>44</v>
      </c>
      <c r="L207" s="20">
        <v>0</v>
      </c>
      <c r="M207" s="20" t="s">
        <v>44</v>
      </c>
      <c r="N207" s="20">
        <v>0</v>
      </c>
      <c r="O207" s="99" t="s">
        <v>549</v>
      </c>
      <c r="P207" s="370" t="s">
        <v>627</v>
      </c>
      <c r="Q207" s="85"/>
      <c r="R207" s="85"/>
      <c r="S207" s="85"/>
      <c r="T207" s="85"/>
      <c r="U207" s="85"/>
      <c r="V207" s="85"/>
      <c r="W207" s="85"/>
      <c r="X207" s="85"/>
      <c r="Y207" s="85"/>
      <c r="Z207" s="85"/>
      <c r="AA207" s="85"/>
      <c r="AB207" s="85"/>
      <c r="AC207" s="85"/>
      <c r="AD207" s="85"/>
    </row>
    <row r="208" s="2" customFormat="1" ht="35" customHeight="1" spans="1:30">
      <c r="A208" s="369" t="s">
        <v>195</v>
      </c>
      <c r="B208" s="19" t="s">
        <v>628</v>
      </c>
      <c r="C208" s="19" t="s">
        <v>629</v>
      </c>
      <c r="D208" s="370" t="s">
        <v>73</v>
      </c>
      <c r="E208" s="19">
        <v>2</v>
      </c>
      <c r="F208" s="20">
        <v>8</v>
      </c>
      <c r="G208" s="370">
        <v>7.2</v>
      </c>
      <c r="H208" s="20">
        <f t="shared" si="5"/>
        <v>0</v>
      </c>
      <c r="I208" s="99" t="s">
        <v>548</v>
      </c>
      <c r="J208" s="20">
        <v>0</v>
      </c>
      <c r="K208" s="20" t="s">
        <v>44</v>
      </c>
      <c r="L208" s="20">
        <v>0</v>
      </c>
      <c r="M208" s="20" t="s">
        <v>44</v>
      </c>
      <c r="N208" s="20">
        <v>0</v>
      </c>
      <c r="O208" s="99" t="s">
        <v>549</v>
      </c>
      <c r="P208" s="370" t="s">
        <v>630</v>
      </c>
      <c r="Q208" s="85"/>
      <c r="R208" s="85"/>
      <c r="S208" s="85"/>
      <c r="T208" s="85"/>
      <c r="U208" s="85"/>
      <c r="V208" s="85"/>
      <c r="W208" s="85"/>
      <c r="X208" s="85"/>
      <c r="Y208" s="85"/>
      <c r="Z208" s="85"/>
      <c r="AA208" s="85"/>
      <c r="AB208" s="85"/>
      <c r="AC208" s="85"/>
      <c r="AD208" s="85"/>
    </row>
    <row r="209" s="2" customFormat="1" ht="35" customHeight="1" spans="1:30">
      <c r="A209" s="369" t="s">
        <v>198</v>
      </c>
      <c r="B209" s="19" t="s">
        <v>631</v>
      </c>
      <c r="C209" s="19" t="s">
        <v>632</v>
      </c>
      <c r="D209" s="19" t="s">
        <v>73</v>
      </c>
      <c r="E209" s="19">
        <v>1</v>
      </c>
      <c r="F209" s="20">
        <v>0.68</v>
      </c>
      <c r="G209" s="20">
        <v>0.68</v>
      </c>
      <c r="H209" s="20">
        <f t="shared" si="5"/>
        <v>0</v>
      </c>
      <c r="I209" s="99" t="s">
        <v>548</v>
      </c>
      <c r="J209" s="20">
        <v>0</v>
      </c>
      <c r="K209" s="20" t="s">
        <v>44</v>
      </c>
      <c r="L209" s="20">
        <v>0</v>
      </c>
      <c r="M209" s="20" t="s">
        <v>44</v>
      </c>
      <c r="N209" s="20">
        <v>0</v>
      </c>
      <c r="O209" s="99" t="s">
        <v>549</v>
      </c>
      <c r="P209" s="20" t="s">
        <v>633</v>
      </c>
      <c r="Q209" s="85"/>
      <c r="R209" s="85"/>
      <c r="S209" s="85"/>
      <c r="T209" s="85"/>
      <c r="U209" s="85"/>
      <c r="V209" s="85"/>
      <c r="W209" s="85"/>
      <c r="X209" s="85"/>
      <c r="Y209" s="85"/>
      <c r="Z209" s="85"/>
      <c r="AA209" s="85"/>
      <c r="AB209" s="85"/>
      <c r="AC209" s="85"/>
      <c r="AD209" s="85"/>
    </row>
    <row r="210" s="2" customFormat="1" ht="35" customHeight="1" spans="1:30">
      <c r="A210" s="369" t="s">
        <v>201</v>
      </c>
      <c r="B210" s="372" t="s">
        <v>634</v>
      </c>
      <c r="C210" s="372" t="s">
        <v>635</v>
      </c>
      <c r="D210" s="372" t="s">
        <v>384</v>
      </c>
      <c r="E210" s="372">
        <v>1</v>
      </c>
      <c r="F210" s="372">
        <v>30</v>
      </c>
      <c r="G210" s="99">
        <v>27</v>
      </c>
      <c r="H210" s="20">
        <f t="shared" si="5"/>
        <v>0</v>
      </c>
      <c r="I210" s="99" t="s">
        <v>548</v>
      </c>
      <c r="J210" s="20">
        <v>0</v>
      </c>
      <c r="K210" s="20" t="s">
        <v>44</v>
      </c>
      <c r="L210" s="20">
        <v>0</v>
      </c>
      <c r="M210" s="20" t="s">
        <v>44</v>
      </c>
      <c r="N210" s="20">
        <v>0</v>
      </c>
      <c r="O210" s="99" t="s">
        <v>549</v>
      </c>
      <c r="P210" s="382" t="s">
        <v>636</v>
      </c>
      <c r="Q210" s="85"/>
      <c r="R210" s="85"/>
      <c r="S210" s="85"/>
      <c r="T210" s="85"/>
      <c r="U210" s="85"/>
      <c r="V210" s="85"/>
      <c r="W210" s="85"/>
      <c r="X210" s="85"/>
      <c r="Y210" s="85"/>
      <c r="Z210" s="85"/>
      <c r="AA210" s="85"/>
      <c r="AB210" s="85"/>
      <c r="AC210" s="85"/>
      <c r="AD210" s="85"/>
    </row>
    <row r="211" s="2" customFormat="1" ht="35" customHeight="1" spans="1:30">
      <c r="A211" s="369" t="s">
        <v>204</v>
      </c>
      <c r="B211" s="372" t="s">
        <v>637</v>
      </c>
      <c r="C211" s="372" t="s">
        <v>638</v>
      </c>
      <c r="D211" s="372" t="s">
        <v>267</v>
      </c>
      <c r="E211" s="372">
        <v>2</v>
      </c>
      <c r="F211" s="372">
        <v>56</v>
      </c>
      <c r="G211" s="99">
        <v>56</v>
      </c>
      <c r="H211" s="20">
        <f t="shared" si="5"/>
        <v>0</v>
      </c>
      <c r="I211" s="99" t="s">
        <v>639</v>
      </c>
      <c r="J211" s="20">
        <v>0</v>
      </c>
      <c r="K211" s="20" t="s">
        <v>44</v>
      </c>
      <c r="L211" s="20">
        <v>0</v>
      </c>
      <c r="M211" s="20" t="s">
        <v>44</v>
      </c>
      <c r="N211" s="20">
        <v>0</v>
      </c>
      <c r="O211" s="99" t="s">
        <v>640</v>
      </c>
      <c r="P211" s="382" t="s">
        <v>641</v>
      </c>
      <c r="Q211" s="85"/>
      <c r="R211" s="85"/>
      <c r="S211" s="85"/>
      <c r="T211" s="85"/>
      <c r="U211" s="85"/>
      <c r="V211" s="85"/>
      <c r="W211" s="85"/>
      <c r="X211" s="85"/>
      <c r="Y211" s="85"/>
      <c r="Z211" s="85"/>
      <c r="AA211" s="85"/>
      <c r="AB211" s="85"/>
      <c r="AC211" s="85"/>
      <c r="AD211" s="85"/>
    </row>
    <row r="212" s="357" customFormat="1" ht="35" customHeight="1" spans="1:30">
      <c r="A212" s="369" t="s">
        <v>206</v>
      </c>
      <c r="B212" s="372" t="s">
        <v>642</v>
      </c>
      <c r="C212" s="372" t="s">
        <v>643</v>
      </c>
      <c r="D212" s="372" t="s">
        <v>267</v>
      </c>
      <c r="E212" s="372">
        <v>1</v>
      </c>
      <c r="F212" s="372">
        <v>20</v>
      </c>
      <c r="G212" s="99">
        <v>20</v>
      </c>
      <c r="H212" s="20">
        <f t="shared" si="5"/>
        <v>0</v>
      </c>
      <c r="I212" s="99" t="s">
        <v>639</v>
      </c>
      <c r="J212" s="20">
        <v>0</v>
      </c>
      <c r="K212" s="20" t="s">
        <v>44</v>
      </c>
      <c r="L212" s="20">
        <v>0</v>
      </c>
      <c r="M212" s="20" t="s">
        <v>44</v>
      </c>
      <c r="N212" s="20">
        <v>0</v>
      </c>
      <c r="O212" s="99" t="s">
        <v>644</v>
      </c>
      <c r="P212" s="382" t="s">
        <v>641</v>
      </c>
      <c r="Q212" s="85"/>
      <c r="R212" s="85"/>
      <c r="S212" s="85"/>
      <c r="T212" s="85"/>
      <c r="U212" s="85"/>
      <c r="V212" s="85"/>
      <c r="W212" s="85"/>
      <c r="X212" s="85"/>
      <c r="Y212" s="85"/>
      <c r="Z212" s="85"/>
      <c r="AA212" s="85"/>
      <c r="AB212" s="85"/>
      <c r="AC212" s="85"/>
      <c r="AD212" s="85"/>
    </row>
    <row r="213" s="357" customFormat="1" ht="35" customHeight="1" spans="1:30">
      <c r="A213" s="369" t="s">
        <v>210</v>
      </c>
      <c r="B213" s="372" t="s">
        <v>645</v>
      </c>
      <c r="C213" s="372" t="s">
        <v>646</v>
      </c>
      <c r="D213" s="373" t="s">
        <v>73</v>
      </c>
      <c r="E213" s="19">
        <v>2</v>
      </c>
      <c r="F213" s="19">
        <v>20</v>
      </c>
      <c r="G213" s="19">
        <v>20</v>
      </c>
      <c r="H213" s="20">
        <f t="shared" si="5"/>
        <v>20</v>
      </c>
      <c r="I213" s="99" t="s">
        <v>647</v>
      </c>
      <c r="J213" s="99">
        <v>0</v>
      </c>
      <c r="K213" s="20" t="s">
        <v>44</v>
      </c>
      <c r="L213" s="99">
        <v>20</v>
      </c>
      <c r="M213" s="99" t="s">
        <v>648</v>
      </c>
      <c r="N213" s="99">
        <v>0</v>
      </c>
      <c r="O213" s="20" t="s">
        <v>44</v>
      </c>
      <c r="P213" s="20" t="s">
        <v>649</v>
      </c>
      <c r="Q213" s="85"/>
      <c r="R213" s="85"/>
      <c r="S213" s="85"/>
      <c r="T213" s="85"/>
      <c r="U213" s="85"/>
      <c r="V213" s="85"/>
      <c r="W213" s="85"/>
      <c r="X213" s="85"/>
      <c r="Y213" s="85"/>
      <c r="Z213" s="85"/>
      <c r="AA213" s="85"/>
      <c r="AB213" s="85"/>
      <c r="AC213" s="85"/>
      <c r="AD213" s="85"/>
    </row>
    <row r="214" s="357" customFormat="1" ht="35" customHeight="1" spans="1:30">
      <c r="A214" s="369" t="s">
        <v>212</v>
      </c>
      <c r="B214" s="19" t="s">
        <v>650</v>
      </c>
      <c r="C214" s="372" t="s">
        <v>651</v>
      </c>
      <c r="D214" s="97" t="s">
        <v>73</v>
      </c>
      <c r="E214" s="19">
        <v>1</v>
      </c>
      <c r="F214" s="19">
        <v>5</v>
      </c>
      <c r="G214" s="19">
        <v>5</v>
      </c>
      <c r="H214" s="20">
        <f t="shared" si="5"/>
        <v>5</v>
      </c>
      <c r="I214" s="99" t="s">
        <v>652</v>
      </c>
      <c r="J214" s="99">
        <v>0</v>
      </c>
      <c r="K214" s="20" t="s">
        <v>44</v>
      </c>
      <c r="L214" s="99">
        <v>5</v>
      </c>
      <c r="M214" s="99" t="s">
        <v>653</v>
      </c>
      <c r="N214" s="99">
        <v>0</v>
      </c>
      <c r="O214" s="20" t="s">
        <v>44</v>
      </c>
      <c r="P214" s="20" t="s">
        <v>654</v>
      </c>
      <c r="Q214" s="85"/>
      <c r="R214" s="85"/>
      <c r="S214" s="85"/>
      <c r="T214" s="85"/>
      <c r="U214" s="85"/>
      <c r="V214" s="85"/>
      <c r="W214" s="85"/>
      <c r="X214" s="85"/>
      <c r="Y214" s="85"/>
      <c r="Z214" s="85"/>
      <c r="AA214" s="85"/>
      <c r="AB214" s="85"/>
      <c r="AC214" s="85"/>
      <c r="AD214" s="85"/>
    </row>
    <row r="215" s="357" customFormat="1" ht="35" customHeight="1" spans="1:30">
      <c r="A215" s="369" t="s">
        <v>216</v>
      </c>
      <c r="B215" s="19" t="s">
        <v>655</v>
      </c>
      <c r="C215" s="372" t="s">
        <v>656</v>
      </c>
      <c r="D215" s="97" t="s">
        <v>73</v>
      </c>
      <c r="E215" s="19">
        <v>70</v>
      </c>
      <c r="F215" s="19">
        <v>168</v>
      </c>
      <c r="G215" s="19">
        <v>168</v>
      </c>
      <c r="H215" s="20">
        <f t="shared" si="5"/>
        <v>168</v>
      </c>
      <c r="I215" s="99" t="s">
        <v>657</v>
      </c>
      <c r="J215" s="99">
        <v>0</v>
      </c>
      <c r="K215" s="20" t="s">
        <v>44</v>
      </c>
      <c r="L215" s="99">
        <v>168</v>
      </c>
      <c r="M215" s="99" t="s">
        <v>658</v>
      </c>
      <c r="N215" s="99">
        <v>0</v>
      </c>
      <c r="O215" s="20" t="s">
        <v>44</v>
      </c>
      <c r="P215" s="20" t="s">
        <v>659</v>
      </c>
      <c r="Q215" s="85"/>
      <c r="R215" s="85"/>
      <c r="S215" s="85"/>
      <c r="T215" s="85"/>
      <c r="U215" s="85"/>
      <c r="V215" s="85"/>
      <c r="W215" s="85"/>
      <c r="X215" s="85"/>
      <c r="Y215" s="85"/>
      <c r="Z215" s="85"/>
      <c r="AA215" s="85"/>
      <c r="AB215" s="85"/>
      <c r="AC215" s="85"/>
      <c r="AD215" s="85"/>
    </row>
    <row r="216" s="2" customFormat="1" ht="35" customHeight="1" spans="1:30">
      <c r="A216" s="369" t="s">
        <v>219</v>
      </c>
      <c r="B216" s="19" t="s">
        <v>660</v>
      </c>
      <c r="C216" s="19" t="s">
        <v>661</v>
      </c>
      <c r="D216" s="97" t="s">
        <v>73</v>
      </c>
      <c r="E216" s="19">
        <v>100</v>
      </c>
      <c r="F216" s="19">
        <v>50</v>
      </c>
      <c r="G216" s="19">
        <v>50</v>
      </c>
      <c r="H216" s="20">
        <f t="shared" si="5"/>
        <v>50</v>
      </c>
      <c r="I216" s="99" t="s">
        <v>662</v>
      </c>
      <c r="J216" s="99">
        <v>0</v>
      </c>
      <c r="K216" s="20" t="s">
        <v>44</v>
      </c>
      <c r="L216" s="99">
        <v>50</v>
      </c>
      <c r="M216" s="99" t="s">
        <v>663</v>
      </c>
      <c r="N216" s="99">
        <v>0</v>
      </c>
      <c r="O216" s="20" t="s">
        <v>44</v>
      </c>
      <c r="P216" s="371"/>
      <c r="Q216" s="85"/>
      <c r="R216" s="85"/>
      <c r="S216" s="85"/>
      <c r="T216" s="85"/>
      <c r="U216" s="85"/>
      <c r="V216" s="85"/>
      <c r="W216" s="85"/>
      <c r="X216" s="85"/>
      <c r="Y216" s="85"/>
      <c r="Z216" s="85"/>
      <c r="AA216" s="85"/>
      <c r="AB216" s="85"/>
      <c r="AC216" s="85"/>
      <c r="AD216" s="85"/>
    </row>
    <row r="217" s="81" customFormat="1" ht="35" customHeight="1" spans="1:30">
      <c r="A217" s="369" t="s">
        <v>222</v>
      </c>
      <c r="B217" s="19" t="s">
        <v>398</v>
      </c>
      <c r="C217" s="374"/>
      <c r="D217" s="374" t="s">
        <v>73</v>
      </c>
      <c r="E217" s="19">
        <v>1</v>
      </c>
      <c r="F217" s="20">
        <v>60</v>
      </c>
      <c r="G217" s="20">
        <v>54</v>
      </c>
      <c r="H217" s="20">
        <v>0</v>
      </c>
      <c r="I217" s="98"/>
      <c r="J217" s="98">
        <v>0</v>
      </c>
      <c r="K217" s="98" t="s">
        <v>44</v>
      </c>
      <c r="L217" s="98">
        <v>0</v>
      </c>
      <c r="M217" s="98" t="s">
        <v>44</v>
      </c>
      <c r="N217" s="98">
        <v>0</v>
      </c>
      <c r="O217" s="383" t="s">
        <v>44</v>
      </c>
      <c r="P217" s="384"/>
      <c r="Q217" s="85"/>
      <c r="R217" s="85"/>
      <c r="S217" s="85"/>
      <c r="T217" s="85"/>
      <c r="U217" s="85"/>
      <c r="V217" s="85"/>
      <c r="W217" s="85"/>
      <c r="X217" s="85"/>
      <c r="Y217" s="85"/>
      <c r="Z217" s="85"/>
      <c r="AA217" s="85"/>
      <c r="AB217" s="85"/>
      <c r="AC217" s="85"/>
      <c r="AD217" s="85"/>
    </row>
    <row r="218" s="81" customFormat="1" ht="35" customHeight="1" spans="1:30">
      <c r="A218" s="369" t="s">
        <v>227</v>
      </c>
      <c r="B218" s="19" t="s">
        <v>664</v>
      </c>
      <c r="C218" s="374"/>
      <c r="D218" s="374" t="s">
        <v>73</v>
      </c>
      <c r="E218" s="19">
        <v>1</v>
      </c>
      <c r="F218" s="20">
        <v>50</v>
      </c>
      <c r="G218" s="20">
        <v>45</v>
      </c>
      <c r="H218" s="20">
        <v>0</v>
      </c>
      <c r="I218" s="98"/>
      <c r="J218" s="98">
        <v>0</v>
      </c>
      <c r="K218" s="98" t="s">
        <v>44</v>
      </c>
      <c r="L218" s="98">
        <v>0</v>
      </c>
      <c r="M218" s="98" t="s">
        <v>44</v>
      </c>
      <c r="N218" s="98">
        <v>0</v>
      </c>
      <c r="O218" s="383" t="s">
        <v>44</v>
      </c>
      <c r="P218" s="384"/>
      <c r="Q218" s="85"/>
      <c r="R218" s="85"/>
      <c r="S218" s="85"/>
      <c r="T218" s="85"/>
      <c r="U218" s="85"/>
      <c r="V218" s="85"/>
      <c r="W218" s="85"/>
      <c r="X218" s="85"/>
      <c r="Y218" s="85"/>
      <c r="Z218" s="85"/>
      <c r="AA218" s="85"/>
      <c r="AB218" s="85"/>
      <c r="AC218" s="85"/>
      <c r="AD218" s="85"/>
    </row>
    <row r="219" ht="35" customHeight="1" spans="1:16">
      <c r="A219" s="365" t="s">
        <v>665</v>
      </c>
      <c r="B219" s="366" t="s">
        <v>666</v>
      </c>
      <c r="C219" s="19"/>
      <c r="D219" s="367"/>
      <c r="E219" s="19"/>
      <c r="F219" s="92">
        <f>F220+F237</f>
        <v>67483.2968</v>
      </c>
      <c r="G219" s="92">
        <f>G220+G237</f>
        <v>20394.97</v>
      </c>
      <c r="H219" s="92">
        <f>H220+H237</f>
        <v>4490</v>
      </c>
      <c r="I219" s="92"/>
      <c r="J219" s="92">
        <f>J220+J237</f>
        <v>650</v>
      </c>
      <c r="K219" s="92"/>
      <c r="L219" s="92">
        <f>L220+L237</f>
        <v>600</v>
      </c>
      <c r="M219" s="92"/>
      <c r="N219" s="92">
        <f>N220+N237</f>
        <v>3240</v>
      </c>
      <c r="O219" s="20"/>
      <c r="P219" s="371"/>
    </row>
    <row r="220" ht="35" customHeight="1" spans="1:16">
      <c r="A220" s="365"/>
      <c r="B220" s="366" t="s">
        <v>667</v>
      </c>
      <c r="C220" s="19"/>
      <c r="D220" s="367"/>
      <c r="E220" s="19"/>
      <c r="F220" s="92">
        <f>SUM(F221:F236)</f>
        <v>54683.2968</v>
      </c>
      <c r="G220" s="92">
        <f>SUM(G221:G236)</f>
        <v>16594.97</v>
      </c>
      <c r="H220" s="92">
        <f>SUM(H221:H236)</f>
        <v>4490</v>
      </c>
      <c r="I220" s="92"/>
      <c r="J220" s="92">
        <f>SUM(J221:J236)</f>
        <v>650</v>
      </c>
      <c r="K220" s="92"/>
      <c r="L220" s="92">
        <f>SUM(L221:L236)</f>
        <v>600</v>
      </c>
      <c r="M220" s="92"/>
      <c r="N220" s="92">
        <f>SUM(N221:N236)</f>
        <v>3240</v>
      </c>
      <c r="O220" s="20"/>
      <c r="P220" s="371"/>
    </row>
    <row r="221" s="2" customFormat="1" ht="35" customHeight="1" spans="1:30">
      <c r="A221" s="19">
        <v>1</v>
      </c>
      <c r="B221" s="19" t="s">
        <v>668</v>
      </c>
      <c r="C221" s="19"/>
      <c r="D221" s="367" t="s">
        <v>384</v>
      </c>
      <c r="E221" s="19">
        <v>1</v>
      </c>
      <c r="F221" s="20">
        <v>14393</v>
      </c>
      <c r="G221" s="20">
        <v>1000</v>
      </c>
      <c r="H221" s="20">
        <f>J221+L221+N221</f>
        <v>500</v>
      </c>
      <c r="I221" s="99" t="s">
        <v>669</v>
      </c>
      <c r="J221" s="99">
        <v>200</v>
      </c>
      <c r="K221" s="99" t="s">
        <v>670</v>
      </c>
      <c r="L221" s="99">
        <v>200</v>
      </c>
      <c r="M221" s="99" t="s">
        <v>670</v>
      </c>
      <c r="N221" s="99">
        <v>100</v>
      </c>
      <c r="O221" s="99" t="s">
        <v>671</v>
      </c>
      <c r="P221" s="371" t="s">
        <v>74</v>
      </c>
      <c r="Q221" s="85"/>
      <c r="R221" s="85"/>
      <c r="S221" s="85"/>
      <c r="T221" s="85"/>
      <c r="U221" s="85"/>
      <c r="V221" s="85"/>
      <c r="W221" s="85"/>
      <c r="X221" s="85"/>
      <c r="Y221" s="85"/>
      <c r="Z221" s="85"/>
      <c r="AA221" s="85"/>
      <c r="AB221" s="85"/>
      <c r="AC221" s="85"/>
      <c r="AD221" s="85"/>
    </row>
    <row r="222" s="2" customFormat="1" ht="56" customHeight="1" spans="1:30">
      <c r="A222" s="19">
        <v>2</v>
      </c>
      <c r="B222" s="19" t="s">
        <v>672</v>
      </c>
      <c r="C222" s="19"/>
      <c r="D222" s="367" t="s">
        <v>384</v>
      </c>
      <c r="E222" s="19">
        <v>1</v>
      </c>
      <c r="F222" s="20">
        <v>6419.97</v>
      </c>
      <c r="G222" s="20">
        <v>6419.97</v>
      </c>
      <c r="H222" s="20">
        <f t="shared" ref="H222:H236" si="6">J222+L222+N222</f>
        <v>1200</v>
      </c>
      <c r="I222" s="99" t="s">
        <v>673</v>
      </c>
      <c r="J222" s="99">
        <v>400</v>
      </c>
      <c r="K222" s="99" t="s">
        <v>674</v>
      </c>
      <c r="L222" s="99">
        <v>400</v>
      </c>
      <c r="M222" s="99" t="s">
        <v>674</v>
      </c>
      <c r="N222" s="99">
        <v>400</v>
      </c>
      <c r="O222" s="99" t="s">
        <v>674</v>
      </c>
      <c r="P222" s="371" t="s">
        <v>675</v>
      </c>
      <c r="Q222" s="85"/>
      <c r="R222" s="85"/>
      <c r="S222" s="85"/>
      <c r="T222" s="85"/>
      <c r="U222" s="85"/>
      <c r="V222" s="85"/>
      <c r="W222" s="85"/>
      <c r="X222" s="85"/>
      <c r="Y222" s="85"/>
      <c r="Z222" s="85"/>
      <c r="AA222" s="85"/>
      <c r="AB222" s="85"/>
      <c r="AC222" s="85"/>
      <c r="AD222" s="85"/>
    </row>
    <row r="223" s="2" customFormat="1" ht="55" customHeight="1" spans="1:30">
      <c r="A223" s="19">
        <v>3</v>
      </c>
      <c r="B223" s="19" t="s">
        <v>676</v>
      </c>
      <c r="C223" s="19"/>
      <c r="D223" s="367" t="s">
        <v>384</v>
      </c>
      <c r="E223" s="19">
        <v>1</v>
      </c>
      <c r="F223" s="20">
        <v>10184.7</v>
      </c>
      <c r="G223" s="117">
        <v>2100</v>
      </c>
      <c r="H223" s="20">
        <f t="shared" si="6"/>
        <v>2100</v>
      </c>
      <c r="I223" s="99" t="s">
        <v>677</v>
      </c>
      <c r="J223" s="20">
        <v>0</v>
      </c>
      <c r="K223" s="20" t="s">
        <v>44</v>
      </c>
      <c r="L223" s="20">
        <v>0</v>
      </c>
      <c r="M223" s="20" t="s">
        <v>44</v>
      </c>
      <c r="N223" s="99">
        <v>2100</v>
      </c>
      <c r="O223" s="99" t="s">
        <v>677</v>
      </c>
      <c r="P223" s="371" t="s">
        <v>675</v>
      </c>
      <c r="Q223" s="85"/>
      <c r="R223" s="85"/>
      <c r="S223" s="85"/>
      <c r="T223" s="85"/>
      <c r="U223" s="85"/>
      <c r="V223" s="85"/>
      <c r="W223" s="85"/>
      <c r="X223" s="85"/>
      <c r="Y223" s="85"/>
      <c r="Z223" s="85"/>
      <c r="AA223" s="85"/>
      <c r="AB223" s="85"/>
      <c r="AC223" s="85"/>
      <c r="AD223" s="85"/>
    </row>
    <row r="224" s="2" customFormat="1" ht="35" customHeight="1" spans="1:30">
      <c r="A224" s="19">
        <v>4</v>
      </c>
      <c r="B224" s="19" t="s">
        <v>678</v>
      </c>
      <c r="C224" s="19"/>
      <c r="D224" s="19" t="s">
        <v>384</v>
      </c>
      <c r="E224" s="19">
        <v>1</v>
      </c>
      <c r="F224" s="19">
        <v>3500</v>
      </c>
      <c r="G224" s="117">
        <v>0</v>
      </c>
      <c r="H224" s="20">
        <f t="shared" si="6"/>
        <v>0</v>
      </c>
      <c r="I224" s="99"/>
      <c r="J224" s="20">
        <v>0</v>
      </c>
      <c r="K224" s="20" t="s">
        <v>44</v>
      </c>
      <c r="L224" s="20">
        <v>0</v>
      </c>
      <c r="M224" s="20" t="s">
        <v>44</v>
      </c>
      <c r="N224" s="20">
        <v>0</v>
      </c>
      <c r="O224" s="20" t="s">
        <v>44</v>
      </c>
      <c r="P224" s="371" t="s">
        <v>679</v>
      </c>
      <c r="Q224" s="85"/>
      <c r="R224" s="85"/>
      <c r="S224" s="85"/>
      <c r="T224" s="85"/>
      <c r="U224" s="85"/>
      <c r="V224" s="85"/>
      <c r="W224" s="85"/>
      <c r="X224" s="85"/>
      <c r="Y224" s="85"/>
      <c r="Z224" s="85"/>
      <c r="AA224" s="85"/>
      <c r="AB224" s="85"/>
      <c r="AC224" s="85"/>
      <c r="AD224" s="85"/>
    </row>
    <row r="225" s="2" customFormat="1" ht="35" customHeight="1" spans="1:30">
      <c r="A225" s="19">
        <v>5</v>
      </c>
      <c r="B225" s="19" t="s">
        <v>680</v>
      </c>
      <c r="C225" s="19"/>
      <c r="D225" s="19" t="s">
        <v>384</v>
      </c>
      <c r="E225" s="19">
        <v>1</v>
      </c>
      <c r="F225" s="20">
        <v>390</v>
      </c>
      <c r="G225" s="117">
        <v>300</v>
      </c>
      <c r="H225" s="20">
        <f t="shared" si="6"/>
        <v>0</v>
      </c>
      <c r="I225" s="20" t="s">
        <v>44</v>
      </c>
      <c r="J225" s="20">
        <v>0</v>
      </c>
      <c r="K225" s="20" t="s">
        <v>44</v>
      </c>
      <c r="L225" s="20">
        <v>0</v>
      </c>
      <c r="M225" s="20" t="s">
        <v>44</v>
      </c>
      <c r="N225" s="99">
        <v>0</v>
      </c>
      <c r="O225" s="20" t="s">
        <v>44</v>
      </c>
      <c r="P225" s="371" t="s">
        <v>675</v>
      </c>
      <c r="Q225" s="85"/>
      <c r="R225" s="85"/>
      <c r="S225" s="85"/>
      <c r="T225" s="85"/>
      <c r="U225" s="85"/>
      <c r="V225" s="85"/>
      <c r="W225" s="85"/>
      <c r="X225" s="85"/>
      <c r="Y225" s="85"/>
      <c r="Z225" s="85"/>
      <c r="AA225" s="85"/>
      <c r="AB225" s="85"/>
      <c r="AC225" s="85"/>
      <c r="AD225" s="85"/>
    </row>
    <row r="226" s="2" customFormat="1" ht="35" customHeight="1" spans="1:30">
      <c r="A226" s="19">
        <v>6</v>
      </c>
      <c r="B226" s="19" t="s">
        <v>681</v>
      </c>
      <c r="C226" s="19"/>
      <c r="D226" s="19" t="s">
        <v>384</v>
      </c>
      <c r="E226" s="19">
        <v>1</v>
      </c>
      <c r="F226" s="20">
        <v>1222.57</v>
      </c>
      <c r="G226" s="117">
        <v>900</v>
      </c>
      <c r="H226" s="20">
        <f t="shared" si="6"/>
        <v>0</v>
      </c>
      <c r="I226" s="99">
        <v>0</v>
      </c>
      <c r="J226" s="20">
        <v>0</v>
      </c>
      <c r="K226" s="20" t="s">
        <v>44</v>
      </c>
      <c r="L226" s="20">
        <v>0</v>
      </c>
      <c r="M226" s="20" t="s">
        <v>44</v>
      </c>
      <c r="N226" s="99">
        <v>0</v>
      </c>
      <c r="O226" s="99" t="s">
        <v>44</v>
      </c>
      <c r="P226" s="371" t="s">
        <v>74</v>
      </c>
      <c r="Q226" s="85"/>
      <c r="R226" s="85"/>
      <c r="S226" s="85"/>
      <c r="T226" s="85"/>
      <c r="U226" s="85"/>
      <c r="V226" s="85"/>
      <c r="W226" s="85"/>
      <c r="X226" s="85"/>
      <c r="Y226" s="85"/>
      <c r="Z226" s="85"/>
      <c r="AA226" s="85"/>
      <c r="AB226" s="85"/>
      <c r="AC226" s="85"/>
      <c r="AD226" s="85"/>
    </row>
    <row r="227" s="2" customFormat="1" ht="35" customHeight="1" spans="1:30">
      <c r="A227" s="19">
        <v>7</v>
      </c>
      <c r="B227" s="19" t="s">
        <v>682</v>
      </c>
      <c r="C227" s="19"/>
      <c r="D227" s="19" t="s">
        <v>384</v>
      </c>
      <c r="E227" s="19">
        <v>1</v>
      </c>
      <c r="F227" s="20">
        <v>4124.78</v>
      </c>
      <c r="G227" s="117">
        <v>640</v>
      </c>
      <c r="H227" s="20">
        <f t="shared" si="6"/>
        <v>640</v>
      </c>
      <c r="I227" s="99" t="s">
        <v>683</v>
      </c>
      <c r="J227" s="20">
        <v>0</v>
      </c>
      <c r="K227" s="20" t="s">
        <v>44</v>
      </c>
      <c r="L227" s="20">
        <v>0</v>
      </c>
      <c r="M227" s="20" t="s">
        <v>44</v>
      </c>
      <c r="N227" s="99">
        <v>640</v>
      </c>
      <c r="O227" s="99" t="s">
        <v>683</v>
      </c>
      <c r="P227" s="371" t="s">
        <v>74</v>
      </c>
      <c r="Q227" s="85"/>
      <c r="R227" s="85"/>
      <c r="S227" s="85"/>
      <c r="T227" s="85"/>
      <c r="U227" s="85"/>
      <c r="V227" s="85"/>
      <c r="W227" s="85"/>
      <c r="X227" s="85"/>
      <c r="Y227" s="85"/>
      <c r="Z227" s="85"/>
      <c r="AA227" s="85"/>
      <c r="AB227" s="85"/>
      <c r="AC227" s="85"/>
      <c r="AD227" s="85"/>
    </row>
    <row r="228" s="2" customFormat="1" ht="35" customHeight="1" spans="1:30">
      <c r="A228" s="19">
        <v>8</v>
      </c>
      <c r="B228" s="19" t="s">
        <v>684</v>
      </c>
      <c r="C228" s="19"/>
      <c r="D228" s="367" t="s">
        <v>384</v>
      </c>
      <c r="E228" s="19">
        <v>1</v>
      </c>
      <c r="F228" s="20">
        <v>2527.89</v>
      </c>
      <c r="G228" s="20">
        <v>200</v>
      </c>
      <c r="H228" s="20">
        <f t="shared" si="6"/>
        <v>0</v>
      </c>
      <c r="I228" s="20" t="s">
        <v>44</v>
      </c>
      <c r="J228" s="99">
        <v>0</v>
      </c>
      <c r="K228" s="20" t="s">
        <v>44</v>
      </c>
      <c r="L228" s="99">
        <v>0</v>
      </c>
      <c r="M228" s="99" t="s">
        <v>44</v>
      </c>
      <c r="N228" s="99">
        <v>0</v>
      </c>
      <c r="O228" s="99" t="s">
        <v>44</v>
      </c>
      <c r="P228" s="371" t="s">
        <v>74</v>
      </c>
      <c r="Q228" s="85"/>
      <c r="R228" s="85"/>
      <c r="S228" s="85"/>
      <c r="T228" s="85"/>
      <c r="U228" s="85"/>
      <c r="V228" s="85"/>
      <c r="W228" s="85"/>
      <c r="X228" s="85"/>
      <c r="Y228" s="85"/>
      <c r="Z228" s="85"/>
      <c r="AA228" s="85"/>
      <c r="AB228" s="85"/>
      <c r="AC228" s="85"/>
      <c r="AD228" s="85"/>
    </row>
    <row r="229" s="2" customFormat="1" ht="35" customHeight="1" spans="1:30">
      <c r="A229" s="19">
        <v>9</v>
      </c>
      <c r="B229" s="19" t="s">
        <v>685</v>
      </c>
      <c r="C229" s="19"/>
      <c r="D229" s="19" t="s">
        <v>384</v>
      </c>
      <c r="E229" s="19">
        <v>1</v>
      </c>
      <c r="F229" s="20">
        <v>206</v>
      </c>
      <c r="G229" s="20">
        <v>60</v>
      </c>
      <c r="H229" s="20">
        <f t="shared" si="6"/>
        <v>0</v>
      </c>
      <c r="I229" s="20" t="s">
        <v>44</v>
      </c>
      <c r="J229" s="99">
        <v>0</v>
      </c>
      <c r="K229" s="20" t="s">
        <v>44</v>
      </c>
      <c r="L229" s="99">
        <v>0</v>
      </c>
      <c r="M229" s="99" t="s">
        <v>44</v>
      </c>
      <c r="N229" s="99">
        <v>0</v>
      </c>
      <c r="O229" s="99" t="s">
        <v>44</v>
      </c>
      <c r="P229" s="371" t="s">
        <v>74</v>
      </c>
      <c r="Q229" s="85"/>
      <c r="R229" s="85"/>
      <c r="S229" s="85"/>
      <c r="T229" s="85"/>
      <c r="U229" s="85"/>
      <c r="V229" s="85"/>
      <c r="W229" s="85"/>
      <c r="X229" s="85"/>
      <c r="Y229" s="85"/>
      <c r="Z229" s="85"/>
      <c r="AA229" s="85"/>
      <c r="AB229" s="85"/>
      <c r="AC229" s="85"/>
      <c r="AD229" s="85"/>
    </row>
    <row r="230" s="2" customFormat="1" ht="35" customHeight="1" spans="1:30">
      <c r="A230" s="19">
        <v>10</v>
      </c>
      <c r="B230" s="19" t="s">
        <v>686</v>
      </c>
      <c r="C230" s="19"/>
      <c r="D230" s="19" t="s">
        <v>384</v>
      </c>
      <c r="E230" s="19">
        <v>1</v>
      </c>
      <c r="F230" s="20">
        <v>197</v>
      </c>
      <c r="G230" s="20">
        <v>50</v>
      </c>
      <c r="H230" s="20">
        <f t="shared" si="6"/>
        <v>50</v>
      </c>
      <c r="I230" s="99" t="s">
        <v>663</v>
      </c>
      <c r="J230" s="99">
        <v>50</v>
      </c>
      <c r="K230" s="99" t="s">
        <v>663</v>
      </c>
      <c r="L230" s="99">
        <v>0</v>
      </c>
      <c r="M230" s="99" t="s">
        <v>44</v>
      </c>
      <c r="N230" s="99">
        <v>0</v>
      </c>
      <c r="O230" s="99" t="s">
        <v>44</v>
      </c>
      <c r="P230" s="371" t="s">
        <v>74</v>
      </c>
      <c r="Q230" s="85"/>
      <c r="R230" s="85"/>
      <c r="S230" s="85"/>
      <c r="T230" s="85"/>
      <c r="U230" s="85"/>
      <c r="V230" s="85"/>
      <c r="W230" s="85"/>
      <c r="X230" s="85"/>
      <c r="Y230" s="85"/>
      <c r="Z230" s="85"/>
      <c r="AA230" s="85"/>
      <c r="AB230" s="85"/>
      <c r="AC230" s="85"/>
      <c r="AD230" s="85"/>
    </row>
    <row r="231" s="2" customFormat="1" ht="35" customHeight="1" spans="1:30">
      <c r="A231" s="19">
        <v>11</v>
      </c>
      <c r="B231" s="19" t="s">
        <v>687</v>
      </c>
      <c r="C231" s="19"/>
      <c r="D231" s="19" t="s">
        <v>384</v>
      </c>
      <c r="E231" s="19">
        <v>1</v>
      </c>
      <c r="F231" s="20">
        <v>1571.0468</v>
      </c>
      <c r="G231" s="20">
        <v>800</v>
      </c>
      <c r="H231" s="20">
        <f t="shared" si="6"/>
        <v>0</v>
      </c>
      <c r="I231" s="20" t="s">
        <v>44</v>
      </c>
      <c r="J231" s="99">
        <v>0</v>
      </c>
      <c r="K231" s="99" t="s">
        <v>44</v>
      </c>
      <c r="L231" s="99">
        <v>0</v>
      </c>
      <c r="M231" s="99" t="s">
        <v>44</v>
      </c>
      <c r="N231" s="99">
        <v>0</v>
      </c>
      <c r="O231" s="99" t="s">
        <v>44</v>
      </c>
      <c r="P231" s="371" t="s">
        <v>74</v>
      </c>
      <c r="Q231" s="85"/>
      <c r="R231" s="85"/>
      <c r="S231" s="85"/>
      <c r="T231" s="85"/>
      <c r="U231" s="85"/>
      <c r="V231" s="85"/>
      <c r="W231" s="85"/>
      <c r="X231" s="85"/>
      <c r="Y231" s="85"/>
      <c r="Z231" s="85"/>
      <c r="AA231" s="85"/>
      <c r="AB231" s="85"/>
      <c r="AC231" s="85"/>
      <c r="AD231" s="85"/>
    </row>
    <row r="232" s="2" customFormat="1" ht="35" customHeight="1" spans="1:30">
      <c r="A232" s="19">
        <v>12</v>
      </c>
      <c r="B232" s="19" t="s">
        <v>688</v>
      </c>
      <c r="C232" s="19"/>
      <c r="D232" s="367" t="s">
        <v>384</v>
      </c>
      <c r="E232" s="19">
        <v>1</v>
      </c>
      <c r="F232" s="20">
        <v>857.6</v>
      </c>
      <c r="G232" s="20">
        <v>200</v>
      </c>
      <c r="H232" s="20">
        <f t="shared" si="6"/>
        <v>0</v>
      </c>
      <c r="I232" s="20" t="s">
        <v>44</v>
      </c>
      <c r="J232" s="99">
        <v>0</v>
      </c>
      <c r="K232" s="99" t="s">
        <v>44</v>
      </c>
      <c r="L232" s="99">
        <v>0</v>
      </c>
      <c r="M232" s="99" t="s">
        <v>44</v>
      </c>
      <c r="N232" s="99">
        <v>0</v>
      </c>
      <c r="O232" s="99" t="s">
        <v>44</v>
      </c>
      <c r="P232" s="371" t="s">
        <v>74</v>
      </c>
      <c r="Q232" s="85"/>
      <c r="R232" s="85"/>
      <c r="S232" s="85"/>
      <c r="T232" s="85"/>
      <c r="U232" s="85"/>
      <c r="V232" s="85"/>
      <c r="W232" s="85"/>
      <c r="X232" s="85"/>
      <c r="Y232" s="85"/>
      <c r="Z232" s="85"/>
      <c r="AA232" s="85"/>
      <c r="AB232" s="85"/>
      <c r="AC232" s="85"/>
      <c r="AD232" s="85"/>
    </row>
    <row r="233" s="2" customFormat="1" ht="35" customHeight="1" spans="1:30">
      <c r="A233" s="19">
        <v>13</v>
      </c>
      <c r="B233" s="19" t="s">
        <v>689</v>
      </c>
      <c r="C233" s="19"/>
      <c r="D233" s="367" t="s">
        <v>384</v>
      </c>
      <c r="E233" s="19">
        <v>1</v>
      </c>
      <c r="F233" s="20">
        <v>240</v>
      </c>
      <c r="G233" s="20">
        <v>25</v>
      </c>
      <c r="H233" s="20">
        <f t="shared" si="6"/>
        <v>0</v>
      </c>
      <c r="I233" s="20" t="s">
        <v>44</v>
      </c>
      <c r="J233" s="99">
        <v>0</v>
      </c>
      <c r="K233" s="99" t="s">
        <v>44</v>
      </c>
      <c r="L233" s="99">
        <v>0</v>
      </c>
      <c r="M233" s="99" t="s">
        <v>44</v>
      </c>
      <c r="N233" s="99">
        <v>0</v>
      </c>
      <c r="O233" s="99" t="s">
        <v>44</v>
      </c>
      <c r="P233" s="371" t="s">
        <v>74</v>
      </c>
      <c r="Q233" s="85"/>
      <c r="R233" s="85"/>
      <c r="S233" s="85"/>
      <c r="T233" s="85"/>
      <c r="U233" s="85"/>
      <c r="V233" s="85"/>
      <c r="W233" s="85"/>
      <c r="X233" s="85"/>
      <c r="Y233" s="85"/>
      <c r="Z233" s="85"/>
      <c r="AA233" s="85"/>
      <c r="AB233" s="85"/>
      <c r="AC233" s="85"/>
      <c r="AD233" s="85"/>
    </row>
    <row r="234" s="2" customFormat="1" ht="35" customHeight="1" spans="1:30">
      <c r="A234" s="19">
        <v>14</v>
      </c>
      <c r="B234" s="19" t="s">
        <v>690</v>
      </c>
      <c r="C234" s="19"/>
      <c r="D234" s="367" t="s">
        <v>384</v>
      </c>
      <c r="E234" s="19">
        <v>1</v>
      </c>
      <c r="F234" s="20">
        <v>1200</v>
      </c>
      <c r="G234" s="20">
        <v>1200</v>
      </c>
      <c r="H234" s="20">
        <f t="shared" si="6"/>
        <v>0</v>
      </c>
      <c r="I234" s="20" t="s">
        <v>44</v>
      </c>
      <c r="J234" s="99">
        <v>0</v>
      </c>
      <c r="K234" s="99" t="s">
        <v>44</v>
      </c>
      <c r="L234" s="99">
        <v>0</v>
      </c>
      <c r="M234" s="99" t="s">
        <v>44</v>
      </c>
      <c r="N234" s="99">
        <v>0</v>
      </c>
      <c r="O234" s="99" t="s">
        <v>44</v>
      </c>
      <c r="P234" s="371" t="s">
        <v>74</v>
      </c>
      <c r="Q234" s="85"/>
      <c r="R234" s="85"/>
      <c r="S234" s="85"/>
      <c r="T234" s="85"/>
      <c r="U234" s="85"/>
      <c r="V234" s="85"/>
      <c r="W234" s="85"/>
      <c r="X234" s="85"/>
      <c r="Y234" s="85"/>
      <c r="Z234" s="85"/>
      <c r="AA234" s="85"/>
      <c r="AB234" s="85"/>
      <c r="AC234" s="85"/>
      <c r="AD234" s="85"/>
    </row>
    <row r="235" s="2" customFormat="1" ht="35" customHeight="1" spans="1:30">
      <c r="A235" s="19">
        <v>15</v>
      </c>
      <c r="B235" s="19" t="s">
        <v>691</v>
      </c>
      <c r="C235" s="19"/>
      <c r="D235" s="19" t="s">
        <v>384</v>
      </c>
      <c r="E235" s="19">
        <v>1</v>
      </c>
      <c r="F235" s="19">
        <v>4800</v>
      </c>
      <c r="G235" s="19">
        <v>2400</v>
      </c>
      <c r="H235" s="20">
        <f t="shared" si="6"/>
        <v>0</v>
      </c>
      <c r="I235" s="20" t="s">
        <v>44</v>
      </c>
      <c r="J235" s="99">
        <v>0</v>
      </c>
      <c r="K235" s="99" t="s">
        <v>44</v>
      </c>
      <c r="L235" s="99">
        <v>0</v>
      </c>
      <c r="M235" s="99" t="s">
        <v>44</v>
      </c>
      <c r="N235" s="99">
        <v>0</v>
      </c>
      <c r="O235" s="99" t="s">
        <v>44</v>
      </c>
      <c r="P235" s="371" t="s">
        <v>74</v>
      </c>
      <c r="R235" s="85"/>
      <c r="S235" s="85"/>
      <c r="T235" s="85"/>
      <c r="U235" s="85"/>
      <c r="V235" s="85"/>
      <c r="W235" s="85"/>
      <c r="X235" s="85"/>
      <c r="Y235" s="85"/>
      <c r="Z235" s="85"/>
      <c r="AA235" s="85"/>
      <c r="AB235" s="85"/>
      <c r="AC235" s="85"/>
      <c r="AD235" s="85"/>
    </row>
    <row r="236" s="2" customFormat="1" ht="35" customHeight="1" spans="1:30">
      <c r="A236" s="19">
        <v>16</v>
      </c>
      <c r="B236" s="19" t="s">
        <v>692</v>
      </c>
      <c r="C236" s="19"/>
      <c r="D236" s="19" t="s">
        <v>384</v>
      </c>
      <c r="E236" s="19">
        <v>1</v>
      </c>
      <c r="F236" s="19">
        <v>2848.74</v>
      </c>
      <c r="G236" s="19">
        <v>300</v>
      </c>
      <c r="H236" s="20">
        <f t="shared" si="6"/>
        <v>0</v>
      </c>
      <c r="I236" s="20" t="s">
        <v>44</v>
      </c>
      <c r="J236" s="20">
        <v>0</v>
      </c>
      <c r="K236" s="99" t="s">
        <v>44</v>
      </c>
      <c r="L236" s="20">
        <v>0</v>
      </c>
      <c r="M236" s="20" t="s">
        <v>44</v>
      </c>
      <c r="N236" s="20">
        <v>0</v>
      </c>
      <c r="O236" s="20"/>
      <c r="P236" s="19" t="s">
        <v>74</v>
      </c>
      <c r="Q236" s="85"/>
      <c r="R236" s="85"/>
      <c r="S236" s="85"/>
      <c r="T236" s="85"/>
      <c r="U236" s="85"/>
      <c r="V236" s="85"/>
      <c r="W236" s="85"/>
      <c r="X236" s="85"/>
      <c r="Y236" s="85"/>
      <c r="Z236" s="85"/>
      <c r="AA236" s="85"/>
      <c r="AB236" s="85"/>
      <c r="AC236" s="85"/>
      <c r="AD236" s="85"/>
    </row>
    <row r="237" ht="35" customHeight="1" spans="1:16">
      <c r="A237" s="365"/>
      <c r="B237" s="366" t="s">
        <v>693</v>
      </c>
      <c r="C237" s="19"/>
      <c r="D237" s="367"/>
      <c r="E237" s="19"/>
      <c r="F237" s="92">
        <f>SUM(F238:F240)</f>
        <v>12800</v>
      </c>
      <c r="G237" s="92">
        <f>SUM(G238:G240)</f>
        <v>3800</v>
      </c>
      <c r="H237" s="92">
        <f>SUM(H238:H240)</f>
        <v>0</v>
      </c>
      <c r="I237" s="92"/>
      <c r="J237" s="92">
        <f>SUM(J238:J240)</f>
        <v>0</v>
      </c>
      <c r="K237" s="92"/>
      <c r="L237" s="92">
        <f>SUM(L238:L240)</f>
        <v>0</v>
      </c>
      <c r="M237" s="92"/>
      <c r="N237" s="92">
        <f>SUM(N238:N240)</f>
        <v>0</v>
      </c>
      <c r="O237" s="92"/>
      <c r="P237" s="371"/>
    </row>
    <row r="238" s="2" customFormat="1" ht="35" customHeight="1" spans="1:30">
      <c r="A238" s="19" t="s">
        <v>70</v>
      </c>
      <c r="B238" s="19" t="s">
        <v>694</v>
      </c>
      <c r="C238" s="19"/>
      <c r="D238" s="367" t="s">
        <v>384</v>
      </c>
      <c r="E238" s="19">
        <v>1</v>
      </c>
      <c r="F238" s="20">
        <v>3000</v>
      </c>
      <c r="G238" s="20">
        <v>0</v>
      </c>
      <c r="H238" s="20">
        <f>J238+L238+N238</f>
        <v>0</v>
      </c>
      <c r="I238" s="20">
        <v>0</v>
      </c>
      <c r="J238" s="99">
        <v>0</v>
      </c>
      <c r="K238" s="99" t="s">
        <v>44</v>
      </c>
      <c r="L238" s="99">
        <v>0</v>
      </c>
      <c r="M238" s="99" t="s">
        <v>44</v>
      </c>
      <c r="N238" s="99">
        <v>0</v>
      </c>
      <c r="O238" s="99" t="s">
        <v>44</v>
      </c>
      <c r="P238" s="371" t="s">
        <v>695</v>
      </c>
      <c r="Q238" s="85"/>
      <c r="R238" s="85"/>
      <c r="S238" s="85"/>
      <c r="T238" s="85"/>
      <c r="U238" s="85"/>
      <c r="V238" s="85"/>
      <c r="W238" s="85"/>
      <c r="X238" s="85"/>
      <c r="Y238" s="85"/>
      <c r="Z238" s="85"/>
      <c r="AA238" s="85"/>
      <c r="AB238" s="85"/>
      <c r="AC238" s="85"/>
      <c r="AD238" s="85"/>
    </row>
    <row r="239" s="2" customFormat="1" ht="35" customHeight="1" spans="1:30">
      <c r="A239" s="19" t="s">
        <v>75</v>
      </c>
      <c r="B239" s="19" t="s">
        <v>696</v>
      </c>
      <c r="C239" s="19"/>
      <c r="D239" s="19" t="s">
        <v>384</v>
      </c>
      <c r="E239" s="19">
        <v>1</v>
      </c>
      <c r="F239" s="19">
        <v>5800</v>
      </c>
      <c r="G239" s="19">
        <v>1000</v>
      </c>
      <c r="H239" s="20">
        <f>J239+L239+N239</f>
        <v>0</v>
      </c>
      <c r="I239" s="20" t="s">
        <v>697</v>
      </c>
      <c r="J239" s="99">
        <v>0</v>
      </c>
      <c r="K239" s="99" t="s">
        <v>44</v>
      </c>
      <c r="L239" s="99">
        <v>0</v>
      </c>
      <c r="M239" s="99" t="s">
        <v>44</v>
      </c>
      <c r="N239" s="99">
        <v>0</v>
      </c>
      <c r="O239" s="99" t="s">
        <v>697</v>
      </c>
      <c r="P239" s="371" t="s">
        <v>695</v>
      </c>
      <c r="Q239" s="85"/>
      <c r="R239" s="85"/>
      <c r="S239" s="85"/>
      <c r="T239" s="85"/>
      <c r="U239" s="85"/>
      <c r="V239" s="85"/>
      <c r="W239" s="85"/>
      <c r="X239" s="85"/>
      <c r="Y239" s="85"/>
      <c r="Z239" s="85"/>
      <c r="AA239" s="85"/>
      <c r="AB239" s="85"/>
      <c r="AC239" s="85"/>
      <c r="AD239" s="85"/>
    </row>
    <row r="240" s="2" customFormat="1" ht="35" customHeight="1" spans="1:30">
      <c r="A240" s="19" t="s">
        <v>78</v>
      </c>
      <c r="B240" s="19" t="s">
        <v>698</v>
      </c>
      <c r="C240" s="19"/>
      <c r="D240" s="367" t="s">
        <v>384</v>
      </c>
      <c r="E240" s="19">
        <v>1</v>
      </c>
      <c r="F240" s="20">
        <v>4000</v>
      </c>
      <c r="G240" s="20">
        <v>2800</v>
      </c>
      <c r="H240" s="20">
        <f>J240+L240+N240</f>
        <v>0</v>
      </c>
      <c r="I240" s="20" t="s">
        <v>697</v>
      </c>
      <c r="J240" s="99">
        <v>0</v>
      </c>
      <c r="K240" s="99" t="s">
        <v>697</v>
      </c>
      <c r="L240" s="99">
        <v>0</v>
      </c>
      <c r="M240" s="99" t="s">
        <v>44</v>
      </c>
      <c r="N240" s="99">
        <v>0</v>
      </c>
      <c r="O240" s="99" t="s">
        <v>44</v>
      </c>
      <c r="P240" s="371" t="s">
        <v>695</v>
      </c>
      <c r="Q240" s="85"/>
      <c r="R240" s="85"/>
      <c r="S240" s="85"/>
      <c r="T240" s="85"/>
      <c r="U240" s="85"/>
      <c r="V240" s="85"/>
      <c r="W240" s="85"/>
      <c r="X240" s="85"/>
      <c r="Y240" s="85"/>
      <c r="Z240" s="85"/>
      <c r="AA240" s="85"/>
      <c r="AB240" s="85"/>
      <c r="AC240" s="85"/>
      <c r="AD240" s="85"/>
    </row>
    <row r="241" s="81" customFormat="1" ht="35" customHeight="1" spans="1:16">
      <c r="A241" s="365" t="s">
        <v>699</v>
      </c>
      <c r="B241" s="366" t="s">
        <v>21</v>
      </c>
      <c r="C241" s="19"/>
      <c r="D241" s="367"/>
      <c r="E241" s="19"/>
      <c r="F241" s="92">
        <f>F242+F254</f>
        <v>568239</v>
      </c>
      <c r="G241" s="92">
        <f>G242+G254</f>
        <v>117646.8</v>
      </c>
      <c r="H241" s="92">
        <f>H242+H254</f>
        <v>1278.2</v>
      </c>
      <c r="I241" s="20"/>
      <c r="J241" s="20">
        <f>J242+J254</f>
        <v>0</v>
      </c>
      <c r="K241" s="20"/>
      <c r="L241" s="20">
        <f>L242+L254</f>
        <v>1228.2</v>
      </c>
      <c r="M241" s="92"/>
      <c r="N241" s="92">
        <f>N242+N254</f>
        <v>50</v>
      </c>
      <c r="O241" s="92"/>
      <c r="P241" s="371"/>
    </row>
    <row r="242" s="81" customFormat="1" ht="35" customHeight="1" spans="1:16">
      <c r="A242" s="365"/>
      <c r="B242" s="366" t="s">
        <v>700</v>
      </c>
      <c r="C242" s="19"/>
      <c r="D242" s="367"/>
      <c r="E242" s="19"/>
      <c r="F242" s="92">
        <f>SUM(F243:F253)</f>
        <v>8412</v>
      </c>
      <c r="G242" s="92">
        <f>SUM(G243:G253)</f>
        <v>5681.4</v>
      </c>
      <c r="H242" s="92">
        <f>SUM(H243:H253)</f>
        <v>1278.2</v>
      </c>
      <c r="I242" s="92"/>
      <c r="J242" s="92">
        <f>SUM(J243:J253)</f>
        <v>0</v>
      </c>
      <c r="K242" s="92"/>
      <c r="L242" s="92">
        <f>SUM(L243:L253)</f>
        <v>1228.2</v>
      </c>
      <c r="M242" s="92"/>
      <c r="N242" s="92">
        <f>SUM(N243:N253)</f>
        <v>50</v>
      </c>
      <c r="O242" s="92"/>
      <c r="P242" s="370"/>
    </row>
    <row r="243" s="2" customFormat="1" ht="35" customHeight="1" spans="1:16">
      <c r="A243" s="19">
        <v>1</v>
      </c>
      <c r="B243" s="19" t="s">
        <v>701</v>
      </c>
      <c r="C243" s="19"/>
      <c r="D243" s="367" t="s">
        <v>384</v>
      </c>
      <c r="E243" s="19">
        <v>1</v>
      </c>
      <c r="F243" s="20">
        <v>238</v>
      </c>
      <c r="G243" s="20">
        <v>45</v>
      </c>
      <c r="H243" s="20">
        <f>J243+L243+N243</f>
        <v>0</v>
      </c>
      <c r="I243" s="20" t="s">
        <v>702</v>
      </c>
      <c r="J243" s="99">
        <v>0</v>
      </c>
      <c r="K243" s="99" t="s">
        <v>44</v>
      </c>
      <c r="L243" s="99">
        <v>0</v>
      </c>
      <c r="M243" s="99" t="s">
        <v>44</v>
      </c>
      <c r="N243" s="99">
        <v>0</v>
      </c>
      <c r="O243" s="99" t="s">
        <v>44</v>
      </c>
      <c r="P243" s="371" t="s">
        <v>74</v>
      </c>
    </row>
    <row r="244" s="81" customFormat="1" ht="35" customHeight="1" spans="1:16">
      <c r="A244" s="19">
        <v>2</v>
      </c>
      <c r="B244" s="19" t="s">
        <v>703</v>
      </c>
      <c r="C244" s="19"/>
      <c r="D244" s="19" t="s">
        <v>384</v>
      </c>
      <c r="E244" s="19">
        <v>1</v>
      </c>
      <c r="F244" s="19">
        <v>2300</v>
      </c>
      <c r="G244" s="19">
        <v>1380</v>
      </c>
      <c r="H244" s="20">
        <f t="shared" ref="H244:H253" si="7">J244+L244+N244</f>
        <v>690</v>
      </c>
      <c r="I244" s="20" t="s">
        <v>704</v>
      </c>
      <c r="J244" s="99">
        <v>0</v>
      </c>
      <c r="K244" s="99" t="s">
        <v>44</v>
      </c>
      <c r="L244" s="99">
        <v>690</v>
      </c>
      <c r="M244" s="99" t="s">
        <v>704</v>
      </c>
      <c r="N244" s="99">
        <v>0</v>
      </c>
      <c r="O244" s="99" t="s">
        <v>44</v>
      </c>
      <c r="P244" s="371" t="s">
        <v>705</v>
      </c>
    </row>
    <row r="245" s="81" customFormat="1" ht="35" customHeight="1" spans="1:16">
      <c r="A245" s="19">
        <v>3</v>
      </c>
      <c r="B245" s="19" t="s">
        <v>706</v>
      </c>
      <c r="C245" s="19"/>
      <c r="D245" s="367" t="s">
        <v>384</v>
      </c>
      <c r="E245" s="19">
        <v>1</v>
      </c>
      <c r="F245" s="20">
        <v>1794</v>
      </c>
      <c r="G245" s="20">
        <v>1076.4</v>
      </c>
      <c r="H245" s="20">
        <f t="shared" si="7"/>
        <v>538.2</v>
      </c>
      <c r="I245" s="20" t="s">
        <v>707</v>
      </c>
      <c r="J245" s="99">
        <v>0</v>
      </c>
      <c r="K245" s="99" t="s">
        <v>44</v>
      </c>
      <c r="L245" s="99">
        <v>538.2</v>
      </c>
      <c r="M245" s="99" t="s">
        <v>707</v>
      </c>
      <c r="N245" s="99">
        <v>0</v>
      </c>
      <c r="O245" s="99" t="s">
        <v>44</v>
      </c>
      <c r="P245" s="371" t="s">
        <v>705</v>
      </c>
    </row>
    <row r="246" s="81" customFormat="1" ht="35" customHeight="1" spans="1:30">
      <c r="A246" s="19">
        <v>4</v>
      </c>
      <c r="B246" s="19" t="s">
        <v>708</v>
      </c>
      <c r="C246" s="19"/>
      <c r="D246" s="367" t="s">
        <v>384</v>
      </c>
      <c r="E246" s="19">
        <v>1</v>
      </c>
      <c r="F246" s="20">
        <v>500</v>
      </c>
      <c r="G246" s="20">
        <v>500</v>
      </c>
      <c r="H246" s="20">
        <f t="shared" si="7"/>
        <v>0</v>
      </c>
      <c r="I246" s="20" t="s">
        <v>709</v>
      </c>
      <c r="J246" s="99">
        <v>0</v>
      </c>
      <c r="K246" s="99" t="s">
        <v>44</v>
      </c>
      <c r="L246" s="99">
        <v>0</v>
      </c>
      <c r="M246" s="99" t="s">
        <v>44</v>
      </c>
      <c r="N246" s="99">
        <v>0</v>
      </c>
      <c r="O246" s="99" t="s">
        <v>44</v>
      </c>
      <c r="P246" s="371" t="s">
        <v>74</v>
      </c>
      <c r="Q246" s="85"/>
      <c r="R246" s="85"/>
      <c r="S246" s="85"/>
      <c r="T246" s="85"/>
      <c r="U246" s="85"/>
      <c r="V246" s="85"/>
      <c r="W246" s="85"/>
      <c r="X246" s="85"/>
      <c r="Y246" s="85"/>
      <c r="Z246" s="85"/>
      <c r="AA246" s="85"/>
      <c r="AB246" s="85"/>
      <c r="AC246" s="85"/>
      <c r="AD246" s="85"/>
    </row>
    <row r="247" s="81" customFormat="1" ht="35" customHeight="1" spans="1:30">
      <c r="A247" s="19">
        <v>5</v>
      </c>
      <c r="B247" s="19" t="s">
        <v>710</v>
      </c>
      <c r="C247" s="19"/>
      <c r="D247" s="19" t="s">
        <v>384</v>
      </c>
      <c r="E247" s="19">
        <v>1</v>
      </c>
      <c r="F247" s="19">
        <v>500</v>
      </c>
      <c r="G247" s="19">
        <v>500</v>
      </c>
      <c r="H247" s="20">
        <f t="shared" si="7"/>
        <v>0</v>
      </c>
      <c r="I247" s="20" t="s">
        <v>709</v>
      </c>
      <c r="J247" s="99">
        <v>0</v>
      </c>
      <c r="K247" s="99" t="s">
        <v>44</v>
      </c>
      <c r="L247" s="99">
        <v>0</v>
      </c>
      <c r="M247" s="99" t="s">
        <v>44</v>
      </c>
      <c r="N247" s="99">
        <v>0</v>
      </c>
      <c r="O247" s="99" t="s">
        <v>44</v>
      </c>
      <c r="P247" s="371" t="s">
        <v>74</v>
      </c>
      <c r="Q247" s="85"/>
      <c r="R247" s="85"/>
      <c r="S247" s="85"/>
      <c r="T247" s="85"/>
      <c r="U247" s="85"/>
      <c r="V247" s="85"/>
      <c r="W247" s="85"/>
      <c r="X247" s="85"/>
      <c r="Y247" s="85"/>
      <c r="Z247" s="85"/>
      <c r="AA247" s="85"/>
      <c r="AB247" s="85"/>
      <c r="AC247" s="85"/>
      <c r="AD247" s="85"/>
    </row>
    <row r="248" s="81" customFormat="1" ht="35" customHeight="1" spans="1:16">
      <c r="A248" s="19">
        <v>6</v>
      </c>
      <c r="B248" s="19" t="s">
        <v>711</v>
      </c>
      <c r="C248" s="19"/>
      <c r="D248" s="367" t="s">
        <v>384</v>
      </c>
      <c r="E248" s="19">
        <v>1</v>
      </c>
      <c r="F248" s="20">
        <v>800</v>
      </c>
      <c r="G248" s="20">
        <v>500</v>
      </c>
      <c r="H248" s="20">
        <f t="shared" si="7"/>
        <v>0</v>
      </c>
      <c r="I248" s="20" t="s">
        <v>697</v>
      </c>
      <c r="J248" s="99">
        <v>0</v>
      </c>
      <c r="K248" s="99" t="s">
        <v>44</v>
      </c>
      <c r="L248" s="99">
        <v>0</v>
      </c>
      <c r="M248" s="99" t="s">
        <v>712</v>
      </c>
      <c r="N248" s="99">
        <v>0</v>
      </c>
      <c r="O248" s="99" t="s">
        <v>697</v>
      </c>
      <c r="P248" s="371" t="s">
        <v>74</v>
      </c>
    </row>
    <row r="249" s="81" customFormat="1" ht="35" customHeight="1" spans="1:16">
      <c r="A249" s="19">
        <v>7</v>
      </c>
      <c r="B249" s="19" t="s">
        <v>713</v>
      </c>
      <c r="C249" s="19"/>
      <c r="D249" s="367" t="s">
        <v>384</v>
      </c>
      <c r="E249" s="19">
        <v>1</v>
      </c>
      <c r="F249" s="20">
        <v>300</v>
      </c>
      <c r="G249" s="20">
        <v>300</v>
      </c>
      <c r="H249" s="20">
        <f t="shared" si="7"/>
        <v>0</v>
      </c>
      <c r="I249" s="20" t="s">
        <v>548</v>
      </c>
      <c r="J249" s="99">
        <v>0</v>
      </c>
      <c r="K249" s="99" t="s">
        <v>44</v>
      </c>
      <c r="L249" s="99">
        <v>0</v>
      </c>
      <c r="M249" s="99" t="s">
        <v>44</v>
      </c>
      <c r="N249" s="99">
        <v>0</v>
      </c>
      <c r="O249" s="99" t="s">
        <v>714</v>
      </c>
      <c r="P249" s="371" t="s">
        <v>74</v>
      </c>
    </row>
    <row r="250" s="81" customFormat="1" ht="35" customHeight="1" spans="1:30">
      <c r="A250" s="19">
        <v>8</v>
      </c>
      <c r="B250" s="19" t="s">
        <v>715</v>
      </c>
      <c r="C250" s="19"/>
      <c r="D250" s="19" t="s">
        <v>384</v>
      </c>
      <c r="E250" s="19">
        <v>1</v>
      </c>
      <c r="F250" s="19">
        <v>700</v>
      </c>
      <c r="G250" s="19">
        <v>400</v>
      </c>
      <c r="H250" s="20">
        <f t="shared" si="7"/>
        <v>0</v>
      </c>
      <c r="I250" s="99" t="s">
        <v>44</v>
      </c>
      <c r="J250" s="99">
        <v>0</v>
      </c>
      <c r="K250" s="99" t="s">
        <v>44</v>
      </c>
      <c r="L250" s="99">
        <v>0</v>
      </c>
      <c r="M250" s="99" t="s">
        <v>44</v>
      </c>
      <c r="N250" s="99">
        <v>0</v>
      </c>
      <c r="O250" s="99" t="s">
        <v>44</v>
      </c>
      <c r="P250" s="371" t="s">
        <v>74</v>
      </c>
      <c r="Q250" s="85"/>
      <c r="R250" s="85"/>
      <c r="S250" s="85"/>
      <c r="T250" s="85"/>
      <c r="U250" s="85"/>
      <c r="V250" s="85"/>
      <c r="W250" s="85"/>
      <c r="X250" s="85"/>
      <c r="Y250" s="85"/>
      <c r="Z250" s="85"/>
      <c r="AA250" s="85"/>
      <c r="AB250" s="85"/>
      <c r="AC250" s="85"/>
      <c r="AD250" s="85"/>
    </row>
    <row r="251" s="81" customFormat="1" ht="35" customHeight="1" spans="1:30">
      <c r="A251" s="19">
        <v>9</v>
      </c>
      <c r="B251" s="19" t="s">
        <v>716</v>
      </c>
      <c r="C251" s="19"/>
      <c r="D251" s="367" t="s">
        <v>384</v>
      </c>
      <c r="E251" s="19">
        <v>1</v>
      </c>
      <c r="F251" s="20">
        <v>600</v>
      </c>
      <c r="G251" s="20">
        <v>400</v>
      </c>
      <c r="H251" s="20">
        <f t="shared" si="7"/>
        <v>0</v>
      </c>
      <c r="I251" s="99" t="s">
        <v>44</v>
      </c>
      <c r="J251" s="99">
        <v>0</v>
      </c>
      <c r="K251" s="99" t="s">
        <v>44</v>
      </c>
      <c r="L251" s="99">
        <v>0</v>
      </c>
      <c r="M251" s="99" t="s">
        <v>44</v>
      </c>
      <c r="N251" s="99">
        <v>0</v>
      </c>
      <c r="O251" s="99" t="s">
        <v>44</v>
      </c>
      <c r="P251" s="371" t="s">
        <v>74</v>
      </c>
      <c r="Q251" s="85"/>
      <c r="R251" s="85"/>
      <c r="S251" s="85"/>
      <c r="T251" s="85"/>
      <c r="U251" s="85"/>
      <c r="V251" s="85"/>
      <c r="W251" s="85"/>
      <c r="X251" s="85"/>
      <c r="Y251" s="85"/>
      <c r="Z251" s="85"/>
      <c r="AA251" s="85"/>
      <c r="AB251" s="85"/>
      <c r="AC251" s="85"/>
      <c r="AD251" s="85"/>
    </row>
    <row r="252" s="81" customFormat="1" ht="35" customHeight="1" spans="1:30">
      <c r="A252" s="19">
        <v>10</v>
      </c>
      <c r="B252" s="19" t="s">
        <v>717</v>
      </c>
      <c r="C252" s="19"/>
      <c r="D252" s="367" t="s">
        <v>384</v>
      </c>
      <c r="E252" s="19">
        <v>1</v>
      </c>
      <c r="F252" s="20">
        <v>500</v>
      </c>
      <c r="G252" s="20">
        <v>400</v>
      </c>
      <c r="H252" s="20">
        <f t="shared" si="7"/>
        <v>0</v>
      </c>
      <c r="I252" s="99" t="s">
        <v>44</v>
      </c>
      <c r="J252" s="99">
        <v>0</v>
      </c>
      <c r="K252" s="99" t="s">
        <v>44</v>
      </c>
      <c r="L252" s="99">
        <v>0</v>
      </c>
      <c r="M252" s="99" t="s">
        <v>44</v>
      </c>
      <c r="N252" s="99">
        <v>0</v>
      </c>
      <c r="O252" s="99" t="s">
        <v>44</v>
      </c>
      <c r="P252" s="371" t="s">
        <v>74</v>
      </c>
      <c r="Q252" s="85"/>
      <c r="R252" s="85"/>
      <c r="S252" s="85"/>
      <c r="T252" s="85"/>
      <c r="U252" s="85"/>
      <c r="V252" s="85"/>
      <c r="W252" s="85"/>
      <c r="X252" s="85"/>
      <c r="Y252" s="85"/>
      <c r="Z252" s="85"/>
      <c r="AA252" s="85"/>
      <c r="AB252" s="85"/>
      <c r="AC252" s="85"/>
      <c r="AD252" s="85"/>
    </row>
    <row r="253" s="81" customFormat="1" ht="35" customHeight="1" spans="1:16">
      <c r="A253" s="19">
        <v>11</v>
      </c>
      <c r="B253" s="19" t="s">
        <v>718</v>
      </c>
      <c r="C253" s="19"/>
      <c r="D253" s="19" t="s">
        <v>384</v>
      </c>
      <c r="E253" s="19">
        <v>1</v>
      </c>
      <c r="F253" s="19">
        <v>180</v>
      </c>
      <c r="G253" s="19">
        <v>180</v>
      </c>
      <c r="H253" s="20">
        <f t="shared" si="7"/>
        <v>50</v>
      </c>
      <c r="I253" s="20" t="s">
        <v>663</v>
      </c>
      <c r="J253" s="99">
        <v>0</v>
      </c>
      <c r="K253" s="99" t="s">
        <v>44</v>
      </c>
      <c r="L253" s="99">
        <v>0</v>
      </c>
      <c r="M253" s="99" t="s">
        <v>44</v>
      </c>
      <c r="N253" s="99">
        <v>50</v>
      </c>
      <c r="O253" s="99" t="s">
        <v>663</v>
      </c>
      <c r="P253" s="371" t="s">
        <v>719</v>
      </c>
    </row>
    <row r="254" s="81" customFormat="1" ht="35" customHeight="1" spans="1:30">
      <c r="A254" s="365"/>
      <c r="B254" s="255" t="s">
        <v>720</v>
      </c>
      <c r="C254" s="18"/>
      <c r="D254" s="375"/>
      <c r="E254" s="18"/>
      <c r="F254" s="261">
        <f>F255</f>
        <v>559827</v>
      </c>
      <c r="G254" s="261">
        <f>G255</f>
        <v>111965.4</v>
      </c>
      <c r="H254" s="261">
        <f>H255</f>
        <v>0</v>
      </c>
      <c r="I254" s="261"/>
      <c r="J254" s="261">
        <f>J255</f>
        <v>0</v>
      </c>
      <c r="K254" s="261"/>
      <c r="L254" s="261">
        <f>L255</f>
        <v>0</v>
      </c>
      <c r="M254" s="261"/>
      <c r="N254" s="261">
        <f>N255</f>
        <v>0</v>
      </c>
      <c r="O254" s="261"/>
      <c r="P254" s="370"/>
      <c r="Q254" s="85"/>
      <c r="R254" s="85"/>
      <c r="S254" s="85"/>
      <c r="T254" s="85"/>
      <c r="U254" s="85"/>
      <c r="V254" s="85"/>
      <c r="W254" s="85"/>
      <c r="X254" s="85"/>
      <c r="Y254" s="85"/>
      <c r="Z254" s="85"/>
      <c r="AA254" s="85"/>
      <c r="AB254" s="85"/>
      <c r="AC254" s="85"/>
      <c r="AD254" s="85"/>
    </row>
    <row r="255" s="81" customFormat="1" ht="35" customHeight="1" spans="1:16">
      <c r="A255" s="19">
        <v>1</v>
      </c>
      <c r="B255" s="19" t="s">
        <v>721</v>
      </c>
      <c r="C255" s="19"/>
      <c r="D255" s="367" t="s">
        <v>384</v>
      </c>
      <c r="E255" s="19">
        <v>1</v>
      </c>
      <c r="F255" s="20">
        <v>559827</v>
      </c>
      <c r="G255" s="20">
        <v>111965.4</v>
      </c>
      <c r="H255" s="20">
        <f>J255+L255+N255</f>
        <v>0</v>
      </c>
      <c r="I255" s="20" t="s">
        <v>709</v>
      </c>
      <c r="J255" s="99">
        <v>0</v>
      </c>
      <c r="K255" s="99" t="s">
        <v>44</v>
      </c>
      <c r="L255" s="99">
        <v>0</v>
      </c>
      <c r="M255" s="99" t="s">
        <v>44</v>
      </c>
      <c r="N255" s="99">
        <v>0</v>
      </c>
      <c r="O255" s="99" t="s">
        <v>44</v>
      </c>
      <c r="P255" s="371" t="s">
        <v>695</v>
      </c>
    </row>
    <row r="256" ht="35" customHeight="1" spans="1:16">
      <c r="A256" s="376" t="s">
        <v>722</v>
      </c>
      <c r="B256" s="377" t="s">
        <v>723</v>
      </c>
      <c r="C256" s="378"/>
      <c r="D256" s="379"/>
      <c r="E256" s="380"/>
      <c r="F256" s="381">
        <f t="shared" ref="F256:H256" si="8">F257+F313</f>
        <v>66789</v>
      </c>
      <c r="G256" s="381">
        <f t="shared" si="8"/>
        <v>25475</v>
      </c>
      <c r="H256" s="381">
        <f t="shared" si="8"/>
        <v>1300</v>
      </c>
      <c r="I256" s="381"/>
      <c r="J256" s="381">
        <f t="shared" ref="J256:N256" si="9">J257+J313</f>
        <v>0</v>
      </c>
      <c r="K256" s="381"/>
      <c r="L256" s="381">
        <f t="shared" si="9"/>
        <v>500</v>
      </c>
      <c r="M256" s="381"/>
      <c r="N256" s="381">
        <f t="shared" si="9"/>
        <v>800</v>
      </c>
      <c r="O256" s="385"/>
      <c r="P256" s="25"/>
    </row>
    <row r="257" ht="35" customHeight="1" spans="1:16">
      <c r="A257" s="386" t="s">
        <v>67</v>
      </c>
      <c r="B257" s="387" t="s">
        <v>68</v>
      </c>
      <c r="C257" s="378"/>
      <c r="D257" s="379"/>
      <c r="E257" s="380"/>
      <c r="F257" s="381">
        <f t="shared" ref="F257:H257" si="10">F258+F266</f>
        <v>52840.4</v>
      </c>
      <c r="G257" s="381">
        <f t="shared" si="10"/>
        <v>17783.4</v>
      </c>
      <c r="H257" s="381">
        <f t="shared" si="10"/>
        <v>0</v>
      </c>
      <c r="I257" s="381"/>
      <c r="J257" s="381">
        <f t="shared" ref="J257:N257" si="11">J258+J266</f>
        <v>0</v>
      </c>
      <c r="K257" s="381"/>
      <c r="L257" s="381">
        <f t="shared" si="11"/>
        <v>0</v>
      </c>
      <c r="M257" s="381"/>
      <c r="N257" s="381">
        <f t="shared" si="11"/>
        <v>0</v>
      </c>
      <c r="O257" s="385"/>
      <c r="P257" s="25"/>
    </row>
    <row r="258" ht="35" customHeight="1" spans="1:16">
      <c r="A258" s="386"/>
      <c r="B258" s="387" t="s">
        <v>724</v>
      </c>
      <c r="C258" s="213"/>
      <c r="D258" s="213"/>
      <c r="E258" s="213"/>
      <c r="F258" s="381">
        <f t="shared" ref="F258:H258" si="12">SUM(F259:F265)</f>
        <v>40738</v>
      </c>
      <c r="G258" s="381">
        <f t="shared" si="12"/>
        <v>7060</v>
      </c>
      <c r="H258" s="381">
        <f t="shared" si="12"/>
        <v>0</v>
      </c>
      <c r="I258" s="381"/>
      <c r="J258" s="381">
        <f t="shared" ref="J258:N258" si="13">SUM(J259:J265)</f>
        <v>0</v>
      </c>
      <c r="K258" s="381"/>
      <c r="L258" s="381">
        <f t="shared" si="13"/>
        <v>0</v>
      </c>
      <c r="M258" s="381"/>
      <c r="N258" s="381">
        <f t="shared" si="13"/>
        <v>0</v>
      </c>
      <c r="O258" s="385"/>
      <c r="P258" s="25"/>
    </row>
    <row r="259" ht="35" customHeight="1" spans="1:16">
      <c r="A259" s="19">
        <v>1</v>
      </c>
      <c r="B259" s="19" t="s">
        <v>725</v>
      </c>
      <c r="C259" s="19" t="s">
        <v>726</v>
      </c>
      <c r="D259" s="19" t="s">
        <v>73</v>
      </c>
      <c r="E259" s="19">
        <v>176</v>
      </c>
      <c r="F259" s="19">
        <v>30000</v>
      </c>
      <c r="G259" s="19">
        <f>SUM(H259:K259)</f>
        <v>0</v>
      </c>
      <c r="H259" s="19">
        <v>0</v>
      </c>
      <c r="I259" s="99" t="s">
        <v>44</v>
      </c>
      <c r="J259" s="99" t="s">
        <v>44</v>
      </c>
      <c r="K259" s="99" t="s">
        <v>44</v>
      </c>
      <c r="L259" s="99" t="s">
        <v>44</v>
      </c>
      <c r="M259" s="99" t="s">
        <v>44</v>
      </c>
      <c r="N259" s="99" t="s">
        <v>44</v>
      </c>
      <c r="O259" s="19"/>
      <c r="P259" s="19" t="s">
        <v>727</v>
      </c>
    </row>
    <row r="260" ht="35" customHeight="1" spans="1:16">
      <c r="A260" s="19">
        <v>2</v>
      </c>
      <c r="B260" s="19" t="s">
        <v>85</v>
      </c>
      <c r="C260" s="19" t="s">
        <v>86</v>
      </c>
      <c r="D260" s="19" t="s">
        <v>87</v>
      </c>
      <c r="E260" s="19">
        <v>1</v>
      </c>
      <c r="F260" s="19">
        <v>5340</v>
      </c>
      <c r="G260" s="19">
        <v>4000</v>
      </c>
      <c r="H260" s="19">
        <v>0</v>
      </c>
      <c r="I260" s="99" t="s">
        <v>44</v>
      </c>
      <c r="J260" s="99" t="s">
        <v>44</v>
      </c>
      <c r="K260" s="99" t="s">
        <v>44</v>
      </c>
      <c r="L260" s="99" t="s">
        <v>44</v>
      </c>
      <c r="M260" s="99" t="s">
        <v>44</v>
      </c>
      <c r="N260" s="99" t="s">
        <v>44</v>
      </c>
      <c r="O260" s="19"/>
      <c r="P260" s="19" t="s">
        <v>727</v>
      </c>
    </row>
    <row r="261" ht="35" customHeight="1" spans="1:16">
      <c r="A261" s="19">
        <v>3</v>
      </c>
      <c r="B261" s="19" t="s">
        <v>130</v>
      </c>
      <c r="C261" s="19" t="s">
        <v>95</v>
      </c>
      <c r="D261" s="19" t="s">
        <v>87</v>
      </c>
      <c r="E261" s="19">
        <v>1</v>
      </c>
      <c r="F261" s="19">
        <v>1600</v>
      </c>
      <c r="G261" s="19">
        <v>200</v>
      </c>
      <c r="H261" s="19">
        <v>0</v>
      </c>
      <c r="I261" s="99" t="s">
        <v>44</v>
      </c>
      <c r="J261" s="99" t="s">
        <v>44</v>
      </c>
      <c r="K261" s="99" t="s">
        <v>44</v>
      </c>
      <c r="L261" s="99" t="s">
        <v>44</v>
      </c>
      <c r="M261" s="99" t="s">
        <v>44</v>
      </c>
      <c r="N261" s="99" t="s">
        <v>44</v>
      </c>
      <c r="O261" s="19"/>
      <c r="P261" s="19" t="s">
        <v>727</v>
      </c>
    </row>
    <row r="262" ht="35" customHeight="1" spans="1:16">
      <c r="A262" s="19">
        <v>4</v>
      </c>
      <c r="B262" s="19" t="s">
        <v>170</v>
      </c>
      <c r="C262" s="19" t="s">
        <v>728</v>
      </c>
      <c r="D262" s="19" t="s">
        <v>729</v>
      </c>
      <c r="E262" s="19">
        <v>1</v>
      </c>
      <c r="F262" s="19">
        <v>2600</v>
      </c>
      <c r="G262" s="19">
        <v>2200</v>
      </c>
      <c r="H262" s="19">
        <v>0</v>
      </c>
      <c r="I262" s="99" t="s">
        <v>44</v>
      </c>
      <c r="J262" s="99" t="s">
        <v>44</v>
      </c>
      <c r="K262" s="99" t="s">
        <v>44</v>
      </c>
      <c r="L262" s="99" t="s">
        <v>44</v>
      </c>
      <c r="M262" s="99" t="s">
        <v>44</v>
      </c>
      <c r="N262" s="99" t="s">
        <v>44</v>
      </c>
      <c r="O262" s="19"/>
      <c r="P262" s="19" t="s">
        <v>730</v>
      </c>
    </row>
    <row r="263" ht="35" customHeight="1" spans="1:16">
      <c r="A263" s="19">
        <v>5</v>
      </c>
      <c r="B263" s="19" t="s">
        <v>731</v>
      </c>
      <c r="C263" s="19" t="s">
        <v>732</v>
      </c>
      <c r="D263" s="19" t="s">
        <v>73</v>
      </c>
      <c r="E263" s="19">
        <v>1</v>
      </c>
      <c r="F263" s="19">
        <v>198</v>
      </c>
      <c r="G263" s="19">
        <v>0</v>
      </c>
      <c r="H263" s="19">
        <v>0</v>
      </c>
      <c r="I263" s="99" t="s">
        <v>44</v>
      </c>
      <c r="J263" s="99" t="s">
        <v>44</v>
      </c>
      <c r="K263" s="99" t="s">
        <v>44</v>
      </c>
      <c r="L263" s="99" t="s">
        <v>44</v>
      </c>
      <c r="M263" s="99" t="s">
        <v>44</v>
      </c>
      <c r="N263" s="99" t="s">
        <v>44</v>
      </c>
      <c r="O263" s="19"/>
      <c r="P263" s="19"/>
    </row>
    <row r="264" ht="35" customHeight="1" spans="1:16">
      <c r="A264" s="19">
        <v>6</v>
      </c>
      <c r="B264" s="19" t="s">
        <v>733</v>
      </c>
      <c r="C264" s="19" t="s">
        <v>734</v>
      </c>
      <c r="D264" s="19" t="s">
        <v>87</v>
      </c>
      <c r="E264" s="19">
        <v>1</v>
      </c>
      <c r="F264" s="19">
        <v>500</v>
      </c>
      <c r="G264" s="19">
        <v>500</v>
      </c>
      <c r="H264" s="19">
        <v>0</v>
      </c>
      <c r="I264" s="99" t="s">
        <v>44</v>
      </c>
      <c r="J264" s="99" t="s">
        <v>44</v>
      </c>
      <c r="K264" s="99" t="s">
        <v>44</v>
      </c>
      <c r="L264" s="99" t="s">
        <v>44</v>
      </c>
      <c r="M264" s="99" t="s">
        <v>44</v>
      </c>
      <c r="N264" s="99" t="s">
        <v>44</v>
      </c>
      <c r="O264" s="19"/>
      <c r="P264" s="19"/>
    </row>
    <row r="265" ht="35" customHeight="1" spans="1:16">
      <c r="A265" s="19">
        <v>7</v>
      </c>
      <c r="B265" s="19" t="s">
        <v>735</v>
      </c>
      <c r="C265" s="19" t="s">
        <v>736</v>
      </c>
      <c r="D265" s="19" t="s">
        <v>73</v>
      </c>
      <c r="E265" s="19">
        <v>1</v>
      </c>
      <c r="F265" s="19">
        <v>500</v>
      </c>
      <c r="G265" s="19">
        <v>160</v>
      </c>
      <c r="H265" s="19">
        <v>0</v>
      </c>
      <c r="I265" s="99" t="s">
        <v>44</v>
      </c>
      <c r="J265" s="99" t="s">
        <v>44</v>
      </c>
      <c r="K265" s="99" t="s">
        <v>44</v>
      </c>
      <c r="L265" s="99" t="s">
        <v>44</v>
      </c>
      <c r="M265" s="99" t="s">
        <v>44</v>
      </c>
      <c r="N265" s="99" t="s">
        <v>44</v>
      </c>
      <c r="O265" s="19"/>
      <c r="P265" s="19"/>
    </row>
    <row r="266" ht="35" customHeight="1" spans="1:16">
      <c r="A266" s="388"/>
      <c r="B266" s="389" t="s">
        <v>545</v>
      </c>
      <c r="C266" s="390"/>
      <c r="D266" s="391"/>
      <c r="E266" s="392"/>
      <c r="F266" s="393">
        <f t="shared" ref="F266:H266" si="14">SUM(F267:F312)</f>
        <v>12102.4</v>
      </c>
      <c r="G266" s="393">
        <f t="shared" si="14"/>
        <v>10723.4</v>
      </c>
      <c r="H266" s="393">
        <f t="shared" si="14"/>
        <v>0</v>
      </c>
      <c r="I266" s="393"/>
      <c r="J266" s="393">
        <f t="shared" ref="J266:N266" si="15">SUM(J267:J312)</f>
        <v>0</v>
      </c>
      <c r="K266" s="393"/>
      <c r="L266" s="393">
        <f t="shared" si="15"/>
        <v>0</v>
      </c>
      <c r="M266" s="393"/>
      <c r="N266" s="393">
        <f t="shared" si="15"/>
        <v>0</v>
      </c>
      <c r="O266" s="397"/>
      <c r="P266" s="398"/>
    </row>
    <row r="267" ht="35" customHeight="1" spans="1:16">
      <c r="A267" s="19">
        <v>1</v>
      </c>
      <c r="B267" s="19" t="s">
        <v>737</v>
      </c>
      <c r="C267" s="19" t="s">
        <v>738</v>
      </c>
      <c r="D267" s="19" t="s">
        <v>73</v>
      </c>
      <c r="E267" s="19">
        <v>1</v>
      </c>
      <c r="F267" s="19">
        <v>210</v>
      </c>
      <c r="G267" s="19">
        <v>210</v>
      </c>
      <c r="H267" s="19">
        <v>0</v>
      </c>
      <c r="I267" s="99" t="s">
        <v>44</v>
      </c>
      <c r="J267" s="99" t="s">
        <v>44</v>
      </c>
      <c r="K267" s="19" t="s">
        <v>739</v>
      </c>
      <c r="L267" s="99" t="s">
        <v>44</v>
      </c>
      <c r="M267" s="99" t="s">
        <v>44</v>
      </c>
      <c r="N267" s="99" t="s">
        <v>44</v>
      </c>
      <c r="O267" s="99" t="s">
        <v>44</v>
      </c>
      <c r="P267" s="19"/>
    </row>
    <row r="268" ht="35" customHeight="1" spans="1:16">
      <c r="A268" s="19">
        <v>2</v>
      </c>
      <c r="B268" s="19" t="s">
        <v>740</v>
      </c>
      <c r="C268" s="19" t="s">
        <v>741</v>
      </c>
      <c r="D268" s="19" t="s">
        <v>87</v>
      </c>
      <c r="E268" s="19">
        <v>1</v>
      </c>
      <c r="F268" s="19">
        <v>210</v>
      </c>
      <c r="G268" s="19">
        <v>210</v>
      </c>
      <c r="H268" s="19">
        <v>0</v>
      </c>
      <c r="I268" s="99" t="s">
        <v>44</v>
      </c>
      <c r="J268" s="99" t="s">
        <v>44</v>
      </c>
      <c r="K268" s="19" t="s">
        <v>739</v>
      </c>
      <c r="L268" s="99" t="s">
        <v>44</v>
      </c>
      <c r="M268" s="99" t="s">
        <v>44</v>
      </c>
      <c r="N268" s="99" t="s">
        <v>44</v>
      </c>
      <c r="O268" s="99" t="s">
        <v>44</v>
      </c>
      <c r="P268" s="19"/>
    </row>
    <row r="269" ht="35" customHeight="1" spans="1:16">
      <c r="A269" s="19">
        <v>3</v>
      </c>
      <c r="B269" s="19" t="s">
        <v>742</v>
      </c>
      <c r="C269" s="19" t="s">
        <v>743</v>
      </c>
      <c r="D269" s="19" t="s">
        <v>744</v>
      </c>
      <c r="E269" s="19">
        <v>2</v>
      </c>
      <c r="F269" s="19">
        <v>26</v>
      </c>
      <c r="G269" s="19">
        <v>26</v>
      </c>
      <c r="H269" s="19">
        <v>0</v>
      </c>
      <c r="I269" s="99" t="s">
        <v>44</v>
      </c>
      <c r="J269" s="99" t="s">
        <v>44</v>
      </c>
      <c r="K269" s="19" t="s">
        <v>739</v>
      </c>
      <c r="L269" s="99" t="s">
        <v>44</v>
      </c>
      <c r="M269" s="99" t="s">
        <v>44</v>
      </c>
      <c r="N269" s="99" t="s">
        <v>44</v>
      </c>
      <c r="O269" s="99" t="s">
        <v>44</v>
      </c>
      <c r="P269" s="19"/>
    </row>
    <row r="270" ht="35" customHeight="1" spans="1:16">
      <c r="A270" s="19">
        <v>4</v>
      </c>
      <c r="B270" s="19" t="s">
        <v>745</v>
      </c>
      <c r="C270" s="19" t="s">
        <v>746</v>
      </c>
      <c r="D270" s="19" t="s">
        <v>73</v>
      </c>
      <c r="E270" s="19">
        <v>3</v>
      </c>
      <c r="F270" s="19">
        <v>3</v>
      </c>
      <c r="G270" s="19">
        <v>3</v>
      </c>
      <c r="H270" s="19">
        <v>0</v>
      </c>
      <c r="I270" s="99" t="s">
        <v>44</v>
      </c>
      <c r="J270" s="99" t="s">
        <v>44</v>
      </c>
      <c r="K270" s="19" t="s">
        <v>739</v>
      </c>
      <c r="L270" s="99" t="s">
        <v>44</v>
      </c>
      <c r="M270" s="99" t="s">
        <v>44</v>
      </c>
      <c r="N270" s="99" t="s">
        <v>44</v>
      </c>
      <c r="O270" s="99" t="s">
        <v>44</v>
      </c>
      <c r="P270" s="19"/>
    </row>
    <row r="271" ht="35" customHeight="1" spans="1:16">
      <c r="A271" s="19">
        <v>5</v>
      </c>
      <c r="B271" s="19" t="s">
        <v>747</v>
      </c>
      <c r="C271" s="19" t="s">
        <v>748</v>
      </c>
      <c r="D271" s="19" t="s">
        <v>87</v>
      </c>
      <c r="E271" s="19">
        <v>14</v>
      </c>
      <c r="F271" s="19">
        <v>140</v>
      </c>
      <c r="G271" s="19">
        <v>140</v>
      </c>
      <c r="H271" s="19">
        <v>0</v>
      </c>
      <c r="I271" s="99" t="s">
        <v>44</v>
      </c>
      <c r="J271" s="99" t="s">
        <v>44</v>
      </c>
      <c r="K271" s="19" t="s">
        <v>739</v>
      </c>
      <c r="L271" s="99" t="s">
        <v>44</v>
      </c>
      <c r="M271" s="99" t="s">
        <v>44</v>
      </c>
      <c r="N271" s="99" t="s">
        <v>44</v>
      </c>
      <c r="O271" s="99" t="s">
        <v>44</v>
      </c>
      <c r="P271" s="19"/>
    </row>
    <row r="272" ht="35" customHeight="1" spans="1:16">
      <c r="A272" s="19">
        <v>6</v>
      </c>
      <c r="B272" s="19" t="s">
        <v>749</v>
      </c>
      <c r="C272" s="19" t="s">
        <v>750</v>
      </c>
      <c r="D272" s="19" t="s">
        <v>73</v>
      </c>
      <c r="E272" s="19">
        <v>5</v>
      </c>
      <c r="F272" s="19">
        <v>75</v>
      </c>
      <c r="G272" s="19">
        <v>75</v>
      </c>
      <c r="H272" s="19">
        <v>0</v>
      </c>
      <c r="I272" s="99" t="s">
        <v>44</v>
      </c>
      <c r="J272" s="99" t="s">
        <v>44</v>
      </c>
      <c r="K272" s="19" t="s">
        <v>739</v>
      </c>
      <c r="L272" s="99" t="s">
        <v>44</v>
      </c>
      <c r="M272" s="99" t="s">
        <v>44</v>
      </c>
      <c r="N272" s="99" t="s">
        <v>44</v>
      </c>
      <c r="O272" s="99" t="s">
        <v>44</v>
      </c>
      <c r="P272" s="19"/>
    </row>
    <row r="273" ht="35" customHeight="1" spans="1:16">
      <c r="A273" s="19">
        <v>7</v>
      </c>
      <c r="B273" s="19" t="s">
        <v>749</v>
      </c>
      <c r="C273" s="19" t="s">
        <v>751</v>
      </c>
      <c r="D273" s="19" t="s">
        <v>73</v>
      </c>
      <c r="E273" s="19">
        <v>1</v>
      </c>
      <c r="F273" s="19">
        <v>17</v>
      </c>
      <c r="G273" s="19">
        <v>17</v>
      </c>
      <c r="H273" s="19">
        <v>0</v>
      </c>
      <c r="I273" s="99" t="s">
        <v>44</v>
      </c>
      <c r="J273" s="99" t="s">
        <v>44</v>
      </c>
      <c r="K273" s="19" t="s">
        <v>739</v>
      </c>
      <c r="L273" s="99" t="s">
        <v>44</v>
      </c>
      <c r="M273" s="99" t="s">
        <v>44</v>
      </c>
      <c r="N273" s="99" t="s">
        <v>44</v>
      </c>
      <c r="O273" s="99" t="s">
        <v>44</v>
      </c>
      <c r="P273" s="19"/>
    </row>
    <row r="274" ht="35" customHeight="1" spans="1:16">
      <c r="A274" s="19">
        <v>8</v>
      </c>
      <c r="B274" s="19" t="s">
        <v>752</v>
      </c>
      <c r="C274" s="19" t="s">
        <v>753</v>
      </c>
      <c r="D274" s="19" t="s">
        <v>73</v>
      </c>
      <c r="E274" s="19">
        <v>1</v>
      </c>
      <c r="F274" s="19">
        <v>78</v>
      </c>
      <c r="G274" s="19">
        <v>78</v>
      </c>
      <c r="H274" s="19">
        <v>0</v>
      </c>
      <c r="I274" s="99" t="s">
        <v>44</v>
      </c>
      <c r="J274" s="99" t="s">
        <v>44</v>
      </c>
      <c r="K274" s="19" t="s">
        <v>739</v>
      </c>
      <c r="L274" s="99" t="s">
        <v>44</v>
      </c>
      <c r="M274" s="99" t="s">
        <v>44</v>
      </c>
      <c r="N274" s="99" t="s">
        <v>44</v>
      </c>
      <c r="O274" s="99" t="s">
        <v>44</v>
      </c>
      <c r="P274" s="19"/>
    </row>
    <row r="275" ht="35" customHeight="1" spans="1:16">
      <c r="A275" s="19">
        <v>9</v>
      </c>
      <c r="B275" s="19" t="s">
        <v>752</v>
      </c>
      <c r="C275" s="19" t="s">
        <v>754</v>
      </c>
      <c r="D275" s="19" t="s">
        <v>73</v>
      </c>
      <c r="E275" s="19">
        <v>1</v>
      </c>
      <c r="F275" s="19">
        <v>45</v>
      </c>
      <c r="G275" s="19">
        <v>45</v>
      </c>
      <c r="H275" s="19">
        <v>0</v>
      </c>
      <c r="I275" s="99" t="s">
        <v>44</v>
      </c>
      <c r="J275" s="99" t="s">
        <v>44</v>
      </c>
      <c r="K275" s="19" t="s">
        <v>739</v>
      </c>
      <c r="L275" s="99" t="s">
        <v>44</v>
      </c>
      <c r="M275" s="99" t="s">
        <v>44</v>
      </c>
      <c r="N275" s="99" t="s">
        <v>44</v>
      </c>
      <c r="O275" s="99" t="s">
        <v>44</v>
      </c>
      <c r="P275" s="19"/>
    </row>
    <row r="276" ht="35" customHeight="1" spans="1:16">
      <c r="A276" s="19">
        <v>10</v>
      </c>
      <c r="B276" s="19" t="s">
        <v>755</v>
      </c>
      <c r="C276" s="19" t="s">
        <v>756</v>
      </c>
      <c r="D276" s="19" t="s">
        <v>73</v>
      </c>
      <c r="E276" s="19">
        <v>1</v>
      </c>
      <c r="F276" s="19">
        <v>40</v>
      </c>
      <c r="G276" s="19">
        <v>40</v>
      </c>
      <c r="H276" s="19">
        <v>0</v>
      </c>
      <c r="I276" s="99" t="s">
        <v>44</v>
      </c>
      <c r="J276" s="99" t="s">
        <v>44</v>
      </c>
      <c r="K276" s="19" t="s">
        <v>739</v>
      </c>
      <c r="L276" s="99" t="s">
        <v>44</v>
      </c>
      <c r="M276" s="99" t="s">
        <v>44</v>
      </c>
      <c r="N276" s="99" t="s">
        <v>44</v>
      </c>
      <c r="O276" s="99" t="s">
        <v>44</v>
      </c>
      <c r="P276" s="19"/>
    </row>
    <row r="277" ht="35" customHeight="1" spans="1:16">
      <c r="A277" s="19">
        <v>11</v>
      </c>
      <c r="B277" s="19" t="s">
        <v>757</v>
      </c>
      <c r="C277" s="19" t="s">
        <v>758</v>
      </c>
      <c r="D277" s="19" t="s">
        <v>73</v>
      </c>
      <c r="E277" s="19">
        <v>2</v>
      </c>
      <c r="F277" s="19">
        <v>30</v>
      </c>
      <c r="G277" s="19">
        <v>30</v>
      </c>
      <c r="H277" s="19">
        <v>0</v>
      </c>
      <c r="I277" s="99" t="s">
        <v>44</v>
      </c>
      <c r="J277" s="99" t="s">
        <v>44</v>
      </c>
      <c r="K277" s="19"/>
      <c r="L277" s="99" t="s">
        <v>44</v>
      </c>
      <c r="M277" s="99" t="s">
        <v>44</v>
      </c>
      <c r="N277" s="99" t="s">
        <v>44</v>
      </c>
      <c r="O277" s="99" t="s">
        <v>44</v>
      </c>
      <c r="P277" s="19" t="s">
        <v>759</v>
      </c>
    </row>
    <row r="278" ht="35" customHeight="1" spans="1:16">
      <c r="A278" s="19">
        <v>12</v>
      </c>
      <c r="B278" s="19" t="s">
        <v>760</v>
      </c>
      <c r="C278" s="19" t="s">
        <v>761</v>
      </c>
      <c r="D278" s="19" t="s">
        <v>73</v>
      </c>
      <c r="E278" s="19">
        <v>20</v>
      </c>
      <c r="F278" s="19">
        <v>1300</v>
      </c>
      <c r="G278" s="19">
        <v>1300</v>
      </c>
      <c r="H278" s="19">
        <v>0</v>
      </c>
      <c r="I278" s="99" t="s">
        <v>44</v>
      </c>
      <c r="J278" s="99" t="s">
        <v>44</v>
      </c>
      <c r="K278" s="19" t="s">
        <v>739</v>
      </c>
      <c r="L278" s="99" t="s">
        <v>44</v>
      </c>
      <c r="M278" s="99" t="s">
        <v>44</v>
      </c>
      <c r="N278" s="99" t="s">
        <v>44</v>
      </c>
      <c r="O278" s="99" t="s">
        <v>44</v>
      </c>
      <c r="P278" s="19" t="s">
        <v>762</v>
      </c>
    </row>
    <row r="279" ht="35" customHeight="1" spans="1:16">
      <c r="A279" s="19">
        <v>13</v>
      </c>
      <c r="B279" s="19" t="s">
        <v>763</v>
      </c>
      <c r="C279" s="19" t="s">
        <v>764</v>
      </c>
      <c r="D279" s="19" t="s">
        <v>73</v>
      </c>
      <c r="E279" s="19">
        <v>5</v>
      </c>
      <c r="F279" s="19">
        <v>400</v>
      </c>
      <c r="G279" s="19">
        <v>400</v>
      </c>
      <c r="H279" s="19">
        <v>0</v>
      </c>
      <c r="I279" s="99" t="s">
        <v>44</v>
      </c>
      <c r="J279" s="99" t="s">
        <v>44</v>
      </c>
      <c r="K279" s="19" t="s">
        <v>739</v>
      </c>
      <c r="L279" s="99" t="s">
        <v>44</v>
      </c>
      <c r="M279" s="99" t="s">
        <v>44</v>
      </c>
      <c r="N279" s="99" t="s">
        <v>44</v>
      </c>
      <c r="O279" s="99" t="s">
        <v>44</v>
      </c>
      <c r="P279" s="19" t="s">
        <v>765</v>
      </c>
    </row>
    <row r="280" ht="35" customHeight="1" spans="1:16">
      <c r="A280" s="19">
        <v>14</v>
      </c>
      <c r="B280" s="19" t="s">
        <v>766</v>
      </c>
      <c r="C280" s="19" t="s">
        <v>767</v>
      </c>
      <c r="D280" s="19" t="s">
        <v>73</v>
      </c>
      <c r="E280" s="19">
        <v>10</v>
      </c>
      <c r="F280" s="19">
        <v>850</v>
      </c>
      <c r="G280" s="19">
        <v>850</v>
      </c>
      <c r="H280" s="19">
        <v>0</v>
      </c>
      <c r="I280" s="99" t="s">
        <v>44</v>
      </c>
      <c r="J280" s="99" t="s">
        <v>44</v>
      </c>
      <c r="K280" s="19" t="s">
        <v>739</v>
      </c>
      <c r="L280" s="99" t="s">
        <v>44</v>
      </c>
      <c r="M280" s="99" t="s">
        <v>44</v>
      </c>
      <c r="N280" s="99" t="s">
        <v>44</v>
      </c>
      <c r="O280" s="99" t="s">
        <v>44</v>
      </c>
      <c r="P280" s="19" t="s">
        <v>765</v>
      </c>
    </row>
    <row r="281" ht="35" customHeight="1" spans="1:16">
      <c r="A281" s="19">
        <v>15</v>
      </c>
      <c r="B281" s="19" t="s">
        <v>768</v>
      </c>
      <c r="C281" s="19" t="s">
        <v>769</v>
      </c>
      <c r="D281" s="19" t="s">
        <v>73</v>
      </c>
      <c r="E281" s="19">
        <v>2</v>
      </c>
      <c r="F281" s="19">
        <v>310</v>
      </c>
      <c r="G281" s="19">
        <v>310</v>
      </c>
      <c r="H281" s="19">
        <v>0</v>
      </c>
      <c r="I281" s="99" t="s">
        <v>44</v>
      </c>
      <c r="J281" s="99" t="s">
        <v>44</v>
      </c>
      <c r="K281" s="19" t="s">
        <v>739</v>
      </c>
      <c r="L281" s="99" t="s">
        <v>44</v>
      </c>
      <c r="M281" s="99" t="s">
        <v>44</v>
      </c>
      <c r="N281" s="99" t="s">
        <v>44</v>
      </c>
      <c r="O281" s="99" t="s">
        <v>44</v>
      </c>
      <c r="P281" s="19" t="s">
        <v>765</v>
      </c>
    </row>
    <row r="282" ht="35" customHeight="1" spans="1:16">
      <c r="A282" s="19">
        <v>16</v>
      </c>
      <c r="B282" s="19" t="s">
        <v>770</v>
      </c>
      <c r="C282" s="19" t="s">
        <v>771</v>
      </c>
      <c r="D282" s="19" t="s">
        <v>73</v>
      </c>
      <c r="E282" s="19">
        <v>4</v>
      </c>
      <c r="F282" s="19">
        <v>300</v>
      </c>
      <c r="G282" s="19">
        <v>300</v>
      </c>
      <c r="H282" s="19">
        <v>0</v>
      </c>
      <c r="I282" s="99" t="s">
        <v>44</v>
      </c>
      <c r="J282" s="99" t="s">
        <v>44</v>
      </c>
      <c r="K282" s="19" t="s">
        <v>739</v>
      </c>
      <c r="L282" s="99" t="s">
        <v>44</v>
      </c>
      <c r="M282" s="99" t="s">
        <v>44</v>
      </c>
      <c r="N282" s="99" t="s">
        <v>44</v>
      </c>
      <c r="O282" s="99" t="s">
        <v>44</v>
      </c>
      <c r="P282" s="19" t="s">
        <v>772</v>
      </c>
    </row>
    <row r="283" ht="35" customHeight="1" spans="1:16">
      <c r="A283" s="19">
        <v>17</v>
      </c>
      <c r="B283" s="19" t="s">
        <v>773</v>
      </c>
      <c r="C283" s="19" t="s">
        <v>732</v>
      </c>
      <c r="D283" s="19" t="s">
        <v>73</v>
      </c>
      <c r="E283" s="19">
        <v>1</v>
      </c>
      <c r="F283" s="19">
        <v>198</v>
      </c>
      <c r="G283" s="19">
        <v>198</v>
      </c>
      <c r="H283" s="19">
        <v>0</v>
      </c>
      <c r="I283" s="99" t="s">
        <v>44</v>
      </c>
      <c r="J283" s="99" t="s">
        <v>44</v>
      </c>
      <c r="K283" s="19" t="s">
        <v>739</v>
      </c>
      <c r="L283" s="99" t="s">
        <v>44</v>
      </c>
      <c r="M283" s="99" t="s">
        <v>44</v>
      </c>
      <c r="N283" s="99" t="s">
        <v>44</v>
      </c>
      <c r="O283" s="99" t="s">
        <v>44</v>
      </c>
      <c r="P283" s="19" t="s">
        <v>774</v>
      </c>
    </row>
    <row r="284" ht="35" customHeight="1" spans="1:16">
      <c r="A284" s="19">
        <v>18</v>
      </c>
      <c r="B284" s="19" t="s">
        <v>775</v>
      </c>
      <c r="C284" s="19" t="s">
        <v>776</v>
      </c>
      <c r="D284" s="19" t="s">
        <v>73</v>
      </c>
      <c r="E284" s="19">
        <v>4</v>
      </c>
      <c r="F284" s="19">
        <v>200</v>
      </c>
      <c r="G284" s="19">
        <v>200</v>
      </c>
      <c r="H284" s="19">
        <v>0</v>
      </c>
      <c r="I284" s="99" t="s">
        <v>44</v>
      </c>
      <c r="J284" s="99" t="s">
        <v>44</v>
      </c>
      <c r="K284" s="19" t="s">
        <v>739</v>
      </c>
      <c r="L284" s="99" t="s">
        <v>44</v>
      </c>
      <c r="M284" s="99" t="s">
        <v>44</v>
      </c>
      <c r="N284" s="99" t="s">
        <v>44</v>
      </c>
      <c r="O284" s="99" t="s">
        <v>44</v>
      </c>
      <c r="P284" s="19" t="s">
        <v>777</v>
      </c>
    </row>
    <row r="285" ht="35" customHeight="1" spans="1:16">
      <c r="A285" s="19">
        <v>19</v>
      </c>
      <c r="B285" s="19" t="s">
        <v>778</v>
      </c>
      <c r="C285" s="19" t="s">
        <v>779</v>
      </c>
      <c r="D285" s="19" t="s">
        <v>73</v>
      </c>
      <c r="E285" s="19">
        <v>1</v>
      </c>
      <c r="F285" s="19">
        <v>65</v>
      </c>
      <c r="G285" s="19">
        <v>65</v>
      </c>
      <c r="H285" s="19">
        <v>0</v>
      </c>
      <c r="I285" s="99" t="s">
        <v>44</v>
      </c>
      <c r="J285" s="99" t="s">
        <v>44</v>
      </c>
      <c r="K285" s="19" t="s">
        <v>739</v>
      </c>
      <c r="L285" s="99" t="s">
        <v>44</v>
      </c>
      <c r="M285" s="99" t="s">
        <v>44</v>
      </c>
      <c r="N285" s="99" t="s">
        <v>44</v>
      </c>
      <c r="O285" s="99" t="s">
        <v>44</v>
      </c>
      <c r="P285" s="19" t="s">
        <v>780</v>
      </c>
    </row>
    <row r="286" ht="35" customHeight="1" spans="1:16">
      <c r="A286" s="19">
        <v>20</v>
      </c>
      <c r="B286" s="19" t="s">
        <v>781</v>
      </c>
      <c r="C286" s="19" t="s">
        <v>782</v>
      </c>
      <c r="D286" s="19" t="s">
        <v>73</v>
      </c>
      <c r="E286" s="19">
        <v>1</v>
      </c>
      <c r="F286" s="19">
        <v>95</v>
      </c>
      <c r="G286" s="19">
        <v>95</v>
      </c>
      <c r="H286" s="19">
        <v>0</v>
      </c>
      <c r="I286" s="99" t="s">
        <v>44</v>
      </c>
      <c r="J286" s="99" t="s">
        <v>44</v>
      </c>
      <c r="K286" s="19" t="s">
        <v>739</v>
      </c>
      <c r="L286" s="99" t="s">
        <v>44</v>
      </c>
      <c r="M286" s="99" t="s">
        <v>44</v>
      </c>
      <c r="N286" s="99" t="s">
        <v>44</v>
      </c>
      <c r="O286" s="99" t="s">
        <v>44</v>
      </c>
      <c r="P286" s="19" t="s">
        <v>765</v>
      </c>
    </row>
    <row r="287" ht="35" customHeight="1" spans="1:16">
      <c r="A287" s="19">
        <v>21</v>
      </c>
      <c r="B287" s="19" t="s">
        <v>235</v>
      </c>
      <c r="C287" s="19" t="s">
        <v>783</v>
      </c>
      <c r="D287" s="19" t="s">
        <v>73</v>
      </c>
      <c r="E287" s="19">
        <v>5</v>
      </c>
      <c r="F287" s="19">
        <v>260</v>
      </c>
      <c r="G287" s="19">
        <v>260</v>
      </c>
      <c r="H287" s="19">
        <v>0</v>
      </c>
      <c r="I287" s="99" t="s">
        <v>44</v>
      </c>
      <c r="J287" s="99" t="s">
        <v>44</v>
      </c>
      <c r="K287" s="19" t="s">
        <v>739</v>
      </c>
      <c r="L287" s="99" t="s">
        <v>44</v>
      </c>
      <c r="M287" s="99" t="s">
        <v>44</v>
      </c>
      <c r="N287" s="99" t="s">
        <v>44</v>
      </c>
      <c r="O287" s="99" t="s">
        <v>44</v>
      </c>
      <c r="P287" s="19" t="s">
        <v>784</v>
      </c>
    </row>
    <row r="288" ht="35" customHeight="1" spans="1:16">
      <c r="A288" s="19">
        <v>22</v>
      </c>
      <c r="B288" s="19" t="s">
        <v>785</v>
      </c>
      <c r="C288" s="19" t="s">
        <v>786</v>
      </c>
      <c r="D288" s="19" t="s">
        <v>73</v>
      </c>
      <c r="E288" s="19">
        <v>3</v>
      </c>
      <c r="F288" s="19">
        <v>270</v>
      </c>
      <c r="G288" s="19">
        <v>270</v>
      </c>
      <c r="H288" s="19">
        <v>0</v>
      </c>
      <c r="I288" s="99" t="s">
        <v>44</v>
      </c>
      <c r="J288" s="99" t="s">
        <v>44</v>
      </c>
      <c r="K288" s="19" t="s">
        <v>739</v>
      </c>
      <c r="L288" s="99" t="s">
        <v>44</v>
      </c>
      <c r="M288" s="99" t="s">
        <v>44</v>
      </c>
      <c r="N288" s="99" t="s">
        <v>44</v>
      </c>
      <c r="O288" s="99" t="s">
        <v>44</v>
      </c>
      <c r="P288" s="19"/>
    </row>
    <row r="289" ht="35" customHeight="1" spans="1:16">
      <c r="A289" s="19">
        <v>23</v>
      </c>
      <c r="B289" s="19" t="s">
        <v>787</v>
      </c>
      <c r="C289" s="19" t="s">
        <v>788</v>
      </c>
      <c r="D289" s="19" t="s">
        <v>87</v>
      </c>
      <c r="E289" s="19">
        <v>3</v>
      </c>
      <c r="F289" s="19">
        <v>270</v>
      </c>
      <c r="G289" s="19">
        <v>270</v>
      </c>
      <c r="H289" s="19">
        <v>0</v>
      </c>
      <c r="I289" s="99" t="s">
        <v>44</v>
      </c>
      <c r="J289" s="99" t="s">
        <v>44</v>
      </c>
      <c r="K289" s="19" t="s">
        <v>739</v>
      </c>
      <c r="L289" s="99" t="s">
        <v>44</v>
      </c>
      <c r="M289" s="99" t="s">
        <v>44</v>
      </c>
      <c r="N289" s="99" t="s">
        <v>44</v>
      </c>
      <c r="O289" s="99" t="s">
        <v>44</v>
      </c>
      <c r="P289" s="19"/>
    </row>
    <row r="290" ht="35" customHeight="1" spans="1:16">
      <c r="A290" s="19">
        <v>24</v>
      </c>
      <c r="B290" s="19" t="s">
        <v>789</v>
      </c>
      <c r="C290" s="19" t="s">
        <v>790</v>
      </c>
      <c r="D290" s="19" t="s">
        <v>73</v>
      </c>
      <c r="E290" s="19">
        <v>3</v>
      </c>
      <c r="F290" s="19">
        <v>135</v>
      </c>
      <c r="G290" s="19">
        <v>135</v>
      </c>
      <c r="H290" s="19">
        <v>0</v>
      </c>
      <c r="I290" s="99" t="s">
        <v>44</v>
      </c>
      <c r="J290" s="99" t="s">
        <v>44</v>
      </c>
      <c r="K290" s="19" t="s">
        <v>739</v>
      </c>
      <c r="L290" s="99" t="s">
        <v>44</v>
      </c>
      <c r="M290" s="99" t="s">
        <v>44</v>
      </c>
      <c r="N290" s="99" t="s">
        <v>44</v>
      </c>
      <c r="O290" s="99" t="s">
        <v>44</v>
      </c>
      <c r="P290" s="19"/>
    </row>
    <row r="291" ht="35" customHeight="1" spans="1:16">
      <c r="A291" s="19">
        <v>25</v>
      </c>
      <c r="B291" s="19" t="s">
        <v>791</v>
      </c>
      <c r="C291" s="19" t="s">
        <v>792</v>
      </c>
      <c r="D291" s="19" t="s">
        <v>73</v>
      </c>
      <c r="E291" s="19">
        <v>1</v>
      </c>
      <c r="F291" s="19">
        <v>270</v>
      </c>
      <c r="G291" s="19">
        <v>270</v>
      </c>
      <c r="H291" s="19">
        <v>0</v>
      </c>
      <c r="I291" s="99" t="s">
        <v>44</v>
      </c>
      <c r="J291" s="99" t="s">
        <v>44</v>
      </c>
      <c r="K291" s="19"/>
      <c r="L291" s="99" t="s">
        <v>44</v>
      </c>
      <c r="M291" s="99" t="s">
        <v>44</v>
      </c>
      <c r="N291" s="99" t="s">
        <v>44</v>
      </c>
      <c r="O291" s="99" t="s">
        <v>44</v>
      </c>
      <c r="P291" s="19" t="s">
        <v>759</v>
      </c>
    </row>
    <row r="292" ht="35" customHeight="1" spans="1:16">
      <c r="A292" s="19">
        <v>26</v>
      </c>
      <c r="B292" s="19" t="s">
        <v>293</v>
      </c>
      <c r="C292" s="19" t="s">
        <v>203</v>
      </c>
      <c r="D292" s="19" t="s">
        <v>87</v>
      </c>
      <c r="E292" s="19">
        <v>3</v>
      </c>
      <c r="F292" s="19">
        <v>90</v>
      </c>
      <c r="G292" s="19">
        <v>90</v>
      </c>
      <c r="H292" s="19">
        <v>0</v>
      </c>
      <c r="I292" s="99" t="s">
        <v>44</v>
      </c>
      <c r="J292" s="99" t="s">
        <v>44</v>
      </c>
      <c r="K292" s="19"/>
      <c r="L292" s="99" t="s">
        <v>44</v>
      </c>
      <c r="M292" s="99" t="s">
        <v>44</v>
      </c>
      <c r="N292" s="99" t="s">
        <v>44</v>
      </c>
      <c r="O292" s="99" t="s">
        <v>44</v>
      </c>
      <c r="P292" s="19" t="s">
        <v>759</v>
      </c>
    </row>
    <row r="293" ht="35" customHeight="1" spans="1:16">
      <c r="A293" s="19">
        <v>27</v>
      </c>
      <c r="B293" s="19" t="s">
        <v>566</v>
      </c>
      <c r="C293" s="19" t="s">
        <v>793</v>
      </c>
      <c r="D293" s="19" t="s">
        <v>87</v>
      </c>
      <c r="E293" s="19">
        <v>3</v>
      </c>
      <c r="F293" s="19">
        <v>60</v>
      </c>
      <c r="G293" s="19">
        <v>60</v>
      </c>
      <c r="H293" s="19">
        <v>0</v>
      </c>
      <c r="I293" s="99" t="s">
        <v>44</v>
      </c>
      <c r="J293" s="99" t="s">
        <v>44</v>
      </c>
      <c r="K293" s="19" t="s">
        <v>739</v>
      </c>
      <c r="L293" s="99" t="s">
        <v>44</v>
      </c>
      <c r="M293" s="99" t="s">
        <v>44</v>
      </c>
      <c r="N293" s="99" t="s">
        <v>44</v>
      </c>
      <c r="O293" s="99" t="s">
        <v>44</v>
      </c>
      <c r="P293" s="19"/>
    </row>
    <row r="294" ht="35" customHeight="1" spans="1:16">
      <c r="A294" s="19">
        <v>28</v>
      </c>
      <c r="B294" s="19" t="s">
        <v>794</v>
      </c>
      <c r="C294" s="19" t="s">
        <v>795</v>
      </c>
      <c r="D294" s="19" t="s">
        <v>73</v>
      </c>
      <c r="E294" s="19">
        <v>2</v>
      </c>
      <c r="F294" s="19">
        <v>14</v>
      </c>
      <c r="G294" s="19">
        <v>14</v>
      </c>
      <c r="H294" s="19">
        <v>0</v>
      </c>
      <c r="I294" s="99" t="s">
        <v>44</v>
      </c>
      <c r="J294" s="99" t="s">
        <v>44</v>
      </c>
      <c r="K294" s="19" t="s">
        <v>739</v>
      </c>
      <c r="L294" s="99" t="s">
        <v>44</v>
      </c>
      <c r="M294" s="99" t="s">
        <v>44</v>
      </c>
      <c r="N294" s="99" t="s">
        <v>44</v>
      </c>
      <c r="O294" s="99" t="s">
        <v>44</v>
      </c>
      <c r="P294" s="19"/>
    </row>
    <row r="295" ht="35" customHeight="1" spans="1:16">
      <c r="A295" s="19">
        <v>29</v>
      </c>
      <c r="B295" s="19" t="s">
        <v>796</v>
      </c>
      <c r="C295" s="19" t="s">
        <v>797</v>
      </c>
      <c r="D295" s="19" t="s">
        <v>73</v>
      </c>
      <c r="E295" s="19">
        <v>1</v>
      </c>
      <c r="F295" s="19">
        <v>1500</v>
      </c>
      <c r="G295" s="19">
        <v>1500</v>
      </c>
      <c r="H295" s="19">
        <v>0</v>
      </c>
      <c r="I295" s="99" t="s">
        <v>44</v>
      </c>
      <c r="J295" s="99" t="s">
        <v>44</v>
      </c>
      <c r="K295" s="19"/>
      <c r="L295" s="99" t="s">
        <v>44</v>
      </c>
      <c r="M295" s="99" t="s">
        <v>44</v>
      </c>
      <c r="N295" s="99" t="s">
        <v>44</v>
      </c>
      <c r="O295" s="99" t="s">
        <v>44</v>
      </c>
      <c r="P295" s="19" t="s">
        <v>798</v>
      </c>
    </row>
    <row r="296" ht="35" customHeight="1" spans="1:16">
      <c r="A296" s="19">
        <v>30</v>
      </c>
      <c r="B296" s="19" t="s">
        <v>799</v>
      </c>
      <c r="C296" s="19" t="s">
        <v>800</v>
      </c>
      <c r="D296" s="19" t="s">
        <v>87</v>
      </c>
      <c r="E296" s="19">
        <v>1</v>
      </c>
      <c r="F296" s="19">
        <v>73</v>
      </c>
      <c r="G296" s="19">
        <v>73</v>
      </c>
      <c r="H296" s="19">
        <v>0</v>
      </c>
      <c r="I296" s="99" t="s">
        <v>44</v>
      </c>
      <c r="J296" s="99" t="s">
        <v>44</v>
      </c>
      <c r="K296" s="19"/>
      <c r="L296" s="99" t="s">
        <v>44</v>
      </c>
      <c r="M296" s="99" t="s">
        <v>44</v>
      </c>
      <c r="N296" s="99" t="s">
        <v>44</v>
      </c>
      <c r="O296" s="99" t="s">
        <v>44</v>
      </c>
      <c r="P296" s="19" t="s">
        <v>798</v>
      </c>
    </row>
    <row r="297" ht="35" customHeight="1" spans="1:16">
      <c r="A297" s="19">
        <v>31</v>
      </c>
      <c r="B297" s="19" t="s">
        <v>801</v>
      </c>
      <c r="C297" s="19" t="s">
        <v>802</v>
      </c>
      <c r="D297" s="19" t="s">
        <v>73</v>
      </c>
      <c r="E297" s="19">
        <v>1</v>
      </c>
      <c r="F297" s="19">
        <v>70</v>
      </c>
      <c r="G297" s="19">
        <v>70</v>
      </c>
      <c r="H297" s="19">
        <v>0</v>
      </c>
      <c r="I297" s="99" t="s">
        <v>44</v>
      </c>
      <c r="J297" s="99" t="s">
        <v>44</v>
      </c>
      <c r="K297" s="19"/>
      <c r="L297" s="99" t="s">
        <v>44</v>
      </c>
      <c r="M297" s="99" t="s">
        <v>44</v>
      </c>
      <c r="N297" s="99" t="s">
        <v>44</v>
      </c>
      <c r="O297" s="99" t="s">
        <v>44</v>
      </c>
      <c r="P297" s="19" t="s">
        <v>798</v>
      </c>
    </row>
    <row r="298" ht="35" customHeight="1" spans="1:16">
      <c r="A298" s="19">
        <v>32</v>
      </c>
      <c r="B298" s="19" t="s">
        <v>803</v>
      </c>
      <c r="C298" s="19" t="s">
        <v>804</v>
      </c>
      <c r="D298" s="19" t="s">
        <v>73</v>
      </c>
      <c r="E298" s="19">
        <v>1</v>
      </c>
      <c r="F298" s="19">
        <v>15</v>
      </c>
      <c r="G298" s="19">
        <v>15</v>
      </c>
      <c r="H298" s="19">
        <v>0</v>
      </c>
      <c r="I298" s="99" t="s">
        <v>44</v>
      </c>
      <c r="J298" s="99" t="s">
        <v>44</v>
      </c>
      <c r="K298" s="19" t="s">
        <v>739</v>
      </c>
      <c r="L298" s="99" t="s">
        <v>44</v>
      </c>
      <c r="M298" s="99" t="s">
        <v>44</v>
      </c>
      <c r="N298" s="99" t="s">
        <v>44</v>
      </c>
      <c r="O298" s="99" t="s">
        <v>44</v>
      </c>
      <c r="P298" s="19"/>
    </row>
    <row r="299" ht="35" customHeight="1" spans="1:16">
      <c r="A299" s="19">
        <v>33</v>
      </c>
      <c r="B299" s="19" t="s">
        <v>805</v>
      </c>
      <c r="C299" s="19"/>
      <c r="D299" s="19" t="s">
        <v>73</v>
      </c>
      <c r="E299" s="19">
        <v>1</v>
      </c>
      <c r="F299" s="19">
        <v>1.9</v>
      </c>
      <c r="G299" s="19">
        <v>1.9</v>
      </c>
      <c r="H299" s="19">
        <v>0</v>
      </c>
      <c r="I299" s="99" t="s">
        <v>44</v>
      </c>
      <c r="J299" s="99" t="s">
        <v>44</v>
      </c>
      <c r="K299" s="19" t="s">
        <v>739</v>
      </c>
      <c r="L299" s="99" t="s">
        <v>44</v>
      </c>
      <c r="M299" s="99" t="s">
        <v>44</v>
      </c>
      <c r="N299" s="99" t="s">
        <v>44</v>
      </c>
      <c r="O299" s="99" t="s">
        <v>44</v>
      </c>
      <c r="P299" s="19"/>
    </row>
    <row r="300" ht="35" customHeight="1" spans="1:16">
      <c r="A300" s="19">
        <v>34</v>
      </c>
      <c r="B300" s="19" t="s">
        <v>806</v>
      </c>
      <c r="C300" s="19"/>
      <c r="D300" s="19" t="s">
        <v>73</v>
      </c>
      <c r="E300" s="19">
        <v>4</v>
      </c>
      <c r="F300" s="19">
        <v>8</v>
      </c>
      <c r="G300" s="19">
        <v>8</v>
      </c>
      <c r="H300" s="19">
        <v>0</v>
      </c>
      <c r="I300" s="99" t="s">
        <v>44</v>
      </c>
      <c r="J300" s="99" t="s">
        <v>44</v>
      </c>
      <c r="K300" s="19" t="s">
        <v>739</v>
      </c>
      <c r="L300" s="99" t="s">
        <v>44</v>
      </c>
      <c r="M300" s="99" t="s">
        <v>44</v>
      </c>
      <c r="N300" s="99" t="s">
        <v>44</v>
      </c>
      <c r="O300" s="99" t="s">
        <v>44</v>
      </c>
      <c r="P300" s="19"/>
    </row>
    <row r="301" ht="35" customHeight="1" spans="1:16">
      <c r="A301" s="19">
        <v>35</v>
      </c>
      <c r="B301" s="19" t="s">
        <v>807</v>
      </c>
      <c r="C301" s="19"/>
      <c r="D301" s="19" t="s">
        <v>73</v>
      </c>
      <c r="E301" s="19">
        <v>1</v>
      </c>
      <c r="F301" s="19">
        <v>4.2</v>
      </c>
      <c r="G301" s="19">
        <v>4.2</v>
      </c>
      <c r="H301" s="19">
        <v>0</v>
      </c>
      <c r="I301" s="99" t="s">
        <v>44</v>
      </c>
      <c r="J301" s="99" t="s">
        <v>44</v>
      </c>
      <c r="K301" s="19" t="s">
        <v>739</v>
      </c>
      <c r="L301" s="99" t="s">
        <v>44</v>
      </c>
      <c r="M301" s="99" t="s">
        <v>44</v>
      </c>
      <c r="N301" s="99" t="s">
        <v>44</v>
      </c>
      <c r="O301" s="99" t="s">
        <v>44</v>
      </c>
      <c r="P301" s="19"/>
    </row>
    <row r="302" ht="35" customHeight="1" spans="1:16">
      <c r="A302" s="19">
        <v>36</v>
      </c>
      <c r="B302" s="19" t="s">
        <v>808</v>
      </c>
      <c r="C302" s="19"/>
      <c r="D302" s="19" t="s">
        <v>73</v>
      </c>
      <c r="E302" s="19">
        <v>1</v>
      </c>
      <c r="F302" s="19">
        <v>1</v>
      </c>
      <c r="G302" s="19">
        <v>1</v>
      </c>
      <c r="H302" s="19">
        <v>0</v>
      </c>
      <c r="I302" s="99" t="s">
        <v>44</v>
      </c>
      <c r="J302" s="99" t="s">
        <v>44</v>
      </c>
      <c r="K302" s="19" t="s">
        <v>739</v>
      </c>
      <c r="L302" s="99" t="s">
        <v>44</v>
      </c>
      <c r="M302" s="99" t="s">
        <v>44</v>
      </c>
      <c r="N302" s="99" t="s">
        <v>44</v>
      </c>
      <c r="O302" s="99" t="s">
        <v>44</v>
      </c>
      <c r="P302" s="19"/>
    </row>
    <row r="303" ht="35" customHeight="1" spans="1:16">
      <c r="A303" s="19">
        <v>37</v>
      </c>
      <c r="B303" s="19" t="s">
        <v>809</v>
      </c>
      <c r="C303" s="19"/>
      <c r="D303" s="19" t="s">
        <v>73</v>
      </c>
      <c r="E303" s="19">
        <v>1</v>
      </c>
      <c r="F303" s="19">
        <v>3.3</v>
      </c>
      <c r="G303" s="19">
        <v>3.3</v>
      </c>
      <c r="H303" s="19">
        <v>0</v>
      </c>
      <c r="I303" s="99" t="s">
        <v>44</v>
      </c>
      <c r="J303" s="99" t="s">
        <v>44</v>
      </c>
      <c r="K303" s="19" t="s">
        <v>739</v>
      </c>
      <c r="L303" s="99" t="s">
        <v>44</v>
      </c>
      <c r="M303" s="99" t="s">
        <v>44</v>
      </c>
      <c r="N303" s="99" t="s">
        <v>44</v>
      </c>
      <c r="O303" s="99" t="s">
        <v>44</v>
      </c>
      <c r="P303" s="19"/>
    </row>
    <row r="304" ht="35" customHeight="1" spans="1:16">
      <c r="A304" s="19">
        <v>38</v>
      </c>
      <c r="B304" s="19" t="s">
        <v>810</v>
      </c>
      <c r="C304" s="19"/>
      <c r="D304" s="19" t="s">
        <v>73</v>
      </c>
      <c r="E304" s="19">
        <v>1</v>
      </c>
      <c r="F304" s="19">
        <v>2.3</v>
      </c>
      <c r="G304" s="19">
        <v>2.3</v>
      </c>
      <c r="H304" s="19">
        <v>0</v>
      </c>
      <c r="I304" s="99" t="s">
        <v>44</v>
      </c>
      <c r="J304" s="99" t="s">
        <v>44</v>
      </c>
      <c r="K304" s="19" t="s">
        <v>739</v>
      </c>
      <c r="L304" s="99" t="s">
        <v>44</v>
      </c>
      <c r="M304" s="99" t="s">
        <v>44</v>
      </c>
      <c r="N304" s="99" t="s">
        <v>44</v>
      </c>
      <c r="O304" s="99" t="s">
        <v>44</v>
      </c>
      <c r="P304" s="19"/>
    </row>
    <row r="305" ht="35" customHeight="1" spans="1:16">
      <c r="A305" s="19">
        <v>39</v>
      </c>
      <c r="B305" s="19" t="s">
        <v>811</v>
      </c>
      <c r="C305" s="19"/>
      <c r="D305" s="19" t="s">
        <v>73</v>
      </c>
      <c r="E305" s="19">
        <v>1</v>
      </c>
      <c r="F305" s="19">
        <v>1.2</v>
      </c>
      <c r="G305" s="19">
        <v>1.2</v>
      </c>
      <c r="H305" s="19">
        <v>0</v>
      </c>
      <c r="I305" s="99" t="s">
        <v>44</v>
      </c>
      <c r="J305" s="99" t="s">
        <v>44</v>
      </c>
      <c r="K305" s="19" t="s">
        <v>739</v>
      </c>
      <c r="L305" s="99" t="s">
        <v>44</v>
      </c>
      <c r="M305" s="99" t="s">
        <v>44</v>
      </c>
      <c r="N305" s="99" t="s">
        <v>44</v>
      </c>
      <c r="O305" s="99" t="s">
        <v>44</v>
      </c>
      <c r="P305" s="19"/>
    </row>
    <row r="306" ht="35" customHeight="1" spans="1:16">
      <c r="A306" s="19">
        <v>40</v>
      </c>
      <c r="B306" s="19" t="s">
        <v>812</v>
      </c>
      <c r="C306" s="19"/>
      <c r="D306" s="19" t="s">
        <v>87</v>
      </c>
      <c r="E306" s="19">
        <v>2</v>
      </c>
      <c r="F306" s="19">
        <v>80</v>
      </c>
      <c r="G306" s="19">
        <v>80</v>
      </c>
      <c r="H306" s="19">
        <v>0</v>
      </c>
      <c r="I306" s="99" t="s">
        <v>44</v>
      </c>
      <c r="J306" s="99" t="s">
        <v>44</v>
      </c>
      <c r="K306" s="19" t="s">
        <v>739</v>
      </c>
      <c r="L306" s="99" t="s">
        <v>44</v>
      </c>
      <c r="M306" s="99" t="s">
        <v>44</v>
      </c>
      <c r="N306" s="99" t="s">
        <v>44</v>
      </c>
      <c r="O306" s="99" t="s">
        <v>44</v>
      </c>
      <c r="P306" s="19"/>
    </row>
    <row r="307" ht="35" customHeight="1" spans="1:16">
      <c r="A307" s="19">
        <v>41</v>
      </c>
      <c r="B307" s="19" t="s">
        <v>813</v>
      </c>
      <c r="C307" s="19" t="s">
        <v>814</v>
      </c>
      <c r="D307" s="19" t="s">
        <v>87</v>
      </c>
      <c r="E307" s="19">
        <v>1</v>
      </c>
      <c r="F307" s="19">
        <v>300</v>
      </c>
      <c r="G307" s="19">
        <v>0</v>
      </c>
      <c r="H307" s="19">
        <v>0</v>
      </c>
      <c r="I307" s="99" t="s">
        <v>44</v>
      </c>
      <c r="J307" s="99" t="s">
        <v>44</v>
      </c>
      <c r="K307" s="19"/>
      <c r="L307" s="99" t="s">
        <v>44</v>
      </c>
      <c r="M307" s="99" t="s">
        <v>44</v>
      </c>
      <c r="N307" s="99" t="s">
        <v>44</v>
      </c>
      <c r="O307" s="99" t="s">
        <v>44</v>
      </c>
      <c r="P307" s="19" t="s">
        <v>798</v>
      </c>
    </row>
    <row r="308" ht="35" customHeight="1" spans="1:16">
      <c r="A308" s="19">
        <v>42</v>
      </c>
      <c r="B308" s="19" t="s">
        <v>815</v>
      </c>
      <c r="C308" s="19" t="s">
        <v>816</v>
      </c>
      <c r="D308" s="19" t="s">
        <v>73</v>
      </c>
      <c r="E308" s="19">
        <v>2</v>
      </c>
      <c r="F308" s="19">
        <v>1050</v>
      </c>
      <c r="G308" s="19">
        <v>1050</v>
      </c>
      <c r="H308" s="19">
        <v>0</v>
      </c>
      <c r="I308" s="99" t="s">
        <v>44</v>
      </c>
      <c r="J308" s="99" t="s">
        <v>44</v>
      </c>
      <c r="K308" s="19"/>
      <c r="L308" s="99" t="s">
        <v>44</v>
      </c>
      <c r="M308" s="99" t="s">
        <v>44</v>
      </c>
      <c r="N308" s="99" t="s">
        <v>44</v>
      </c>
      <c r="O308" s="99" t="s">
        <v>44</v>
      </c>
      <c r="P308" s="19" t="s">
        <v>798</v>
      </c>
    </row>
    <row r="309" ht="35" customHeight="1" spans="1:16">
      <c r="A309" s="19">
        <v>43</v>
      </c>
      <c r="B309" s="19" t="s">
        <v>817</v>
      </c>
      <c r="C309" s="19" t="s">
        <v>818</v>
      </c>
      <c r="D309" s="19" t="s">
        <v>819</v>
      </c>
      <c r="E309" s="19">
        <v>200</v>
      </c>
      <c r="F309" s="19">
        <v>32</v>
      </c>
      <c r="G309" s="19">
        <v>32</v>
      </c>
      <c r="H309" s="19">
        <v>0</v>
      </c>
      <c r="I309" s="99" t="s">
        <v>44</v>
      </c>
      <c r="J309" s="99" t="s">
        <v>44</v>
      </c>
      <c r="K309" s="19" t="s">
        <v>739</v>
      </c>
      <c r="L309" s="99" t="s">
        <v>44</v>
      </c>
      <c r="M309" s="99" t="s">
        <v>44</v>
      </c>
      <c r="N309" s="99" t="s">
        <v>44</v>
      </c>
      <c r="O309" s="99" t="s">
        <v>44</v>
      </c>
      <c r="P309" s="19"/>
    </row>
    <row r="310" ht="35" customHeight="1" spans="1:16">
      <c r="A310" s="19">
        <v>44</v>
      </c>
      <c r="B310" s="19" t="s">
        <v>820</v>
      </c>
      <c r="C310" s="19" t="s">
        <v>821</v>
      </c>
      <c r="D310" s="19" t="s">
        <v>822</v>
      </c>
      <c r="E310" s="19">
        <v>350</v>
      </c>
      <c r="F310" s="19">
        <v>10.5</v>
      </c>
      <c r="G310" s="19">
        <v>10.5</v>
      </c>
      <c r="H310" s="19">
        <v>0</v>
      </c>
      <c r="I310" s="99" t="s">
        <v>44</v>
      </c>
      <c r="J310" s="99" t="s">
        <v>44</v>
      </c>
      <c r="K310" s="19" t="s">
        <v>739</v>
      </c>
      <c r="L310" s="99" t="s">
        <v>44</v>
      </c>
      <c r="M310" s="99" t="s">
        <v>44</v>
      </c>
      <c r="N310" s="99" t="s">
        <v>44</v>
      </c>
      <c r="O310" s="99" t="s">
        <v>44</v>
      </c>
      <c r="P310" s="19"/>
    </row>
    <row r="311" ht="35" customHeight="1" spans="1:16">
      <c r="A311" s="19">
        <v>45</v>
      </c>
      <c r="B311" s="19" t="s">
        <v>823</v>
      </c>
      <c r="C311" s="19" t="s">
        <v>824</v>
      </c>
      <c r="D311" s="19" t="s">
        <v>87</v>
      </c>
      <c r="E311" s="19">
        <v>1</v>
      </c>
      <c r="F311" s="19">
        <v>1239</v>
      </c>
      <c r="G311" s="19">
        <v>160</v>
      </c>
      <c r="H311" s="19">
        <v>0</v>
      </c>
      <c r="I311" s="99" t="s">
        <v>44</v>
      </c>
      <c r="J311" s="99" t="s">
        <v>44</v>
      </c>
      <c r="K311" s="19"/>
      <c r="L311" s="99" t="s">
        <v>44</v>
      </c>
      <c r="M311" s="99" t="s">
        <v>44</v>
      </c>
      <c r="N311" s="99" t="s">
        <v>44</v>
      </c>
      <c r="O311" s="99" t="s">
        <v>44</v>
      </c>
      <c r="P311" s="19" t="s">
        <v>727</v>
      </c>
    </row>
    <row r="312" ht="35" customHeight="1" spans="1:16">
      <c r="A312" s="19">
        <v>46</v>
      </c>
      <c r="B312" s="19" t="s">
        <v>825</v>
      </c>
      <c r="C312" s="19" t="s">
        <v>826</v>
      </c>
      <c r="D312" s="19" t="s">
        <v>827</v>
      </c>
      <c r="E312" s="19">
        <v>120</v>
      </c>
      <c r="F312" s="19">
        <v>1750</v>
      </c>
      <c r="G312" s="19">
        <v>1750</v>
      </c>
      <c r="H312" s="19">
        <v>0</v>
      </c>
      <c r="I312" s="99" t="s">
        <v>44</v>
      </c>
      <c r="J312" s="99" t="s">
        <v>44</v>
      </c>
      <c r="K312" s="19"/>
      <c r="L312" s="99" t="s">
        <v>44</v>
      </c>
      <c r="M312" s="99" t="s">
        <v>44</v>
      </c>
      <c r="N312" s="99" t="s">
        <v>44</v>
      </c>
      <c r="O312" s="99" t="s">
        <v>44</v>
      </c>
      <c r="P312" s="19"/>
    </row>
    <row r="313" ht="35" customHeight="1" spans="1:16">
      <c r="A313" s="388" t="s">
        <v>665</v>
      </c>
      <c r="B313" s="389" t="s">
        <v>666</v>
      </c>
      <c r="C313" s="394"/>
      <c r="D313" s="395"/>
      <c r="E313" s="396"/>
      <c r="F313" s="393">
        <f t="shared" ref="F313:H313" si="16">F314</f>
        <v>13948.6</v>
      </c>
      <c r="G313" s="393">
        <f t="shared" si="16"/>
        <v>7691.6</v>
      </c>
      <c r="H313" s="393">
        <f t="shared" si="16"/>
        <v>1300</v>
      </c>
      <c r="I313" s="393"/>
      <c r="J313" s="393">
        <f t="shared" ref="J313:N313" si="17">J314</f>
        <v>0</v>
      </c>
      <c r="K313" s="393"/>
      <c r="L313" s="393">
        <f t="shared" si="17"/>
        <v>500</v>
      </c>
      <c r="M313" s="393"/>
      <c r="N313" s="393">
        <f t="shared" si="17"/>
        <v>800</v>
      </c>
      <c r="O313" s="397"/>
      <c r="P313" s="398"/>
    </row>
    <row r="314" ht="35" customHeight="1" spans="1:16">
      <c r="A314" s="388"/>
      <c r="B314" s="389" t="s">
        <v>667</v>
      </c>
      <c r="C314" s="394"/>
      <c r="D314" s="395"/>
      <c r="E314" s="396"/>
      <c r="F314" s="393">
        <f t="shared" ref="F314:H314" si="18">SUM(F315:F320)</f>
        <v>13948.6</v>
      </c>
      <c r="G314" s="393">
        <f t="shared" si="18"/>
        <v>7691.6</v>
      </c>
      <c r="H314" s="393">
        <f t="shared" si="18"/>
        <v>1300</v>
      </c>
      <c r="I314" s="393"/>
      <c r="J314" s="393">
        <f t="shared" ref="J314:N314" si="19">SUM(J315:J320)</f>
        <v>0</v>
      </c>
      <c r="K314" s="393"/>
      <c r="L314" s="393">
        <f t="shared" si="19"/>
        <v>500</v>
      </c>
      <c r="M314" s="393"/>
      <c r="N314" s="393">
        <f t="shared" si="19"/>
        <v>800</v>
      </c>
      <c r="O314" s="397"/>
      <c r="P314" s="398"/>
    </row>
    <row r="315" ht="35" customHeight="1" spans="1:16">
      <c r="A315" s="19" t="s">
        <v>70</v>
      </c>
      <c r="B315" s="19" t="s">
        <v>828</v>
      </c>
      <c r="C315" s="19"/>
      <c r="D315" s="367"/>
      <c r="E315" s="19"/>
      <c r="F315" s="20">
        <v>100</v>
      </c>
      <c r="G315" s="20">
        <v>100</v>
      </c>
      <c r="H315" s="20">
        <v>0</v>
      </c>
      <c r="I315" s="99" t="s">
        <v>44</v>
      </c>
      <c r="J315" s="99" t="s">
        <v>44</v>
      </c>
      <c r="K315" s="99" t="s">
        <v>44</v>
      </c>
      <c r="L315" s="99" t="s">
        <v>44</v>
      </c>
      <c r="M315" s="99" t="s">
        <v>44</v>
      </c>
      <c r="N315" s="99" t="s">
        <v>44</v>
      </c>
      <c r="O315" s="99" t="s">
        <v>44</v>
      </c>
      <c r="P315" s="371"/>
    </row>
    <row r="316" ht="35" customHeight="1" spans="1:16">
      <c r="A316" s="19" t="s">
        <v>75</v>
      </c>
      <c r="B316" s="19" t="s">
        <v>829</v>
      </c>
      <c r="C316" s="19"/>
      <c r="D316" s="367" t="s">
        <v>384</v>
      </c>
      <c r="E316" s="19">
        <v>1</v>
      </c>
      <c r="F316" s="20">
        <v>150</v>
      </c>
      <c r="G316" s="20">
        <v>150</v>
      </c>
      <c r="H316" s="20">
        <v>0</v>
      </c>
      <c r="I316" s="99" t="s">
        <v>44</v>
      </c>
      <c r="J316" s="99" t="s">
        <v>44</v>
      </c>
      <c r="K316" s="99" t="s">
        <v>44</v>
      </c>
      <c r="L316" s="99" t="s">
        <v>44</v>
      </c>
      <c r="M316" s="99" t="s">
        <v>44</v>
      </c>
      <c r="N316" s="99" t="s">
        <v>44</v>
      </c>
      <c r="O316" s="99" t="s">
        <v>44</v>
      </c>
      <c r="P316" s="371" t="s">
        <v>830</v>
      </c>
    </row>
    <row r="317" ht="35" customHeight="1" spans="1:16">
      <c r="A317" s="19" t="s">
        <v>78</v>
      </c>
      <c r="B317" s="19" t="s">
        <v>831</v>
      </c>
      <c r="C317" s="19"/>
      <c r="D317" s="367"/>
      <c r="E317" s="19"/>
      <c r="F317" s="20">
        <v>6800</v>
      </c>
      <c r="G317" s="20">
        <v>3643</v>
      </c>
      <c r="H317" s="20">
        <v>300</v>
      </c>
      <c r="I317" s="99" t="s">
        <v>44</v>
      </c>
      <c r="J317" s="99" t="s">
        <v>44</v>
      </c>
      <c r="K317" s="99" t="s">
        <v>44</v>
      </c>
      <c r="L317" s="99" t="s">
        <v>44</v>
      </c>
      <c r="M317" s="99" t="s">
        <v>44</v>
      </c>
      <c r="N317" s="99">
        <v>300</v>
      </c>
      <c r="O317" s="99" t="s">
        <v>832</v>
      </c>
      <c r="P317" s="371"/>
    </row>
    <row r="318" ht="35" customHeight="1" spans="1:16">
      <c r="A318" s="19" t="s">
        <v>81</v>
      </c>
      <c r="B318" s="19" t="s">
        <v>833</v>
      </c>
      <c r="C318" s="19"/>
      <c r="D318" s="367"/>
      <c r="E318" s="19"/>
      <c r="F318" s="20">
        <v>98.6</v>
      </c>
      <c r="G318" s="20">
        <v>98.6</v>
      </c>
      <c r="H318" s="20">
        <v>0</v>
      </c>
      <c r="I318" s="99" t="s">
        <v>44</v>
      </c>
      <c r="J318" s="99" t="s">
        <v>44</v>
      </c>
      <c r="K318" s="99" t="s">
        <v>44</v>
      </c>
      <c r="L318" s="99" t="s">
        <v>44</v>
      </c>
      <c r="M318" s="99" t="s">
        <v>44</v>
      </c>
      <c r="N318" s="99" t="s">
        <v>44</v>
      </c>
      <c r="O318" s="99" t="s">
        <v>44</v>
      </c>
      <c r="P318" s="371" t="s">
        <v>834</v>
      </c>
    </row>
    <row r="319" ht="35" customHeight="1" spans="1:16">
      <c r="A319" s="19" t="s">
        <v>84</v>
      </c>
      <c r="B319" s="19" t="s">
        <v>835</v>
      </c>
      <c r="C319" s="19"/>
      <c r="D319" s="367"/>
      <c r="E319" s="19"/>
      <c r="F319" s="20">
        <v>1800</v>
      </c>
      <c r="G319" s="20">
        <v>200</v>
      </c>
      <c r="H319" s="20">
        <v>0</v>
      </c>
      <c r="I319" s="99" t="s">
        <v>44</v>
      </c>
      <c r="J319" s="99" t="s">
        <v>44</v>
      </c>
      <c r="K319" s="99" t="s">
        <v>44</v>
      </c>
      <c r="L319" s="99" t="s">
        <v>44</v>
      </c>
      <c r="M319" s="99" t="s">
        <v>44</v>
      </c>
      <c r="N319" s="99" t="s">
        <v>44</v>
      </c>
      <c r="O319" s="99" t="s">
        <v>44</v>
      </c>
      <c r="P319" s="371" t="s">
        <v>830</v>
      </c>
    </row>
    <row r="320" ht="35" customHeight="1" spans="1:16">
      <c r="A320" s="19" t="s">
        <v>89</v>
      </c>
      <c r="B320" s="19" t="s">
        <v>836</v>
      </c>
      <c r="C320" s="19"/>
      <c r="D320" s="367" t="s">
        <v>384</v>
      </c>
      <c r="E320" s="19">
        <v>1</v>
      </c>
      <c r="F320" s="20">
        <v>5000</v>
      </c>
      <c r="G320" s="20">
        <v>3500</v>
      </c>
      <c r="H320" s="20">
        <v>1000</v>
      </c>
      <c r="I320" s="99" t="s">
        <v>44</v>
      </c>
      <c r="J320" s="99" t="s">
        <v>44</v>
      </c>
      <c r="K320" s="99" t="s">
        <v>44</v>
      </c>
      <c r="L320" s="99">
        <v>500</v>
      </c>
      <c r="M320" s="99" t="s">
        <v>44</v>
      </c>
      <c r="N320" s="99">
        <v>500</v>
      </c>
      <c r="O320" s="99"/>
      <c r="P320" s="371"/>
    </row>
    <row r="321" ht="35" customHeight="1" spans="1:16">
      <c r="A321" s="376" t="s">
        <v>837</v>
      </c>
      <c r="B321" s="377" t="s">
        <v>41</v>
      </c>
      <c r="C321" s="399"/>
      <c r="D321" s="400"/>
      <c r="E321" s="401"/>
      <c r="F321" s="393">
        <f>F322</f>
        <v>12600</v>
      </c>
      <c r="G321" s="393">
        <f>G322</f>
        <v>12600</v>
      </c>
      <c r="H321" s="393">
        <f>H322</f>
        <v>0</v>
      </c>
      <c r="I321" s="422"/>
      <c r="J321" s="422"/>
      <c r="K321" s="422"/>
      <c r="L321" s="422"/>
      <c r="M321" s="422"/>
      <c r="N321" s="422"/>
      <c r="O321" s="422"/>
      <c r="P321" s="423"/>
    </row>
    <row r="322" ht="35" customHeight="1" spans="1:16">
      <c r="A322" s="402" t="s">
        <v>67</v>
      </c>
      <c r="B322" s="403" t="s">
        <v>21</v>
      </c>
      <c r="C322" s="399"/>
      <c r="D322" s="400"/>
      <c r="E322" s="401"/>
      <c r="F322" s="393">
        <f>SUM(F323:F324)</f>
        <v>12600</v>
      </c>
      <c r="G322" s="393">
        <f>SUM(G323:G324)</f>
        <v>12600</v>
      </c>
      <c r="H322" s="393">
        <f>SUM(H323:H324)</f>
        <v>0</v>
      </c>
      <c r="I322" s="422"/>
      <c r="J322" s="422"/>
      <c r="K322" s="422"/>
      <c r="L322" s="422"/>
      <c r="M322" s="422"/>
      <c r="N322" s="422"/>
      <c r="O322" s="422"/>
      <c r="P322" s="423"/>
    </row>
    <row r="323" ht="35" customHeight="1" spans="1:16">
      <c r="A323" s="19" t="s">
        <v>70</v>
      </c>
      <c r="B323" s="19" t="s">
        <v>838</v>
      </c>
      <c r="C323" s="19"/>
      <c r="D323" s="367" t="s">
        <v>384</v>
      </c>
      <c r="E323" s="19">
        <v>1</v>
      </c>
      <c r="F323" s="20">
        <v>10000</v>
      </c>
      <c r="G323" s="20">
        <v>10000</v>
      </c>
      <c r="H323" s="20">
        <v>0</v>
      </c>
      <c r="I323" s="20" t="s">
        <v>839</v>
      </c>
      <c r="J323" s="99" t="s">
        <v>44</v>
      </c>
      <c r="K323" s="99" t="s">
        <v>44</v>
      </c>
      <c r="L323" s="99" t="s">
        <v>44</v>
      </c>
      <c r="M323" s="99" t="s">
        <v>44</v>
      </c>
      <c r="N323" s="99" t="s">
        <v>44</v>
      </c>
      <c r="O323" s="99" t="s">
        <v>44</v>
      </c>
      <c r="P323" s="371"/>
    </row>
    <row r="324" ht="35" customHeight="1" spans="1:16">
      <c r="A324" s="19" t="s">
        <v>75</v>
      </c>
      <c r="B324" s="19" t="s">
        <v>840</v>
      </c>
      <c r="C324" s="19"/>
      <c r="D324" s="367" t="s">
        <v>384</v>
      </c>
      <c r="E324" s="19">
        <v>1</v>
      </c>
      <c r="F324" s="20">
        <v>2600</v>
      </c>
      <c r="G324" s="20">
        <v>2600</v>
      </c>
      <c r="H324" s="20">
        <v>0</v>
      </c>
      <c r="I324" s="20" t="s">
        <v>839</v>
      </c>
      <c r="J324" s="99" t="s">
        <v>44</v>
      </c>
      <c r="K324" s="99" t="s">
        <v>44</v>
      </c>
      <c r="L324" s="99" t="s">
        <v>44</v>
      </c>
      <c r="M324" s="99" t="s">
        <v>44</v>
      </c>
      <c r="N324" s="99" t="s">
        <v>44</v>
      </c>
      <c r="O324" s="99" t="s">
        <v>44</v>
      </c>
      <c r="P324" s="371"/>
    </row>
    <row r="325" ht="35" customHeight="1" spans="1:16">
      <c r="A325" s="376" t="s">
        <v>841</v>
      </c>
      <c r="B325" s="377" t="s">
        <v>42</v>
      </c>
      <c r="C325" s="348"/>
      <c r="D325" s="404"/>
      <c r="E325" s="295"/>
      <c r="F325" s="405">
        <f t="shared" ref="F325:H325" si="20">F327+F340+F344</f>
        <v>36658.05</v>
      </c>
      <c r="G325" s="405">
        <f t="shared" si="20"/>
        <v>25408.05</v>
      </c>
      <c r="H325" s="405">
        <f t="shared" si="20"/>
        <v>12.65</v>
      </c>
      <c r="I325" s="405"/>
      <c r="J325" s="405"/>
      <c r="K325" s="405"/>
      <c r="L325" s="405"/>
      <c r="M325" s="405"/>
      <c r="N325" s="405"/>
      <c r="O325" s="405"/>
      <c r="P325" s="424"/>
    </row>
    <row r="326" ht="35" customHeight="1" spans="1:16">
      <c r="A326" s="402" t="s">
        <v>67</v>
      </c>
      <c r="B326" s="403" t="s">
        <v>68</v>
      </c>
      <c r="C326" s="406"/>
      <c r="D326" s="407"/>
      <c r="E326" s="408"/>
      <c r="F326" s="264">
        <f>F327</f>
        <v>58.05</v>
      </c>
      <c r="G326" s="264">
        <f>G327</f>
        <v>58.05</v>
      </c>
      <c r="H326" s="264">
        <f>H327</f>
        <v>12.65</v>
      </c>
      <c r="I326" s="264"/>
      <c r="J326" s="264"/>
      <c r="K326" s="264"/>
      <c r="L326" s="264"/>
      <c r="M326" s="264"/>
      <c r="N326" s="264"/>
      <c r="O326" s="264"/>
      <c r="P326" s="277"/>
    </row>
    <row r="327" ht="35" customHeight="1" spans="1:16">
      <c r="A327" s="402"/>
      <c r="B327" s="403" t="s">
        <v>545</v>
      </c>
      <c r="C327" s="409"/>
      <c r="D327" s="410"/>
      <c r="E327" s="411"/>
      <c r="F327" s="39">
        <f t="shared" ref="F327:H327" si="21">SUM(F328:F338)</f>
        <v>58.05</v>
      </c>
      <c r="G327" s="39">
        <f t="shared" si="21"/>
        <v>58.05</v>
      </c>
      <c r="H327" s="39">
        <f t="shared" si="21"/>
        <v>12.65</v>
      </c>
      <c r="I327" s="39"/>
      <c r="J327" s="39"/>
      <c r="K327" s="39"/>
      <c r="L327" s="39"/>
      <c r="M327" s="39"/>
      <c r="N327" s="39"/>
      <c r="O327" s="39"/>
      <c r="P327" s="425"/>
    </row>
    <row r="328" ht="35" customHeight="1" spans="1:16">
      <c r="A328" s="19" t="s">
        <v>70</v>
      </c>
      <c r="B328" s="19" t="s">
        <v>842</v>
      </c>
      <c r="C328" s="19"/>
      <c r="D328" s="19" t="s">
        <v>87</v>
      </c>
      <c r="E328" s="19">
        <v>1</v>
      </c>
      <c r="F328" s="19">
        <v>15</v>
      </c>
      <c r="G328" s="19">
        <v>15</v>
      </c>
      <c r="H328" s="19">
        <v>0</v>
      </c>
      <c r="I328" s="19" t="s">
        <v>843</v>
      </c>
      <c r="J328" s="19" t="s">
        <v>44</v>
      </c>
      <c r="K328" s="19" t="s">
        <v>844</v>
      </c>
      <c r="L328" s="19" t="s">
        <v>44</v>
      </c>
      <c r="M328" s="19" t="s">
        <v>845</v>
      </c>
      <c r="N328" s="19" t="s">
        <v>44</v>
      </c>
      <c r="O328" s="19" t="s">
        <v>843</v>
      </c>
      <c r="P328" s="19" t="s">
        <v>846</v>
      </c>
    </row>
    <row r="329" ht="35" customHeight="1" spans="1:16">
      <c r="A329" s="19" t="s">
        <v>75</v>
      </c>
      <c r="B329" s="19" t="s">
        <v>660</v>
      </c>
      <c r="C329" s="19" t="s">
        <v>847</v>
      </c>
      <c r="D329" s="19" t="s">
        <v>73</v>
      </c>
      <c r="E329" s="19">
        <v>6</v>
      </c>
      <c r="F329" s="19">
        <v>3.3</v>
      </c>
      <c r="G329" s="19">
        <v>3.3</v>
      </c>
      <c r="H329" s="19">
        <v>0</v>
      </c>
      <c r="I329" s="19" t="s">
        <v>848</v>
      </c>
      <c r="J329" s="19" t="s">
        <v>44</v>
      </c>
      <c r="K329" s="19" t="s">
        <v>849</v>
      </c>
      <c r="L329" s="19" t="s">
        <v>44</v>
      </c>
      <c r="M329" s="19" t="s">
        <v>850</v>
      </c>
      <c r="N329" s="19" t="s">
        <v>44</v>
      </c>
      <c r="O329" s="19" t="s">
        <v>848</v>
      </c>
      <c r="P329" s="19" t="s">
        <v>851</v>
      </c>
    </row>
    <row r="330" ht="35" customHeight="1" spans="1:16">
      <c r="A330" s="19" t="s">
        <v>78</v>
      </c>
      <c r="B330" s="19" t="s">
        <v>852</v>
      </c>
      <c r="C330" s="19" t="s">
        <v>853</v>
      </c>
      <c r="D330" s="19" t="s">
        <v>73</v>
      </c>
      <c r="E330" s="19">
        <v>1</v>
      </c>
      <c r="F330" s="19">
        <v>4</v>
      </c>
      <c r="G330" s="19">
        <v>4</v>
      </c>
      <c r="H330" s="19">
        <v>4</v>
      </c>
      <c r="I330" s="19" t="s">
        <v>854</v>
      </c>
      <c r="J330" s="19" t="s">
        <v>44</v>
      </c>
      <c r="K330" s="19" t="s">
        <v>855</v>
      </c>
      <c r="L330" s="19" t="s">
        <v>44</v>
      </c>
      <c r="M330" s="19" t="s">
        <v>856</v>
      </c>
      <c r="N330" s="19">
        <v>1.3</v>
      </c>
      <c r="O330" s="19" t="s">
        <v>857</v>
      </c>
      <c r="P330" s="19"/>
    </row>
    <row r="331" ht="35" customHeight="1" spans="1:16">
      <c r="A331" s="19" t="s">
        <v>81</v>
      </c>
      <c r="B331" s="19" t="s">
        <v>858</v>
      </c>
      <c r="C331" s="19" t="s">
        <v>859</v>
      </c>
      <c r="D331" s="19" t="s">
        <v>73</v>
      </c>
      <c r="E331" s="19">
        <v>1</v>
      </c>
      <c r="F331" s="19">
        <v>0.65</v>
      </c>
      <c r="G331" s="19">
        <v>0.65</v>
      </c>
      <c r="H331" s="19">
        <v>0.65</v>
      </c>
      <c r="I331" s="19" t="s">
        <v>854</v>
      </c>
      <c r="J331" s="19" t="s">
        <v>44</v>
      </c>
      <c r="K331" s="19" t="s">
        <v>855</v>
      </c>
      <c r="L331" s="19" t="s">
        <v>44</v>
      </c>
      <c r="M331" s="19" t="s">
        <v>856</v>
      </c>
      <c r="N331" s="19">
        <v>0.65</v>
      </c>
      <c r="O331" s="19" t="s">
        <v>860</v>
      </c>
      <c r="P331" s="19" t="s">
        <v>861</v>
      </c>
    </row>
    <row r="332" ht="35" customHeight="1" spans="1:16">
      <c r="A332" s="19" t="s">
        <v>84</v>
      </c>
      <c r="B332" s="19" t="s">
        <v>862</v>
      </c>
      <c r="C332" s="19" t="s">
        <v>863</v>
      </c>
      <c r="D332" s="19" t="s">
        <v>73</v>
      </c>
      <c r="E332" s="19">
        <v>2</v>
      </c>
      <c r="F332" s="19">
        <v>1.8</v>
      </c>
      <c r="G332" s="19">
        <v>1.8</v>
      </c>
      <c r="H332" s="19">
        <v>1.8</v>
      </c>
      <c r="I332" s="19" t="s">
        <v>856</v>
      </c>
      <c r="J332" s="19" t="s">
        <v>44</v>
      </c>
      <c r="K332" s="19" t="s">
        <v>855</v>
      </c>
      <c r="L332" s="19" t="s">
        <v>44</v>
      </c>
      <c r="M332" s="19" t="s">
        <v>864</v>
      </c>
      <c r="N332" s="19" t="s">
        <v>44</v>
      </c>
      <c r="O332" s="19" t="s">
        <v>856</v>
      </c>
      <c r="P332" s="19"/>
    </row>
    <row r="333" ht="35" customHeight="1" spans="1:16">
      <c r="A333" s="19" t="s">
        <v>89</v>
      </c>
      <c r="B333" s="19" t="s">
        <v>865</v>
      </c>
      <c r="C333" s="19"/>
      <c r="D333" s="19" t="s">
        <v>73</v>
      </c>
      <c r="E333" s="19">
        <v>1</v>
      </c>
      <c r="F333" s="19">
        <v>15</v>
      </c>
      <c r="G333" s="19">
        <v>15</v>
      </c>
      <c r="H333" s="19">
        <v>0</v>
      </c>
      <c r="I333" s="19" t="s">
        <v>856</v>
      </c>
      <c r="J333" s="19" t="s">
        <v>44</v>
      </c>
      <c r="K333" s="19" t="s">
        <v>855</v>
      </c>
      <c r="L333" s="19" t="s">
        <v>44</v>
      </c>
      <c r="M333" s="19" t="s">
        <v>864</v>
      </c>
      <c r="N333" s="19" t="s">
        <v>44</v>
      </c>
      <c r="O333" s="19" t="s">
        <v>856</v>
      </c>
      <c r="P333" s="19" t="s">
        <v>866</v>
      </c>
    </row>
    <row r="334" ht="35" customHeight="1" spans="1:16">
      <c r="A334" s="19" t="s">
        <v>93</v>
      </c>
      <c r="B334" s="19" t="s">
        <v>867</v>
      </c>
      <c r="C334" s="19" t="s">
        <v>868</v>
      </c>
      <c r="D334" s="19" t="s">
        <v>73</v>
      </c>
      <c r="E334" s="19">
        <v>2</v>
      </c>
      <c r="F334" s="19">
        <v>3.2</v>
      </c>
      <c r="G334" s="19">
        <v>3.2</v>
      </c>
      <c r="H334" s="19">
        <v>3.2</v>
      </c>
      <c r="I334" s="19" t="s">
        <v>856</v>
      </c>
      <c r="J334" s="19" t="s">
        <v>44</v>
      </c>
      <c r="K334" s="19" t="s">
        <v>855</v>
      </c>
      <c r="L334" s="19" t="s">
        <v>44</v>
      </c>
      <c r="M334" s="19" t="s">
        <v>864</v>
      </c>
      <c r="N334" s="19" t="s">
        <v>44</v>
      </c>
      <c r="O334" s="19" t="s">
        <v>856</v>
      </c>
      <c r="P334" s="19"/>
    </row>
    <row r="335" ht="35" customHeight="1" spans="1:16">
      <c r="A335" s="19" t="s">
        <v>97</v>
      </c>
      <c r="B335" s="19" t="s">
        <v>869</v>
      </c>
      <c r="C335" s="19" t="s">
        <v>870</v>
      </c>
      <c r="D335" s="19" t="s">
        <v>73</v>
      </c>
      <c r="E335" s="19">
        <v>2</v>
      </c>
      <c r="F335" s="19">
        <v>3</v>
      </c>
      <c r="G335" s="19">
        <v>3</v>
      </c>
      <c r="H335" s="19">
        <v>3</v>
      </c>
      <c r="I335" s="19" t="s">
        <v>856</v>
      </c>
      <c r="J335" s="19" t="s">
        <v>44</v>
      </c>
      <c r="K335" s="19" t="s">
        <v>855</v>
      </c>
      <c r="L335" s="19" t="s">
        <v>44</v>
      </c>
      <c r="M335" s="19" t="s">
        <v>864</v>
      </c>
      <c r="N335" s="19" t="s">
        <v>44</v>
      </c>
      <c r="O335" s="19" t="s">
        <v>856</v>
      </c>
      <c r="P335" s="19"/>
    </row>
    <row r="336" ht="35" customHeight="1" spans="1:16">
      <c r="A336" s="19" t="s">
        <v>101</v>
      </c>
      <c r="B336" s="19" t="s">
        <v>536</v>
      </c>
      <c r="C336" s="19" t="s">
        <v>871</v>
      </c>
      <c r="D336" s="19" t="s">
        <v>73</v>
      </c>
      <c r="E336" s="19">
        <v>1</v>
      </c>
      <c r="F336" s="19">
        <v>2.6</v>
      </c>
      <c r="G336" s="19">
        <v>2.6</v>
      </c>
      <c r="H336" s="19">
        <v>0</v>
      </c>
      <c r="I336" s="19" t="s">
        <v>856</v>
      </c>
      <c r="J336" s="19" t="s">
        <v>44</v>
      </c>
      <c r="K336" s="19" t="s">
        <v>849</v>
      </c>
      <c r="L336" s="19" t="s">
        <v>44</v>
      </c>
      <c r="M336" s="19" t="s">
        <v>864</v>
      </c>
      <c r="N336" s="19" t="s">
        <v>44</v>
      </c>
      <c r="O336" s="19" t="s">
        <v>848</v>
      </c>
      <c r="P336" s="19"/>
    </row>
    <row r="337" ht="35" customHeight="1" spans="1:16">
      <c r="A337" s="19" t="s">
        <v>105</v>
      </c>
      <c r="B337" s="19" t="s">
        <v>872</v>
      </c>
      <c r="C337" s="19" t="s">
        <v>873</v>
      </c>
      <c r="D337" s="19" t="s">
        <v>73</v>
      </c>
      <c r="E337" s="19">
        <v>1</v>
      </c>
      <c r="F337" s="19">
        <v>1.5</v>
      </c>
      <c r="G337" s="19">
        <v>1.5</v>
      </c>
      <c r="H337" s="19">
        <v>0</v>
      </c>
      <c r="I337" s="19" t="s">
        <v>856</v>
      </c>
      <c r="J337" s="19" t="s">
        <v>44</v>
      </c>
      <c r="K337" s="19" t="s">
        <v>849</v>
      </c>
      <c r="L337" s="19" t="s">
        <v>44</v>
      </c>
      <c r="M337" s="19" t="s">
        <v>864</v>
      </c>
      <c r="N337" s="19" t="s">
        <v>44</v>
      </c>
      <c r="O337" s="19" t="s">
        <v>848</v>
      </c>
      <c r="P337" s="19"/>
    </row>
    <row r="338" ht="35" customHeight="1" spans="1:16">
      <c r="A338" s="19" t="s">
        <v>109</v>
      </c>
      <c r="B338" s="19" t="s">
        <v>874</v>
      </c>
      <c r="C338" s="19" t="s">
        <v>875</v>
      </c>
      <c r="D338" s="19" t="s">
        <v>73</v>
      </c>
      <c r="E338" s="19">
        <v>2</v>
      </c>
      <c r="F338" s="19">
        <v>8</v>
      </c>
      <c r="G338" s="19">
        <v>8</v>
      </c>
      <c r="H338" s="19">
        <v>0</v>
      </c>
      <c r="I338" s="19" t="s">
        <v>856</v>
      </c>
      <c r="J338" s="19" t="s">
        <v>44</v>
      </c>
      <c r="K338" s="19" t="s">
        <v>849</v>
      </c>
      <c r="L338" s="19" t="s">
        <v>44</v>
      </c>
      <c r="M338" s="19" t="s">
        <v>864</v>
      </c>
      <c r="N338" s="19" t="s">
        <v>44</v>
      </c>
      <c r="O338" s="19" t="s">
        <v>848</v>
      </c>
      <c r="P338" s="19"/>
    </row>
    <row r="339" ht="35" customHeight="1" spans="1:16">
      <c r="A339" s="402" t="s">
        <v>665</v>
      </c>
      <c r="B339" s="403" t="s">
        <v>666</v>
      </c>
      <c r="C339" s="24"/>
      <c r="D339" s="212"/>
      <c r="E339" s="213"/>
      <c r="F339" s="25">
        <f>F340</f>
        <v>24600</v>
      </c>
      <c r="G339" s="25">
        <f>G340</f>
        <v>13350</v>
      </c>
      <c r="H339" s="25">
        <f>H340</f>
        <v>0</v>
      </c>
      <c r="I339" s="25"/>
      <c r="J339" s="25"/>
      <c r="K339" s="25"/>
      <c r="L339" s="25"/>
      <c r="M339" s="25"/>
      <c r="N339" s="25"/>
      <c r="O339" s="25"/>
      <c r="P339" s="237"/>
    </row>
    <row r="340" ht="35" customHeight="1" spans="1:16">
      <c r="A340" s="402"/>
      <c r="B340" s="403" t="s">
        <v>667</v>
      </c>
      <c r="C340" s="24"/>
      <c r="D340" s="212"/>
      <c r="E340" s="213"/>
      <c r="F340" s="39">
        <f t="shared" ref="F340:H340" si="22">SUM(F341:F342)</f>
        <v>24600</v>
      </c>
      <c r="G340" s="39">
        <f t="shared" si="22"/>
        <v>13350</v>
      </c>
      <c r="H340" s="39">
        <f t="shared" si="22"/>
        <v>0</v>
      </c>
      <c r="I340" s="25"/>
      <c r="J340" s="25"/>
      <c r="K340" s="25"/>
      <c r="L340" s="25"/>
      <c r="M340" s="25"/>
      <c r="N340" s="25"/>
      <c r="O340" s="25"/>
      <c r="P340" s="237"/>
    </row>
    <row r="341" ht="60" customHeight="1" spans="1:16">
      <c r="A341" s="19" t="s">
        <v>70</v>
      </c>
      <c r="B341" s="19" t="s">
        <v>876</v>
      </c>
      <c r="C341" s="19"/>
      <c r="D341" s="19" t="s">
        <v>384</v>
      </c>
      <c r="E341" s="19">
        <v>1</v>
      </c>
      <c r="F341" s="19">
        <v>22500</v>
      </c>
      <c r="G341" s="19">
        <v>11250</v>
      </c>
      <c r="H341" s="19">
        <v>0</v>
      </c>
      <c r="I341" s="19" t="s">
        <v>877</v>
      </c>
      <c r="J341" s="19" t="s">
        <v>44</v>
      </c>
      <c r="K341" s="19" t="s">
        <v>44</v>
      </c>
      <c r="L341" s="19" t="s">
        <v>44</v>
      </c>
      <c r="M341" s="19" t="s">
        <v>44</v>
      </c>
      <c r="N341" s="19" t="s">
        <v>44</v>
      </c>
      <c r="O341" s="19" t="s">
        <v>44</v>
      </c>
      <c r="P341" s="19"/>
    </row>
    <row r="342" ht="35" customHeight="1" spans="1:16">
      <c r="A342" s="19" t="s">
        <v>75</v>
      </c>
      <c r="B342" s="19" t="s">
        <v>878</v>
      </c>
      <c r="C342" s="19"/>
      <c r="D342" s="19" t="s">
        <v>384</v>
      </c>
      <c r="E342" s="19">
        <v>1</v>
      </c>
      <c r="F342" s="19">
        <v>2100</v>
      </c>
      <c r="G342" s="19">
        <v>2100</v>
      </c>
      <c r="H342" s="19">
        <v>0</v>
      </c>
      <c r="I342" s="19" t="s">
        <v>879</v>
      </c>
      <c r="J342" s="19" t="s">
        <v>44</v>
      </c>
      <c r="K342" s="19" t="s">
        <v>44</v>
      </c>
      <c r="L342" s="19" t="s">
        <v>44</v>
      </c>
      <c r="M342" s="19" t="s">
        <v>44</v>
      </c>
      <c r="N342" s="19" t="s">
        <v>44</v>
      </c>
      <c r="O342" s="19" t="s">
        <v>44</v>
      </c>
      <c r="P342" s="19"/>
    </row>
    <row r="343" ht="35" customHeight="1" spans="1:16">
      <c r="A343" s="402" t="s">
        <v>699</v>
      </c>
      <c r="B343" s="403" t="s">
        <v>21</v>
      </c>
      <c r="C343" s="399"/>
      <c r="D343" s="400"/>
      <c r="E343" s="401"/>
      <c r="F343" s="412">
        <f>F344</f>
        <v>12000</v>
      </c>
      <c r="G343" s="412">
        <f>G344</f>
        <v>12000</v>
      </c>
      <c r="H343" s="412">
        <f>H344</f>
        <v>0</v>
      </c>
      <c r="I343" s="422"/>
      <c r="J343" s="422"/>
      <c r="K343" s="422"/>
      <c r="L343" s="422"/>
      <c r="M343" s="422"/>
      <c r="N343" s="422"/>
      <c r="O343" s="422"/>
      <c r="P343" s="423"/>
    </row>
    <row r="344" ht="35" customHeight="1" spans="1:16">
      <c r="A344" s="402"/>
      <c r="B344" s="403" t="s">
        <v>700</v>
      </c>
      <c r="C344" s="409"/>
      <c r="D344" s="410"/>
      <c r="E344" s="411"/>
      <c r="F344" s="39">
        <f t="shared" ref="F344:H344" si="23">SUM(F345:F345)</f>
        <v>12000</v>
      </c>
      <c r="G344" s="39">
        <f t="shared" si="23"/>
        <v>12000</v>
      </c>
      <c r="H344" s="54">
        <f t="shared" si="23"/>
        <v>0</v>
      </c>
      <c r="I344" s="54"/>
      <c r="J344" s="54"/>
      <c r="K344" s="54"/>
      <c r="L344" s="54"/>
      <c r="M344" s="54"/>
      <c r="N344" s="54"/>
      <c r="O344" s="54"/>
      <c r="P344" s="425"/>
    </row>
    <row r="345" ht="35" customHeight="1" spans="1:16">
      <c r="A345" s="19" t="s">
        <v>70</v>
      </c>
      <c r="B345" s="19" t="s">
        <v>880</v>
      </c>
      <c r="C345" s="19"/>
      <c r="D345" s="19" t="s">
        <v>384</v>
      </c>
      <c r="E345" s="19">
        <v>1</v>
      </c>
      <c r="F345" s="19">
        <v>12000</v>
      </c>
      <c r="G345" s="19">
        <v>12000</v>
      </c>
      <c r="H345" s="19">
        <v>0</v>
      </c>
      <c r="I345" s="19" t="s">
        <v>44</v>
      </c>
      <c r="J345" s="19" t="s">
        <v>44</v>
      </c>
      <c r="K345" s="19" t="s">
        <v>44</v>
      </c>
      <c r="L345" s="19" t="s">
        <v>44</v>
      </c>
      <c r="M345" s="19" t="s">
        <v>44</v>
      </c>
      <c r="N345" s="19" t="s">
        <v>44</v>
      </c>
      <c r="O345" s="19" t="s">
        <v>44</v>
      </c>
      <c r="P345" s="19"/>
    </row>
    <row r="346" ht="35" customHeight="1" spans="1:16">
      <c r="A346" s="340" t="s">
        <v>841</v>
      </c>
      <c r="B346" s="340" t="s">
        <v>43</v>
      </c>
      <c r="C346" s="340"/>
      <c r="D346" s="336"/>
      <c r="E346" s="337"/>
      <c r="F346" s="25">
        <f>F347+F374+F386</f>
        <v>45647.82</v>
      </c>
      <c r="G346" s="25">
        <f t="shared" ref="F346:H346" si="24">G347+G374+G386</f>
        <v>10267.96</v>
      </c>
      <c r="H346" s="25">
        <f t="shared" si="24"/>
        <v>578.36</v>
      </c>
      <c r="I346" s="25"/>
      <c r="J346" s="25">
        <f t="shared" ref="J346:N346" si="25">J347+J374+J386</f>
        <v>0</v>
      </c>
      <c r="K346" s="25"/>
      <c r="L346" s="25">
        <f t="shared" si="25"/>
        <v>0</v>
      </c>
      <c r="M346" s="25"/>
      <c r="N346" s="25">
        <f t="shared" si="25"/>
        <v>578.36</v>
      </c>
      <c r="O346" s="25"/>
      <c r="P346" s="267"/>
    </row>
    <row r="347" ht="35" customHeight="1" spans="1:16">
      <c r="A347" s="413" t="s">
        <v>67</v>
      </c>
      <c r="B347" s="341" t="s">
        <v>68</v>
      </c>
      <c r="C347" s="266"/>
      <c r="D347" s="342"/>
      <c r="E347" s="268"/>
      <c r="F347" s="264">
        <f>F348+F364</f>
        <v>1776.96</v>
      </c>
      <c r="G347" s="264">
        <f t="shared" ref="F347:H347" si="26">G348+G364</f>
        <v>1776.96</v>
      </c>
      <c r="H347" s="264">
        <f t="shared" si="26"/>
        <v>150.36</v>
      </c>
      <c r="I347" s="264"/>
      <c r="J347" s="264">
        <f t="shared" ref="J347:N347" si="27">J348+J364</f>
        <v>0</v>
      </c>
      <c r="K347" s="264"/>
      <c r="L347" s="264">
        <f t="shared" si="27"/>
        <v>0</v>
      </c>
      <c r="M347" s="264"/>
      <c r="N347" s="264">
        <f t="shared" si="27"/>
        <v>150.36</v>
      </c>
      <c r="O347" s="264"/>
      <c r="P347" s="282"/>
    </row>
    <row r="348" ht="35" customHeight="1" spans="1:16">
      <c r="A348" s="413"/>
      <c r="B348" s="341" t="s">
        <v>724</v>
      </c>
      <c r="C348" s="336"/>
      <c r="D348" s="336"/>
      <c r="E348" s="336"/>
      <c r="F348" s="25">
        <f>SUM(F349:F363)</f>
        <v>410.36</v>
      </c>
      <c r="G348" s="25">
        <f>SUM(G349:G363)</f>
        <v>410.36</v>
      </c>
      <c r="H348" s="25">
        <f>SUM(H349:H363)</f>
        <v>150.36</v>
      </c>
      <c r="I348" s="25"/>
      <c r="J348" s="25">
        <f>SUM(J349:J363)</f>
        <v>0</v>
      </c>
      <c r="K348" s="25"/>
      <c r="L348" s="25">
        <f>SUM(L349:L363)</f>
        <v>0</v>
      </c>
      <c r="M348" s="25"/>
      <c r="N348" s="25">
        <f>SUM(N349:N363)</f>
        <v>150.36</v>
      </c>
      <c r="O348" s="25"/>
      <c r="P348" s="280"/>
    </row>
    <row r="349" ht="35" customHeight="1" spans="1:16">
      <c r="A349" s="19">
        <v>1</v>
      </c>
      <c r="B349" s="19" t="s">
        <v>881</v>
      </c>
      <c r="C349" s="19" t="s">
        <v>882</v>
      </c>
      <c r="D349" s="19" t="s">
        <v>73</v>
      </c>
      <c r="E349" s="19">
        <v>1</v>
      </c>
      <c r="F349" s="19">
        <v>2</v>
      </c>
      <c r="G349" s="19">
        <v>2</v>
      </c>
      <c r="H349" s="19">
        <f t="shared" ref="H348:H393" si="28">J349+L349+N349</f>
        <v>2</v>
      </c>
      <c r="I349" s="19" t="s">
        <v>883</v>
      </c>
      <c r="J349" s="19">
        <v>0</v>
      </c>
      <c r="K349" s="19" t="s">
        <v>884</v>
      </c>
      <c r="L349" s="19">
        <v>0</v>
      </c>
      <c r="M349" s="19" t="s">
        <v>884</v>
      </c>
      <c r="N349" s="19">
        <v>2</v>
      </c>
      <c r="O349" s="19" t="s">
        <v>173</v>
      </c>
      <c r="P349" s="19" t="s">
        <v>885</v>
      </c>
    </row>
    <row r="350" ht="35" customHeight="1" spans="1:16">
      <c r="A350" s="19">
        <v>2</v>
      </c>
      <c r="B350" s="19" t="s">
        <v>886</v>
      </c>
      <c r="C350" s="19" t="s">
        <v>887</v>
      </c>
      <c r="D350" s="19" t="s">
        <v>73</v>
      </c>
      <c r="E350" s="19">
        <v>4</v>
      </c>
      <c r="F350" s="19">
        <v>6.4</v>
      </c>
      <c r="G350" s="19">
        <v>6.4</v>
      </c>
      <c r="H350" s="19">
        <f t="shared" si="28"/>
        <v>6.4</v>
      </c>
      <c r="I350" s="19" t="s">
        <v>883</v>
      </c>
      <c r="J350" s="19">
        <v>0</v>
      </c>
      <c r="K350" s="19" t="s">
        <v>884</v>
      </c>
      <c r="L350" s="19">
        <v>0</v>
      </c>
      <c r="M350" s="19" t="s">
        <v>884</v>
      </c>
      <c r="N350" s="19">
        <v>6.4</v>
      </c>
      <c r="O350" s="19" t="s">
        <v>173</v>
      </c>
      <c r="P350" s="19" t="s">
        <v>888</v>
      </c>
    </row>
    <row r="351" ht="35" customHeight="1" spans="1:16">
      <c r="A351" s="19">
        <v>3</v>
      </c>
      <c r="B351" s="19" t="s">
        <v>889</v>
      </c>
      <c r="C351" s="19" t="s">
        <v>890</v>
      </c>
      <c r="D351" s="19" t="s">
        <v>73</v>
      </c>
      <c r="E351" s="19">
        <v>1</v>
      </c>
      <c r="F351" s="19">
        <v>10</v>
      </c>
      <c r="G351" s="19">
        <v>10</v>
      </c>
      <c r="H351" s="19">
        <f t="shared" si="28"/>
        <v>10</v>
      </c>
      <c r="I351" s="19" t="s">
        <v>883</v>
      </c>
      <c r="J351" s="19">
        <v>0</v>
      </c>
      <c r="K351" s="19" t="s">
        <v>884</v>
      </c>
      <c r="L351" s="19">
        <v>0</v>
      </c>
      <c r="M351" s="19" t="s">
        <v>884</v>
      </c>
      <c r="N351" s="19">
        <v>10</v>
      </c>
      <c r="O351" s="19" t="s">
        <v>173</v>
      </c>
      <c r="P351" s="19" t="s">
        <v>891</v>
      </c>
    </row>
    <row r="352" ht="35" customHeight="1" spans="1:16">
      <c r="A352" s="19">
        <v>4</v>
      </c>
      <c r="B352" s="19" t="s">
        <v>892</v>
      </c>
      <c r="C352" s="19" t="s">
        <v>893</v>
      </c>
      <c r="D352" s="19" t="s">
        <v>73</v>
      </c>
      <c r="E352" s="19">
        <v>1</v>
      </c>
      <c r="F352" s="19">
        <v>3</v>
      </c>
      <c r="G352" s="19">
        <v>3</v>
      </c>
      <c r="H352" s="19">
        <f t="shared" si="28"/>
        <v>3</v>
      </c>
      <c r="I352" s="19" t="s">
        <v>883</v>
      </c>
      <c r="J352" s="19">
        <v>0</v>
      </c>
      <c r="K352" s="19" t="s">
        <v>884</v>
      </c>
      <c r="L352" s="19">
        <v>0</v>
      </c>
      <c r="M352" s="19" t="s">
        <v>884</v>
      </c>
      <c r="N352" s="19">
        <v>3</v>
      </c>
      <c r="O352" s="19" t="s">
        <v>173</v>
      </c>
      <c r="P352" s="19" t="s">
        <v>894</v>
      </c>
    </row>
    <row r="353" ht="35" customHeight="1" spans="1:16">
      <c r="A353" s="19">
        <v>5</v>
      </c>
      <c r="B353" s="19" t="s">
        <v>895</v>
      </c>
      <c r="C353" s="19" t="s">
        <v>896</v>
      </c>
      <c r="D353" s="19" t="s">
        <v>73</v>
      </c>
      <c r="E353" s="19">
        <v>1</v>
      </c>
      <c r="F353" s="19">
        <v>8.5</v>
      </c>
      <c r="G353" s="19">
        <v>8.5</v>
      </c>
      <c r="H353" s="19">
        <f t="shared" si="28"/>
        <v>8.5</v>
      </c>
      <c r="I353" s="19" t="s">
        <v>883</v>
      </c>
      <c r="J353" s="19">
        <v>0</v>
      </c>
      <c r="K353" s="19" t="s">
        <v>884</v>
      </c>
      <c r="L353" s="19">
        <v>0</v>
      </c>
      <c r="M353" s="19" t="s">
        <v>884</v>
      </c>
      <c r="N353" s="19">
        <v>8.5</v>
      </c>
      <c r="O353" s="19" t="s">
        <v>173</v>
      </c>
      <c r="P353" s="19" t="s">
        <v>894</v>
      </c>
    </row>
    <row r="354" ht="35" customHeight="1" spans="1:16">
      <c r="A354" s="19">
        <v>6</v>
      </c>
      <c r="B354" s="19" t="s">
        <v>897</v>
      </c>
      <c r="C354" s="19" t="s">
        <v>898</v>
      </c>
      <c r="D354" s="19" t="s">
        <v>73</v>
      </c>
      <c r="E354" s="19">
        <v>1</v>
      </c>
      <c r="F354" s="19">
        <v>3</v>
      </c>
      <c r="G354" s="19">
        <v>3</v>
      </c>
      <c r="H354" s="19">
        <f t="shared" si="28"/>
        <v>3</v>
      </c>
      <c r="I354" s="19" t="s">
        <v>883</v>
      </c>
      <c r="J354" s="19">
        <v>0</v>
      </c>
      <c r="K354" s="19" t="s">
        <v>884</v>
      </c>
      <c r="L354" s="19">
        <v>0</v>
      </c>
      <c r="M354" s="19" t="s">
        <v>884</v>
      </c>
      <c r="N354" s="19">
        <v>3</v>
      </c>
      <c r="O354" s="19" t="s">
        <v>173</v>
      </c>
      <c r="P354" s="19" t="s">
        <v>894</v>
      </c>
    </row>
    <row r="355" ht="35" customHeight="1" spans="1:16">
      <c r="A355" s="19">
        <v>7</v>
      </c>
      <c r="B355" s="19" t="s">
        <v>899</v>
      </c>
      <c r="C355" s="19" t="s">
        <v>900</v>
      </c>
      <c r="D355" s="19" t="s">
        <v>73</v>
      </c>
      <c r="E355" s="19">
        <v>2</v>
      </c>
      <c r="F355" s="19">
        <v>3</v>
      </c>
      <c r="G355" s="19">
        <v>3</v>
      </c>
      <c r="H355" s="19">
        <f t="shared" si="28"/>
        <v>3</v>
      </c>
      <c r="I355" s="19" t="s">
        <v>883</v>
      </c>
      <c r="J355" s="19">
        <v>0</v>
      </c>
      <c r="K355" s="19" t="s">
        <v>884</v>
      </c>
      <c r="L355" s="19">
        <v>0</v>
      </c>
      <c r="M355" s="19" t="s">
        <v>884</v>
      </c>
      <c r="N355" s="19">
        <v>3</v>
      </c>
      <c r="O355" s="19" t="s">
        <v>173</v>
      </c>
      <c r="P355" s="19" t="s">
        <v>894</v>
      </c>
    </row>
    <row r="356" ht="35" customHeight="1" spans="1:16">
      <c r="A356" s="19">
        <v>8</v>
      </c>
      <c r="B356" s="19" t="s">
        <v>901</v>
      </c>
      <c r="C356" s="19" t="s">
        <v>902</v>
      </c>
      <c r="D356" s="19" t="s">
        <v>73</v>
      </c>
      <c r="E356" s="19">
        <v>1</v>
      </c>
      <c r="F356" s="19">
        <v>18</v>
      </c>
      <c r="G356" s="19">
        <v>18</v>
      </c>
      <c r="H356" s="19">
        <f t="shared" si="28"/>
        <v>18</v>
      </c>
      <c r="I356" s="19" t="s">
        <v>883</v>
      </c>
      <c r="J356" s="19">
        <v>0</v>
      </c>
      <c r="K356" s="19" t="s">
        <v>884</v>
      </c>
      <c r="L356" s="19">
        <v>0</v>
      </c>
      <c r="M356" s="19" t="s">
        <v>884</v>
      </c>
      <c r="N356" s="19">
        <v>18</v>
      </c>
      <c r="O356" s="19" t="s">
        <v>173</v>
      </c>
      <c r="P356" s="19" t="s">
        <v>903</v>
      </c>
    </row>
    <row r="357" ht="35" customHeight="1" spans="1:16">
      <c r="A357" s="19">
        <v>9</v>
      </c>
      <c r="B357" s="19" t="s">
        <v>507</v>
      </c>
      <c r="C357" s="19" t="s">
        <v>904</v>
      </c>
      <c r="D357" s="19" t="s">
        <v>73</v>
      </c>
      <c r="E357" s="19">
        <v>1</v>
      </c>
      <c r="F357" s="19">
        <v>14.08</v>
      </c>
      <c r="G357" s="19">
        <v>14.08</v>
      </c>
      <c r="H357" s="19">
        <f t="shared" si="28"/>
        <v>14.08</v>
      </c>
      <c r="I357" s="19" t="s">
        <v>883</v>
      </c>
      <c r="J357" s="19">
        <v>0</v>
      </c>
      <c r="K357" s="19" t="s">
        <v>884</v>
      </c>
      <c r="L357" s="19">
        <v>0</v>
      </c>
      <c r="M357" s="19" t="s">
        <v>884</v>
      </c>
      <c r="N357" s="19">
        <v>14.08</v>
      </c>
      <c r="O357" s="19" t="s">
        <v>173</v>
      </c>
      <c r="P357" s="19" t="s">
        <v>905</v>
      </c>
    </row>
    <row r="358" ht="35" customHeight="1" spans="1:16">
      <c r="A358" s="19">
        <v>10</v>
      </c>
      <c r="B358" s="19" t="s">
        <v>507</v>
      </c>
      <c r="C358" s="19" t="s">
        <v>906</v>
      </c>
      <c r="D358" s="19" t="s">
        <v>73</v>
      </c>
      <c r="E358" s="19">
        <v>1</v>
      </c>
      <c r="F358" s="19">
        <v>6.5</v>
      </c>
      <c r="G358" s="19">
        <v>6.5</v>
      </c>
      <c r="H358" s="19">
        <f t="shared" si="28"/>
        <v>6.5</v>
      </c>
      <c r="I358" s="19" t="s">
        <v>883</v>
      </c>
      <c r="J358" s="19">
        <v>0</v>
      </c>
      <c r="K358" s="19" t="s">
        <v>884</v>
      </c>
      <c r="L358" s="19">
        <v>0</v>
      </c>
      <c r="M358" s="19" t="s">
        <v>884</v>
      </c>
      <c r="N358" s="19">
        <v>6.5</v>
      </c>
      <c r="O358" s="19" t="s">
        <v>173</v>
      </c>
      <c r="P358" s="19" t="s">
        <v>907</v>
      </c>
    </row>
    <row r="359" ht="35" customHeight="1" spans="1:16">
      <c r="A359" s="19">
        <v>11</v>
      </c>
      <c r="B359" s="19" t="s">
        <v>302</v>
      </c>
      <c r="C359" s="19" t="s">
        <v>908</v>
      </c>
      <c r="D359" s="19" t="s">
        <v>73</v>
      </c>
      <c r="E359" s="19">
        <v>1</v>
      </c>
      <c r="F359" s="19">
        <v>12</v>
      </c>
      <c r="G359" s="19">
        <v>12</v>
      </c>
      <c r="H359" s="19">
        <f t="shared" si="28"/>
        <v>12</v>
      </c>
      <c r="I359" s="19" t="s">
        <v>883</v>
      </c>
      <c r="J359" s="19">
        <v>0</v>
      </c>
      <c r="K359" s="19" t="s">
        <v>884</v>
      </c>
      <c r="L359" s="19">
        <v>0</v>
      </c>
      <c r="M359" s="19" t="s">
        <v>884</v>
      </c>
      <c r="N359" s="19">
        <v>12</v>
      </c>
      <c r="O359" s="19" t="s">
        <v>173</v>
      </c>
      <c r="P359" s="19" t="s">
        <v>909</v>
      </c>
    </row>
    <row r="360" ht="35" customHeight="1" spans="1:16">
      <c r="A360" s="19">
        <v>12</v>
      </c>
      <c r="B360" s="19" t="s">
        <v>910</v>
      </c>
      <c r="C360" s="19" t="s">
        <v>911</v>
      </c>
      <c r="D360" s="19" t="s">
        <v>73</v>
      </c>
      <c r="E360" s="19">
        <v>1</v>
      </c>
      <c r="F360" s="19">
        <v>25</v>
      </c>
      <c r="G360" s="19">
        <v>25</v>
      </c>
      <c r="H360" s="19">
        <f t="shared" si="28"/>
        <v>25</v>
      </c>
      <c r="I360" s="19" t="s">
        <v>883</v>
      </c>
      <c r="J360" s="19">
        <v>0</v>
      </c>
      <c r="K360" s="19" t="s">
        <v>884</v>
      </c>
      <c r="L360" s="19">
        <v>0</v>
      </c>
      <c r="M360" s="19" t="s">
        <v>884</v>
      </c>
      <c r="N360" s="19">
        <v>25</v>
      </c>
      <c r="O360" s="19" t="s">
        <v>173</v>
      </c>
      <c r="P360" s="19" t="s">
        <v>912</v>
      </c>
    </row>
    <row r="361" ht="35" customHeight="1" spans="1:16">
      <c r="A361" s="19">
        <v>13</v>
      </c>
      <c r="B361" s="19" t="s">
        <v>913</v>
      </c>
      <c r="C361" s="19">
        <v>3673</v>
      </c>
      <c r="D361" s="19" t="s">
        <v>73</v>
      </c>
      <c r="E361" s="19">
        <v>2</v>
      </c>
      <c r="F361" s="19">
        <v>260</v>
      </c>
      <c r="G361" s="19">
        <v>260</v>
      </c>
      <c r="H361" s="19">
        <f t="shared" si="28"/>
        <v>0</v>
      </c>
      <c r="I361" s="19" t="s">
        <v>848</v>
      </c>
      <c r="J361" s="19">
        <v>0</v>
      </c>
      <c r="K361" s="19" t="s">
        <v>848</v>
      </c>
      <c r="L361" s="19">
        <v>0</v>
      </c>
      <c r="M361" s="19" t="s">
        <v>848</v>
      </c>
      <c r="N361" s="19">
        <v>0</v>
      </c>
      <c r="O361" s="19" t="s">
        <v>848</v>
      </c>
      <c r="P361" s="19" t="s">
        <v>914</v>
      </c>
    </row>
    <row r="362" ht="35" customHeight="1" spans="1:16">
      <c r="A362" s="19">
        <v>14</v>
      </c>
      <c r="B362" s="19" t="s">
        <v>461</v>
      </c>
      <c r="C362" s="19" t="s">
        <v>915</v>
      </c>
      <c r="D362" s="19" t="s">
        <v>73</v>
      </c>
      <c r="E362" s="19">
        <v>2</v>
      </c>
      <c r="F362" s="19">
        <v>25</v>
      </c>
      <c r="G362" s="19">
        <v>25</v>
      </c>
      <c r="H362" s="19">
        <f t="shared" si="28"/>
        <v>25</v>
      </c>
      <c r="I362" s="19" t="s">
        <v>883</v>
      </c>
      <c r="J362" s="19">
        <v>0</v>
      </c>
      <c r="K362" s="19" t="s">
        <v>884</v>
      </c>
      <c r="L362" s="19">
        <v>0</v>
      </c>
      <c r="M362" s="19" t="s">
        <v>884</v>
      </c>
      <c r="N362" s="19">
        <v>25</v>
      </c>
      <c r="O362" s="19" t="s">
        <v>173</v>
      </c>
      <c r="P362" s="19" t="s">
        <v>916</v>
      </c>
    </row>
    <row r="363" ht="35" customHeight="1" spans="1:16">
      <c r="A363" s="19">
        <v>15</v>
      </c>
      <c r="B363" s="19" t="s">
        <v>917</v>
      </c>
      <c r="C363" s="19" t="s">
        <v>918</v>
      </c>
      <c r="D363" s="19" t="s">
        <v>267</v>
      </c>
      <c r="E363" s="19">
        <v>1</v>
      </c>
      <c r="F363" s="19">
        <v>13.88</v>
      </c>
      <c r="G363" s="19">
        <v>13.88</v>
      </c>
      <c r="H363" s="19">
        <f t="shared" si="28"/>
        <v>13.88</v>
      </c>
      <c r="I363" s="19" t="s">
        <v>883</v>
      </c>
      <c r="J363" s="19">
        <v>0</v>
      </c>
      <c r="K363" s="19" t="s">
        <v>884</v>
      </c>
      <c r="L363" s="19">
        <v>0</v>
      </c>
      <c r="M363" s="19" t="s">
        <v>884</v>
      </c>
      <c r="N363" s="19">
        <v>13.88</v>
      </c>
      <c r="O363" s="19" t="s">
        <v>173</v>
      </c>
      <c r="P363" s="19" t="s">
        <v>919</v>
      </c>
    </row>
    <row r="364" ht="35" customHeight="1" spans="1:16">
      <c r="A364" s="413"/>
      <c r="B364" s="341" t="s">
        <v>545</v>
      </c>
      <c r="C364" s="341"/>
      <c r="D364" s="414"/>
      <c r="E364" s="415"/>
      <c r="F364" s="416">
        <f>SUM(F365:F373)</f>
        <v>1366.6</v>
      </c>
      <c r="G364" s="416">
        <f>SUM(G365:G373)</f>
        <v>1366.6</v>
      </c>
      <c r="H364" s="416">
        <f>SUM(H365:H373)</f>
        <v>0</v>
      </c>
      <c r="I364" s="416"/>
      <c r="J364" s="416">
        <f>SUM(J365:J373)</f>
        <v>0</v>
      </c>
      <c r="K364" s="416"/>
      <c r="L364" s="416">
        <f>SUM(L365:L373)</f>
        <v>0</v>
      </c>
      <c r="M364" s="416"/>
      <c r="N364" s="416">
        <f>SUM(N365:N373)</f>
        <v>0</v>
      </c>
      <c r="O364" s="416"/>
      <c r="P364" s="413"/>
    </row>
    <row r="365" ht="35" customHeight="1" spans="1:16">
      <c r="A365" s="417">
        <v>16</v>
      </c>
      <c r="B365" s="343" t="s">
        <v>920</v>
      </c>
      <c r="C365" s="343" t="s">
        <v>921</v>
      </c>
      <c r="D365" s="418" t="s">
        <v>73</v>
      </c>
      <c r="E365" s="417">
        <v>1</v>
      </c>
      <c r="F365" s="419">
        <v>3</v>
      </c>
      <c r="G365" s="419">
        <v>3</v>
      </c>
      <c r="H365" s="51">
        <f t="shared" si="28"/>
        <v>0</v>
      </c>
      <c r="I365" s="419" t="s">
        <v>922</v>
      </c>
      <c r="J365" s="419">
        <v>0</v>
      </c>
      <c r="K365" s="419" t="s">
        <v>923</v>
      </c>
      <c r="L365" s="419">
        <v>0</v>
      </c>
      <c r="M365" s="419" t="s">
        <v>924</v>
      </c>
      <c r="N365" s="419">
        <v>0</v>
      </c>
      <c r="O365" s="419" t="s">
        <v>924</v>
      </c>
      <c r="P365" s="425" t="s">
        <v>925</v>
      </c>
    </row>
    <row r="366" ht="35" customHeight="1" spans="1:16">
      <c r="A366" s="417">
        <v>17</v>
      </c>
      <c r="B366" s="343" t="s">
        <v>926</v>
      </c>
      <c r="C366" s="343" t="s">
        <v>927</v>
      </c>
      <c r="D366" s="418" t="s">
        <v>73</v>
      </c>
      <c r="E366" s="417">
        <v>2</v>
      </c>
      <c r="F366" s="419">
        <v>4</v>
      </c>
      <c r="G366" s="419">
        <v>4</v>
      </c>
      <c r="H366" s="51">
        <f t="shared" si="28"/>
        <v>0</v>
      </c>
      <c r="I366" s="419" t="s">
        <v>922</v>
      </c>
      <c r="J366" s="419">
        <v>0</v>
      </c>
      <c r="K366" s="419" t="s">
        <v>923</v>
      </c>
      <c r="L366" s="419">
        <v>0</v>
      </c>
      <c r="M366" s="419" t="s">
        <v>924</v>
      </c>
      <c r="N366" s="419">
        <v>0</v>
      </c>
      <c r="O366" s="419" t="s">
        <v>924</v>
      </c>
      <c r="P366" s="50" t="s">
        <v>928</v>
      </c>
    </row>
    <row r="367" ht="35" customHeight="1" spans="1:16">
      <c r="A367" s="417">
        <v>18</v>
      </c>
      <c r="B367" s="343" t="s">
        <v>929</v>
      </c>
      <c r="C367" s="343" t="s">
        <v>930</v>
      </c>
      <c r="D367" s="418" t="s">
        <v>73</v>
      </c>
      <c r="E367" s="417">
        <v>2</v>
      </c>
      <c r="F367" s="419">
        <v>4</v>
      </c>
      <c r="G367" s="419">
        <v>4</v>
      </c>
      <c r="H367" s="51">
        <f t="shared" si="28"/>
        <v>0</v>
      </c>
      <c r="I367" s="419" t="s">
        <v>922</v>
      </c>
      <c r="J367" s="419">
        <v>0</v>
      </c>
      <c r="K367" s="419" t="s">
        <v>923</v>
      </c>
      <c r="L367" s="419">
        <v>0</v>
      </c>
      <c r="M367" s="419" t="s">
        <v>924</v>
      </c>
      <c r="N367" s="419">
        <v>0</v>
      </c>
      <c r="O367" s="419" t="s">
        <v>924</v>
      </c>
      <c r="P367" s="50" t="s">
        <v>928</v>
      </c>
    </row>
    <row r="368" ht="35" customHeight="1" spans="1:16">
      <c r="A368" s="417">
        <v>19</v>
      </c>
      <c r="B368" s="343" t="s">
        <v>293</v>
      </c>
      <c r="C368" s="343" t="s">
        <v>931</v>
      </c>
      <c r="D368" s="418" t="s">
        <v>73</v>
      </c>
      <c r="E368" s="417">
        <v>2</v>
      </c>
      <c r="F368" s="419">
        <v>12</v>
      </c>
      <c r="G368" s="419">
        <v>12</v>
      </c>
      <c r="H368" s="51">
        <f t="shared" si="28"/>
        <v>0</v>
      </c>
      <c r="I368" s="419" t="s">
        <v>922</v>
      </c>
      <c r="J368" s="419">
        <v>0</v>
      </c>
      <c r="K368" s="419" t="s">
        <v>923</v>
      </c>
      <c r="L368" s="419">
        <v>0</v>
      </c>
      <c r="M368" s="419" t="s">
        <v>924</v>
      </c>
      <c r="N368" s="419">
        <v>0</v>
      </c>
      <c r="O368" s="419" t="s">
        <v>924</v>
      </c>
      <c r="P368" s="425" t="s">
        <v>932</v>
      </c>
    </row>
    <row r="369" ht="35" customHeight="1" spans="1:16">
      <c r="A369" s="417">
        <v>20</v>
      </c>
      <c r="B369" s="343" t="s">
        <v>933</v>
      </c>
      <c r="C369" s="343"/>
      <c r="D369" s="418" t="s">
        <v>73</v>
      </c>
      <c r="E369" s="417">
        <v>3</v>
      </c>
      <c r="F369" s="419">
        <v>1200</v>
      </c>
      <c r="G369" s="419">
        <v>1200</v>
      </c>
      <c r="H369" s="51">
        <f t="shared" si="28"/>
        <v>0</v>
      </c>
      <c r="I369" s="419" t="s">
        <v>922</v>
      </c>
      <c r="J369" s="419">
        <v>0</v>
      </c>
      <c r="K369" s="419" t="s">
        <v>923</v>
      </c>
      <c r="L369" s="419">
        <v>0</v>
      </c>
      <c r="M369" s="419" t="s">
        <v>924</v>
      </c>
      <c r="N369" s="419">
        <v>0</v>
      </c>
      <c r="O369" s="419" t="s">
        <v>924</v>
      </c>
      <c r="P369" s="425" t="s">
        <v>934</v>
      </c>
    </row>
    <row r="370" ht="35" customHeight="1" spans="1:16">
      <c r="A370" s="417">
        <v>21</v>
      </c>
      <c r="B370" s="343" t="s">
        <v>913</v>
      </c>
      <c r="C370" s="343">
        <v>3673</v>
      </c>
      <c r="D370" s="418" t="s">
        <v>73</v>
      </c>
      <c r="E370" s="417">
        <v>1</v>
      </c>
      <c r="F370" s="419">
        <v>130</v>
      </c>
      <c r="G370" s="419">
        <v>130</v>
      </c>
      <c r="H370" s="51">
        <f t="shared" si="28"/>
        <v>0</v>
      </c>
      <c r="I370" s="419" t="s">
        <v>922</v>
      </c>
      <c r="J370" s="419">
        <v>0</v>
      </c>
      <c r="K370" s="419" t="s">
        <v>923</v>
      </c>
      <c r="L370" s="419">
        <v>0</v>
      </c>
      <c r="M370" s="419" t="s">
        <v>924</v>
      </c>
      <c r="N370" s="419">
        <v>0</v>
      </c>
      <c r="O370" s="419" t="s">
        <v>924</v>
      </c>
      <c r="P370" s="425" t="s">
        <v>935</v>
      </c>
    </row>
    <row r="371" ht="35" customHeight="1" spans="1:16">
      <c r="A371" s="417">
        <v>22</v>
      </c>
      <c r="B371" s="343" t="s">
        <v>480</v>
      </c>
      <c r="C371" s="58" t="s">
        <v>936</v>
      </c>
      <c r="D371" s="58" t="s">
        <v>73</v>
      </c>
      <c r="E371" s="58">
        <v>1</v>
      </c>
      <c r="F371" s="51">
        <v>5</v>
      </c>
      <c r="G371" s="51">
        <v>5</v>
      </c>
      <c r="H371" s="51">
        <f t="shared" si="28"/>
        <v>0</v>
      </c>
      <c r="I371" s="51" t="s">
        <v>937</v>
      </c>
      <c r="J371" s="51">
        <v>0</v>
      </c>
      <c r="K371" s="51" t="s">
        <v>937</v>
      </c>
      <c r="L371" s="51">
        <v>0</v>
      </c>
      <c r="M371" s="51" t="s">
        <v>937</v>
      </c>
      <c r="N371" s="51">
        <v>0</v>
      </c>
      <c r="O371" s="51" t="s">
        <v>937</v>
      </c>
      <c r="P371" s="238"/>
    </row>
    <row r="372" ht="35" customHeight="1" spans="1:16">
      <c r="A372" s="417">
        <v>23</v>
      </c>
      <c r="B372" s="343" t="s">
        <v>938</v>
      </c>
      <c r="C372" s="58" t="s">
        <v>939</v>
      </c>
      <c r="D372" s="58" t="s">
        <v>73</v>
      </c>
      <c r="E372" s="58">
        <v>3</v>
      </c>
      <c r="F372" s="51">
        <v>2.5</v>
      </c>
      <c r="G372" s="51">
        <v>2.5</v>
      </c>
      <c r="H372" s="51">
        <f t="shared" si="28"/>
        <v>0</v>
      </c>
      <c r="I372" s="51" t="s">
        <v>937</v>
      </c>
      <c r="J372" s="51">
        <v>0</v>
      </c>
      <c r="K372" s="51" t="s">
        <v>937</v>
      </c>
      <c r="L372" s="51">
        <v>0</v>
      </c>
      <c r="M372" s="51" t="s">
        <v>937</v>
      </c>
      <c r="N372" s="51">
        <v>0</v>
      </c>
      <c r="O372" s="51" t="s">
        <v>937</v>
      </c>
      <c r="P372" s="238"/>
    </row>
    <row r="373" ht="35" customHeight="1" spans="1:16">
      <c r="A373" s="417">
        <v>24</v>
      </c>
      <c r="B373" s="343" t="s">
        <v>940</v>
      </c>
      <c r="C373" s="58" t="s">
        <v>941</v>
      </c>
      <c r="D373" s="58" t="s">
        <v>87</v>
      </c>
      <c r="E373" s="58">
        <v>1</v>
      </c>
      <c r="F373" s="51">
        <v>6.1</v>
      </c>
      <c r="G373" s="51">
        <v>6.1</v>
      </c>
      <c r="H373" s="51">
        <f t="shared" si="28"/>
        <v>0</v>
      </c>
      <c r="I373" s="51" t="s">
        <v>937</v>
      </c>
      <c r="J373" s="51">
        <v>0</v>
      </c>
      <c r="K373" s="51" t="s">
        <v>937</v>
      </c>
      <c r="L373" s="51">
        <v>0</v>
      </c>
      <c r="M373" s="51" t="s">
        <v>937</v>
      </c>
      <c r="N373" s="51">
        <v>0</v>
      </c>
      <c r="O373" s="51" t="s">
        <v>937</v>
      </c>
      <c r="P373" s="238"/>
    </row>
    <row r="374" ht="35" customHeight="1" spans="1:16">
      <c r="A374" s="413" t="s">
        <v>665</v>
      </c>
      <c r="B374" s="341" t="s">
        <v>666</v>
      </c>
      <c r="C374" s="340"/>
      <c r="D374" s="420"/>
      <c r="E374" s="336"/>
      <c r="F374" s="25">
        <f>F375+F383</f>
        <v>29156.86</v>
      </c>
      <c r="G374" s="25">
        <f t="shared" ref="F374:J374" si="29">G375+G383</f>
        <v>4657</v>
      </c>
      <c r="H374" s="25">
        <f t="shared" si="28"/>
        <v>44</v>
      </c>
      <c r="I374" s="25"/>
      <c r="J374" s="25">
        <f t="shared" si="29"/>
        <v>0</v>
      </c>
      <c r="K374" s="25"/>
      <c r="L374" s="25">
        <f>L375+L383</f>
        <v>0</v>
      </c>
      <c r="M374" s="25"/>
      <c r="N374" s="25">
        <f>N375+N383</f>
        <v>44</v>
      </c>
      <c r="O374" s="337"/>
      <c r="P374" s="280"/>
    </row>
    <row r="375" ht="35" customHeight="1" spans="1:16">
      <c r="A375" s="413"/>
      <c r="B375" s="341" t="s">
        <v>667</v>
      </c>
      <c r="C375" s="340"/>
      <c r="D375" s="420"/>
      <c r="E375" s="336"/>
      <c r="F375" s="25">
        <f t="shared" ref="F375:J375" si="30">SUM(F376:F382)</f>
        <v>26856.86</v>
      </c>
      <c r="G375" s="25">
        <f t="shared" si="30"/>
        <v>4657</v>
      </c>
      <c r="H375" s="25">
        <f t="shared" si="28"/>
        <v>44</v>
      </c>
      <c r="I375" s="25"/>
      <c r="J375" s="25">
        <f t="shared" si="30"/>
        <v>0</v>
      </c>
      <c r="K375" s="25"/>
      <c r="L375" s="25">
        <f>SUM(L376:L382)</f>
        <v>0</v>
      </c>
      <c r="M375" s="25"/>
      <c r="N375" s="25">
        <f>SUM(N376:N382)</f>
        <v>44</v>
      </c>
      <c r="O375" s="337"/>
      <c r="P375" s="280"/>
    </row>
    <row r="376" ht="35" customHeight="1" spans="1:16">
      <c r="A376" s="417">
        <v>25</v>
      </c>
      <c r="B376" s="343" t="s">
        <v>942</v>
      </c>
      <c r="C376" s="50"/>
      <c r="D376" s="421" t="s">
        <v>384</v>
      </c>
      <c r="E376" s="58">
        <v>1</v>
      </c>
      <c r="F376" s="51">
        <v>980</v>
      </c>
      <c r="G376" s="51">
        <v>500</v>
      </c>
      <c r="H376" s="51">
        <f t="shared" si="28"/>
        <v>0</v>
      </c>
      <c r="I376" s="51" t="s">
        <v>943</v>
      </c>
      <c r="J376" s="51">
        <v>0</v>
      </c>
      <c r="K376" s="51" t="s">
        <v>944</v>
      </c>
      <c r="L376" s="51">
        <v>0</v>
      </c>
      <c r="M376" s="51" t="s">
        <v>945</v>
      </c>
      <c r="N376" s="51">
        <v>0</v>
      </c>
      <c r="O376" s="51" t="s">
        <v>943</v>
      </c>
      <c r="P376" s="238"/>
    </row>
    <row r="377" ht="35" customHeight="1" spans="1:16">
      <c r="A377" s="417">
        <v>26</v>
      </c>
      <c r="B377" s="343" t="s">
        <v>946</v>
      </c>
      <c r="C377" s="50"/>
      <c r="D377" s="421" t="s">
        <v>384</v>
      </c>
      <c r="E377" s="58">
        <v>1</v>
      </c>
      <c r="F377" s="51">
        <v>226.86</v>
      </c>
      <c r="G377" s="51">
        <v>157</v>
      </c>
      <c r="H377" s="51">
        <f t="shared" si="28"/>
        <v>44</v>
      </c>
      <c r="I377" s="51" t="s">
        <v>947</v>
      </c>
      <c r="J377" s="51">
        <v>0</v>
      </c>
      <c r="K377" s="51" t="s">
        <v>948</v>
      </c>
      <c r="L377" s="51">
        <v>0</v>
      </c>
      <c r="M377" s="51" t="s">
        <v>949</v>
      </c>
      <c r="N377" s="51">
        <v>44</v>
      </c>
      <c r="O377" s="51" t="s">
        <v>950</v>
      </c>
      <c r="P377" s="238" t="s">
        <v>951</v>
      </c>
    </row>
    <row r="378" ht="35" customHeight="1" spans="1:16">
      <c r="A378" s="417">
        <v>27</v>
      </c>
      <c r="B378" s="343" t="s">
        <v>952</v>
      </c>
      <c r="C378" s="50"/>
      <c r="D378" s="421" t="s">
        <v>384</v>
      </c>
      <c r="E378" s="58">
        <v>1</v>
      </c>
      <c r="F378" s="51">
        <v>6000</v>
      </c>
      <c r="G378" s="51">
        <v>2000</v>
      </c>
      <c r="H378" s="51">
        <f t="shared" si="28"/>
        <v>0</v>
      </c>
      <c r="I378" s="51" t="s">
        <v>697</v>
      </c>
      <c r="J378" s="51">
        <v>0</v>
      </c>
      <c r="K378" s="51" t="s">
        <v>953</v>
      </c>
      <c r="L378" s="51">
        <v>0</v>
      </c>
      <c r="M378" s="51" t="s">
        <v>954</v>
      </c>
      <c r="N378" s="51">
        <v>0</v>
      </c>
      <c r="O378" s="51" t="s">
        <v>955</v>
      </c>
      <c r="P378" s="238" t="s">
        <v>956</v>
      </c>
    </row>
    <row r="379" ht="35" customHeight="1" spans="1:16">
      <c r="A379" s="417">
        <v>28</v>
      </c>
      <c r="B379" s="343" t="s">
        <v>957</v>
      </c>
      <c r="C379" s="50"/>
      <c r="D379" s="421" t="s">
        <v>384</v>
      </c>
      <c r="E379" s="58">
        <v>1</v>
      </c>
      <c r="F379" s="51">
        <v>950</v>
      </c>
      <c r="G379" s="51">
        <v>500</v>
      </c>
      <c r="H379" s="51">
        <f t="shared" si="28"/>
        <v>0</v>
      </c>
      <c r="I379" s="51" t="s">
        <v>697</v>
      </c>
      <c r="J379" s="51">
        <v>0</v>
      </c>
      <c r="K379" s="51" t="s">
        <v>953</v>
      </c>
      <c r="L379" s="51">
        <v>0</v>
      </c>
      <c r="M379" s="51" t="s">
        <v>953</v>
      </c>
      <c r="N379" s="51">
        <v>0</v>
      </c>
      <c r="O379" s="51" t="s">
        <v>955</v>
      </c>
      <c r="P379" s="238"/>
    </row>
    <row r="380" ht="35" customHeight="1" spans="1:16">
      <c r="A380" s="417">
        <v>29</v>
      </c>
      <c r="B380" s="343" t="s">
        <v>958</v>
      </c>
      <c r="C380" s="50"/>
      <c r="D380" s="421" t="s">
        <v>384</v>
      </c>
      <c r="E380" s="58">
        <v>1</v>
      </c>
      <c r="F380" s="51">
        <v>2200</v>
      </c>
      <c r="G380" s="51">
        <v>500</v>
      </c>
      <c r="H380" s="51">
        <f t="shared" si="28"/>
        <v>0</v>
      </c>
      <c r="I380" s="51" t="s">
        <v>944</v>
      </c>
      <c r="J380" s="51">
        <v>0</v>
      </c>
      <c r="K380" s="51" t="s">
        <v>959</v>
      </c>
      <c r="L380" s="51">
        <v>0</v>
      </c>
      <c r="M380" s="51" t="s">
        <v>960</v>
      </c>
      <c r="N380" s="51">
        <v>0</v>
      </c>
      <c r="O380" s="51" t="s">
        <v>944</v>
      </c>
      <c r="P380" s="238"/>
    </row>
    <row r="381" ht="35" customHeight="1" spans="1:16">
      <c r="A381" s="417">
        <v>30</v>
      </c>
      <c r="B381" s="343" t="s">
        <v>961</v>
      </c>
      <c r="C381" s="50"/>
      <c r="D381" s="421" t="s">
        <v>384</v>
      </c>
      <c r="E381" s="58">
        <v>1</v>
      </c>
      <c r="F381" s="51">
        <v>1500</v>
      </c>
      <c r="G381" s="51">
        <v>1000</v>
      </c>
      <c r="H381" s="51">
        <f t="shared" si="28"/>
        <v>0</v>
      </c>
      <c r="I381" s="51" t="s">
        <v>709</v>
      </c>
      <c r="J381" s="51">
        <v>0</v>
      </c>
      <c r="K381" s="51" t="s">
        <v>709</v>
      </c>
      <c r="L381" s="51">
        <v>0</v>
      </c>
      <c r="M381" s="51" t="s">
        <v>709</v>
      </c>
      <c r="N381" s="51">
        <v>0</v>
      </c>
      <c r="O381" s="51" t="s">
        <v>709</v>
      </c>
      <c r="P381" s="238"/>
    </row>
    <row r="382" ht="35" customHeight="1" spans="1:16">
      <c r="A382" s="417">
        <v>31</v>
      </c>
      <c r="B382" s="343" t="s">
        <v>962</v>
      </c>
      <c r="C382" s="50"/>
      <c r="D382" s="421" t="s">
        <v>384</v>
      </c>
      <c r="E382" s="58">
        <v>1</v>
      </c>
      <c r="F382" s="51">
        <v>15000</v>
      </c>
      <c r="G382" s="51">
        <v>0</v>
      </c>
      <c r="H382" s="51">
        <f t="shared" si="28"/>
        <v>0</v>
      </c>
      <c r="I382" s="51" t="s">
        <v>963</v>
      </c>
      <c r="J382" s="51">
        <v>0</v>
      </c>
      <c r="K382" s="51" t="s">
        <v>963</v>
      </c>
      <c r="L382" s="51">
        <v>0</v>
      </c>
      <c r="M382" s="51" t="s">
        <v>963</v>
      </c>
      <c r="N382" s="51">
        <v>0</v>
      </c>
      <c r="O382" s="51" t="s">
        <v>963</v>
      </c>
      <c r="P382" s="238"/>
    </row>
    <row r="383" ht="35" customHeight="1" spans="1:16">
      <c r="A383" s="280"/>
      <c r="B383" s="341" t="s">
        <v>693</v>
      </c>
      <c r="C383" s="340"/>
      <c r="D383" s="420"/>
      <c r="E383" s="336"/>
      <c r="F383" s="25">
        <f t="shared" ref="F383:J383" si="31">SUM(F384:F385)</f>
        <v>2300</v>
      </c>
      <c r="G383" s="25">
        <f t="shared" si="31"/>
        <v>0</v>
      </c>
      <c r="H383" s="25">
        <f t="shared" si="28"/>
        <v>0</v>
      </c>
      <c r="I383" s="25"/>
      <c r="J383" s="25">
        <f t="shared" si="31"/>
        <v>0</v>
      </c>
      <c r="K383" s="25"/>
      <c r="L383" s="25">
        <f>SUM(L384:L385)</f>
        <v>0</v>
      </c>
      <c r="M383" s="25"/>
      <c r="N383" s="25">
        <f>SUM(N384:N385)</f>
        <v>0</v>
      </c>
      <c r="O383" s="25"/>
      <c r="P383" s="426"/>
    </row>
    <row r="384" ht="35" customHeight="1" spans="1:16">
      <c r="A384" s="58">
        <v>32</v>
      </c>
      <c r="B384" s="343" t="s">
        <v>964</v>
      </c>
      <c r="C384" s="50"/>
      <c r="D384" s="421" t="s">
        <v>384</v>
      </c>
      <c r="E384" s="58">
        <v>1</v>
      </c>
      <c r="F384" s="51">
        <v>500</v>
      </c>
      <c r="G384" s="51">
        <v>0</v>
      </c>
      <c r="H384" s="51">
        <f t="shared" si="28"/>
        <v>0</v>
      </c>
      <c r="I384" s="51" t="s">
        <v>965</v>
      </c>
      <c r="J384" s="51">
        <v>0</v>
      </c>
      <c r="K384" s="51" t="s">
        <v>966</v>
      </c>
      <c r="L384" s="51">
        <v>0</v>
      </c>
      <c r="M384" s="51" t="s">
        <v>966</v>
      </c>
      <c r="N384" s="51">
        <v>0</v>
      </c>
      <c r="O384" s="51" t="s">
        <v>965</v>
      </c>
      <c r="P384" s="427" t="s">
        <v>967</v>
      </c>
    </row>
    <row r="385" ht="35" customHeight="1" spans="1:16">
      <c r="A385" s="58">
        <v>33</v>
      </c>
      <c r="B385" s="343" t="s">
        <v>968</v>
      </c>
      <c r="C385" s="50"/>
      <c r="D385" s="421" t="s">
        <v>384</v>
      </c>
      <c r="E385" s="58">
        <v>1</v>
      </c>
      <c r="F385" s="51">
        <v>1800</v>
      </c>
      <c r="G385" s="51">
        <v>0</v>
      </c>
      <c r="H385" s="51">
        <f t="shared" si="28"/>
        <v>0</v>
      </c>
      <c r="I385" s="51" t="s">
        <v>969</v>
      </c>
      <c r="J385" s="51">
        <v>0</v>
      </c>
      <c r="K385" s="51" t="s">
        <v>959</v>
      </c>
      <c r="L385" s="51">
        <v>0</v>
      </c>
      <c r="M385" s="51" t="s">
        <v>959</v>
      </c>
      <c r="N385" s="51">
        <v>0</v>
      </c>
      <c r="O385" s="51" t="s">
        <v>969</v>
      </c>
      <c r="P385" s="427"/>
    </row>
    <row r="386" ht="35" customHeight="1" spans="1:16">
      <c r="A386" s="413" t="s">
        <v>699</v>
      </c>
      <c r="B386" s="341" t="s">
        <v>700</v>
      </c>
      <c r="C386" s="341"/>
      <c r="D386" s="414"/>
      <c r="E386" s="415"/>
      <c r="F386" s="416">
        <f t="shared" ref="F386:J386" si="32">SUM(F387:F393)</f>
        <v>14714</v>
      </c>
      <c r="G386" s="416">
        <f t="shared" si="32"/>
        <v>3834</v>
      </c>
      <c r="H386" s="25">
        <f t="shared" si="28"/>
        <v>384</v>
      </c>
      <c r="I386" s="416"/>
      <c r="J386" s="416">
        <f t="shared" si="32"/>
        <v>0</v>
      </c>
      <c r="K386" s="416"/>
      <c r="L386" s="416">
        <f>SUM(L387:L393)</f>
        <v>0</v>
      </c>
      <c r="M386" s="416"/>
      <c r="N386" s="416">
        <f>SUM(N387:N393)</f>
        <v>384</v>
      </c>
      <c r="O386" s="416"/>
      <c r="P386" s="413"/>
    </row>
    <row r="387" ht="35" customHeight="1" spans="1:16">
      <c r="A387" s="417">
        <v>34</v>
      </c>
      <c r="B387" s="343" t="s">
        <v>970</v>
      </c>
      <c r="C387" s="343"/>
      <c r="D387" s="418" t="s">
        <v>384</v>
      </c>
      <c r="E387" s="417">
        <v>1</v>
      </c>
      <c r="F387" s="419">
        <v>150</v>
      </c>
      <c r="G387" s="419">
        <v>50</v>
      </c>
      <c r="H387" s="51">
        <f t="shared" si="28"/>
        <v>0</v>
      </c>
      <c r="I387" s="419" t="s">
        <v>971</v>
      </c>
      <c r="J387" s="419">
        <v>0</v>
      </c>
      <c r="K387" s="419" t="s">
        <v>955</v>
      </c>
      <c r="L387" s="419">
        <v>0</v>
      </c>
      <c r="M387" s="419" t="s">
        <v>972</v>
      </c>
      <c r="N387" s="419">
        <v>0</v>
      </c>
      <c r="O387" s="419" t="s">
        <v>973</v>
      </c>
      <c r="P387" s="425"/>
    </row>
    <row r="388" ht="35" customHeight="1" spans="1:16">
      <c r="A388" s="417">
        <v>35</v>
      </c>
      <c r="B388" s="343" t="s">
        <v>974</v>
      </c>
      <c r="C388" s="343"/>
      <c r="D388" s="418" t="s">
        <v>384</v>
      </c>
      <c r="E388" s="417">
        <v>1</v>
      </c>
      <c r="F388" s="419">
        <v>6500</v>
      </c>
      <c r="G388" s="419">
        <v>2000</v>
      </c>
      <c r="H388" s="51">
        <f t="shared" si="28"/>
        <v>0</v>
      </c>
      <c r="I388" s="419" t="s">
        <v>975</v>
      </c>
      <c r="J388" s="419">
        <v>0</v>
      </c>
      <c r="K388" s="419" t="s">
        <v>975</v>
      </c>
      <c r="L388" s="419">
        <v>0</v>
      </c>
      <c r="M388" s="419" t="s">
        <v>975</v>
      </c>
      <c r="N388" s="419">
        <v>0</v>
      </c>
      <c r="O388" s="419" t="s">
        <v>975</v>
      </c>
      <c r="P388" s="238"/>
    </row>
    <row r="389" ht="35" customHeight="1" spans="1:16">
      <c r="A389" s="417">
        <v>36</v>
      </c>
      <c r="B389" s="343" t="s">
        <v>976</v>
      </c>
      <c r="C389" s="343"/>
      <c r="D389" s="418" t="s">
        <v>384</v>
      </c>
      <c r="E389" s="417">
        <v>1</v>
      </c>
      <c r="F389" s="419">
        <v>2500</v>
      </c>
      <c r="G389" s="419">
        <v>0</v>
      </c>
      <c r="H389" s="51">
        <f t="shared" si="28"/>
        <v>0</v>
      </c>
      <c r="I389" s="419" t="s">
        <v>977</v>
      </c>
      <c r="J389" s="419">
        <v>0</v>
      </c>
      <c r="K389" s="419" t="s">
        <v>977</v>
      </c>
      <c r="L389" s="419">
        <v>0</v>
      </c>
      <c r="M389" s="419" t="s">
        <v>977</v>
      </c>
      <c r="N389" s="419">
        <v>0</v>
      </c>
      <c r="O389" s="419" t="s">
        <v>977</v>
      </c>
      <c r="P389" s="238"/>
    </row>
    <row r="390" ht="35" customHeight="1" spans="1:16">
      <c r="A390" s="417">
        <v>37</v>
      </c>
      <c r="B390" s="45" t="s">
        <v>978</v>
      </c>
      <c r="C390" s="45"/>
      <c r="D390" s="428" t="s">
        <v>384</v>
      </c>
      <c r="E390" s="184">
        <v>1</v>
      </c>
      <c r="F390" s="48">
        <v>184</v>
      </c>
      <c r="G390" s="48">
        <v>184</v>
      </c>
      <c r="H390" s="51">
        <f t="shared" si="28"/>
        <v>184</v>
      </c>
      <c r="I390" s="48" t="s">
        <v>883</v>
      </c>
      <c r="J390" s="419">
        <v>0</v>
      </c>
      <c r="K390" s="48" t="s">
        <v>979</v>
      </c>
      <c r="L390" s="419">
        <v>0</v>
      </c>
      <c r="M390" s="48" t="s">
        <v>979</v>
      </c>
      <c r="N390" s="48">
        <v>184</v>
      </c>
      <c r="O390" s="48" t="s">
        <v>883</v>
      </c>
      <c r="P390" s="238" t="s">
        <v>980</v>
      </c>
    </row>
    <row r="391" ht="35" customHeight="1" spans="1:16">
      <c r="A391" s="417">
        <v>38</v>
      </c>
      <c r="B391" s="45" t="s">
        <v>981</v>
      </c>
      <c r="C391" s="45"/>
      <c r="D391" s="428" t="s">
        <v>384</v>
      </c>
      <c r="E391" s="184">
        <v>1</v>
      </c>
      <c r="F391" s="48">
        <v>540</v>
      </c>
      <c r="G391" s="48">
        <v>200</v>
      </c>
      <c r="H391" s="51">
        <f t="shared" si="28"/>
        <v>200</v>
      </c>
      <c r="I391" s="48" t="s">
        <v>883</v>
      </c>
      <c r="J391" s="419">
        <v>0</v>
      </c>
      <c r="K391" s="48" t="s">
        <v>979</v>
      </c>
      <c r="L391" s="419">
        <v>0</v>
      </c>
      <c r="M391" s="48" t="s">
        <v>979</v>
      </c>
      <c r="N391" s="48">
        <v>200</v>
      </c>
      <c r="O391" s="48" t="s">
        <v>883</v>
      </c>
      <c r="P391" s="238" t="s">
        <v>982</v>
      </c>
    </row>
    <row r="392" ht="35" customHeight="1" spans="1:16">
      <c r="A392" s="417">
        <v>39</v>
      </c>
      <c r="B392" s="45" t="s">
        <v>983</v>
      </c>
      <c r="C392" s="45"/>
      <c r="D392" s="428" t="s">
        <v>384</v>
      </c>
      <c r="E392" s="184">
        <v>1</v>
      </c>
      <c r="F392" s="48">
        <v>890</v>
      </c>
      <c r="G392" s="48">
        <v>400</v>
      </c>
      <c r="H392" s="51">
        <f t="shared" si="28"/>
        <v>0</v>
      </c>
      <c r="I392" s="48" t="s">
        <v>924</v>
      </c>
      <c r="J392" s="419">
        <v>0</v>
      </c>
      <c r="K392" s="48" t="s">
        <v>924</v>
      </c>
      <c r="L392" s="419">
        <v>0</v>
      </c>
      <c r="M392" s="48" t="s">
        <v>924</v>
      </c>
      <c r="N392" s="48">
        <v>0</v>
      </c>
      <c r="O392" s="48" t="s">
        <v>924</v>
      </c>
      <c r="P392" s="238"/>
    </row>
    <row r="393" ht="35" customHeight="1" spans="1:16">
      <c r="A393" s="417">
        <v>40</v>
      </c>
      <c r="B393" s="45" t="s">
        <v>984</v>
      </c>
      <c r="C393" s="45"/>
      <c r="D393" s="428" t="s">
        <v>384</v>
      </c>
      <c r="E393" s="184">
        <v>1</v>
      </c>
      <c r="F393" s="48">
        <v>3950</v>
      </c>
      <c r="G393" s="48">
        <v>1000</v>
      </c>
      <c r="H393" s="51">
        <f t="shared" si="28"/>
        <v>0</v>
      </c>
      <c r="I393" s="48" t="s">
        <v>924</v>
      </c>
      <c r="J393" s="419">
        <v>0</v>
      </c>
      <c r="K393" s="48" t="s">
        <v>924</v>
      </c>
      <c r="L393" s="419">
        <v>0</v>
      </c>
      <c r="M393" s="48" t="s">
        <v>924</v>
      </c>
      <c r="N393" s="48">
        <v>0</v>
      </c>
      <c r="O393" s="48" t="s">
        <v>924</v>
      </c>
      <c r="P393" s="238"/>
    </row>
    <row r="394" ht="35" customHeight="1" spans="1:16">
      <c r="A394" s="376" t="s">
        <v>985</v>
      </c>
      <c r="B394" s="377" t="s">
        <v>45</v>
      </c>
      <c r="C394" s="348"/>
      <c r="D394" s="404"/>
      <c r="E394" s="295"/>
      <c r="F394" s="405">
        <f>F395</f>
        <v>9.88</v>
      </c>
      <c r="G394" s="405">
        <f>G395</f>
        <v>9.88</v>
      </c>
      <c r="H394" s="405">
        <f>H395</f>
        <v>9.88</v>
      </c>
      <c r="I394" s="405"/>
      <c r="J394" s="405"/>
      <c r="K394" s="405"/>
      <c r="L394" s="405"/>
      <c r="M394" s="405"/>
      <c r="N394" s="405"/>
      <c r="O394" s="405"/>
      <c r="P394" s="424"/>
    </row>
    <row r="395" ht="35" customHeight="1" spans="1:16">
      <c r="A395" s="402" t="s">
        <v>67</v>
      </c>
      <c r="B395" s="403" t="s">
        <v>68</v>
      </c>
      <c r="C395" s="406"/>
      <c r="D395" s="407"/>
      <c r="E395" s="408"/>
      <c r="F395" s="264">
        <f>F396</f>
        <v>9.88</v>
      </c>
      <c r="G395" s="264">
        <f>G396</f>
        <v>9.88</v>
      </c>
      <c r="H395" s="264">
        <f>H396</f>
        <v>9.88</v>
      </c>
      <c r="I395" s="264"/>
      <c r="J395" s="264"/>
      <c r="K395" s="264"/>
      <c r="L395" s="264"/>
      <c r="M395" s="264"/>
      <c r="N395" s="264"/>
      <c r="O395" s="264"/>
      <c r="P395" s="277"/>
    </row>
    <row r="396" ht="35" customHeight="1" spans="1:16">
      <c r="A396" s="429"/>
      <c r="B396" s="430" t="s">
        <v>545</v>
      </c>
      <c r="C396" s="431"/>
      <c r="D396" s="410"/>
      <c r="E396" s="411"/>
      <c r="F396" s="39">
        <f t="shared" ref="F396:H396" si="33">SUM(F397:F399)</f>
        <v>9.88</v>
      </c>
      <c r="G396" s="39">
        <f t="shared" si="33"/>
        <v>9.88</v>
      </c>
      <c r="H396" s="39">
        <f t="shared" si="33"/>
        <v>9.88</v>
      </c>
      <c r="I396" s="39"/>
      <c r="J396" s="39"/>
      <c r="K396" s="39"/>
      <c r="L396" s="39"/>
      <c r="M396" s="39"/>
      <c r="N396" s="39"/>
      <c r="O396" s="39"/>
      <c r="P396" s="425"/>
    </row>
    <row r="397" s="240" customFormat="1" ht="35" customHeight="1" spans="1:30">
      <c r="A397" s="19" t="s">
        <v>70</v>
      </c>
      <c r="B397" s="19" t="s">
        <v>986</v>
      </c>
      <c r="C397" s="432" t="s">
        <v>987</v>
      </c>
      <c r="D397" s="19" t="s">
        <v>73</v>
      </c>
      <c r="E397" s="19">
        <v>9</v>
      </c>
      <c r="F397" s="19">
        <v>3.65</v>
      </c>
      <c r="G397" s="19">
        <v>3.65</v>
      </c>
      <c r="H397" s="19">
        <v>3.65</v>
      </c>
      <c r="I397" s="19" t="s">
        <v>988</v>
      </c>
      <c r="J397" s="19">
        <v>0</v>
      </c>
      <c r="K397" s="19" t="s">
        <v>989</v>
      </c>
      <c r="L397" s="19">
        <v>3.65</v>
      </c>
      <c r="M397" s="19" t="s">
        <v>990</v>
      </c>
      <c r="N397" s="19">
        <v>0</v>
      </c>
      <c r="O397" s="19" t="s">
        <v>991</v>
      </c>
      <c r="P397" s="19" t="s">
        <v>992</v>
      </c>
      <c r="Q397" s="85"/>
      <c r="R397" s="85"/>
      <c r="S397" s="85"/>
      <c r="T397" s="85"/>
      <c r="U397" s="85"/>
      <c r="V397" s="85"/>
      <c r="W397" s="85"/>
      <c r="X397" s="85"/>
      <c r="Y397" s="85"/>
      <c r="Z397" s="85"/>
      <c r="AA397" s="85"/>
      <c r="AB397" s="85"/>
      <c r="AC397" s="85"/>
      <c r="AD397" s="85"/>
    </row>
    <row r="398" s="240" customFormat="1" ht="35" customHeight="1" spans="1:30">
      <c r="A398" s="19" t="s">
        <v>75</v>
      </c>
      <c r="B398" s="19" t="s">
        <v>993</v>
      </c>
      <c r="C398" s="432" t="s">
        <v>994</v>
      </c>
      <c r="D398" s="19" t="s">
        <v>73</v>
      </c>
      <c r="E398" s="19">
        <v>3</v>
      </c>
      <c r="F398" s="19">
        <v>4.73</v>
      </c>
      <c r="G398" s="19">
        <v>4.73</v>
      </c>
      <c r="H398" s="19">
        <v>4.73</v>
      </c>
      <c r="I398" s="19" t="s">
        <v>995</v>
      </c>
      <c r="J398" s="19">
        <v>0</v>
      </c>
      <c r="K398" s="19" t="s">
        <v>989</v>
      </c>
      <c r="L398" s="19">
        <v>4.73</v>
      </c>
      <c r="M398" s="19" t="s">
        <v>990</v>
      </c>
      <c r="N398" s="19">
        <v>0</v>
      </c>
      <c r="O398" s="19" t="s">
        <v>991</v>
      </c>
      <c r="P398" s="19" t="s">
        <v>992</v>
      </c>
      <c r="Q398" s="85"/>
      <c r="R398" s="85"/>
      <c r="S398" s="85"/>
      <c r="T398" s="85"/>
      <c r="U398" s="85"/>
      <c r="V398" s="85"/>
      <c r="W398" s="85"/>
      <c r="X398" s="85"/>
      <c r="Y398" s="85"/>
      <c r="Z398" s="85"/>
      <c r="AA398" s="85"/>
      <c r="AB398" s="85"/>
      <c r="AC398" s="85"/>
      <c r="AD398" s="85"/>
    </row>
    <row r="399" s="240" customFormat="1" ht="35" customHeight="1" spans="1:30">
      <c r="A399" s="19" t="s">
        <v>78</v>
      </c>
      <c r="B399" s="19" t="s">
        <v>996</v>
      </c>
      <c r="C399" s="432" t="s">
        <v>997</v>
      </c>
      <c r="D399" s="19" t="s">
        <v>73</v>
      </c>
      <c r="E399" s="19">
        <v>3</v>
      </c>
      <c r="F399" s="19">
        <v>1.5</v>
      </c>
      <c r="G399" s="19">
        <v>1.5</v>
      </c>
      <c r="H399" s="19">
        <v>1.5</v>
      </c>
      <c r="I399" s="19" t="s">
        <v>998</v>
      </c>
      <c r="J399" s="19">
        <v>0</v>
      </c>
      <c r="K399" s="19" t="s">
        <v>989</v>
      </c>
      <c r="L399" s="19">
        <v>1.5</v>
      </c>
      <c r="M399" s="19" t="s">
        <v>990</v>
      </c>
      <c r="N399" s="19">
        <v>0</v>
      </c>
      <c r="O399" s="19" t="s">
        <v>991</v>
      </c>
      <c r="P399" s="19" t="s">
        <v>992</v>
      </c>
      <c r="Q399" s="85"/>
      <c r="R399" s="85"/>
      <c r="S399" s="85"/>
      <c r="T399" s="85"/>
      <c r="U399" s="85"/>
      <c r="V399" s="85"/>
      <c r="W399" s="85"/>
      <c r="X399" s="85"/>
      <c r="Y399" s="85"/>
      <c r="Z399" s="85"/>
      <c r="AA399" s="85"/>
      <c r="AB399" s="85"/>
      <c r="AC399" s="85"/>
      <c r="AD399" s="85"/>
    </row>
    <row r="400" s="240" customFormat="1" ht="35" customHeight="1" spans="1:30">
      <c r="A400" s="376" t="s">
        <v>999</v>
      </c>
      <c r="B400" s="377" t="s">
        <v>46</v>
      </c>
      <c r="C400" s="433"/>
      <c r="D400" s="390"/>
      <c r="E400" s="392"/>
      <c r="F400" s="434">
        <f>F401</f>
        <v>1.3</v>
      </c>
      <c r="G400" s="434">
        <f>G401</f>
        <v>1.3</v>
      </c>
      <c r="H400" s="434">
        <f>H401</f>
        <v>1.3</v>
      </c>
      <c r="I400" s="434"/>
      <c r="J400" s="434"/>
      <c r="K400" s="434"/>
      <c r="L400" s="434"/>
      <c r="M400" s="434"/>
      <c r="N400" s="434"/>
      <c r="O400" s="434"/>
      <c r="P400" s="440"/>
      <c r="Q400" s="85"/>
      <c r="R400" s="85"/>
      <c r="S400" s="85"/>
      <c r="T400" s="85"/>
      <c r="U400" s="85"/>
      <c r="V400" s="85"/>
      <c r="W400" s="85"/>
      <c r="X400" s="85"/>
      <c r="Y400" s="85"/>
      <c r="Z400" s="85"/>
      <c r="AA400" s="85"/>
      <c r="AB400" s="85"/>
      <c r="AC400" s="85"/>
      <c r="AD400" s="85"/>
    </row>
    <row r="401" s="240" customFormat="1" ht="35" customHeight="1" spans="1:30">
      <c r="A401" s="19" t="s">
        <v>70</v>
      </c>
      <c r="B401" s="19" t="s">
        <v>1000</v>
      </c>
      <c r="C401" s="19" t="s">
        <v>1001</v>
      </c>
      <c r="D401" s="19" t="s">
        <v>73</v>
      </c>
      <c r="E401" s="19">
        <v>2</v>
      </c>
      <c r="F401" s="19">
        <v>1.3</v>
      </c>
      <c r="G401" s="19">
        <v>1.3</v>
      </c>
      <c r="H401" s="19">
        <v>1.3</v>
      </c>
      <c r="I401" s="19" t="s">
        <v>1002</v>
      </c>
      <c r="J401" s="19">
        <v>0</v>
      </c>
      <c r="K401" s="19" t="s">
        <v>1003</v>
      </c>
      <c r="L401" s="19">
        <v>0</v>
      </c>
      <c r="M401" s="19" t="s">
        <v>1004</v>
      </c>
      <c r="N401" s="19">
        <v>1.3</v>
      </c>
      <c r="O401" s="19" t="s">
        <v>854</v>
      </c>
      <c r="P401" s="19"/>
      <c r="Q401" s="85"/>
      <c r="R401" s="85"/>
      <c r="S401" s="85"/>
      <c r="T401" s="85"/>
      <c r="U401" s="85"/>
      <c r="V401" s="85"/>
      <c r="W401" s="85"/>
      <c r="X401" s="85"/>
      <c r="Y401" s="85"/>
      <c r="Z401" s="85"/>
      <c r="AA401" s="85"/>
      <c r="AB401" s="85"/>
      <c r="AC401" s="85"/>
      <c r="AD401" s="85"/>
    </row>
    <row r="402" s="358" customFormat="1" ht="35" customHeight="1" spans="1:30">
      <c r="A402" s="376" t="s">
        <v>1005</v>
      </c>
      <c r="B402" s="377" t="s">
        <v>47</v>
      </c>
      <c r="C402" s="50"/>
      <c r="D402" s="421"/>
      <c r="E402" s="58"/>
      <c r="F402" s="25">
        <f>F404+F405+F406+F407+F408+F409</f>
        <v>14.28</v>
      </c>
      <c r="G402" s="25">
        <f>G404+G405+G406+G407+G408+G409</f>
        <v>14.28</v>
      </c>
      <c r="H402" s="25">
        <v>0</v>
      </c>
      <c r="I402" s="405"/>
      <c r="J402" s="405"/>
      <c r="K402" s="405"/>
      <c r="L402" s="405"/>
      <c r="M402" s="405"/>
      <c r="N402" s="405"/>
      <c r="O402" s="405"/>
      <c r="P402" s="424"/>
      <c r="Q402" s="442"/>
      <c r="R402" s="442"/>
      <c r="S402" s="442"/>
      <c r="T402" s="442"/>
      <c r="U402" s="442"/>
      <c r="V402" s="442"/>
      <c r="W402" s="442"/>
      <c r="X402" s="442"/>
      <c r="Y402" s="442"/>
      <c r="Z402" s="442"/>
      <c r="AA402" s="442"/>
      <c r="AB402" s="442"/>
      <c r="AC402" s="442"/>
      <c r="AD402" s="442"/>
    </row>
    <row r="403" s="358" customFormat="1" ht="35" customHeight="1" spans="1:30">
      <c r="A403" s="435"/>
      <c r="B403" s="436" t="s">
        <v>1006</v>
      </c>
      <c r="C403" s="50"/>
      <c r="D403" s="421"/>
      <c r="E403" s="58"/>
      <c r="F403" s="25">
        <f>F404+F405+F406+F407+F408+F409</f>
        <v>14.28</v>
      </c>
      <c r="G403" s="25">
        <f>G404+G405+G406+G407+G408+G409</f>
        <v>14.28</v>
      </c>
      <c r="H403" s="25">
        <v>0</v>
      </c>
      <c r="I403" s="412"/>
      <c r="J403" s="412"/>
      <c r="K403" s="412"/>
      <c r="L403" s="412"/>
      <c r="M403" s="412"/>
      <c r="N403" s="412"/>
      <c r="O403" s="412"/>
      <c r="P403" s="424"/>
      <c r="Q403" s="442"/>
      <c r="R403" s="442"/>
      <c r="S403" s="442"/>
      <c r="T403" s="442"/>
      <c r="U403" s="442"/>
      <c r="V403" s="442"/>
      <c r="W403" s="442"/>
      <c r="X403" s="442"/>
      <c r="Y403" s="442"/>
      <c r="Z403" s="442"/>
      <c r="AA403" s="442"/>
      <c r="AB403" s="442"/>
      <c r="AC403" s="442"/>
      <c r="AD403" s="442"/>
    </row>
    <row r="404" s="358" customFormat="1" ht="35" customHeight="1" spans="1:30">
      <c r="A404" s="437" t="s">
        <v>70</v>
      </c>
      <c r="B404" s="437" t="s">
        <v>1007</v>
      </c>
      <c r="C404" s="437"/>
      <c r="D404" s="437" t="s">
        <v>73</v>
      </c>
      <c r="E404" s="437">
        <v>5</v>
      </c>
      <c r="F404" s="437">
        <v>2.08</v>
      </c>
      <c r="G404" s="437">
        <v>2.08</v>
      </c>
      <c r="H404" s="437">
        <v>0</v>
      </c>
      <c r="I404" s="99" t="s">
        <v>44</v>
      </c>
      <c r="J404" s="99" t="s">
        <v>44</v>
      </c>
      <c r="K404" s="99" t="s">
        <v>44</v>
      </c>
      <c r="L404" s="99" t="s">
        <v>44</v>
      </c>
      <c r="M404" s="99" t="s">
        <v>44</v>
      </c>
      <c r="N404" s="99" t="s">
        <v>44</v>
      </c>
      <c r="O404" s="99" t="s">
        <v>44</v>
      </c>
      <c r="P404" s="437"/>
      <c r="Q404" s="442"/>
      <c r="R404" s="442"/>
      <c r="S404" s="442"/>
      <c r="T404" s="442"/>
      <c r="U404" s="442"/>
      <c r="V404" s="442"/>
      <c r="W404" s="442"/>
      <c r="X404" s="442"/>
      <c r="Y404" s="442"/>
      <c r="Z404" s="442"/>
      <c r="AA404" s="442"/>
      <c r="AB404" s="442"/>
      <c r="AC404" s="442"/>
      <c r="AD404" s="442"/>
    </row>
    <row r="405" s="358" customFormat="1" ht="35" customHeight="1" spans="1:30">
      <c r="A405" s="437" t="s">
        <v>75</v>
      </c>
      <c r="B405" s="437" t="s">
        <v>1008</v>
      </c>
      <c r="C405" s="437"/>
      <c r="D405" s="437" t="s">
        <v>73</v>
      </c>
      <c r="E405" s="437">
        <v>3</v>
      </c>
      <c r="F405" s="437">
        <v>1.59</v>
      </c>
      <c r="G405" s="437">
        <v>1.59</v>
      </c>
      <c r="H405" s="437">
        <v>0</v>
      </c>
      <c r="I405" s="99" t="s">
        <v>44</v>
      </c>
      <c r="J405" s="99" t="s">
        <v>44</v>
      </c>
      <c r="K405" s="99" t="s">
        <v>44</v>
      </c>
      <c r="L405" s="99" t="s">
        <v>44</v>
      </c>
      <c r="M405" s="99" t="s">
        <v>44</v>
      </c>
      <c r="N405" s="99" t="s">
        <v>44</v>
      </c>
      <c r="O405" s="99" t="s">
        <v>44</v>
      </c>
      <c r="P405" s="437"/>
      <c r="Q405" s="442"/>
      <c r="R405" s="442"/>
      <c r="S405" s="442"/>
      <c r="T405" s="442"/>
      <c r="U405" s="442"/>
      <c r="V405" s="442"/>
      <c r="W405" s="442"/>
      <c r="X405" s="442"/>
      <c r="Y405" s="442"/>
      <c r="Z405" s="442"/>
      <c r="AA405" s="442"/>
      <c r="AB405" s="442"/>
      <c r="AC405" s="442"/>
      <c r="AD405" s="442"/>
    </row>
    <row r="406" s="358" customFormat="1" ht="35" customHeight="1" spans="1:30">
      <c r="A406" s="437" t="s">
        <v>78</v>
      </c>
      <c r="B406" s="437" t="s">
        <v>1009</v>
      </c>
      <c r="C406" s="437" t="s">
        <v>1010</v>
      </c>
      <c r="D406" s="437" t="s">
        <v>73</v>
      </c>
      <c r="E406" s="437">
        <v>1</v>
      </c>
      <c r="F406" s="437">
        <v>0.82</v>
      </c>
      <c r="G406" s="437">
        <v>0.82</v>
      </c>
      <c r="H406" s="437">
        <v>0</v>
      </c>
      <c r="I406" s="99" t="s">
        <v>44</v>
      </c>
      <c r="J406" s="99" t="s">
        <v>44</v>
      </c>
      <c r="K406" s="99" t="s">
        <v>44</v>
      </c>
      <c r="L406" s="99" t="s">
        <v>44</v>
      </c>
      <c r="M406" s="99" t="s">
        <v>44</v>
      </c>
      <c r="N406" s="99" t="s">
        <v>44</v>
      </c>
      <c r="O406" s="99" t="s">
        <v>44</v>
      </c>
      <c r="P406" s="437"/>
      <c r="Q406" s="442"/>
      <c r="R406" s="442"/>
      <c r="S406" s="442"/>
      <c r="T406" s="442"/>
      <c r="U406" s="442"/>
      <c r="V406" s="442"/>
      <c r="W406" s="442"/>
      <c r="X406" s="442"/>
      <c r="Y406" s="442"/>
      <c r="Z406" s="442"/>
      <c r="AA406" s="442"/>
      <c r="AB406" s="442"/>
      <c r="AC406" s="442"/>
      <c r="AD406" s="442"/>
    </row>
    <row r="407" s="358" customFormat="1" ht="35" customHeight="1" spans="1:30">
      <c r="A407" s="437" t="s">
        <v>81</v>
      </c>
      <c r="B407" s="437" t="s">
        <v>1011</v>
      </c>
      <c r="C407" s="437" t="s">
        <v>1012</v>
      </c>
      <c r="D407" s="437" t="s">
        <v>73</v>
      </c>
      <c r="E407" s="437">
        <v>2</v>
      </c>
      <c r="F407" s="437">
        <v>4.38</v>
      </c>
      <c r="G407" s="437">
        <v>4.38</v>
      </c>
      <c r="H407" s="437">
        <v>0</v>
      </c>
      <c r="I407" s="99" t="s">
        <v>44</v>
      </c>
      <c r="J407" s="99" t="s">
        <v>44</v>
      </c>
      <c r="K407" s="99" t="s">
        <v>44</v>
      </c>
      <c r="L407" s="99" t="s">
        <v>44</v>
      </c>
      <c r="M407" s="99" t="s">
        <v>44</v>
      </c>
      <c r="N407" s="99" t="s">
        <v>44</v>
      </c>
      <c r="O407" s="99" t="s">
        <v>44</v>
      </c>
      <c r="P407" s="437"/>
      <c r="Q407" s="442"/>
      <c r="R407" s="442"/>
      <c r="S407" s="442"/>
      <c r="T407" s="442"/>
      <c r="U407" s="442"/>
      <c r="V407" s="442"/>
      <c r="W407" s="442"/>
      <c r="X407" s="442"/>
      <c r="Y407" s="442"/>
      <c r="Z407" s="442"/>
      <c r="AA407" s="442"/>
      <c r="AB407" s="442"/>
      <c r="AC407" s="442"/>
      <c r="AD407" s="442"/>
    </row>
    <row r="408" s="358" customFormat="1" ht="35" customHeight="1" spans="1:30">
      <c r="A408" s="437" t="s">
        <v>84</v>
      </c>
      <c r="B408" s="437" t="s">
        <v>1013</v>
      </c>
      <c r="C408" s="437"/>
      <c r="D408" s="437" t="s">
        <v>73</v>
      </c>
      <c r="E408" s="437">
        <v>6</v>
      </c>
      <c r="F408" s="437">
        <v>2.41</v>
      </c>
      <c r="G408" s="437">
        <v>2.41</v>
      </c>
      <c r="H408" s="437">
        <v>0</v>
      </c>
      <c r="I408" s="99" t="s">
        <v>44</v>
      </c>
      <c r="J408" s="99" t="s">
        <v>44</v>
      </c>
      <c r="K408" s="99" t="s">
        <v>44</v>
      </c>
      <c r="L408" s="99" t="s">
        <v>44</v>
      </c>
      <c r="M408" s="99" t="s">
        <v>44</v>
      </c>
      <c r="N408" s="99" t="s">
        <v>44</v>
      </c>
      <c r="O408" s="99" t="s">
        <v>44</v>
      </c>
      <c r="P408" s="437"/>
      <c r="Q408" s="442"/>
      <c r="R408" s="442"/>
      <c r="S408" s="442"/>
      <c r="T408" s="442"/>
      <c r="U408" s="442"/>
      <c r="V408" s="442"/>
      <c r="W408" s="442"/>
      <c r="X408" s="442"/>
      <c r="Y408" s="442"/>
      <c r="Z408" s="442"/>
      <c r="AA408" s="442"/>
      <c r="AB408" s="442"/>
      <c r="AC408" s="442"/>
      <c r="AD408" s="442"/>
    </row>
    <row r="409" s="358" customFormat="1" ht="35" customHeight="1" spans="1:30">
      <c r="A409" s="437" t="s">
        <v>89</v>
      </c>
      <c r="B409" s="437" t="s">
        <v>1014</v>
      </c>
      <c r="C409" s="437"/>
      <c r="D409" s="437" t="s">
        <v>73</v>
      </c>
      <c r="E409" s="437">
        <v>6</v>
      </c>
      <c r="F409" s="437">
        <v>3</v>
      </c>
      <c r="G409" s="437">
        <v>3</v>
      </c>
      <c r="H409" s="437">
        <v>0</v>
      </c>
      <c r="I409" s="99" t="s">
        <v>44</v>
      </c>
      <c r="J409" s="99" t="s">
        <v>44</v>
      </c>
      <c r="K409" s="99" t="s">
        <v>44</v>
      </c>
      <c r="L409" s="99" t="s">
        <v>44</v>
      </c>
      <c r="M409" s="99" t="s">
        <v>44</v>
      </c>
      <c r="N409" s="99" t="s">
        <v>44</v>
      </c>
      <c r="O409" s="99" t="s">
        <v>44</v>
      </c>
      <c r="P409" s="437"/>
      <c r="Q409" s="442"/>
      <c r="R409" s="442"/>
      <c r="S409" s="442"/>
      <c r="T409" s="442"/>
      <c r="U409" s="442"/>
      <c r="V409" s="442"/>
      <c r="W409" s="442"/>
      <c r="X409" s="442"/>
      <c r="Y409" s="442"/>
      <c r="Z409" s="442"/>
      <c r="AA409" s="442"/>
      <c r="AB409" s="442"/>
      <c r="AC409" s="442"/>
      <c r="AD409" s="442"/>
    </row>
    <row r="410" s="358" customFormat="1" ht="35" customHeight="1" spans="1:30">
      <c r="A410" s="437" t="s">
        <v>93</v>
      </c>
      <c r="B410" s="437" t="s">
        <v>1015</v>
      </c>
      <c r="C410" s="437"/>
      <c r="D410" s="437" t="s">
        <v>73</v>
      </c>
      <c r="E410" s="437">
        <v>2</v>
      </c>
      <c r="F410" s="437">
        <v>140</v>
      </c>
      <c r="G410" s="437">
        <v>140</v>
      </c>
      <c r="H410" s="437">
        <v>0</v>
      </c>
      <c r="I410" s="99" t="s">
        <v>44</v>
      </c>
      <c r="J410" s="99" t="s">
        <v>44</v>
      </c>
      <c r="K410" s="99" t="s">
        <v>44</v>
      </c>
      <c r="L410" s="99" t="s">
        <v>44</v>
      </c>
      <c r="M410" s="99" t="s">
        <v>44</v>
      </c>
      <c r="N410" s="99" t="s">
        <v>44</v>
      </c>
      <c r="O410" s="99" t="s">
        <v>44</v>
      </c>
      <c r="P410" s="437"/>
      <c r="Q410" s="442"/>
      <c r="R410" s="442"/>
      <c r="S410" s="442"/>
      <c r="T410" s="442"/>
      <c r="U410" s="442"/>
      <c r="V410" s="442"/>
      <c r="W410" s="442"/>
      <c r="X410" s="442"/>
      <c r="Y410" s="442"/>
      <c r="Z410" s="442"/>
      <c r="AA410" s="442"/>
      <c r="AB410" s="442"/>
      <c r="AC410" s="442"/>
      <c r="AD410" s="442"/>
    </row>
    <row r="411" ht="35" customHeight="1" spans="1:16">
      <c r="A411" s="376" t="s">
        <v>1016</v>
      </c>
      <c r="B411" s="438" t="s">
        <v>1017</v>
      </c>
      <c r="C411" s="27"/>
      <c r="D411" s="439"/>
      <c r="E411" s="27"/>
      <c r="F411" s="148">
        <f>F412+F417+F420+F422+F434</f>
        <v>280.7314</v>
      </c>
      <c r="G411" s="148">
        <f>G412+G417+G420+G422+G434</f>
        <v>280.7314</v>
      </c>
      <c r="H411" s="148">
        <f>H412+H417+H420+H422+H434</f>
        <v>72.5822</v>
      </c>
      <c r="I411" s="162"/>
      <c r="J411" s="162"/>
      <c r="K411" s="162"/>
      <c r="L411" s="162"/>
      <c r="M411" s="162"/>
      <c r="N411" s="162"/>
      <c r="O411" s="162"/>
      <c r="P411" s="441"/>
    </row>
    <row r="412" ht="35" customHeight="1" spans="1:16">
      <c r="A412" s="280" t="s">
        <v>67</v>
      </c>
      <c r="B412" s="341" t="s">
        <v>1018</v>
      </c>
      <c r="C412" s="50"/>
      <c r="D412" s="421"/>
      <c r="E412" s="58"/>
      <c r="F412" s="25">
        <f>F413+F414</f>
        <v>101.87</v>
      </c>
      <c r="G412" s="25">
        <f>G413+G414</f>
        <v>101.87</v>
      </c>
      <c r="H412" s="25">
        <v>0</v>
      </c>
      <c r="I412" s="25"/>
      <c r="J412" s="25"/>
      <c r="K412" s="25"/>
      <c r="L412" s="25"/>
      <c r="M412" s="25"/>
      <c r="N412" s="25"/>
      <c r="O412" s="25"/>
      <c r="P412" s="184"/>
    </row>
    <row r="413" ht="35" customHeight="1" spans="1:16">
      <c r="A413" s="19" t="s">
        <v>70</v>
      </c>
      <c r="B413" s="19" t="s">
        <v>1019</v>
      </c>
      <c r="C413" s="19"/>
      <c r="D413" s="19" t="s">
        <v>87</v>
      </c>
      <c r="E413" s="19">
        <v>50</v>
      </c>
      <c r="F413" s="19">
        <v>100</v>
      </c>
      <c r="G413" s="19">
        <v>100</v>
      </c>
      <c r="H413" s="19">
        <v>0</v>
      </c>
      <c r="I413" s="99" t="s">
        <v>44</v>
      </c>
      <c r="J413" s="99" t="s">
        <v>44</v>
      </c>
      <c r="K413" s="99" t="s">
        <v>44</v>
      </c>
      <c r="L413" s="99" t="s">
        <v>44</v>
      </c>
      <c r="M413" s="99" t="s">
        <v>44</v>
      </c>
      <c r="N413" s="99" t="s">
        <v>44</v>
      </c>
      <c r="O413" s="99" t="s">
        <v>44</v>
      </c>
      <c r="P413" s="19"/>
    </row>
    <row r="414" ht="35" customHeight="1" spans="1:16">
      <c r="A414" s="19" t="s">
        <v>75</v>
      </c>
      <c r="B414" s="19" t="s">
        <v>1000</v>
      </c>
      <c r="C414" s="19"/>
      <c r="D414" s="19" t="s">
        <v>73</v>
      </c>
      <c r="E414" s="19">
        <v>3</v>
      </c>
      <c r="F414" s="19">
        <v>1.87</v>
      </c>
      <c r="G414" s="19">
        <v>1.87</v>
      </c>
      <c r="H414" s="19">
        <v>0</v>
      </c>
      <c r="I414" s="99" t="s">
        <v>44</v>
      </c>
      <c r="J414" s="99" t="s">
        <v>44</v>
      </c>
      <c r="K414" s="99" t="s">
        <v>44</v>
      </c>
      <c r="L414" s="99" t="s">
        <v>44</v>
      </c>
      <c r="M414" s="99" t="s">
        <v>44</v>
      </c>
      <c r="N414" s="99" t="s">
        <v>44</v>
      </c>
      <c r="O414" s="99" t="s">
        <v>44</v>
      </c>
      <c r="P414" s="19"/>
    </row>
    <row r="415" ht="35" customHeight="1" spans="1:16">
      <c r="A415" s="280" t="s">
        <v>665</v>
      </c>
      <c r="B415" s="438" t="s">
        <v>1020</v>
      </c>
      <c r="C415" s="27"/>
      <c r="D415" s="439"/>
      <c r="E415" s="27"/>
      <c r="F415" s="25">
        <f>SUM(F416:F416)</f>
        <v>57.8</v>
      </c>
      <c r="G415" s="25">
        <f>SUM(G416:G416)</f>
        <v>57.8</v>
      </c>
      <c r="H415" s="148">
        <v>0</v>
      </c>
      <c r="I415" s="162"/>
      <c r="J415" s="162"/>
      <c r="K415" s="162"/>
      <c r="L415" s="162"/>
      <c r="M415" s="162"/>
      <c r="N415" s="162"/>
      <c r="O415" s="162"/>
      <c r="P415" s="441"/>
    </row>
    <row r="416" ht="35" customHeight="1" spans="1:16">
      <c r="A416" s="19" t="s">
        <v>70</v>
      </c>
      <c r="B416" s="19" t="s">
        <v>1021</v>
      </c>
      <c r="C416" s="19"/>
      <c r="D416" s="19" t="s">
        <v>384</v>
      </c>
      <c r="E416" s="19"/>
      <c r="F416" s="19">
        <v>57.8</v>
      </c>
      <c r="G416" s="19">
        <v>57.8</v>
      </c>
      <c r="H416" s="19">
        <v>0</v>
      </c>
      <c r="I416" s="99" t="s">
        <v>44</v>
      </c>
      <c r="J416" s="99" t="s">
        <v>44</v>
      </c>
      <c r="K416" s="99" t="s">
        <v>44</v>
      </c>
      <c r="L416" s="99" t="s">
        <v>44</v>
      </c>
      <c r="M416" s="99" t="s">
        <v>44</v>
      </c>
      <c r="N416" s="99" t="s">
        <v>44</v>
      </c>
      <c r="O416" s="99" t="s">
        <v>44</v>
      </c>
      <c r="P416" s="19"/>
    </row>
    <row r="417" ht="35" customHeight="1" spans="1:16">
      <c r="A417" s="280" t="s">
        <v>699</v>
      </c>
      <c r="B417" s="340" t="s">
        <v>1022</v>
      </c>
      <c r="C417" s="50"/>
      <c r="D417" s="421"/>
      <c r="E417" s="58"/>
      <c r="F417" s="25">
        <f>SUM(F418:F419)</f>
        <v>4.2</v>
      </c>
      <c r="G417" s="25">
        <f>SUM(G418:G419)</f>
        <v>4.2</v>
      </c>
      <c r="H417" s="25">
        <f>SUM(H418:H419)</f>
        <v>4.2</v>
      </c>
      <c r="I417" s="51"/>
      <c r="J417" s="51"/>
      <c r="K417" s="51"/>
      <c r="L417" s="51"/>
      <c r="M417" s="51"/>
      <c r="N417" s="51"/>
      <c r="O417" s="51"/>
      <c r="P417" s="238"/>
    </row>
    <row r="418" ht="35" customHeight="1" spans="1:16">
      <c r="A418" s="19" t="s">
        <v>70</v>
      </c>
      <c r="B418" s="19" t="s">
        <v>1023</v>
      </c>
      <c r="C418" s="19" t="s">
        <v>1024</v>
      </c>
      <c r="D418" s="19" t="s">
        <v>73</v>
      </c>
      <c r="E418" s="19">
        <v>2</v>
      </c>
      <c r="F418" s="19">
        <v>3.2</v>
      </c>
      <c r="G418" s="19">
        <v>3.2</v>
      </c>
      <c r="H418" s="19">
        <v>3.2</v>
      </c>
      <c r="I418" s="19" t="s">
        <v>854</v>
      </c>
      <c r="J418" s="19">
        <v>3.2</v>
      </c>
      <c r="K418" s="19" t="s">
        <v>854</v>
      </c>
      <c r="L418" s="19">
        <v>0</v>
      </c>
      <c r="M418" s="19">
        <v>0</v>
      </c>
      <c r="N418" s="19">
        <v>0</v>
      </c>
      <c r="O418" s="19">
        <v>0</v>
      </c>
      <c r="P418" s="19" t="s">
        <v>1025</v>
      </c>
    </row>
    <row r="419" ht="35" customHeight="1" spans="1:16">
      <c r="A419" s="19" t="s">
        <v>75</v>
      </c>
      <c r="B419" s="19" t="s">
        <v>1026</v>
      </c>
      <c r="C419" s="19" t="s">
        <v>1027</v>
      </c>
      <c r="D419" s="19" t="s">
        <v>73</v>
      </c>
      <c r="E419" s="19">
        <v>3</v>
      </c>
      <c r="F419" s="19">
        <v>1</v>
      </c>
      <c r="G419" s="19">
        <v>1</v>
      </c>
      <c r="H419" s="19">
        <v>1</v>
      </c>
      <c r="I419" s="19" t="s">
        <v>854</v>
      </c>
      <c r="J419" s="19">
        <v>1</v>
      </c>
      <c r="K419" s="19" t="s">
        <v>854</v>
      </c>
      <c r="L419" s="19">
        <v>0</v>
      </c>
      <c r="M419" s="19">
        <v>0</v>
      </c>
      <c r="N419" s="19">
        <v>0</v>
      </c>
      <c r="O419" s="19">
        <v>0</v>
      </c>
      <c r="P419" s="19" t="s">
        <v>1028</v>
      </c>
    </row>
    <row r="420" ht="35" customHeight="1" spans="1:16">
      <c r="A420" s="280" t="s">
        <v>1029</v>
      </c>
      <c r="B420" s="340" t="s">
        <v>1030</v>
      </c>
      <c r="C420" s="50"/>
      <c r="D420" s="421"/>
      <c r="E420" s="58"/>
      <c r="F420" s="25">
        <f>SUM(F421)</f>
        <v>3</v>
      </c>
      <c r="G420" s="25">
        <f>SUM(G421)</f>
        <v>3</v>
      </c>
      <c r="H420" s="25">
        <f>SUM(H421)</f>
        <v>3</v>
      </c>
      <c r="I420" s="51"/>
      <c r="J420" s="51"/>
      <c r="K420" s="51"/>
      <c r="L420" s="51"/>
      <c r="M420" s="51"/>
      <c r="N420" s="51"/>
      <c r="O420" s="51"/>
      <c r="P420" s="238"/>
    </row>
    <row r="421" ht="35" customHeight="1" spans="1:16">
      <c r="A421" s="19" t="s">
        <v>70</v>
      </c>
      <c r="B421" s="19" t="s">
        <v>1031</v>
      </c>
      <c r="C421" s="19"/>
      <c r="D421" s="19" t="s">
        <v>73</v>
      </c>
      <c r="E421" s="19">
        <v>5</v>
      </c>
      <c r="F421" s="19">
        <v>3</v>
      </c>
      <c r="G421" s="19">
        <v>3</v>
      </c>
      <c r="H421" s="19">
        <v>3</v>
      </c>
      <c r="I421" s="19" t="s">
        <v>854</v>
      </c>
      <c r="J421" s="19"/>
      <c r="K421" s="19"/>
      <c r="L421" s="19"/>
      <c r="M421" s="19"/>
      <c r="N421" s="19">
        <v>3</v>
      </c>
      <c r="O421" s="19" t="s">
        <v>854</v>
      </c>
      <c r="P421" s="19"/>
    </row>
    <row r="422" ht="52" customHeight="1" spans="1:16">
      <c r="A422" s="337" t="s">
        <v>1032</v>
      </c>
      <c r="B422" s="337" t="s">
        <v>1033</v>
      </c>
      <c r="C422" s="162"/>
      <c r="D422" s="162"/>
      <c r="E422" s="162"/>
      <c r="F422" s="25">
        <f>SUM(F423:F433)</f>
        <v>167.3014</v>
      </c>
      <c r="G422" s="25">
        <f>SUM(G423:G433)</f>
        <v>167.3014</v>
      </c>
      <c r="H422" s="25">
        <f>SUM(H423:H433)</f>
        <v>65.3822</v>
      </c>
      <c r="I422" s="25"/>
      <c r="J422" s="25"/>
      <c r="K422" s="25"/>
      <c r="L422" s="25"/>
      <c r="M422" s="25"/>
      <c r="N422" s="25"/>
      <c r="O422" s="25"/>
      <c r="P422" s="339"/>
    </row>
    <row r="423" ht="52" customHeight="1" spans="1:16">
      <c r="A423" s="20" t="s">
        <v>70</v>
      </c>
      <c r="B423" s="20" t="s">
        <v>1034</v>
      </c>
      <c r="C423" s="20"/>
      <c r="D423" s="20" t="s">
        <v>73</v>
      </c>
      <c r="E423" s="118">
        <v>15</v>
      </c>
      <c r="F423" s="20">
        <v>7.48</v>
      </c>
      <c r="G423" s="20">
        <v>7.48</v>
      </c>
      <c r="H423" s="20">
        <v>2.496</v>
      </c>
      <c r="I423" s="99" t="s">
        <v>44</v>
      </c>
      <c r="J423" s="99" t="s">
        <v>44</v>
      </c>
      <c r="K423" s="99" t="s">
        <v>44</v>
      </c>
      <c r="L423" s="99" t="s">
        <v>44</v>
      </c>
      <c r="M423" s="99" t="s">
        <v>44</v>
      </c>
      <c r="N423" s="99" t="s">
        <v>44</v>
      </c>
      <c r="O423" s="99" t="s">
        <v>44</v>
      </c>
      <c r="P423" s="20"/>
    </row>
    <row r="424" ht="52" customHeight="1" spans="1:16">
      <c r="A424" s="20" t="s">
        <v>75</v>
      </c>
      <c r="B424" s="20" t="s">
        <v>1035</v>
      </c>
      <c r="C424" s="20"/>
      <c r="D424" s="20" t="s">
        <v>73</v>
      </c>
      <c r="E424" s="118">
        <v>15</v>
      </c>
      <c r="F424" s="20">
        <v>9.35</v>
      </c>
      <c r="G424" s="20">
        <v>9.35</v>
      </c>
      <c r="H424" s="20">
        <v>3.1174</v>
      </c>
      <c r="I424" s="99" t="s">
        <v>44</v>
      </c>
      <c r="J424" s="99" t="s">
        <v>44</v>
      </c>
      <c r="K424" s="99" t="s">
        <v>44</v>
      </c>
      <c r="L424" s="99" t="s">
        <v>44</v>
      </c>
      <c r="M424" s="99" t="s">
        <v>44</v>
      </c>
      <c r="N424" s="99" t="s">
        <v>44</v>
      </c>
      <c r="O424" s="99" t="s">
        <v>44</v>
      </c>
      <c r="P424" s="20"/>
    </row>
    <row r="425" ht="52" customHeight="1" spans="1:16">
      <c r="A425" s="20" t="s">
        <v>78</v>
      </c>
      <c r="B425" s="20" t="s">
        <v>1036</v>
      </c>
      <c r="C425" s="20"/>
      <c r="D425" s="20" t="s">
        <v>73</v>
      </c>
      <c r="E425" s="118">
        <v>20</v>
      </c>
      <c r="F425" s="20">
        <v>10.4</v>
      </c>
      <c r="G425" s="20">
        <v>10.4</v>
      </c>
      <c r="H425" s="20">
        <v>2.6</v>
      </c>
      <c r="I425" s="99" t="s">
        <v>44</v>
      </c>
      <c r="J425" s="99" t="s">
        <v>44</v>
      </c>
      <c r="K425" s="99" t="s">
        <v>44</v>
      </c>
      <c r="L425" s="99" t="s">
        <v>44</v>
      </c>
      <c r="M425" s="99" t="s">
        <v>44</v>
      </c>
      <c r="N425" s="99" t="s">
        <v>44</v>
      </c>
      <c r="O425" s="99" t="s">
        <v>44</v>
      </c>
      <c r="P425" s="20"/>
    </row>
    <row r="426" ht="52" customHeight="1" spans="1:16">
      <c r="A426" s="20" t="s">
        <v>81</v>
      </c>
      <c r="B426" s="20" t="s">
        <v>1037</v>
      </c>
      <c r="C426" s="20"/>
      <c r="D426" s="20" t="s">
        <v>73</v>
      </c>
      <c r="E426" s="118">
        <v>10</v>
      </c>
      <c r="F426" s="20">
        <v>5.824</v>
      </c>
      <c r="G426" s="20">
        <v>5.824</v>
      </c>
      <c r="H426" s="20">
        <v>1.7472</v>
      </c>
      <c r="I426" s="99" t="s">
        <v>44</v>
      </c>
      <c r="J426" s="99" t="s">
        <v>44</v>
      </c>
      <c r="K426" s="99" t="s">
        <v>44</v>
      </c>
      <c r="L426" s="99" t="s">
        <v>44</v>
      </c>
      <c r="M426" s="99" t="s">
        <v>44</v>
      </c>
      <c r="N426" s="99" t="s">
        <v>44</v>
      </c>
      <c r="O426" s="99" t="s">
        <v>44</v>
      </c>
      <c r="P426" s="20"/>
    </row>
    <row r="427" ht="52" customHeight="1" spans="1:16">
      <c r="A427" s="20" t="s">
        <v>84</v>
      </c>
      <c r="B427" s="20" t="s">
        <v>1038</v>
      </c>
      <c r="C427" s="20"/>
      <c r="D427" s="20" t="s">
        <v>73</v>
      </c>
      <c r="E427" s="118">
        <v>10</v>
      </c>
      <c r="F427" s="20">
        <v>18.72</v>
      </c>
      <c r="G427" s="20">
        <v>18.72</v>
      </c>
      <c r="H427" s="20">
        <v>5.616</v>
      </c>
      <c r="I427" s="99" t="s">
        <v>44</v>
      </c>
      <c r="J427" s="99" t="s">
        <v>44</v>
      </c>
      <c r="K427" s="99" t="s">
        <v>44</v>
      </c>
      <c r="L427" s="99" t="s">
        <v>44</v>
      </c>
      <c r="M427" s="99" t="s">
        <v>44</v>
      </c>
      <c r="N427" s="99" t="s">
        <v>44</v>
      </c>
      <c r="O427" s="99" t="s">
        <v>44</v>
      </c>
      <c r="P427" s="20"/>
    </row>
    <row r="428" ht="52" customHeight="1" spans="1:16">
      <c r="A428" s="20" t="s">
        <v>89</v>
      </c>
      <c r="B428" s="20" t="s">
        <v>1039</v>
      </c>
      <c r="C428" s="20"/>
      <c r="D428" s="20" t="s">
        <v>73</v>
      </c>
      <c r="E428" s="118">
        <v>5</v>
      </c>
      <c r="F428" s="20">
        <v>25.662</v>
      </c>
      <c r="G428" s="20">
        <v>25.662</v>
      </c>
      <c r="H428" s="20">
        <v>10.2648</v>
      </c>
      <c r="I428" s="99" t="s">
        <v>44</v>
      </c>
      <c r="J428" s="99" t="s">
        <v>44</v>
      </c>
      <c r="K428" s="99" t="s">
        <v>44</v>
      </c>
      <c r="L428" s="99" t="s">
        <v>44</v>
      </c>
      <c r="M428" s="99" t="s">
        <v>44</v>
      </c>
      <c r="N428" s="99" t="s">
        <v>44</v>
      </c>
      <c r="O428" s="99" t="s">
        <v>44</v>
      </c>
      <c r="P428" s="20"/>
    </row>
    <row r="429" s="240" customFormat="1" ht="52" customHeight="1" spans="1:30">
      <c r="A429" s="20" t="s">
        <v>93</v>
      </c>
      <c r="B429" s="20" t="s">
        <v>1040</v>
      </c>
      <c r="C429" s="20"/>
      <c r="D429" s="20" t="s">
        <v>73</v>
      </c>
      <c r="E429" s="118">
        <v>5</v>
      </c>
      <c r="F429" s="20">
        <v>54.3374</v>
      </c>
      <c r="G429" s="20">
        <v>54.3374</v>
      </c>
      <c r="H429" s="20">
        <v>21.73</v>
      </c>
      <c r="I429" s="99" t="s">
        <v>44</v>
      </c>
      <c r="J429" s="99" t="s">
        <v>44</v>
      </c>
      <c r="K429" s="99" t="s">
        <v>44</v>
      </c>
      <c r="L429" s="99" t="s">
        <v>44</v>
      </c>
      <c r="M429" s="99" t="s">
        <v>44</v>
      </c>
      <c r="N429" s="99" t="s">
        <v>44</v>
      </c>
      <c r="O429" s="99" t="s">
        <v>44</v>
      </c>
      <c r="P429" s="20"/>
      <c r="Q429" s="85"/>
      <c r="R429" s="85"/>
      <c r="S429" s="85"/>
      <c r="T429" s="85"/>
      <c r="U429" s="85"/>
      <c r="V429" s="85"/>
      <c r="W429" s="85"/>
      <c r="X429" s="85"/>
      <c r="Y429" s="85"/>
      <c r="Z429" s="85"/>
      <c r="AA429" s="85"/>
      <c r="AB429" s="85"/>
      <c r="AC429" s="85"/>
      <c r="AD429" s="85"/>
    </row>
    <row r="430" s="240" customFormat="1" ht="52" customHeight="1" spans="1:30">
      <c r="A430" s="20" t="s">
        <v>97</v>
      </c>
      <c r="B430" s="20" t="s">
        <v>1041</v>
      </c>
      <c r="C430" s="20"/>
      <c r="D430" s="20" t="s">
        <v>744</v>
      </c>
      <c r="E430" s="118">
        <v>5</v>
      </c>
      <c r="F430" s="20">
        <v>18.512</v>
      </c>
      <c r="G430" s="20">
        <v>18.512</v>
      </c>
      <c r="H430" s="20">
        <v>7.4048</v>
      </c>
      <c r="I430" s="99" t="s">
        <v>44</v>
      </c>
      <c r="J430" s="99" t="s">
        <v>44</v>
      </c>
      <c r="K430" s="99" t="s">
        <v>44</v>
      </c>
      <c r="L430" s="99" t="s">
        <v>44</v>
      </c>
      <c r="M430" s="99" t="s">
        <v>44</v>
      </c>
      <c r="N430" s="99" t="s">
        <v>44</v>
      </c>
      <c r="O430" s="99" t="s">
        <v>44</v>
      </c>
      <c r="P430" s="20"/>
      <c r="Q430" s="85"/>
      <c r="R430" s="85"/>
      <c r="S430" s="85"/>
      <c r="T430" s="85"/>
      <c r="U430" s="85"/>
      <c r="V430" s="85"/>
      <c r="W430" s="85"/>
      <c r="X430" s="85"/>
      <c r="Y430" s="85"/>
      <c r="Z430" s="85"/>
      <c r="AA430" s="85"/>
      <c r="AB430" s="85"/>
      <c r="AC430" s="85"/>
      <c r="AD430" s="85"/>
    </row>
    <row r="431" ht="52" customHeight="1" spans="1:16">
      <c r="A431" s="20" t="s">
        <v>101</v>
      </c>
      <c r="B431" s="20" t="s">
        <v>645</v>
      </c>
      <c r="C431" s="20"/>
      <c r="D431" s="20" t="s">
        <v>73</v>
      </c>
      <c r="E431" s="118">
        <v>10</v>
      </c>
      <c r="F431" s="20">
        <v>6</v>
      </c>
      <c r="G431" s="20">
        <v>6</v>
      </c>
      <c r="H431" s="20">
        <v>1.2</v>
      </c>
      <c r="I431" s="99" t="s">
        <v>44</v>
      </c>
      <c r="J431" s="99" t="s">
        <v>44</v>
      </c>
      <c r="K431" s="99" t="s">
        <v>44</v>
      </c>
      <c r="L431" s="99" t="s">
        <v>44</v>
      </c>
      <c r="M431" s="99" t="s">
        <v>44</v>
      </c>
      <c r="N431" s="99" t="s">
        <v>44</v>
      </c>
      <c r="O431" s="99" t="s">
        <v>44</v>
      </c>
      <c r="P431" s="20"/>
    </row>
    <row r="432" ht="52" customHeight="1" spans="1:16">
      <c r="A432" s="20" t="s">
        <v>105</v>
      </c>
      <c r="B432" s="20" t="s">
        <v>1042</v>
      </c>
      <c r="C432" s="20"/>
      <c r="D432" s="20" t="s">
        <v>73</v>
      </c>
      <c r="E432" s="118">
        <v>5</v>
      </c>
      <c r="F432" s="20">
        <v>3.016</v>
      </c>
      <c r="G432" s="20">
        <v>3.016</v>
      </c>
      <c r="H432" s="20">
        <v>1.206</v>
      </c>
      <c r="I432" s="20" t="s">
        <v>1043</v>
      </c>
      <c r="J432" s="20" t="s">
        <v>1043</v>
      </c>
      <c r="K432" s="20">
        <v>1.21</v>
      </c>
      <c r="L432" s="99" t="s">
        <v>44</v>
      </c>
      <c r="M432" s="99" t="s">
        <v>44</v>
      </c>
      <c r="N432" s="99" t="s">
        <v>44</v>
      </c>
      <c r="O432" s="99" t="s">
        <v>44</v>
      </c>
      <c r="P432" s="99" t="s">
        <v>44</v>
      </c>
    </row>
    <row r="433" ht="52" customHeight="1" spans="1:16">
      <c r="A433" s="20" t="s">
        <v>109</v>
      </c>
      <c r="B433" s="20" t="s">
        <v>1044</v>
      </c>
      <c r="C433" s="20"/>
      <c r="D433" s="20" t="s">
        <v>73</v>
      </c>
      <c r="E433" s="118">
        <v>1</v>
      </c>
      <c r="F433" s="20">
        <v>8</v>
      </c>
      <c r="G433" s="20">
        <v>8</v>
      </c>
      <c r="H433" s="20">
        <v>8</v>
      </c>
      <c r="I433" s="20"/>
      <c r="J433" s="20"/>
      <c r="K433" s="20"/>
      <c r="L433" s="20"/>
      <c r="M433" s="20"/>
      <c r="N433" s="20"/>
      <c r="O433" s="20"/>
      <c r="P433" s="20"/>
    </row>
    <row r="434" ht="36" customHeight="1" spans="1:16">
      <c r="A434" s="280" t="s">
        <v>1045</v>
      </c>
      <c r="B434" s="340" t="s">
        <v>1046</v>
      </c>
      <c r="C434" s="340"/>
      <c r="D434" s="340"/>
      <c r="E434" s="340"/>
      <c r="F434" s="340">
        <v>4.36</v>
      </c>
      <c r="G434" s="340">
        <v>4.36</v>
      </c>
      <c r="H434" s="340">
        <v>0</v>
      </c>
      <c r="I434" s="340"/>
      <c r="J434" s="340"/>
      <c r="K434" s="162"/>
      <c r="L434" s="162"/>
      <c r="M434" s="162"/>
      <c r="N434" s="162"/>
      <c r="O434" s="162"/>
      <c r="P434" s="441"/>
    </row>
    <row r="435" ht="37" customHeight="1" spans="1:16">
      <c r="A435" s="19" t="s">
        <v>70</v>
      </c>
      <c r="B435" s="19" t="s">
        <v>1047</v>
      </c>
      <c r="C435" s="19"/>
      <c r="D435" s="19" t="s">
        <v>73</v>
      </c>
      <c r="E435" s="19">
        <v>7</v>
      </c>
      <c r="F435" s="19">
        <v>4.36</v>
      </c>
      <c r="G435" s="19">
        <v>4.36</v>
      </c>
      <c r="H435" s="128">
        <v>0</v>
      </c>
      <c r="I435" s="189" t="s">
        <v>44</v>
      </c>
      <c r="J435" s="189" t="s">
        <v>44</v>
      </c>
      <c r="K435" s="189" t="s">
        <v>44</v>
      </c>
      <c r="L435" s="189" t="s">
        <v>44</v>
      </c>
      <c r="M435" s="189" t="s">
        <v>44</v>
      </c>
      <c r="N435" s="189" t="s">
        <v>44</v>
      </c>
      <c r="O435" s="189" t="s">
        <v>44</v>
      </c>
      <c r="P435" s="368"/>
    </row>
  </sheetData>
  <mergeCells count="1">
    <mergeCell ref="A1:P1"/>
  </mergeCells>
  <pageMargins left="0.7" right="0.7" top="0.75" bottom="0.75" header="0.3" footer="0.3"/>
  <headerFooter/>
  <ignoredErrors>
    <ignoredError sqref="F314" formulaRange="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outlinePr summaryBelow="0" summaryRight="0"/>
  </sheetPr>
  <dimension ref="A1:AI821"/>
  <sheetViews>
    <sheetView zoomScale="80" zoomScaleNormal="80" workbookViewId="0">
      <pane ySplit="2" topLeftCell="A585" activePane="bottomLeft" state="frozen"/>
      <selection/>
      <selection pane="bottomLeft" activeCell="E552" sqref="E552"/>
    </sheetView>
  </sheetViews>
  <sheetFormatPr defaultColWidth="9" defaultRowHeight="40" customHeight="1"/>
  <cols>
    <col min="1" max="1" width="9.66923076923077" style="288" customWidth="1"/>
    <col min="2" max="2" width="24" style="286" customWidth="1"/>
    <col min="3" max="3" width="4.66923076923077" style="286" customWidth="1"/>
    <col min="4" max="4" width="8.69230769230769" style="288" customWidth="1"/>
    <col min="5" max="5" width="21.8384615384615" style="286" customWidth="1"/>
    <col min="6" max="7" width="13.6692307692308" style="286" customWidth="1"/>
    <col min="8" max="8" width="15" style="286" customWidth="1"/>
    <col min="9" max="14" width="13.6692307692308" style="286" customWidth="1"/>
    <col min="15" max="15" width="22.6692307692308" style="286" customWidth="1"/>
    <col min="16" max="35" width="9" style="159"/>
    <col min="36" max="16383" width="5.65384615384615" style="287"/>
    <col min="16384" max="16384" width="9" style="287"/>
  </cols>
  <sheetData>
    <row r="1" customHeight="1" spans="1:15">
      <c r="A1" s="289" t="s">
        <v>1048</v>
      </c>
      <c r="B1" s="290"/>
      <c r="C1" s="290"/>
      <c r="D1" s="289"/>
      <c r="E1" s="290"/>
      <c r="F1" s="290"/>
      <c r="G1" s="290"/>
      <c r="H1" s="290"/>
      <c r="I1" s="290"/>
      <c r="J1" s="290"/>
      <c r="K1" s="290"/>
      <c r="L1" s="290"/>
      <c r="M1" s="290"/>
      <c r="N1" s="290"/>
      <c r="O1" s="290"/>
    </row>
    <row r="2" s="285" customFormat="1" customHeight="1" spans="1:15">
      <c r="A2" s="291" t="s">
        <v>2</v>
      </c>
      <c r="B2" s="127" t="s">
        <v>52</v>
      </c>
      <c r="C2" s="127" t="s">
        <v>3</v>
      </c>
      <c r="D2" s="291" t="s">
        <v>54</v>
      </c>
      <c r="E2" s="127" t="s">
        <v>55</v>
      </c>
      <c r="F2" s="127" t="s">
        <v>56</v>
      </c>
      <c r="G2" s="127" t="s">
        <v>57</v>
      </c>
      <c r="H2" s="127" t="s">
        <v>58</v>
      </c>
      <c r="I2" s="127" t="s">
        <v>59</v>
      </c>
      <c r="J2" s="127" t="s">
        <v>60</v>
      </c>
      <c r="K2" s="127" t="s">
        <v>61</v>
      </c>
      <c r="L2" s="127" t="s">
        <v>60</v>
      </c>
      <c r="M2" s="127" t="s">
        <v>62</v>
      </c>
      <c r="N2" s="127" t="s">
        <v>60</v>
      </c>
      <c r="O2" s="127" t="s">
        <v>63</v>
      </c>
    </row>
    <row r="3" s="159" customFormat="1" customHeight="1" spans="1:15">
      <c r="A3" s="292"/>
      <c r="B3" s="293" t="s">
        <v>1049</v>
      </c>
      <c r="C3" s="294"/>
      <c r="D3" s="295"/>
      <c r="E3" s="127">
        <f>E4+E270+E453+E515+E708+E714+E722+E756</f>
        <v>212758.45743</v>
      </c>
      <c r="F3" s="127">
        <f>F4+F270+F453+F515+F708+F714+F722+F756</f>
        <v>99888.03515</v>
      </c>
      <c r="G3" s="127">
        <f>G4+G270+G453+G515+G708+G714+G722+G756</f>
        <v>24042.8477</v>
      </c>
      <c r="H3" s="294" t="s">
        <v>65</v>
      </c>
      <c r="I3" s="294"/>
      <c r="J3" s="294" t="s">
        <v>65</v>
      </c>
      <c r="K3" s="294"/>
      <c r="L3" s="294" t="s">
        <v>65</v>
      </c>
      <c r="M3" s="294"/>
      <c r="N3" s="294" t="s">
        <v>65</v>
      </c>
      <c r="O3" s="294"/>
    </row>
    <row r="4" s="159" customFormat="1" customHeight="1" spans="1:15">
      <c r="A4" s="292" t="s">
        <v>66</v>
      </c>
      <c r="B4" s="293" t="s">
        <v>39</v>
      </c>
      <c r="C4" s="294"/>
      <c r="D4" s="295"/>
      <c r="E4" s="127">
        <f>E5+E59+E107+E113+E131+E151+E208+E214+E217</f>
        <v>94152.8411</v>
      </c>
      <c r="F4" s="127">
        <f>F5+F59+F107+F113+F131+F151+F208+F214+F217</f>
        <v>43784.57</v>
      </c>
      <c r="G4" s="127">
        <f t="shared" ref="G4:M4" si="0">G5+G59+G107+G113+G131+G151+G208+G214+G217</f>
        <v>9903.07</v>
      </c>
      <c r="H4" s="127"/>
      <c r="I4" s="127">
        <f>I5+I59+I107+I113+I131+I151+I208+I214+I217</f>
        <v>868.13</v>
      </c>
      <c r="J4" s="127"/>
      <c r="K4" s="127">
        <f t="shared" si="0"/>
        <v>3438.81</v>
      </c>
      <c r="L4" s="127"/>
      <c r="M4" s="127">
        <f t="shared" si="0"/>
        <v>5596.13</v>
      </c>
      <c r="N4" s="294"/>
      <c r="O4" s="294"/>
    </row>
    <row r="5" s="159" customFormat="1" customHeight="1" spans="1:15">
      <c r="A5" s="296" t="s">
        <v>67</v>
      </c>
      <c r="B5" s="297" t="s">
        <v>1050</v>
      </c>
      <c r="C5" s="294"/>
      <c r="D5" s="295"/>
      <c r="E5" s="127">
        <f>E6+E53+E56</f>
        <v>9282.99</v>
      </c>
      <c r="F5" s="127">
        <f>F6+F53+F56</f>
        <v>4247.7</v>
      </c>
      <c r="G5" s="127">
        <f>G6+G53+G56</f>
        <v>1408.5</v>
      </c>
      <c r="H5" s="127"/>
      <c r="I5" s="127">
        <f>I6+I53+I56</f>
        <v>130</v>
      </c>
      <c r="J5" s="127"/>
      <c r="K5" s="127">
        <f>K6+K53+K56</f>
        <v>513.5</v>
      </c>
      <c r="L5" s="127"/>
      <c r="M5" s="127">
        <f>M6+M53+M56</f>
        <v>765</v>
      </c>
      <c r="N5" s="294"/>
      <c r="O5" s="294"/>
    </row>
    <row r="6" s="159" customFormat="1" customHeight="1" spans="1:15">
      <c r="A6" s="296">
        <v>1</v>
      </c>
      <c r="B6" s="297" t="s">
        <v>1051</v>
      </c>
      <c r="C6" s="294"/>
      <c r="D6" s="295"/>
      <c r="E6" s="127">
        <f>E7+E44</f>
        <v>8262.99</v>
      </c>
      <c r="F6" s="127">
        <f>F7+F44</f>
        <v>4097.7</v>
      </c>
      <c r="G6" s="127">
        <f>G7+G44</f>
        <v>1408.5</v>
      </c>
      <c r="H6" s="127"/>
      <c r="I6" s="127">
        <f>I7+I44</f>
        <v>130</v>
      </c>
      <c r="J6" s="127"/>
      <c r="K6" s="127">
        <f>K7+K44</f>
        <v>513.5</v>
      </c>
      <c r="L6" s="127"/>
      <c r="M6" s="127">
        <f>M7+M44</f>
        <v>765</v>
      </c>
      <c r="N6" s="294"/>
      <c r="O6" s="294"/>
    </row>
    <row r="7" s="159" customFormat="1" customHeight="1" spans="1:15">
      <c r="A7" s="296"/>
      <c r="B7" s="297" t="s">
        <v>1052</v>
      </c>
      <c r="C7" s="294"/>
      <c r="D7" s="295"/>
      <c r="E7" s="127">
        <f>SUM(E8:E43)</f>
        <v>7016.33</v>
      </c>
      <c r="F7" s="127">
        <f t="shared" ref="F7:M7" si="1">SUM(F8:F43)</f>
        <v>3823.7</v>
      </c>
      <c r="G7" s="127">
        <f t="shared" si="1"/>
        <v>1408.5</v>
      </c>
      <c r="H7" s="127"/>
      <c r="I7" s="127">
        <f t="shared" si="1"/>
        <v>130</v>
      </c>
      <c r="J7" s="127"/>
      <c r="K7" s="127">
        <f t="shared" si="1"/>
        <v>513.5</v>
      </c>
      <c r="L7" s="127"/>
      <c r="M7" s="127">
        <f t="shared" si="1"/>
        <v>765</v>
      </c>
      <c r="N7" s="127"/>
      <c r="O7" s="294"/>
    </row>
    <row r="8" s="159" customFormat="1" customHeight="1" spans="1:15">
      <c r="A8" s="298">
        <v>1</v>
      </c>
      <c r="B8" s="294" t="s">
        <v>1053</v>
      </c>
      <c r="C8" s="299" t="s">
        <v>384</v>
      </c>
      <c r="D8" s="298">
        <v>1</v>
      </c>
      <c r="E8" s="294">
        <v>492.66</v>
      </c>
      <c r="F8" s="294">
        <v>246</v>
      </c>
      <c r="G8" s="299">
        <f>I8+K8+M8</f>
        <v>50</v>
      </c>
      <c r="H8" s="294" t="s">
        <v>663</v>
      </c>
      <c r="I8" s="294">
        <v>0</v>
      </c>
      <c r="J8" s="294" t="s">
        <v>44</v>
      </c>
      <c r="K8" s="294">
        <v>0</v>
      </c>
      <c r="L8" s="294" t="s">
        <v>44</v>
      </c>
      <c r="M8" s="294">
        <v>50</v>
      </c>
      <c r="N8" s="294" t="s">
        <v>663</v>
      </c>
      <c r="O8" s="294" t="s">
        <v>74</v>
      </c>
    </row>
    <row r="9" s="159" customFormat="1" customHeight="1" spans="1:15">
      <c r="A9" s="298">
        <v>2</v>
      </c>
      <c r="B9" s="294" t="s">
        <v>1054</v>
      </c>
      <c r="C9" s="294" t="s">
        <v>384</v>
      </c>
      <c r="D9" s="295">
        <v>1</v>
      </c>
      <c r="E9" s="294">
        <v>456.7</v>
      </c>
      <c r="F9" s="294">
        <v>45.7</v>
      </c>
      <c r="G9" s="299">
        <f t="shared" ref="G9:G43" si="2">I9+K9+M9</f>
        <v>0</v>
      </c>
      <c r="H9" s="294"/>
      <c r="I9" s="294">
        <v>0</v>
      </c>
      <c r="J9" s="294" t="s">
        <v>44</v>
      </c>
      <c r="K9" s="294">
        <v>0</v>
      </c>
      <c r="L9" s="294" t="s">
        <v>44</v>
      </c>
      <c r="M9" s="294">
        <v>0</v>
      </c>
      <c r="N9" s="294" t="s">
        <v>44</v>
      </c>
      <c r="O9" s="294" t="s">
        <v>74</v>
      </c>
    </row>
    <row r="10" s="159" customFormat="1" customHeight="1" spans="1:15">
      <c r="A10" s="298">
        <v>3</v>
      </c>
      <c r="B10" s="294" t="s">
        <v>1055</v>
      </c>
      <c r="C10" s="294" t="s">
        <v>384</v>
      </c>
      <c r="D10" s="295">
        <v>1</v>
      </c>
      <c r="E10" s="294">
        <v>399.84</v>
      </c>
      <c r="F10" s="294">
        <v>150</v>
      </c>
      <c r="G10" s="299">
        <f t="shared" si="2"/>
        <v>60</v>
      </c>
      <c r="H10" s="294" t="s">
        <v>1056</v>
      </c>
      <c r="I10" s="294">
        <v>20</v>
      </c>
      <c r="J10" s="294" t="s">
        <v>648</v>
      </c>
      <c r="K10" s="294">
        <v>20</v>
      </c>
      <c r="L10" s="294" t="s">
        <v>648</v>
      </c>
      <c r="M10" s="294">
        <v>20</v>
      </c>
      <c r="N10" s="294" t="s">
        <v>648</v>
      </c>
      <c r="O10" s="294" t="s">
        <v>74</v>
      </c>
    </row>
    <row r="11" s="159" customFormat="1" customHeight="1" spans="1:15">
      <c r="A11" s="298">
        <v>4</v>
      </c>
      <c r="B11" s="294" t="s">
        <v>1057</v>
      </c>
      <c r="C11" s="294" t="s">
        <v>384</v>
      </c>
      <c r="D11" s="295">
        <v>1</v>
      </c>
      <c r="E11" s="294">
        <v>280</v>
      </c>
      <c r="F11" s="294">
        <v>140</v>
      </c>
      <c r="G11" s="299">
        <f t="shared" si="2"/>
        <v>60</v>
      </c>
      <c r="H11" s="294" t="s">
        <v>1058</v>
      </c>
      <c r="I11" s="294">
        <v>20</v>
      </c>
      <c r="J11" s="294" t="s">
        <v>950</v>
      </c>
      <c r="K11" s="294">
        <v>20</v>
      </c>
      <c r="L11" s="294" t="s">
        <v>950</v>
      </c>
      <c r="M11" s="294">
        <v>20</v>
      </c>
      <c r="N11" s="294" t="s">
        <v>950</v>
      </c>
      <c r="O11" s="294" t="s">
        <v>74</v>
      </c>
    </row>
    <row r="12" s="159" customFormat="1" customHeight="1" spans="1:15">
      <c r="A12" s="298">
        <v>5</v>
      </c>
      <c r="B12" s="294" t="s">
        <v>1059</v>
      </c>
      <c r="C12" s="294" t="s">
        <v>384</v>
      </c>
      <c r="D12" s="295">
        <v>1</v>
      </c>
      <c r="E12" s="294">
        <v>158</v>
      </c>
      <c r="F12" s="294">
        <v>90</v>
      </c>
      <c r="G12" s="299">
        <f t="shared" si="2"/>
        <v>180</v>
      </c>
      <c r="H12" s="294" t="s">
        <v>1060</v>
      </c>
      <c r="I12" s="294">
        <v>90</v>
      </c>
      <c r="J12" s="294" t="s">
        <v>271</v>
      </c>
      <c r="K12" s="294">
        <v>90</v>
      </c>
      <c r="L12" s="294" t="s">
        <v>271</v>
      </c>
      <c r="M12" s="294">
        <v>0</v>
      </c>
      <c r="N12" s="294" t="s">
        <v>44</v>
      </c>
      <c r="O12" s="294" t="s">
        <v>74</v>
      </c>
    </row>
    <row r="13" s="159" customFormat="1" customHeight="1" spans="1:15">
      <c r="A13" s="298">
        <v>6</v>
      </c>
      <c r="B13" s="294" t="s">
        <v>1061</v>
      </c>
      <c r="C13" s="294" t="s">
        <v>384</v>
      </c>
      <c r="D13" s="295">
        <v>1</v>
      </c>
      <c r="E13" s="294">
        <v>150</v>
      </c>
      <c r="F13" s="294">
        <v>90</v>
      </c>
      <c r="G13" s="299">
        <f t="shared" si="2"/>
        <v>40</v>
      </c>
      <c r="H13" s="294" t="s">
        <v>1062</v>
      </c>
      <c r="I13" s="294">
        <v>0</v>
      </c>
      <c r="J13" s="294" t="s">
        <v>44</v>
      </c>
      <c r="K13" s="294">
        <v>0</v>
      </c>
      <c r="L13" s="294" t="s">
        <v>44</v>
      </c>
      <c r="M13" s="294">
        <v>40</v>
      </c>
      <c r="N13" s="294" t="s">
        <v>1062</v>
      </c>
      <c r="O13" s="294" t="s">
        <v>74</v>
      </c>
    </row>
    <row r="14" s="159" customFormat="1" customHeight="1" spans="1:15">
      <c r="A14" s="298">
        <v>7</v>
      </c>
      <c r="B14" s="294" t="s">
        <v>1063</v>
      </c>
      <c r="C14" s="294" t="s">
        <v>384</v>
      </c>
      <c r="D14" s="295">
        <v>1</v>
      </c>
      <c r="E14" s="294">
        <v>125</v>
      </c>
      <c r="F14" s="294">
        <v>30</v>
      </c>
      <c r="G14" s="299">
        <f t="shared" si="2"/>
        <v>30</v>
      </c>
      <c r="H14" s="294" t="s">
        <v>1064</v>
      </c>
      <c r="I14" s="294">
        <v>0</v>
      </c>
      <c r="J14" s="294" t="s">
        <v>44</v>
      </c>
      <c r="K14" s="294">
        <v>0</v>
      </c>
      <c r="L14" s="294" t="s">
        <v>44</v>
      </c>
      <c r="M14" s="294">
        <v>30</v>
      </c>
      <c r="N14" s="294" t="s">
        <v>1065</v>
      </c>
      <c r="O14" s="294" t="s">
        <v>74</v>
      </c>
    </row>
    <row r="15" s="159" customFormat="1" customHeight="1" spans="1:15">
      <c r="A15" s="298">
        <v>8</v>
      </c>
      <c r="B15" s="294" t="s">
        <v>1066</v>
      </c>
      <c r="C15" s="294" t="s">
        <v>384</v>
      </c>
      <c r="D15" s="295">
        <v>1</v>
      </c>
      <c r="E15" s="294">
        <v>41.51</v>
      </c>
      <c r="F15" s="294">
        <v>20</v>
      </c>
      <c r="G15" s="299">
        <f t="shared" si="2"/>
        <v>6</v>
      </c>
      <c r="H15" s="294" t="s">
        <v>253</v>
      </c>
      <c r="I15" s="294">
        <v>0</v>
      </c>
      <c r="J15" s="294" t="s">
        <v>44</v>
      </c>
      <c r="K15" s="294">
        <v>0</v>
      </c>
      <c r="L15" s="294" t="s">
        <v>44</v>
      </c>
      <c r="M15" s="294">
        <v>6</v>
      </c>
      <c r="N15" s="294" t="s">
        <v>253</v>
      </c>
      <c r="O15" s="294" t="s">
        <v>74</v>
      </c>
    </row>
    <row r="16" s="159" customFormat="1" customHeight="1" spans="1:15">
      <c r="A16" s="298">
        <v>9</v>
      </c>
      <c r="B16" s="294" t="s">
        <v>1067</v>
      </c>
      <c r="C16" s="294" t="s">
        <v>384</v>
      </c>
      <c r="D16" s="295">
        <v>1</v>
      </c>
      <c r="E16" s="294">
        <v>38</v>
      </c>
      <c r="F16" s="294">
        <v>15</v>
      </c>
      <c r="G16" s="299">
        <f t="shared" si="2"/>
        <v>10</v>
      </c>
      <c r="H16" s="294" t="s">
        <v>1068</v>
      </c>
      <c r="I16" s="294">
        <v>0</v>
      </c>
      <c r="J16" s="294" t="s">
        <v>44</v>
      </c>
      <c r="K16" s="294">
        <v>0</v>
      </c>
      <c r="L16" s="294" t="s">
        <v>44</v>
      </c>
      <c r="M16" s="294">
        <v>10</v>
      </c>
      <c r="N16" s="294" t="s">
        <v>1068</v>
      </c>
      <c r="O16" s="294" t="s">
        <v>74</v>
      </c>
    </row>
    <row r="17" s="159" customFormat="1" customHeight="1" spans="1:15">
      <c r="A17" s="298">
        <v>10</v>
      </c>
      <c r="B17" s="294" t="s">
        <v>1069</v>
      </c>
      <c r="C17" s="294" t="s">
        <v>384</v>
      </c>
      <c r="D17" s="295">
        <v>1</v>
      </c>
      <c r="E17" s="294">
        <v>260</v>
      </c>
      <c r="F17" s="294">
        <v>130</v>
      </c>
      <c r="G17" s="299">
        <f t="shared" si="2"/>
        <v>0</v>
      </c>
      <c r="H17" s="294" t="s">
        <v>1070</v>
      </c>
      <c r="I17" s="294">
        <v>0</v>
      </c>
      <c r="J17" s="294" t="s">
        <v>44</v>
      </c>
      <c r="K17" s="294">
        <v>0</v>
      </c>
      <c r="L17" s="294" t="s">
        <v>44</v>
      </c>
      <c r="M17" s="294">
        <v>0</v>
      </c>
      <c r="N17" s="294" t="s">
        <v>92</v>
      </c>
      <c r="O17" s="294" t="s">
        <v>74</v>
      </c>
    </row>
    <row r="18" s="159" customFormat="1" customHeight="1" spans="1:15">
      <c r="A18" s="298">
        <v>11</v>
      </c>
      <c r="B18" s="294" t="s">
        <v>1071</v>
      </c>
      <c r="C18" s="294" t="s">
        <v>384</v>
      </c>
      <c r="D18" s="295">
        <v>1</v>
      </c>
      <c r="E18" s="294">
        <v>150</v>
      </c>
      <c r="F18" s="294">
        <v>80</v>
      </c>
      <c r="G18" s="299">
        <f t="shared" si="2"/>
        <v>0</v>
      </c>
      <c r="H18" s="294" t="s">
        <v>501</v>
      </c>
      <c r="I18" s="294">
        <v>0</v>
      </c>
      <c r="J18" s="294" t="s">
        <v>44</v>
      </c>
      <c r="K18" s="294">
        <v>0</v>
      </c>
      <c r="L18" s="294" t="s">
        <v>44</v>
      </c>
      <c r="M18" s="294">
        <v>0</v>
      </c>
      <c r="N18" s="294" t="s">
        <v>44</v>
      </c>
      <c r="O18" s="294" t="s">
        <v>74</v>
      </c>
    </row>
    <row r="19" s="159" customFormat="1" customHeight="1" spans="1:15">
      <c r="A19" s="298">
        <v>12</v>
      </c>
      <c r="B19" s="294" t="s">
        <v>1072</v>
      </c>
      <c r="C19" s="294" t="s">
        <v>384</v>
      </c>
      <c r="D19" s="295">
        <v>1</v>
      </c>
      <c r="E19" s="294">
        <v>160</v>
      </c>
      <c r="F19" s="294">
        <v>80</v>
      </c>
      <c r="G19" s="299">
        <f t="shared" si="2"/>
        <v>0</v>
      </c>
      <c r="H19" s="294" t="s">
        <v>1070</v>
      </c>
      <c r="I19" s="294">
        <v>0</v>
      </c>
      <c r="J19" s="294" t="s">
        <v>44</v>
      </c>
      <c r="K19" s="294">
        <v>0</v>
      </c>
      <c r="L19" s="294" t="s">
        <v>44</v>
      </c>
      <c r="M19" s="294">
        <v>0</v>
      </c>
      <c r="N19" s="294" t="s">
        <v>92</v>
      </c>
      <c r="O19" s="294" t="s">
        <v>74</v>
      </c>
    </row>
    <row r="20" s="159" customFormat="1" customHeight="1" spans="1:15">
      <c r="A20" s="298">
        <v>13</v>
      </c>
      <c r="B20" s="294" t="s">
        <v>1073</v>
      </c>
      <c r="C20" s="294" t="s">
        <v>384</v>
      </c>
      <c r="D20" s="295">
        <v>1</v>
      </c>
      <c r="E20" s="294">
        <v>300</v>
      </c>
      <c r="F20" s="294">
        <v>120</v>
      </c>
      <c r="G20" s="299">
        <f t="shared" si="2"/>
        <v>0</v>
      </c>
      <c r="H20" s="294" t="s">
        <v>501</v>
      </c>
      <c r="I20" s="294">
        <v>0</v>
      </c>
      <c r="J20" s="294" t="s">
        <v>44</v>
      </c>
      <c r="K20" s="294">
        <v>0</v>
      </c>
      <c r="L20" s="294" t="s">
        <v>44</v>
      </c>
      <c r="M20" s="294">
        <v>0</v>
      </c>
      <c r="N20" s="294" t="s">
        <v>44</v>
      </c>
      <c r="O20" s="294" t="s">
        <v>74</v>
      </c>
    </row>
    <row r="21" s="159" customFormat="1" customHeight="1" spans="1:15">
      <c r="A21" s="298">
        <v>14</v>
      </c>
      <c r="B21" s="294" t="s">
        <v>1074</v>
      </c>
      <c r="C21" s="294" t="s">
        <v>384</v>
      </c>
      <c r="D21" s="295">
        <v>1</v>
      </c>
      <c r="E21" s="294">
        <v>280</v>
      </c>
      <c r="F21" s="294">
        <v>140</v>
      </c>
      <c r="G21" s="299">
        <f t="shared" si="2"/>
        <v>40</v>
      </c>
      <c r="H21" s="294" t="s">
        <v>1062</v>
      </c>
      <c r="I21" s="294">
        <v>0</v>
      </c>
      <c r="J21" s="294" t="s">
        <v>44</v>
      </c>
      <c r="K21" s="294">
        <v>0</v>
      </c>
      <c r="L21" s="294" t="s">
        <v>44</v>
      </c>
      <c r="M21" s="294">
        <v>40</v>
      </c>
      <c r="N21" s="294" t="s">
        <v>1062</v>
      </c>
      <c r="O21" s="294" t="s">
        <v>74</v>
      </c>
    </row>
    <row r="22" s="159" customFormat="1" customHeight="1" spans="1:15">
      <c r="A22" s="298">
        <v>15</v>
      </c>
      <c r="B22" s="294" t="s">
        <v>1075</v>
      </c>
      <c r="C22" s="294" t="s">
        <v>384</v>
      </c>
      <c r="D22" s="295">
        <v>1</v>
      </c>
      <c r="E22" s="294">
        <v>60</v>
      </c>
      <c r="F22" s="294">
        <v>58</v>
      </c>
      <c r="G22" s="299">
        <f t="shared" si="2"/>
        <v>58</v>
      </c>
      <c r="H22" s="294" t="s">
        <v>1076</v>
      </c>
      <c r="I22" s="294">
        <v>0</v>
      </c>
      <c r="J22" s="294" t="s">
        <v>44</v>
      </c>
      <c r="K22" s="294">
        <v>58</v>
      </c>
      <c r="L22" s="294" t="s">
        <v>1076</v>
      </c>
      <c r="M22" s="294">
        <v>0</v>
      </c>
      <c r="N22" s="294" t="s">
        <v>44</v>
      </c>
      <c r="O22" s="294" t="s">
        <v>74</v>
      </c>
    </row>
    <row r="23" s="159" customFormat="1" customHeight="1" spans="1:15">
      <c r="A23" s="298">
        <v>16</v>
      </c>
      <c r="B23" s="294" t="s">
        <v>1077</v>
      </c>
      <c r="C23" s="294" t="s">
        <v>384</v>
      </c>
      <c r="D23" s="295">
        <v>1</v>
      </c>
      <c r="E23" s="294">
        <v>42</v>
      </c>
      <c r="F23" s="294">
        <v>20</v>
      </c>
      <c r="G23" s="299">
        <f t="shared" si="2"/>
        <v>6</v>
      </c>
      <c r="H23" s="294" t="s">
        <v>253</v>
      </c>
      <c r="I23" s="294">
        <v>0</v>
      </c>
      <c r="J23" s="294" t="s">
        <v>44</v>
      </c>
      <c r="K23" s="294">
        <v>0</v>
      </c>
      <c r="L23" s="294" t="s">
        <v>44</v>
      </c>
      <c r="M23" s="294">
        <v>6</v>
      </c>
      <c r="N23" s="294" t="s">
        <v>253</v>
      </c>
      <c r="O23" s="294" t="s">
        <v>74</v>
      </c>
    </row>
    <row r="24" s="159" customFormat="1" customHeight="1" spans="1:15">
      <c r="A24" s="298">
        <v>17</v>
      </c>
      <c r="B24" s="294" t="s">
        <v>1078</v>
      </c>
      <c r="C24" s="294" t="s">
        <v>384</v>
      </c>
      <c r="D24" s="295">
        <v>1</v>
      </c>
      <c r="E24" s="294">
        <v>265</v>
      </c>
      <c r="F24" s="294">
        <v>120</v>
      </c>
      <c r="G24" s="299">
        <f t="shared" si="2"/>
        <v>30</v>
      </c>
      <c r="H24" s="294" t="s">
        <v>1065</v>
      </c>
      <c r="I24" s="294">
        <v>0</v>
      </c>
      <c r="J24" s="294" t="s">
        <v>44</v>
      </c>
      <c r="K24" s="294">
        <v>0</v>
      </c>
      <c r="L24" s="294" t="s">
        <v>44</v>
      </c>
      <c r="M24" s="294">
        <v>30</v>
      </c>
      <c r="N24" s="294" t="s">
        <v>1065</v>
      </c>
      <c r="O24" s="294" t="s">
        <v>74</v>
      </c>
    </row>
    <row r="25" s="159" customFormat="1" customHeight="1" spans="1:15">
      <c r="A25" s="298">
        <v>18</v>
      </c>
      <c r="B25" s="294" t="s">
        <v>1079</v>
      </c>
      <c r="C25" s="294" t="s">
        <v>384</v>
      </c>
      <c r="D25" s="295">
        <v>1</v>
      </c>
      <c r="E25" s="294">
        <v>60</v>
      </c>
      <c r="F25" s="294">
        <v>30</v>
      </c>
      <c r="G25" s="299">
        <f t="shared" si="2"/>
        <v>10</v>
      </c>
      <c r="H25" s="294" t="s">
        <v>1068</v>
      </c>
      <c r="I25" s="294">
        <v>0</v>
      </c>
      <c r="J25" s="294" t="s">
        <v>44</v>
      </c>
      <c r="K25" s="294">
        <v>0</v>
      </c>
      <c r="L25" s="294" t="s">
        <v>44</v>
      </c>
      <c r="M25" s="294">
        <v>10</v>
      </c>
      <c r="N25" s="294" t="s">
        <v>1068</v>
      </c>
      <c r="O25" s="294" t="s">
        <v>74</v>
      </c>
    </row>
    <row r="26" s="159" customFormat="1" customHeight="1" spans="1:15">
      <c r="A26" s="298">
        <v>19</v>
      </c>
      <c r="B26" s="294" t="s">
        <v>1080</v>
      </c>
      <c r="C26" s="294" t="s">
        <v>384</v>
      </c>
      <c r="D26" s="295">
        <v>1</v>
      </c>
      <c r="E26" s="294">
        <v>330</v>
      </c>
      <c r="F26" s="294">
        <v>150</v>
      </c>
      <c r="G26" s="299">
        <f t="shared" si="2"/>
        <v>30</v>
      </c>
      <c r="H26" s="294" t="s">
        <v>1065</v>
      </c>
      <c r="I26" s="294">
        <v>0</v>
      </c>
      <c r="J26" s="294" t="s">
        <v>44</v>
      </c>
      <c r="K26" s="294">
        <v>0</v>
      </c>
      <c r="L26" s="294" t="s">
        <v>44</v>
      </c>
      <c r="M26" s="294">
        <v>30</v>
      </c>
      <c r="N26" s="294" t="s">
        <v>1065</v>
      </c>
      <c r="O26" s="294" t="s">
        <v>74</v>
      </c>
    </row>
    <row r="27" s="159" customFormat="1" customHeight="1" spans="1:15">
      <c r="A27" s="298">
        <v>20</v>
      </c>
      <c r="B27" s="294" t="s">
        <v>1081</v>
      </c>
      <c r="C27" s="294" t="s">
        <v>384</v>
      </c>
      <c r="D27" s="295">
        <v>1</v>
      </c>
      <c r="E27" s="294">
        <v>122</v>
      </c>
      <c r="F27" s="294">
        <v>40</v>
      </c>
      <c r="G27" s="299">
        <f t="shared" si="2"/>
        <v>30</v>
      </c>
      <c r="H27" s="294" t="s">
        <v>1065</v>
      </c>
      <c r="I27" s="294">
        <v>0</v>
      </c>
      <c r="J27" s="294" t="s">
        <v>44</v>
      </c>
      <c r="K27" s="294">
        <v>0</v>
      </c>
      <c r="L27" s="294" t="s">
        <v>44</v>
      </c>
      <c r="M27" s="294">
        <v>30</v>
      </c>
      <c r="N27" s="294" t="s">
        <v>1065</v>
      </c>
      <c r="O27" s="294" t="s">
        <v>74</v>
      </c>
    </row>
    <row r="28" s="159" customFormat="1" customHeight="1" spans="1:15">
      <c r="A28" s="298">
        <v>21</v>
      </c>
      <c r="B28" s="294" t="s">
        <v>1082</v>
      </c>
      <c r="C28" s="294" t="s">
        <v>384</v>
      </c>
      <c r="D28" s="295">
        <v>1</v>
      </c>
      <c r="E28" s="294">
        <v>200</v>
      </c>
      <c r="F28" s="294">
        <v>100</v>
      </c>
      <c r="G28" s="299">
        <f t="shared" si="2"/>
        <v>30</v>
      </c>
      <c r="H28" s="294" t="s">
        <v>1065</v>
      </c>
      <c r="I28" s="294">
        <v>0</v>
      </c>
      <c r="J28" s="294" t="s">
        <v>44</v>
      </c>
      <c r="K28" s="294">
        <v>0</v>
      </c>
      <c r="L28" s="294" t="s">
        <v>44</v>
      </c>
      <c r="M28" s="294">
        <v>30</v>
      </c>
      <c r="N28" s="294" t="s">
        <v>1065</v>
      </c>
      <c r="O28" s="294" t="s">
        <v>74</v>
      </c>
    </row>
    <row r="29" s="159" customFormat="1" customHeight="1" spans="1:15">
      <c r="A29" s="298">
        <v>22</v>
      </c>
      <c r="B29" s="294" t="s">
        <v>1083</v>
      </c>
      <c r="C29" s="294" t="s">
        <v>384</v>
      </c>
      <c r="D29" s="295">
        <v>1</v>
      </c>
      <c r="E29" s="294">
        <v>40</v>
      </c>
      <c r="F29" s="294">
        <v>30</v>
      </c>
      <c r="G29" s="299">
        <f t="shared" si="2"/>
        <v>0</v>
      </c>
      <c r="H29" s="299" t="s">
        <v>702</v>
      </c>
      <c r="I29" s="294">
        <v>0</v>
      </c>
      <c r="J29" s="294" t="s">
        <v>44</v>
      </c>
      <c r="K29" s="294">
        <v>0</v>
      </c>
      <c r="L29" s="294" t="s">
        <v>44</v>
      </c>
      <c r="M29" s="294">
        <v>0</v>
      </c>
      <c r="N29" s="294" t="s">
        <v>44</v>
      </c>
      <c r="O29" s="294" t="s">
        <v>74</v>
      </c>
    </row>
    <row r="30" s="159" customFormat="1" customHeight="1" spans="1:15">
      <c r="A30" s="298">
        <v>23</v>
      </c>
      <c r="B30" s="294" t="s">
        <v>1084</v>
      </c>
      <c r="C30" s="294" t="s">
        <v>384</v>
      </c>
      <c r="D30" s="295">
        <v>1</v>
      </c>
      <c r="E30" s="294">
        <v>233.56</v>
      </c>
      <c r="F30" s="294">
        <v>160</v>
      </c>
      <c r="G30" s="299">
        <f t="shared" si="2"/>
        <v>40</v>
      </c>
      <c r="H30" s="294" t="s">
        <v>1062</v>
      </c>
      <c r="I30" s="294">
        <v>0</v>
      </c>
      <c r="J30" s="294" t="s">
        <v>44</v>
      </c>
      <c r="K30" s="294">
        <v>0</v>
      </c>
      <c r="L30" s="294" t="s">
        <v>44</v>
      </c>
      <c r="M30" s="294">
        <v>40</v>
      </c>
      <c r="N30" s="294" t="s">
        <v>1062</v>
      </c>
      <c r="O30" s="294" t="s">
        <v>74</v>
      </c>
    </row>
    <row r="31" s="159" customFormat="1" customHeight="1" spans="1:15">
      <c r="A31" s="298">
        <v>24</v>
      </c>
      <c r="B31" s="294" t="s">
        <v>1085</v>
      </c>
      <c r="C31" s="294" t="s">
        <v>384</v>
      </c>
      <c r="D31" s="295">
        <v>1</v>
      </c>
      <c r="E31" s="294">
        <v>150</v>
      </c>
      <c r="F31" s="294">
        <v>80</v>
      </c>
      <c r="G31" s="299">
        <f t="shared" si="2"/>
        <v>20</v>
      </c>
      <c r="H31" s="294" t="s">
        <v>648</v>
      </c>
      <c r="I31" s="294">
        <v>0</v>
      </c>
      <c r="J31" s="294" t="s">
        <v>44</v>
      </c>
      <c r="K31" s="294">
        <v>0</v>
      </c>
      <c r="L31" s="294" t="s">
        <v>44</v>
      </c>
      <c r="M31" s="294">
        <v>20</v>
      </c>
      <c r="N31" s="294" t="s">
        <v>648</v>
      </c>
      <c r="O31" s="294" t="s">
        <v>74</v>
      </c>
    </row>
    <row r="32" s="159" customFormat="1" customHeight="1" spans="1:15">
      <c r="A32" s="298">
        <v>25</v>
      </c>
      <c r="B32" s="294" t="s">
        <v>1086</v>
      </c>
      <c r="C32" s="294" t="s">
        <v>384</v>
      </c>
      <c r="D32" s="295">
        <v>1</v>
      </c>
      <c r="E32" s="294">
        <v>82</v>
      </c>
      <c r="F32" s="294">
        <v>40</v>
      </c>
      <c r="G32" s="299">
        <f t="shared" si="2"/>
        <v>32</v>
      </c>
      <c r="H32" s="294" t="s">
        <v>1087</v>
      </c>
      <c r="I32" s="294">
        <v>0</v>
      </c>
      <c r="J32" s="294" t="s">
        <v>44</v>
      </c>
      <c r="K32" s="294">
        <v>0</v>
      </c>
      <c r="L32" s="294" t="s">
        <v>44</v>
      </c>
      <c r="M32" s="294">
        <v>32</v>
      </c>
      <c r="N32" s="294" t="s">
        <v>1087</v>
      </c>
      <c r="O32" s="294" t="s">
        <v>74</v>
      </c>
    </row>
    <row r="33" s="159" customFormat="1" customHeight="1" spans="1:15">
      <c r="A33" s="298">
        <v>26</v>
      </c>
      <c r="B33" s="294" t="s">
        <v>1088</v>
      </c>
      <c r="C33" s="294" t="s">
        <v>384</v>
      </c>
      <c r="D33" s="295">
        <v>1</v>
      </c>
      <c r="E33" s="294">
        <v>90</v>
      </c>
      <c r="F33" s="294">
        <v>9</v>
      </c>
      <c r="G33" s="299">
        <f t="shared" si="2"/>
        <v>9</v>
      </c>
      <c r="H33" s="294" t="s">
        <v>497</v>
      </c>
      <c r="I33" s="294">
        <v>0</v>
      </c>
      <c r="J33" s="294" t="s">
        <v>44</v>
      </c>
      <c r="K33" s="294">
        <v>0</v>
      </c>
      <c r="L33" s="294" t="s">
        <v>44</v>
      </c>
      <c r="M33" s="294">
        <v>9</v>
      </c>
      <c r="N33" s="294" t="s">
        <v>497</v>
      </c>
      <c r="O33" s="294" t="s">
        <v>74</v>
      </c>
    </row>
    <row r="34" s="159" customFormat="1" customHeight="1" spans="1:15">
      <c r="A34" s="298">
        <v>27</v>
      </c>
      <c r="B34" s="294" t="s">
        <v>1089</v>
      </c>
      <c r="C34" s="294" t="s">
        <v>384</v>
      </c>
      <c r="D34" s="295">
        <v>1</v>
      </c>
      <c r="E34" s="294">
        <v>45</v>
      </c>
      <c r="F34" s="294">
        <v>36</v>
      </c>
      <c r="G34" s="299">
        <f t="shared" si="2"/>
        <v>0</v>
      </c>
      <c r="H34" s="294" t="s">
        <v>1090</v>
      </c>
      <c r="I34" s="294">
        <v>0</v>
      </c>
      <c r="J34" s="294" t="s">
        <v>44</v>
      </c>
      <c r="K34" s="294">
        <v>0</v>
      </c>
      <c r="L34" s="294" t="s">
        <v>44</v>
      </c>
      <c r="M34" s="294">
        <v>0</v>
      </c>
      <c r="N34" s="294" t="s">
        <v>44</v>
      </c>
      <c r="O34" s="294" t="s">
        <v>74</v>
      </c>
    </row>
    <row r="35" s="159" customFormat="1" customHeight="1" spans="1:15">
      <c r="A35" s="298">
        <v>28</v>
      </c>
      <c r="B35" s="294" t="s">
        <v>1091</v>
      </c>
      <c r="C35" s="294" t="s">
        <v>384</v>
      </c>
      <c r="D35" s="295">
        <v>1</v>
      </c>
      <c r="E35" s="294">
        <v>90</v>
      </c>
      <c r="F35" s="294">
        <v>54</v>
      </c>
      <c r="G35" s="299">
        <f t="shared" si="2"/>
        <v>12</v>
      </c>
      <c r="H35" s="294" t="s">
        <v>1092</v>
      </c>
      <c r="I35" s="294">
        <v>0</v>
      </c>
      <c r="J35" s="294" t="s">
        <v>44</v>
      </c>
      <c r="K35" s="294">
        <v>0</v>
      </c>
      <c r="L35" s="294" t="s">
        <v>44</v>
      </c>
      <c r="M35" s="294">
        <v>12</v>
      </c>
      <c r="N35" s="294" t="s">
        <v>1092</v>
      </c>
      <c r="O35" s="294" t="s">
        <v>74</v>
      </c>
    </row>
    <row r="36" s="159" customFormat="1" customHeight="1" spans="1:15">
      <c r="A36" s="298">
        <v>29</v>
      </c>
      <c r="B36" s="294" t="s">
        <v>1093</v>
      </c>
      <c r="C36" s="294" t="s">
        <v>384</v>
      </c>
      <c r="D36" s="295">
        <v>1</v>
      </c>
      <c r="E36" s="294">
        <v>350</v>
      </c>
      <c r="F36" s="294">
        <v>315</v>
      </c>
      <c r="G36" s="299">
        <f t="shared" si="2"/>
        <v>0</v>
      </c>
      <c r="H36" s="294" t="s">
        <v>1090</v>
      </c>
      <c r="I36" s="294">
        <v>0</v>
      </c>
      <c r="J36" s="294" t="s">
        <v>44</v>
      </c>
      <c r="K36" s="294">
        <v>0</v>
      </c>
      <c r="L36" s="294" t="s">
        <v>44</v>
      </c>
      <c r="M36" s="294">
        <v>0</v>
      </c>
      <c r="N36" s="294" t="s">
        <v>44</v>
      </c>
      <c r="O36" s="294" t="s">
        <v>1094</v>
      </c>
    </row>
    <row r="37" s="159" customFormat="1" customHeight="1" spans="1:15">
      <c r="A37" s="298">
        <v>30</v>
      </c>
      <c r="B37" s="294" t="s">
        <v>1095</v>
      </c>
      <c r="C37" s="299" t="s">
        <v>384</v>
      </c>
      <c r="D37" s="298">
        <v>1</v>
      </c>
      <c r="E37" s="294">
        <v>95</v>
      </c>
      <c r="F37" s="294">
        <v>85.5</v>
      </c>
      <c r="G37" s="299">
        <f t="shared" si="2"/>
        <v>0</v>
      </c>
      <c r="H37" s="299" t="s">
        <v>1090</v>
      </c>
      <c r="I37" s="299">
        <v>0</v>
      </c>
      <c r="J37" s="299" t="s">
        <v>44</v>
      </c>
      <c r="K37" s="299">
        <v>0</v>
      </c>
      <c r="L37" s="299" t="s">
        <v>44</v>
      </c>
      <c r="M37" s="299">
        <v>0</v>
      </c>
      <c r="N37" s="299" t="s">
        <v>44</v>
      </c>
      <c r="O37" s="294" t="s">
        <v>74</v>
      </c>
    </row>
    <row r="38" s="159" customFormat="1" customHeight="1" spans="1:15">
      <c r="A38" s="298">
        <v>31</v>
      </c>
      <c r="B38" s="294" t="s">
        <v>1096</v>
      </c>
      <c r="C38" s="294" t="s">
        <v>384</v>
      </c>
      <c r="D38" s="295">
        <v>1</v>
      </c>
      <c r="E38" s="294">
        <v>345.56</v>
      </c>
      <c r="F38" s="294">
        <v>300</v>
      </c>
      <c r="G38" s="299">
        <f t="shared" si="2"/>
        <v>300</v>
      </c>
      <c r="H38" s="299" t="s">
        <v>1097</v>
      </c>
      <c r="I38" s="299">
        <v>0</v>
      </c>
      <c r="J38" s="299" t="s">
        <v>44</v>
      </c>
      <c r="K38" s="299">
        <v>0</v>
      </c>
      <c r="L38" s="299" t="s">
        <v>44</v>
      </c>
      <c r="M38" s="299">
        <v>300</v>
      </c>
      <c r="N38" s="299" t="s">
        <v>1097</v>
      </c>
      <c r="O38" s="294" t="s">
        <v>74</v>
      </c>
    </row>
    <row r="39" s="159" customFormat="1" customHeight="1" spans="1:15">
      <c r="A39" s="298">
        <v>32</v>
      </c>
      <c r="B39" s="294" t="s">
        <v>1098</v>
      </c>
      <c r="C39" s="294" t="s">
        <v>384</v>
      </c>
      <c r="D39" s="295">
        <v>1</v>
      </c>
      <c r="E39" s="294">
        <v>350</v>
      </c>
      <c r="F39" s="294">
        <v>315</v>
      </c>
      <c r="G39" s="299">
        <f t="shared" si="2"/>
        <v>261</v>
      </c>
      <c r="H39" s="299" t="s">
        <v>1099</v>
      </c>
      <c r="I39" s="299">
        <v>0</v>
      </c>
      <c r="J39" s="299" t="s">
        <v>44</v>
      </c>
      <c r="K39" s="299">
        <v>261</v>
      </c>
      <c r="L39" s="299" t="s">
        <v>1100</v>
      </c>
      <c r="M39" s="299">
        <v>0</v>
      </c>
      <c r="N39" s="299" t="s">
        <v>44</v>
      </c>
      <c r="O39" s="294" t="s">
        <v>74</v>
      </c>
    </row>
    <row r="40" s="159" customFormat="1" customHeight="1" spans="1:15">
      <c r="A40" s="298">
        <v>33</v>
      </c>
      <c r="B40" s="294" t="s">
        <v>1101</v>
      </c>
      <c r="C40" s="294" t="s">
        <v>384</v>
      </c>
      <c r="D40" s="295">
        <v>1</v>
      </c>
      <c r="E40" s="294">
        <v>500</v>
      </c>
      <c r="F40" s="294">
        <v>400</v>
      </c>
      <c r="G40" s="299">
        <f t="shared" si="2"/>
        <v>0</v>
      </c>
      <c r="H40" s="299" t="s">
        <v>702</v>
      </c>
      <c r="I40" s="299">
        <v>0</v>
      </c>
      <c r="J40" s="299" t="s">
        <v>44</v>
      </c>
      <c r="K40" s="299">
        <v>0</v>
      </c>
      <c r="L40" s="299" t="s">
        <v>44</v>
      </c>
      <c r="M40" s="299">
        <v>0</v>
      </c>
      <c r="N40" s="299" t="s">
        <v>44</v>
      </c>
      <c r="O40" s="294" t="s">
        <v>74</v>
      </c>
    </row>
    <row r="41" s="159" customFormat="1" customHeight="1" spans="1:15">
      <c r="A41" s="298">
        <v>34</v>
      </c>
      <c r="B41" s="294" t="s">
        <v>1102</v>
      </c>
      <c r="C41" s="294" t="s">
        <v>384</v>
      </c>
      <c r="D41" s="295">
        <v>1</v>
      </c>
      <c r="E41" s="294">
        <v>120</v>
      </c>
      <c r="F41" s="294">
        <v>20</v>
      </c>
      <c r="G41" s="299">
        <f t="shared" si="2"/>
        <v>0</v>
      </c>
      <c r="H41" s="300" t="s">
        <v>714</v>
      </c>
      <c r="I41" s="294">
        <v>0</v>
      </c>
      <c r="J41" s="294" t="s">
        <v>44</v>
      </c>
      <c r="K41" s="294">
        <v>0</v>
      </c>
      <c r="L41" s="294" t="s">
        <v>44</v>
      </c>
      <c r="M41" s="294">
        <v>0</v>
      </c>
      <c r="N41" s="294" t="s">
        <v>44</v>
      </c>
      <c r="O41" s="294" t="s">
        <v>74</v>
      </c>
    </row>
    <row r="42" s="159" customFormat="1" customHeight="1" spans="1:15">
      <c r="A42" s="298">
        <v>35</v>
      </c>
      <c r="B42" s="294" t="s">
        <v>1103</v>
      </c>
      <c r="C42" s="294" t="s">
        <v>384</v>
      </c>
      <c r="D42" s="295">
        <v>1</v>
      </c>
      <c r="E42" s="294">
        <v>4.5</v>
      </c>
      <c r="F42" s="294">
        <v>4.5</v>
      </c>
      <c r="G42" s="299">
        <f t="shared" si="2"/>
        <v>4.5</v>
      </c>
      <c r="H42" s="294" t="s">
        <v>168</v>
      </c>
      <c r="I42" s="294">
        <v>0</v>
      </c>
      <c r="J42" s="294" t="s">
        <v>44</v>
      </c>
      <c r="K42" s="294">
        <v>4.5</v>
      </c>
      <c r="L42" s="294" t="s">
        <v>168</v>
      </c>
      <c r="M42" s="294">
        <v>0</v>
      </c>
      <c r="N42" s="294" t="s">
        <v>44</v>
      </c>
      <c r="O42" s="294" t="s">
        <v>1104</v>
      </c>
    </row>
    <row r="43" s="159" customFormat="1" customHeight="1" spans="1:15">
      <c r="A43" s="298">
        <v>36</v>
      </c>
      <c r="B43" s="294" t="s">
        <v>1105</v>
      </c>
      <c r="C43" s="299" t="s">
        <v>384</v>
      </c>
      <c r="D43" s="298">
        <v>1</v>
      </c>
      <c r="E43" s="299">
        <v>150</v>
      </c>
      <c r="F43" s="294">
        <v>80</v>
      </c>
      <c r="G43" s="299">
        <f t="shared" si="2"/>
        <v>60</v>
      </c>
      <c r="H43" s="299" t="s">
        <v>1056</v>
      </c>
      <c r="I43" s="299">
        <v>0</v>
      </c>
      <c r="J43" s="299" t="s">
        <v>44</v>
      </c>
      <c r="K43" s="299">
        <v>60</v>
      </c>
      <c r="L43" s="299" t="s">
        <v>1056</v>
      </c>
      <c r="M43" s="299">
        <v>0</v>
      </c>
      <c r="N43" s="299" t="s">
        <v>44</v>
      </c>
      <c r="O43" s="294" t="s">
        <v>74</v>
      </c>
    </row>
    <row r="44" s="159" customFormat="1" customHeight="1" spans="1:15">
      <c r="A44" s="296"/>
      <c r="B44" s="297" t="s">
        <v>1106</v>
      </c>
      <c r="C44" s="294"/>
      <c r="D44" s="295"/>
      <c r="E44" s="127">
        <f>SUM(E45:E52)</f>
        <v>1246.66</v>
      </c>
      <c r="F44" s="127">
        <f>SUM(F45:F52)</f>
        <v>274</v>
      </c>
      <c r="G44" s="127">
        <f>SUM(G45:G52)</f>
        <v>0</v>
      </c>
      <c r="H44" s="127"/>
      <c r="I44" s="127">
        <f>SUM(I45:I52)</f>
        <v>0</v>
      </c>
      <c r="J44" s="127"/>
      <c r="K44" s="127">
        <f>SUM(K45:K52)</f>
        <v>0</v>
      </c>
      <c r="L44" s="127"/>
      <c r="M44" s="127">
        <f>SUM(M45:M52)</f>
        <v>0</v>
      </c>
      <c r="N44" s="127"/>
      <c r="O44" s="294"/>
    </row>
    <row r="45" s="159" customFormat="1" customHeight="1" spans="1:15">
      <c r="A45" s="295">
        <v>1</v>
      </c>
      <c r="B45" s="294" t="s">
        <v>1053</v>
      </c>
      <c r="C45" s="299" t="s">
        <v>384</v>
      </c>
      <c r="D45" s="298">
        <v>1</v>
      </c>
      <c r="E45" s="294">
        <v>492.66</v>
      </c>
      <c r="F45" s="294">
        <v>0</v>
      </c>
      <c r="G45" s="299">
        <f t="shared" ref="G45:G52" si="3">I45+K45+M45</f>
        <v>0</v>
      </c>
      <c r="H45" s="299" t="s">
        <v>44</v>
      </c>
      <c r="I45" s="294">
        <v>0</v>
      </c>
      <c r="J45" s="294" t="s">
        <v>44</v>
      </c>
      <c r="K45" s="294">
        <v>0</v>
      </c>
      <c r="L45" s="294" t="s">
        <v>44</v>
      </c>
      <c r="M45" s="294">
        <v>0</v>
      </c>
      <c r="N45" s="294" t="s">
        <v>44</v>
      </c>
      <c r="O45" s="294" t="s">
        <v>1107</v>
      </c>
    </row>
    <row r="46" s="159" customFormat="1" customHeight="1" spans="1:15">
      <c r="A46" s="295">
        <v>2</v>
      </c>
      <c r="B46" s="294" t="s">
        <v>1055</v>
      </c>
      <c r="C46" s="294" t="s">
        <v>384</v>
      </c>
      <c r="D46" s="295">
        <v>1</v>
      </c>
      <c r="E46" s="294">
        <v>500</v>
      </c>
      <c r="F46" s="294">
        <v>150</v>
      </c>
      <c r="G46" s="299">
        <f t="shared" si="3"/>
        <v>0</v>
      </c>
      <c r="H46" s="294" t="s">
        <v>712</v>
      </c>
      <c r="I46" s="294">
        <v>0</v>
      </c>
      <c r="J46" s="294" t="s">
        <v>44</v>
      </c>
      <c r="K46" s="294">
        <v>0</v>
      </c>
      <c r="L46" s="294" t="s">
        <v>712</v>
      </c>
      <c r="M46" s="294">
        <v>0</v>
      </c>
      <c r="N46" s="294" t="s">
        <v>44</v>
      </c>
      <c r="O46" s="294" t="s">
        <v>1108</v>
      </c>
    </row>
    <row r="47" s="159" customFormat="1" customHeight="1" spans="1:15">
      <c r="A47" s="295">
        <v>3</v>
      </c>
      <c r="B47" s="294" t="s">
        <v>1083</v>
      </c>
      <c r="C47" s="294" t="s">
        <v>384</v>
      </c>
      <c r="D47" s="295">
        <v>1</v>
      </c>
      <c r="E47" s="294">
        <v>40</v>
      </c>
      <c r="F47" s="294">
        <v>0</v>
      </c>
      <c r="G47" s="299">
        <f t="shared" si="3"/>
        <v>0</v>
      </c>
      <c r="H47" s="294" t="s">
        <v>937</v>
      </c>
      <c r="I47" s="294">
        <v>0</v>
      </c>
      <c r="J47" s="294" t="s">
        <v>44</v>
      </c>
      <c r="K47" s="294">
        <v>0</v>
      </c>
      <c r="L47" s="294" t="s">
        <v>44</v>
      </c>
      <c r="M47" s="294">
        <v>0</v>
      </c>
      <c r="N47" s="294" t="s">
        <v>44</v>
      </c>
      <c r="O47" s="294" t="s">
        <v>695</v>
      </c>
    </row>
    <row r="48" s="159" customFormat="1" customHeight="1" spans="1:15">
      <c r="A48" s="295">
        <v>4</v>
      </c>
      <c r="B48" s="294" t="s">
        <v>1109</v>
      </c>
      <c r="C48" s="294" t="s">
        <v>384</v>
      </c>
      <c r="D48" s="301">
        <v>1</v>
      </c>
      <c r="E48" s="294">
        <v>30</v>
      </c>
      <c r="F48" s="294">
        <v>30</v>
      </c>
      <c r="G48" s="294">
        <f t="shared" si="3"/>
        <v>0</v>
      </c>
      <c r="H48" s="294" t="s">
        <v>1110</v>
      </c>
      <c r="I48" s="299">
        <v>0</v>
      </c>
      <c r="J48" s="299" t="s">
        <v>44</v>
      </c>
      <c r="K48" s="299">
        <v>0</v>
      </c>
      <c r="L48" s="299" t="s">
        <v>44</v>
      </c>
      <c r="M48" s="299">
        <v>0</v>
      </c>
      <c r="N48" s="294" t="s">
        <v>1110</v>
      </c>
      <c r="O48" s="294" t="s">
        <v>695</v>
      </c>
    </row>
    <row r="49" s="159" customFormat="1" customHeight="1" spans="1:15">
      <c r="A49" s="295">
        <v>5</v>
      </c>
      <c r="B49" s="294" t="s">
        <v>1111</v>
      </c>
      <c r="C49" s="294" t="s">
        <v>384</v>
      </c>
      <c r="D49" s="301">
        <v>1</v>
      </c>
      <c r="E49" s="294">
        <v>45</v>
      </c>
      <c r="F49" s="294">
        <v>45</v>
      </c>
      <c r="G49" s="294">
        <f t="shared" si="3"/>
        <v>0</v>
      </c>
      <c r="H49" s="294" t="s">
        <v>1110</v>
      </c>
      <c r="I49" s="299">
        <v>0</v>
      </c>
      <c r="J49" s="299" t="s">
        <v>44</v>
      </c>
      <c r="K49" s="299">
        <v>0</v>
      </c>
      <c r="L49" s="299" t="s">
        <v>44</v>
      </c>
      <c r="M49" s="299">
        <v>0</v>
      </c>
      <c r="N49" s="294" t="s">
        <v>1110</v>
      </c>
      <c r="O49" s="294" t="s">
        <v>695</v>
      </c>
    </row>
    <row r="50" s="159" customFormat="1" customHeight="1" spans="1:15">
      <c r="A50" s="295">
        <v>6</v>
      </c>
      <c r="B50" s="294" t="s">
        <v>1112</v>
      </c>
      <c r="C50" s="294" t="s">
        <v>384</v>
      </c>
      <c r="D50" s="301">
        <v>1</v>
      </c>
      <c r="E50" s="294">
        <v>4</v>
      </c>
      <c r="F50" s="294">
        <v>4</v>
      </c>
      <c r="G50" s="294">
        <f t="shared" si="3"/>
        <v>0</v>
      </c>
      <c r="H50" s="294" t="s">
        <v>1110</v>
      </c>
      <c r="I50" s="299">
        <v>0</v>
      </c>
      <c r="J50" s="299" t="s">
        <v>44</v>
      </c>
      <c r="K50" s="299">
        <v>0</v>
      </c>
      <c r="L50" s="299" t="s">
        <v>44</v>
      </c>
      <c r="M50" s="299">
        <v>0</v>
      </c>
      <c r="N50" s="294" t="s">
        <v>1110</v>
      </c>
      <c r="O50" s="294" t="s">
        <v>695</v>
      </c>
    </row>
    <row r="51" s="159" customFormat="1" customHeight="1" spans="1:15">
      <c r="A51" s="295">
        <v>7</v>
      </c>
      <c r="B51" s="294" t="s">
        <v>1113</v>
      </c>
      <c r="C51" s="299" t="s">
        <v>384</v>
      </c>
      <c r="D51" s="295">
        <v>1</v>
      </c>
      <c r="E51" s="294">
        <v>45</v>
      </c>
      <c r="F51" s="294">
        <v>15</v>
      </c>
      <c r="G51" s="294">
        <f t="shared" si="3"/>
        <v>0</v>
      </c>
      <c r="H51" s="294" t="s">
        <v>639</v>
      </c>
      <c r="I51" s="299">
        <v>0</v>
      </c>
      <c r="J51" s="299" t="s">
        <v>44</v>
      </c>
      <c r="K51" s="299">
        <v>0</v>
      </c>
      <c r="L51" s="294" t="s">
        <v>639</v>
      </c>
      <c r="M51" s="299">
        <v>0</v>
      </c>
      <c r="N51" s="299" t="s">
        <v>44</v>
      </c>
      <c r="O51" s="294" t="s">
        <v>1114</v>
      </c>
    </row>
    <row r="52" s="159" customFormat="1" customHeight="1" spans="1:15">
      <c r="A52" s="295">
        <v>8</v>
      </c>
      <c r="B52" s="294" t="s">
        <v>1115</v>
      </c>
      <c r="C52" s="299" t="s">
        <v>384</v>
      </c>
      <c r="D52" s="295">
        <v>1</v>
      </c>
      <c r="E52" s="294">
        <v>90</v>
      </c>
      <c r="F52" s="294">
        <v>30</v>
      </c>
      <c r="G52" s="294">
        <f t="shared" si="3"/>
        <v>0</v>
      </c>
      <c r="H52" s="294" t="s">
        <v>848</v>
      </c>
      <c r="I52" s="299">
        <v>0</v>
      </c>
      <c r="J52" s="299" t="s">
        <v>44</v>
      </c>
      <c r="K52" s="299">
        <v>0</v>
      </c>
      <c r="L52" s="294" t="s">
        <v>44</v>
      </c>
      <c r="M52" s="299">
        <v>0</v>
      </c>
      <c r="N52" s="299" t="s">
        <v>848</v>
      </c>
      <c r="O52" s="294" t="s">
        <v>695</v>
      </c>
    </row>
    <row r="53" s="159" customFormat="1" customHeight="1" spans="1:15">
      <c r="A53" s="295"/>
      <c r="B53" s="297" t="s">
        <v>1116</v>
      </c>
      <c r="C53" s="294"/>
      <c r="D53" s="295"/>
      <c r="E53" s="294">
        <f>E54</f>
        <v>900</v>
      </c>
      <c r="F53" s="294">
        <f t="shared" ref="F53:M53" si="4">F54</f>
        <v>90</v>
      </c>
      <c r="G53" s="294">
        <f t="shared" si="4"/>
        <v>0</v>
      </c>
      <c r="H53" s="294"/>
      <c r="I53" s="294">
        <f t="shared" si="4"/>
        <v>0</v>
      </c>
      <c r="J53" s="294"/>
      <c r="K53" s="294">
        <f t="shared" si="4"/>
        <v>0</v>
      </c>
      <c r="L53" s="294"/>
      <c r="M53" s="294">
        <f t="shared" si="4"/>
        <v>0</v>
      </c>
      <c r="N53" s="294"/>
      <c r="O53" s="294"/>
    </row>
    <row r="54" s="159" customFormat="1" customHeight="1" spans="1:15">
      <c r="A54" s="298"/>
      <c r="B54" s="297" t="s">
        <v>1117</v>
      </c>
      <c r="C54" s="299"/>
      <c r="D54" s="298"/>
      <c r="E54" s="294">
        <f>SUM(E55:E55)</f>
        <v>900</v>
      </c>
      <c r="F54" s="294">
        <f>SUM(F55:F55)</f>
        <v>90</v>
      </c>
      <c r="G54" s="294">
        <f>SUM(G55:G55)</f>
        <v>0</v>
      </c>
      <c r="H54" s="294"/>
      <c r="I54" s="294">
        <f>SUM(I55:I55)</f>
        <v>0</v>
      </c>
      <c r="J54" s="294"/>
      <c r="K54" s="294">
        <f>SUM(K55:K55)</f>
        <v>0</v>
      </c>
      <c r="L54" s="294"/>
      <c r="M54" s="294">
        <f>SUM(M55:M55)</f>
        <v>0</v>
      </c>
      <c r="N54" s="294"/>
      <c r="O54" s="294"/>
    </row>
    <row r="55" s="159" customFormat="1" customHeight="1" spans="1:15">
      <c r="A55" s="298">
        <v>1</v>
      </c>
      <c r="B55" s="294" t="s">
        <v>1118</v>
      </c>
      <c r="C55" s="294" t="s">
        <v>384</v>
      </c>
      <c r="D55" s="295">
        <v>1</v>
      </c>
      <c r="E55" s="294">
        <v>900</v>
      </c>
      <c r="F55" s="294">
        <v>90</v>
      </c>
      <c r="G55" s="299">
        <f>I55+K55+M55</f>
        <v>0</v>
      </c>
      <c r="H55" s="299" t="s">
        <v>44</v>
      </c>
      <c r="I55" s="294">
        <v>0</v>
      </c>
      <c r="J55" s="294" t="s">
        <v>44</v>
      </c>
      <c r="K55" s="294">
        <v>0</v>
      </c>
      <c r="L55" s="294" t="s">
        <v>44</v>
      </c>
      <c r="M55" s="294">
        <v>0</v>
      </c>
      <c r="N55" s="294" t="s">
        <v>44</v>
      </c>
      <c r="O55" s="294" t="s">
        <v>1119</v>
      </c>
    </row>
    <row r="56" s="159" customFormat="1" customHeight="1" spans="1:15">
      <c r="A56" s="296">
        <v>3</v>
      </c>
      <c r="B56" s="297" t="s">
        <v>26</v>
      </c>
      <c r="C56" s="299"/>
      <c r="D56" s="298"/>
      <c r="E56" s="294">
        <f>SUM(E57)</f>
        <v>120</v>
      </c>
      <c r="F56" s="294">
        <f t="shared" ref="F56:M56" si="5">SUM(F57)</f>
        <v>60</v>
      </c>
      <c r="G56" s="294">
        <f t="shared" si="5"/>
        <v>0</v>
      </c>
      <c r="H56" s="294"/>
      <c r="I56" s="294">
        <f t="shared" si="5"/>
        <v>0</v>
      </c>
      <c r="J56" s="294"/>
      <c r="K56" s="294">
        <f t="shared" si="5"/>
        <v>0</v>
      </c>
      <c r="L56" s="294"/>
      <c r="M56" s="294">
        <f t="shared" si="5"/>
        <v>0</v>
      </c>
      <c r="N56" s="294"/>
      <c r="O56" s="294"/>
    </row>
    <row r="57" s="159" customFormat="1" customHeight="1" spans="1:15">
      <c r="A57" s="298"/>
      <c r="B57" s="297" t="s">
        <v>1120</v>
      </c>
      <c r="C57" s="299"/>
      <c r="D57" s="298"/>
      <c r="E57" s="294">
        <f>E58</f>
        <v>120</v>
      </c>
      <c r="F57" s="294">
        <f>F58</f>
        <v>60</v>
      </c>
      <c r="G57" s="294">
        <f>G58</f>
        <v>0</v>
      </c>
      <c r="H57" s="294"/>
      <c r="I57" s="294">
        <f>I58</f>
        <v>0</v>
      </c>
      <c r="J57" s="294"/>
      <c r="K57" s="294">
        <f>K58</f>
        <v>0</v>
      </c>
      <c r="L57" s="294"/>
      <c r="M57" s="294">
        <f>M58</f>
        <v>0</v>
      </c>
      <c r="N57" s="294"/>
      <c r="O57" s="294"/>
    </row>
    <row r="58" s="159" customFormat="1" customHeight="1" spans="1:15">
      <c r="A58" s="298">
        <v>1</v>
      </c>
      <c r="B58" s="294" t="s">
        <v>1121</v>
      </c>
      <c r="C58" s="294" t="s">
        <v>384</v>
      </c>
      <c r="D58" s="295">
        <v>1</v>
      </c>
      <c r="E58" s="294">
        <v>120</v>
      </c>
      <c r="F58" s="294">
        <v>60</v>
      </c>
      <c r="G58" s="299">
        <v>0</v>
      </c>
      <c r="H58" s="299" t="s">
        <v>44</v>
      </c>
      <c r="I58" s="294">
        <v>0</v>
      </c>
      <c r="J58" s="294" t="s">
        <v>44</v>
      </c>
      <c r="K58" s="294">
        <v>0</v>
      </c>
      <c r="L58" s="294" t="s">
        <v>44</v>
      </c>
      <c r="M58" s="294">
        <v>0</v>
      </c>
      <c r="N58" s="294" t="s">
        <v>44</v>
      </c>
      <c r="O58" s="294" t="s">
        <v>1122</v>
      </c>
    </row>
    <row r="59" s="159" customFormat="1" customHeight="1" spans="1:15">
      <c r="A59" s="296" t="s">
        <v>665</v>
      </c>
      <c r="B59" s="297" t="s">
        <v>666</v>
      </c>
      <c r="C59" s="294"/>
      <c r="D59" s="295"/>
      <c r="E59" s="127">
        <f>E60+E78+E97+E102</f>
        <v>33490.4648</v>
      </c>
      <c r="F59" s="127">
        <f>F60+F78+F97+F102</f>
        <v>9912.22</v>
      </c>
      <c r="G59" s="127">
        <f>G60+G78+G97+G102</f>
        <v>2175</v>
      </c>
      <c r="H59" s="127"/>
      <c r="I59" s="127">
        <f>I60+I78+I97+I102</f>
        <v>125</v>
      </c>
      <c r="J59" s="127"/>
      <c r="K59" s="127">
        <f>K60+K78+K97+K102</f>
        <v>50</v>
      </c>
      <c r="L59" s="127"/>
      <c r="M59" s="127">
        <f>M60+M78+M97+M102</f>
        <v>2000</v>
      </c>
      <c r="N59" s="127"/>
      <c r="O59" s="294"/>
    </row>
    <row r="60" s="159" customFormat="1" customHeight="1" spans="1:15">
      <c r="A60" s="296">
        <v>1</v>
      </c>
      <c r="B60" s="297" t="s">
        <v>1123</v>
      </c>
      <c r="C60" s="294"/>
      <c r="D60" s="295"/>
      <c r="E60" s="127">
        <f>E61+E74</f>
        <v>5483.1048</v>
      </c>
      <c r="F60" s="127">
        <f>F61+F74</f>
        <v>1382.22</v>
      </c>
      <c r="G60" s="127">
        <f>G61+G74</f>
        <v>125</v>
      </c>
      <c r="H60" s="127"/>
      <c r="I60" s="127">
        <f>I61+I74</f>
        <v>125</v>
      </c>
      <c r="J60" s="127"/>
      <c r="K60" s="127">
        <f>K61+K74</f>
        <v>0</v>
      </c>
      <c r="L60" s="127"/>
      <c r="M60" s="127">
        <f>M61+M74</f>
        <v>0</v>
      </c>
      <c r="N60" s="127"/>
      <c r="O60" s="294"/>
    </row>
    <row r="61" s="159" customFormat="1" customHeight="1" spans="1:15">
      <c r="A61" s="296"/>
      <c r="B61" s="297" t="s">
        <v>1124</v>
      </c>
      <c r="C61" s="294"/>
      <c r="D61" s="295"/>
      <c r="E61" s="127">
        <f t="shared" ref="E61:M61" si="6">SUM(E62:E73)</f>
        <v>4123.7259</v>
      </c>
      <c r="F61" s="127">
        <f t="shared" si="6"/>
        <v>747.22</v>
      </c>
      <c r="G61" s="127">
        <f t="shared" si="6"/>
        <v>0</v>
      </c>
      <c r="H61" s="127"/>
      <c r="I61" s="127">
        <f t="shared" si="6"/>
        <v>0</v>
      </c>
      <c r="J61" s="127"/>
      <c r="K61" s="127">
        <f t="shared" si="6"/>
        <v>0</v>
      </c>
      <c r="L61" s="127"/>
      <c r="M61" s="127">
        <f t="shared" si="6"/>
        <v>0</v>
      </c>
      <c r="N61" s="127"/>
      <c r="O61" s="294"/>
    </row>
    <row r="62" s="159" customFormat="1" customHeight="1" spans="1:15">
      <c r="A62" s="295">
        <v>1</v>
      </c>
      <c r="B62" s="294" t="s">
        <v>1125</v>
      </c>
      <c r="C62" s="294" t="s">
        <v>384</v>
      </c>
      <c r="D62" s="295">
        <v>1</v>
      </c>
      <c r="E62" s="294">
        <v>400</v>
      </c>
      <c r="F62" s="294">
        <v>100</v>
      </c>
      <c r="G62" s="294">
        <v>0</v>
      </c>
      <c r="H62" s="299" t="s">
        <v>44</v>
      </c>
      <c r="I62" s="294">
        <v>0</v>
      </c>
      <c r="J62" s="294" t="s">
        <v>44</v>
      </c>
      <c r="K62" s="294">
        <v>0</v>
      </c>
      <c r="L62" s="294" t="s">
        <v>44</v>
      </c>
      <c r="M62" s="294">
        <v>0</v>
      </c>
      <c r="N62" s="294" t="s">
        <v>44</v>
      </c>
      <c r="O62" s="294" t="s">
        <v>74</v>
      </c>
    </row>
    <row r="63" s="159" customFormat="1" customHeight="1" spans="1:15">
      <c r="A63" s="295">
        <v>2</v>
      </c>
      <c r="B63" s="294" t="s">
        <v>1126</v>
      </c>
      <c r="C63" s="294" t="s">
        <v>384</v>
      </c>
      <c r="D63" s="295">
        <v>1</v>
      </c>
      <c r="E63" s="294">
        <v>379.475</v>
      </c>
      <c r="F63" s="294">
        <v>12</v>
      </c>
      <c r="G63" s="294">
        <v>0</v>
      </c>
      <c r="H63" s="299" t="s">
        <v>44</v>
      </c>
      <c r="I63" s="294">
        <v>0</v>
      </c>
      <c r="J63" s="294" t="s">
        <v>44</v>
      </c>
      <c r="K63" s="294">
        <v>0</v>
      </c>
      <c r="L63" s="294" t="s">
        <v>44</v>
      </c>
      <c r="M63" s="294">
        <v>0</v>
      </c>
      <c r="N63" s="294" t="s">
        <v>44</v>
      </c>
      <c r="O63" s="294" t="s">
        <v>1127</v>
      </c>
    </row>
    <row r="64" s="159" customFormat="1" customHeight="1" spans="1:15">
      <c r="A64" s="295">
        <v>3</v>
      </c>
      <c r="B64" s="294" t="s">
        <v>1128</v>
      </c>
      <c r="C64" s="294" t="s">
        <v>384</v>
      </c>
      <c r="D64" s="295">
        <v>1</v>
      </c>
      <c r="E64" s="294">
        <v>477.813</v>
      </c>
      <c r="F64" s="294">
        <v>15</v>
      </c>
      <c r="G64" s="294">
        <v>0</v>
      </c>
      <c r="H64" s="299" t="s">
        <v>44</v>
      </c>
      <c r="I64" s="294">
        <v>0</v>
      </c>
      <c r="J64" s="294" t="s">
        <v>44</v>
      </c>
      <c r="K64" s="294">
        <v>0</v>
      </c>
      <c r="L64" s="294" t="s">
        <v>44</v>
      </c>
      <c r="M64" s="294">
        <v>0</v>
      </c>
      <c r="N64" s="294" t="s">
        <v>44</v>
      </c>
      <c r="O64" s="294" t="s">
        <v>1127</v>
      </c>
    </row>
    <row r="65" s="159" customFormat="1" customHeight="1" spans="1:15">
      <c r="A65" s="295">
        <v>4</v>
      </c>
      <c r="B65" s="294" t="s">
        <v>1129</v>
      </c>
      <c r="C65" s="294" t="s">
        <v>384</v>
      </c>
      <c r="D65" s="295">
        <v>1</v>
      </c>
      <c r="E65" s="294">
        <v>248.5473</v>
      </c>
      <c r="F65" s="294">
        <v>8</v>
      </c>
      <c r="G65" s="294">
        <v>0</v>
      </c>
      <c r="H65" s="299" t="s">
        <v>44</v>
      </c>
      <c r="I65" s="294">
        <v>0</v>
      </c>
      <c r="J65" s="294" t="s">
        <v>44</v>
      </c>
      <c r="K65" s="294">
        <v>0</v>
      </c>
      <c r="L65" s="294" t="s">
        <v>44</v>
      </c>
      <c r="M65" s="294">
        <v>0</v>
      </c>
      <c r="N65" s="294" t="s">
        <v>44</v>
      </c>
      <c r="O65" s="294" t="s">
        <v>1127</v>
      </c>
    </row>
    <row r="66" s="159" customFormat="1" customHeight="1" spans="1:15">
      <c r="A66" s="295">
        <v>5</v>
      </c>
      <c r="B66" s="294" t="s">
        <v>1130</v>
      </c>
      <c r="C66" s="294" t="s">
        <v>384</v>
      </c>
      <c r="D66" s="295">
        <v>1</v>
      </c>
      <c r="E66" s="294">
        <v>171.0082</v>
      </c>
      <c r="F66" s="294">
        <v>6</v>
      </c>
      <c r="G66" s="294">
        <v>0</v>
      </c>
      <c r="H66" s="299" t="s">
        <v>44</v>
      </c>
      <c r="I66" s="294">
        <v>0</v>
      </c>
      <c r="J66" s="294" t="s">
        <v>44</v>
      </c>
      <c r="K66" s="294">
        <v>0</v>
      </c>
      <c r="L66" s="294" t="s">
        <v>44</v>
      </c>
      <c r="M66" s="294">
        <v>0</v>
      </c>
      <c r="N66" s="294" t="s">
        <v>44</v>
      </c>
      <c r="O66" s="294" t="s">
        <v>1127</v>
      </c>
    </row>
    <row r="67" s="159" customFormat="1" customHeight="1" spans="1:15">
      <c r="A67" s="295">
        <v>6</v>
      </c>
      <c r="B67" s="294" t="s">
        <v>1131</v>
      </c>
      <c r="C67" s="294" t="s">
        <v>384</v>
      </c>
      <c r="D67" s="295">
        <v>1</v>
      </c>
      <c r="E67" s="294">
        <v>91.4087</v>
      </c>
      <c r="F67" s="294">
        <v>3</v>
      </c>
      <c r="G67" s="294">
        <v>0</v>
      </c>
      <c r="H67" s="299" t="s">
        <v>44</v>
      </c>
      <c r="I67" s="294">
        <v>0</v>
      </c>
      <c r="J67" s="294" t="s">
        <v>44</v>
      </c>
      <c r="K67" s="294">
        <v>0</v>
      </c>
      <c r="L67" s="294" t="s">
        <v>44</v>
      </c>
      <c r="M67" s="294">
        <v>0</v>
      </c>
      <c r="N67" s="294" t="s">
        <v>44</v>
      </c>
      <c r="O67" s="294" t="s">
        <v>1127</v>
      </c>
    </row>
    <row r="68" s="159" customFormat="1" customHeight="1" spans="1:15">
      <c r="A68" s="295">
        <v>7</v>
      </c>
      <c r="B68" s="294" t="s">
        <v>1132</v>
      </c>
      <c r="C68" s="294" t="s">
        <v>384</v>
      </c>
      <c r="D68" s="295">
        <v>1</v>
      </c>
      <c r="E68" s="294">
        <v>146.4072</v>
      </c>
      <c r="F68" s="294">
        <v>5</v>
      </c>
      <c r="G68" s="294">
        <v>0</v>
      </c>
      <c r="H68" s="299" t="s">
        <v>44</v>
      </c>
      <c r="I68" s="294">
        <v>0</v>
      </c>
      <c r="J68" s="294" t="s">
        <v>44</v>
      </c>
      <c r="K68" s="294">
        <v>0</v>
      </c>
      <c r="L68" s="294" t="s">
        <v>44</v>
      </c>
      <c r="M68" s="294">
        <v>0</v>
      </c>
      <c r="N68" s="294" t="s">
        <v>44</v>
      </c>
      <c r="O68" s="294" t="s">
        <v>1127</v>
      </c>
    </row>
    <row r="69" s="159" customFormat="1" customHeight="1" spans="1:15">
      <c r="A69" s="295">
        <v>8</v>
      </c>
      <c r="B69" s="294" t="s">
        <v>1133</v>
      </c>
      <c r="C69" s="294" t="s">
        <v>384</v>
      </c>
      <c r="D69" s="295">
        <v>1</v>
      </c>
      <c r="E69" s="294">
        <v>220.7374</v>
      </c>
      <c r="F69" s="294">
        <v>7</v>
      </c>
      <c r="G69" s="294">
        <v>0</v>
      </c>
      <c r="H69" s="299" t="s">
        <v>44</v>
      </c>
      <c r="I69" s="294">
        <v>0</v>
      </c>
      <c r="J69" s="294" t="s">
        <v>44</v>
      </c>
      <c r="K69" s="294">
        <v>0</v>
      </c>
      <c r="L69" s="294" t="s">
        <v>44</v>
      </c>
      <c r="M69" s="294">
        <v>0</v>
      </c>
      <c r="N69" s="294" t="s">
        <v>44</v>
      </c>
      <c r="O69" s="294" t="s">
        <v>1127</v>
      </c>
    </row>
    <row r="70" s="159" customFormat="1" customHeight="1" spans="1:15">
      <c r="A70" s="295">
        <v>9</v>
      </c>
      <c r="B70" s="294" t="s">
        <v>1134</v>
      </c>
      <c r="C70" s="294" t="s">
        <v>384</v>
      </c>
      <c r="D70" s="295">
        <v>1</v>
      </c>
      <c r="E70" s="294">
        <v>225.467</v>
      </c>
      <c r="F70" s="294">
        <v>210</v>
      </c>
      <c r="G70" s="294">
        <v>0</v>
      </c>
      <c r="H70" s="299" t="s">
        <v>44</v>
      </c>
      <c r="I70" s="294">
        <v>0</v>
      </c>
      <c r="J70" s="294" t="s">
        <v>44</v>
      </c>
      <c r="K70" s="294">
        <v>0</v>
      </c>
      <c r="L70" s="294" t="s">
        <v>44</v>
      </c>
      <c r="M70" s="294">
        <v>0</v>
      </c>
      <c r="N70" s="294" t="s">
        <v>44</v>
      </c>
      <c r="O70" s="294" t="s">
        <v>1135</v>
      </c>
    </row>
    <row r="71" s="159" customFormat="1" customHeight="1" spans="1:15">
      <c r="A71" s="295">
        <v>10</v>
      </c>
      <c r="B71" s="294" t="s">
        <v>1136</v>
      </c>
      <c r="C71" s="294" t="s">
        <v>384</v>
      </c>
      <c r="D71" s="295">
        <v>1</v>
      </c>
      <c r="E71" s="294">
        <v>691.7557</v>
      </c>
      <c r="F71" s="294">
        <v>86.52</v>
      </c>
      <c r="G71" s="294">
        <v>0</v>
      </c>
      <c r="H71" s="299" t="s">
        <v>44</v>
      </c>
      <c r="I71" s="294">
        <v>0</v>
      </c>
      <c r="J71" s="294" t="s">
        <v>44</v>
      </c>
      <c r="K71" s="294">
        <v>0</v>
      </c>
      <c r="L71" s="294" t="s">
        <v>44</v>
      </c>
      <c r="M71" s="294">
        <v>0</v>
      </c>
      <c r="N71" s="294" t="s">
        <v>44</v>
      </c>
      <c r="O71" s="294" t="s">
        <v>1135</v>
      </c>
    </row>
    <row r="72" s="159" customFormat="1" customHeight="1" spans="1:15">
      <c r="A72" s="295">
        <v>11</v>
      </c>
      <c r="B72" s="294" t="s">
        <v>1137</v>
      </c>
      <c r="C72" s="294" t="s">
        <v>384</v>
      </c>
      <c r="D72" s="295">
        <v>1</v>
      </c>
      <c r="E72" s="294">
        <v>390.4131</v>
      </c>
      <c r="F72" s="294">
        <v>252.7</v>
      </c>
      <c r="G72" s="294">
        <v>0</v>
      </c>
      <c r="H72" s="299" t="s">
        <v>44</v>
      </c>
      <c r="I72" s="294">
        <v>0</v>
      </c>
      <c r="J72" s="294" t="s">
        <v>44</v>
      </c>
      <c r="K72" s="294">
        <v>0</v>
      </c>
      <c r="L72" s="294" t="s">
        <v>44</v>
      </c>
      <c r="M72" s="294">
        <v>0</v>
      </c>
      <c r="N72" s="294" t="s">
        <v>44</v>
      </c>
      <c r="O72" s="294" t="s">
        <v>1135</v>
      </c>
    </row>
    <row r="73" s="159" customFormat="1" customHeight="1" spans="1:15">
      <c r="A73" s="295">
        <v>12</v>
      </c>
      <c r="B73" s="294" t="s">
        <v>1138</v>
      </c>
      <c r="C73" s="294" t="s">
        <v>384</v>
      </c>
      <c r="D73" s="295">
        <v>1</v>
      </c>
      <c r="E73" s="294">
        <v>680.6933</v>
      </c>
      <c r="F73" s="294">
        <v>42</v>
      </c>
      <c r="G73" s="294">
        <v>0</v>
      </c>
      <c r="H73" s="299" t="s">
        <v>44</v>
      </c>
      <c r="I73" s="294">
        <v>0</v>
      </c>
      <c r="J73" s="294" t="s">
        <v>44</v>
      </c>
      <c r="K73" s="294">
        <v>0</v>
      </c>
      <c r="L73" s="294" t="s">
        <v>44</v>
      </c>
      <c r="M73" s="294">
        <v>0</v>
      </c>
      <c r="N73" s="294" t="s">
        <v>44</v>
      </c>
      <c r="O73" s="294" t="s">
        <v>1135</v>
      </c>
    </row>
    <row r="74" s="159" customFormat="1" customHeight="1" spans="1:15">
      <c r="A74" s="296"/>
      <c r="B74" s="297" t="s">
        <v>1139</v>
      </c>
      <c r="C74" s="294"/>
      <c r="D74" s="295"/>
      <c r="E74" s="127">
        <f>SUM(E75:E77)</f>
        <v>1359.3789</v>
      </c>
      <c r="F74" s="127">
        <f>SUM(F75:F77)</f>
        <v>635</v>
      </c>
      <c r="G74" s="127">
        <f>SUM(G75:G77)</f>
        <v>125</v>
      </c>
      <c r="H74" s="127"/>
      <c r="I74" s="127">
        <f>SUM(I75:I77)</f>
        <v>125</v>
      </c>
      <c r="J74" s="127"/>
      <c r="K74" s="127">
        <f>SUM(K75:K77)</f>
        <v>0</v>
      </c>
      <c r="L74" s="294" t="s">
        <v>44</v>
      </c>
      <c r="M74" s="127">
        <f>SUM(M75:M77)</f>
        <v>0</v>
      </c>
      <c r="N74" s="294" t="s">
        <v>44</v>
      </c>
      <c r="O74" s="294"/>
    </row>
    <row r="75" s="159" customFormat="1" customHeight="1" spans="1:15">
      <c r="A75" s="295">
        <v>1</v>
      </c>
      <c r="B75" s="294" t="s">
        <v>1140</v>
      </c>
      <c r="C75" s="294" t="s">
        <v>384</v>
      </c>
      <c r="D75" s="295">
        <v>1</v>
      </c>
      <c r="E75" s="294">
        <v>250</v>
      </c>
      <c r="F75" s="294">
        <v>25</v>
      </c>
      <c r="G75" s="294">
        <v>25</v>
      </c>
      <c r="H75" s="294" t="s">
        <v>1141</v>
      </c>
      <c r="I75" s="294">
        <v>25</v>
      </c>
      <c r="J75" s="294" t="s">
        <v>1141</v>
      </c>
      <c r="K75" s="294">
        <v>0</v>
      </c>
      <c r="L75" s="294" t="s">
        <v>44</v>
      </c>
      <c r="M75" s="294">
        <v>0</v>
      </c>
      <c r="N75" s="294" t="s">
        <v>44</v>
      </c>
      <c r="O75" s="294" t="s">
        <v>74</v>
      </c>
    </row>
    <row r="76" s="159" customFormat="1" customHeight="1" spans="1:15">
      <c r="A76" s="295">
        <v>2</v>
      </c>
      <c r="B76" s="294" t="s">
        <v>1142</v>
      </c>
      <c r="C76" s="294" t="s">
        <v>384</v>
      </c>
      <c r="D76" s="295">
        <v>1</v>
      </c>
      <c r="E76" s="294">
        <v>900</v>
      </c>
      <c r="F76" s="294">
        <v>600</v>
      </c>
      <c r="G76" s="294">
        <v>100</v>
      </c>
      <c r="H76" s="294" t="s">
        <v>671</v>
      </c>
      <c r="I76" s="294">
        <v>100</v>
      </c>
      <c r="J76" s="294" t="s">
        <v>671</v>
      </c>
      <c r="K76" s="294">
        <v>0</v>
      </c>
      <c r="L76" s="294" t="s">
        <v>44</v>
      </c>
      <c r="M76" s="294">
        <v>0</v>
      </c>
      <c r="N76" s="294" t="s">
        <v>44</v>
      </c>
      <c r="O76" s="294" t="s">
        <v>74</v>
      </c>
    </row>
    <row r="77" s="159" customFormat="1" customHeight="1" spans="1:15">
      <c r="A77" s="295">
        <v>3</v>
      </c>
      <c r="B77" s="294" t="s">
        <v>1143</v>
      </c>
      <c r="C77" s="294" t="s">
        <v>384</v>
      </c>
      <c r="D77" s="295">
        <v>1</v>
      </c>
      <c r="E77" s="294">
        <v>209.3789</v>
      </c>
      <c r="F77" s="294">
        <v>10</v>
      </c>
      <c r="G77" s="294">
        <v>0</v>
      </c>
      <c r="H77" s="294"/>
      <c r="I77" s="294">
        <v>0</v>
      </c>
      <c r="J77" s="294"/>
      <c r="K77" s="294">
        <v>0</v>
      </c>
      <c r="L77" s="294" t="s">
        <v>44</v>
      </c>
      <c r="M77" s="294">
        <v>0</v>
      </c>
      <c r="N77" s="294" t="s">
        <v>44</v>
      </c>
      <c r="O77" s="294" t="s">
        <v>1127</v>
      </c>
    </row>
    <row r="78" s="159" customFormat="1" customHeight="1" spans="1:15">
      <c r="A78" s="296">
        <v>2</v>
      </c>
      <c r="B78" s="297" t="s">
        <v>1144</v>
      </c>
      <c r="C78" s="294"/>
      <c r="D78" s="295"/>
      <c r="E78" s="127">
        <f>E79+E83</f>
        <v>11945</v>
      </c>
      <c r="F78" s="127">
        <f>SUM(F79:F79)</f>
        <v>2480</v>
      </c>
      <c r="G78" s="127">
        <f>SUM(G79:G79)</f>
        <v>0</v>
      </c>
      <c r="H78" s="127"/>
      <c r="I78" s="127">
        <f>SUM(I79:I79)</f>
        <v>0</v>
      </c>
      <c r="J78" s="127"/>
      <c r="K78" s="127">
        <f>SUM(K79:K79)</f>
        <v>0</v>
      </c>
      <c r="L78" s="127"/>
      <c r="M78" s="127">
        <f>SUM(M79:M79)</f>
        <v>0</v>
      </c>
      <c r="N78" s="127"/>
      <c r="O78" s="294"/>
    </row>
    <row r="79" s="159" customFormat="1" customHeight="1" spans="1:15">
      <c r="A79" s="296"/>
      <c r="B79" s="297" t="s">
        <v>1145</v>
      </c>
      <c r="C79" s="294"/>
      <c r="D79" s="295"/>
      <c r="E79" s="127">
        <f t="shared" ref="E79:M79" si="7">SUM(E80:E82)</f>
        <v>2920</v>
      </c>
      <c r="F79" s="127">
        <f t="shared" si="7"/>
        <v>2480</v>
      </c>
      <c r="G79" s="127">
        <f t="shared" si="7"/>
        <v>0</v>
      </c>
      <c r="H79" s="127"/>
      <c r="I79" s="127">
        <f t="shared" si="7"/>
        <v>0</v>
      </c>
      <c r="J79" s="127"/>
      <c r="K79" s="127">
        <f t="shared" si="7"/>
        <v>0</v>
      </c>
      <c r="L79" s="127"/>
      <c r="M79" s="127">
        <f t="shared" si="7"/>
        <v>0</v>
      </c>
      <c r="N79" s="127"/>
      <c r="O79" s="294"/>
    </row>
    <row r="80" s="159" customFormat="1" customHeight="1" spans="1:15">
      <c r="A80" s="295">
        <v>1</v>
      </c>
      <c r="B80" s="294" t="s">
        <v>1146</v>
      </c>
      <c r="C80" s="294" t="s">
        <v>384</v>
      </c>
      <c r="D80" s="295">
        <v>1</v>
      </c>
      <c r="E80" s="294">
        <v>1500</v>
      </c>
      <c r="F80" s="294">
        <v>1300</v>
      </c>
      <c r="G80" s="294">
        <v>0</v>
      </c>
      <c r="H80" s="299" t="s">
        <v>44</v>
      </c>
      <c r="I80" s="294">
        <v>0</v>
      </c>
      <c r="J80" s="294" t="s">
        <v>44</v>
      </c>
      <c r="K80" s="294">
        <v>0</v>
      </c>
      <c r="L80" s="294" t="s">
        <v>44</v>
      </c>
      <c r="M80" s="294">
        <v>0</v>
      </c>
      <c r="N80" s="294" t="s">
        <v>44</v>
      </c>
      <c r="O80" s="294" t="s">
        <v>695</v>
      </c>
    </row>
    <row r="81" s="159" customFormat="1" customHeight="1" spans="1:15">
      <c r="A81" s="295">
        <v>2</v>
      </c>
      <c r="B81" s="294" t="s">
        <v>1147</v>
      </c>
      <c r="C81" s="294" t="s">
        <v>384</v>
      </c>
      <c r="D81" s="295">
        <v>1</v>
      </c>
      <c r="E81" s="294">
        <v>220</v>
      </c>
      <c r="F81" s="294">
        <v>220</v>
      </c>
      <c r="G81" s="294">
        <v>0</v>
      </c>
      <c r="H81" s="299" t="s">
        <v>44</v>
      </c>
      <c r="I81" s="294">
        <v>0</v>
      </c>
      <c r="J81" s="294" t="s">
        <v>44</v>
      </c>
      <c r="K81" s="294">
        <v>0</v>
      </c>
      <c r="L81" s="294" t="s">
        <v>44</v>
      </c>
      <c r="M81" s="294">
        <v>0</v>
      </c>
      <c r="N81" s="294" t="s">
        <v>44</v>
      </c>
      <c r="O81" s="294" t="s">
        <v>695</v>
      </c>
    </row>
    <row r="82" s="159" customFormat="1" customHeight="1" spans="1:15">
      <c r="A82" s="295">
        <v>3</v>
      </c>
      <c r="B82" s="294" t="s">
        <v>1148</v>
      </c>
      <c r="C82" s="294" t="s">
        <v>384</v>
      </c>
      <c r="D82" s="295">
        <v>1</v>
      </c>
      <c r="E82" s="294">
        <v>1200</v>
      </c>
      <c r="F82" s="294">
        <v>960</v>
      </c>
      <c r="G82" s="294">
        <v>0</v>
      </c>
      <c r="H82" s="299" t="s">
        <v>44</v>
      </c>
      <c r="I82" s="294">
        <v>0</v>
      </c>
      <c r="J82" s="294" t="s">
        <v>44</v>
      </c>
      <c r="K82" s="294">
        <v>0</v>
      </c>
      <c r="L82" s="294" t="s">
        <v>44</v>
      </c>
      <c r="M82" s="294">
        <v>0</v>
      </c>
      <c r="N82" s="294" t="s">
        <v>44</v>
      </c>
      <c r="O82" s="294" t="s">
        <v>695</v>
      </c>
    </row>
    <row r="83" s="159" customFormat="1" customHeight="1" spans="1:15">
      <c r="A83" s="296"/>
      <c r="B83" s="297" t="s">
        <v>1149</v>
      </c>
      <c r="C83" s="294"/>
      <c r="D83" s="295"/>
      <c r="E83" s="127">
        <f>SUM(E84:E96)</f>
        <v>9025</v>
      </c>
      <c r="F83" s="127">
        <f>SUM(F84:F96)</f>
        <v>7510</v>
      </c>
      <c r="G83" s="127">
        <f>SUM(G84:G96)</f>
        <v>0</v>
      </c>
      <c r="H83" s="127"/>
      <c r="I83" s="127">
        <f>SUM(I84:I96)</f>
        <v>0</v>
      </c>
      <c r="J83" s="127"/>
      <c r="K83" s="127">
        <f>SUM(K84:K96)</f>
        <v>0</v>
      </c>
      <c r="L83" s="127"/>
      <c r="M83" s="127">
        <f>SUM(M84:M96)</f>
        <v>0</v>
      </c>
      <c r="N83" s="294"/>
      <c r="O83" s="294"/>
    </row>
    <row r="84" s="159" customFormat="1" customHeight="1" spans="1:15">
      <c r="A84" s="295">
        <v>1</v>
      </c>
      <c r="B84" s="294" t="s">
        <v>1150</v>
      </c>
      <c r="C84" s="294" t="s">
        <v>384</v>
      </c>
      <c r="D84" s="295">
        <v>1</v>
      </c>
      <c r="E84" s="294">
        <v>150</v>
      </c>
      <c r="F84" s="294">
        <v>150</v>
      </c>
      <c r="G84" s="294">
        <f t="shared" ref="G84:G96" si="8">I84+K84+M84</f>
        <v>0</v>
      </c>
      <c r="H84" s="294" t="s">
        <v>44</v>
      </c>
      <c r="I84" s="294">
        <v>0</v>
      </c>
      <c r="J84" s="294" t="s">
        <v>44</v>
      </c>
      <c r="K84" s="294">
        <v>0</v>
      </c>
      <c r="L84" s="294" t="s">
        <v>44</v>
      </c>
      <c r="M84" s="294">
        <v>0</v>
      </c>
      <c r="N84" s="294" t="s">
        <v>44</v>
      </c>
      <c r="O84" s="294" t="s">
        <v>1151</v>
      </c>
    </row>
    <row r="85" s="159" customFormat="1" customHeight="1" spans="1:15">
      <c r="A85" s="295">
        <v>2</v>
      </c>
      <c r="B85" s="294" t="s">
        <v>1152</v>
      </c>
      <c r="C85" s="294" t="s">
        <v>384</v>
      </c>
      <c r="D85" s="295">
        <v>1</v>
      </c>
      <c r="E85" s="294">
        <v>1800</v>
      </c>
      <c r="F85" s="294">
        <v>1300</v>
      </c>
      <c r="G85" s="294">
        <f t="shared" si="8"/>
        <v>0</v>
      </c>
      <c r="H85" s="294">
        <v>0</v>
      </c>
      <c r="I85" s="294">
        <v>0</v>
      </c>
      <c r="J85" s="294" t="s">
        <v>44</v>
      </c>
      <c r="K85" s="294">
        <v>0</v>
      </c>
      <c r="L85" s="294" t="s">
        <v>44</v>
      </c>
      <c r="M85" s="294">
        <v>0</v>
      </c>
      <c r="N85" s="294" t="s">
        <v>44</v>
      </c>
      <c r="O85" s="294" t="s">
        <v>1153</v>
      </c>
    </row>
    <row r="86" s="159" customFormat="1" customHeight="1" spans="1:15">
      <c r="A86" s="295">
        <v>3</v>
      </c>
      <c r="B86" s="294" t="s">
        <v>1154</v>
      </c>
      <c r="C86" s="294" t="s">
        <v>384</v>
      </c>
      <c r="D86" s="295">
        <v>1</v>
      </c>
      <c r="E86" s="294">
        <v>2000</v>
      </c>
      <c r="F86" s="294">
        <v>1600</v>
      </c>
      <c r="G86" s="294">
        <f t="shared" si="8"/>
        <v>0</v>
      </c>
      <c r="H86" s="294">
        <v>0</v>
      </c>
      <c r="I86" s="294">
        <v>0</v>
      </c>
      <c r="J86" s="294" t="s">
        <v>44</v>
      </c>
      <c r="K86" s="294">
        <v>0</v>
      </c>
      <c r="L86" s="294" t="s">
        <v>44</v>
      </c>
      <c r="M86" s="294">
        <v>0</v>
      </c>
      <c r="N86" s="294" t="s">
        <v>697</v>
      </c>
      <c r="O86" s="294" t="s">
        <v>1155</v>
      </c>
    </row>
    <row r="87" s="159" customFormat="1" customHeight="1" spans="1:15">
      <c r="A87" s="295">
        <v>4</v>
      </c>
      <c r="B87" s="294" t="s">
        <v>1156</v>
      </c>
      <c r="C87" s="294" t="s">
        <v>384</v>
      </c>
      <c r="D87" s="295">
        <v>1</v>
      </c>
      <c r="E87" s="294">
        <v>200</v>
      </c>
      <c r="F87" s="294">
        <v>200</v>
      </c>
      <c r="G87" s="294">
        <f t="shared" si="8"/>
        <v>0</v>
      </c>
      <c r="H87" s="294" t="s">
        <v>937</v>
      </c>
      <c r="I87" s="294">
        <v>0</v>
      </c>
      <c r="J87" s="294" t="s">
        <v>44</v>
      </c>
      <c r="K87" s="294">
        <v>0</v>
      </c>
      <c r="L87" s="294" t="s">
        <v>44</v>
      </c>
      <c r="M87" s="294">
        <v>0</v>
      </c>
      <c r="N87" s="294" t="s">
        <v>44</v>
      </c>
      <c r="O87" s="294"/>
    </row>
    <row r="88" s="159" customFormat="1" customHeight="1" spans="1:15">
      <c r="A88" s="295">
        <v>5</v>
      </c>
      <c r="B88" s="294" t="s">
        <v>1157</v>
      </c>
      <c r="C88" s="294" t="s">
        <v>384</v>
      </c>
      <c r="D88" s="295">
        <v>1</v>
      </c>
      <c r="E88" s="294">
        <v>200</v>
      </c>
      <c r="F88" s="294">
        <v>200</v>
      </c>
      <c r="G88" s="294">
        <f t="shared" si="8"/>
        <v>0</v>
      </c>
      <c r="H88" s="294" t="s">
        <v>937</v>
      </c>
      <c r="I88" s="294">
        <v>0</v>
      </c>
      <c r="J88" s="294" t="s">
        <v>44</v>
      </c>
      <c r="K88" s="294">
        <v>0</v>
      </c>
      <c r="L88" s="294" t="s">
        <v>44</v>
      </c>
      <c r="M88" s="294">
        <v>0</v>
      </c>
      <c r="N88" s="294" t="s">
        <v>44</v>
      </c>
      <c r="O88" s="294"/>
    </row>
    <row r="89" s="159" customFormat="1" customHeight="1" spans="1:15">
      <c r="A89" s="295">
        <v>6</v>
      </c>
      <c r="B89" s="294" t="s">
        <v>1158</v>
      </c>
      <c r="C89" s="294" t="s">
        <v>384</v>
      </c>
      <c r="D89" s="295">
        <v>1</v>
      </c>
      <c r="E89" s="294">
        <v>95</v>
      </c>
      <c r="F89" s="294">
        <v>85</v>
      </c>
      <c r="G89" s="294">
        <f t="shared" si="8"/>
        <v>0</v>
      </c>
      <c r="H89" s="294"/>
      <c r="I89" s="294">
        <v>0</v>
      </c>
      <c r="J89" s="294" t="s">
        <v>44</v>
      </c>
      <c r="K89" s="294">
        <v>0</v>
      </c>
      <c r="L89" s="294" t="s">
        <v>44</v>
      </c>
      <c r="M89" s="294">
        <v>0</v>
      </c>
      <c r="N89" s="294" t="s">
        <v>44</v>
      </c>
      <c r="O89" s="294"/>
    </row>
    <row r="90" s="159" customFormat="1" customHeight="1" spans="1:15">
      <c r="A90" s="295">
        <v>7</v>
      </c>
      <c r="B90" s="294" t="s">
        <v>1159</v>
      </c>
      <c r="C90" s="294" t="s">
        <v>384</v>
      </c>
      <c r="D90" s="295">
        <v>1</v>
      </c>
      <c r="E90" s="294">
        <v>1500</v>
      </c>
      <c r="F90" s="294">
        <v>1200</v>
      </c>
      <c r="G90" s="294">
        <f t="shared" si="8"/>
        <v>0</v>
      </c>
      <c r="H90" s="294" t="s">
        <v>937</v>
      </c>
      <c r="I90" s="294">
        <v>0</v>
      </c>
      <c r="J90" s="294" t="s">
        <v>44</v>
      </c>
      <c r="K90" s="294">
        <v>0</v>
      </c>
      <c r="L90" s="294" t="s">
        <v>44</v>
      </c>
      <c r="M90" s="294">
        <v>0</v>
      </c>
      <c r="N90" s="294" t="s">
        <v>44</v>
      </c>
      <c r="O90" s="294"/>
    </row>
    <row r="91" s="159" customFormat="1" customHeight="1" spans="1:35">
      <c r="A91" s="295">
        <v>8</v>
      </c>
      <c r="B91" s="294" t="s">
        <v>1160</v>
      </c>
      <c r="C91" s="294" t="s">
        <v>384</v>
      </c>
      <c r="D91" s="295">
        <v>1</v>
      </c>
      <c r="E91" s="294">
        <v>150</v>
      </c>
      <c r="F91" s="294">
        <v>150</v>
      </c>
      <c r="G91" s="294">
        <f t="shared" si="8"/>
        <v>0</v>
      </c>
      <c r="H91" s="294" t="s">
        <v>1161</v>
      </c>
      <c r="I91" s="294">
        <v>0</v>
      </c>
      <c r="J91" s="294"/>
      <c r="K91" s="294">
        <v>0</v>
      </c>
      <c r="L91" s="294"/>
      <c r="M91" s="294">
        <v>0</v>
      </c>
      <c r="N91" s="294"/>
      <c r="O91" s="294" t="s">
        <v>1162</v>
      </c>
      <c r="P91" s="302"/>
      <c r="Q91" s="302"/>
      <c r="R91" s="302"/>
      <c r="S91" s="302"/>
      <c r="T91" s="302"/>
      <c r="U91" s="302"/>
      <c r="V91" s="302"/>
      <c r="W91" s="302"/>
      <c r="X91" s="302"/>
      <c r="Y91" s="302"/>
      <c r="Z91" s="302"/>
      <c r="AA91" s="302"/>
      <c r="AB91" s="302"/>
      <c r="AC91" s="302"/>
      <c r="AD91" s="302"/>
      <c r="AE91" s="302"/>
      <c r="AF91" s="302"/>
      <c r="AG91" s="302"/>
      <c r="AH91" s="302"/>
      <c r="AI91" s="302"/>
    </row>
    <row r="92" s="159" customFormat="1" customHeight="1" spans="1:35">
      <c r="A92" s="295">
        <v>9</v>
      </c>
      <c r="B92" s="294" t="s">
        <v>1163</v>
      </c>
      <c r="C92" s="294" t="s">
        <v>384</v>
      </c>
      <c r="D92" s="295">
        <v>1</v>
      </c>
      <c r="E92" s="294">
        <v>500</v>
      </c>
      <c r="F92" s="294">
        <v>435</v>
      </c>
      <c r="G92" s="294">
        <f t="shared" si="8"/>
        <v>0</v>
      </c>
      <c r="H92" s="294" t="s">
        <v>937</v>
      </c>
      <c r="I92" s="294">
        <v>0</v>
      </c>
      <c r="J92" s="294" t="s">
        <v>44</v>
      </c>
      <c r="K92" s="294">
        <v>0</v>
      </c>
      <c r="L92" s="294" t="s">
        <v>44</v>
      </c>
      <c r="M92" s="294">
        <v>0</v>
      </c>
      <c r="N92" s="294"/>
      <c r="O92" s="294" t="s">
        <v>1162</v>
      </c>
      <c r="P92" s="302"/>
      <c r="Q92" s="302"/>
      <c r="R92" s="302"/>
      <c r="S92" s="302"/>
      <c r="T92" s="302"/>
      <c r="U92" s="302"/>
      <c r="V92" s="302"/>
      <c r="W92" s="302"/>
      <c r="X92" s="302"/>
      <c r="Y92" s="302"/>
      <c r="Z92" s="302"/>
      <c r="AA92" s="302"/>
      <c r="AB92" s="302"/>
      <c r="AC92" s="302"/>
      <c r="AD92" s="302"/>
      <c r="AE92" s="302"/>
      <c r="AF92" s="302"/>
      <c r="AG92" s="302"/>
      <c r="AH92" s="302"/>
      <c r="AI92" s="302"/>
    </row>
    <row r="93" s="159" customFormat="1" customHeight="1" spans="1:35">
      <c r="A93" s="295">
        <v>10</v>
      </c>
      <c r="B93" s="294" t="s">
        <v>1164</v>
      </c>
      <c r="C93" s="294" t="s">
        <v>384</v>
      </c>
      <c r="D93" s="295">
        <v>1</v>
      </c>
      <c r="E93" s="294">
        <v>380</v>
      </c>
      <c r="F93" s="294">
        <v>380</v>
      </c>
      <c r="G93" s="294">
        <f t="shared" si="8"/>
        <v>0</v>
      </c>
      <c r="H93" s="294" t="s">
        <v>937</v>
      </c>
      <c r="I93" s="294">
        <v>0</v>
      </c>
      <c r="J93" s="294" t="s">
        <v>44</v>
      </c>
      <c r="K93" s="294">
        <v>0</v>
      </c>
      <c r="L93" s="294" t="s">
        <v>44</v>
      </c>
      <c r="M93" s="294">
        <v>0</v>
      </c>
      <c r="N93" s="294" t="s">
        <v>44</v>
      </c>
      <c r="O93" s="294" t="s">
        <v>1165</v>
      </c>
      <c r="P93" s="302"/>
      <c r="Q93" s="302"/>
      <c r="R93" s="302"/>
      <c r="S93" s="302"/>
      <c r="T93" s="302"/>
      <c r="U93" s="302"/>
      <c r="V93" s="302"/>
      <c r="W93" s="302"/>
      <c r="X93" s="302"/>
      <c r="Y93" s="302"/>
      <c r="Z93" s="302"/>
      <c r="AA93" s="302"/>
      <c r="AB93" s="302"/>
      <c r="AC93" s="302"/>
      <c r="AD93" s="302"/>
      <c r="AE93" s="302"/>
      <c r="AF93" s="302"/>
      <c r="AG93" s="302"/>
      <c r="AH93" s="302"/>
      <c r="AI93" s="302"/>
    </row>
    <row r="94" s="159" customFormat="1" customHeight="1" spans="1:35">
      <c r="A94" s="295">
        <v>11</v>
      </c>
      <c r="B94" s="294" t="s">
        <v>1166</v>
      </c>
      <c r="C94" s="294" t="s">
        <v>384</v>
      </c>
      <c r="D94" s="295">
        <v>1</v>
      </c>
      <c r="E94" s="294">
        <v>350</v>
      </c>
      <c r="F94" s="294">
        <v>305</v>
      </c>
      <c r="G94" s="294">
        <f t="shared" si="8"/>
        <v>0</v>
      </c>
      <c r="H94" s="294" t="s">
        <v>937</v>
      </c>
      <c r="I94" s="294">
        <v>0</v>
      </c>
      <c r="J94" s="294" t="s">
        <v>44</v>
      </c>
      <c r="K94" s="294">
        <v>0</v>
      </c>
      <c r="L94" s="294" t="s">
        <v>44</v>
      </c>
      <c r="M94" s="294">
        <v>0</v>
      </c>
      <c r="N94" s="294" t="s">
        <v>44</v>
      </c>
      <c r="O94" s="294" t="s">
        <v>1165</v>
      </c>
      <c r="P94" s="302"/>
      <c r="Q94" s="302"/>
      <c r="R94" s="302"/>
      <c r="S94" s="302"/>
      <c r="T94" s="302"/>
      <c r="U94" s="302"/>
      <c r="V94" s="302"/>
      <c r="W94" s="302"/>
      <c r="X94" s="302"/>
      <c r="Y94" s="302"/>
      <c r="Z94" s="302"/>
      <c r="AA94" s="302"/>
      <c r="AB94" s="302"/>
      <c r="AC94" s="302"/>
      <c r="AD94" s="302"/>
      <c r="AE94" s="302"/>
      <c r="AF94" s="302"/>
      <c r="AG94" s="302"/>
      <c r="AH94" s="302"/>
      <c r="AI94" s="302"/>
    </row>
    <row r="95" s="159" customFormat="1" customHeight="1" spans="1:35">
      <c r="A95" s="295">
        <v>12</v>
      </c>
      <c r="B95" s="294" t="s">
        <v>1167</v>
      </c>
      <c r="C95" s="294" t="s">
        <v>384</v>
      </c>
      <c r="D95" s="295">
        <v>1</v>
      </c>
      <c r="E95" s="294">
        <v>800</v>
      </c>
      <c r="F95" s="294">
        <v>720</v>
      </c>
      <c r="G95" s="294">
        <f t="shared" si="8"/>
        <v>0</v>
      </c>
      <c r="H95" s="294" t="s">
        <v>937</v>
      </c>
      <c r="I95" s="294">
        <v>0</v>
      </c>
      <c r="J95" s="294" t="s">
        <v>44</v>
      </c>
      <c r="K95" s="294">
        <v>0</v>
      </c>
      <c r="L95" s="294" t="s">
        <v>44</v>
      </c>
      <c r="M95" s="294">
        <v>0</v>
      </c>
      <c r="N95" s="294" t="s">
        <v>44</v>
      </c>
      <c r="O95" s="294" t="s">
        <v>1165</v>
      </c>
      <c r="P95" s="302"/>
      <c r="Q95" s="302"/>
      <c r="R95" s="302"/>
      <c r="S95" s="302"/>
      <c r="T95" s="302"/>
      <c r="U95" s="302"/>
      <c r="V95" s="302"/>
      <c r="W95" s="302"/>
      <c r="X95" s="302"/>
      <c r="Y95" s="302"/>
      <c r="Z95" s="302"/>
      <c r="AA95" s="302"/>
      <c r="AB95" s="302"/>
      <c r="AC95" s="302"/>
      <c r="AD95" s="302"/>
      <c r="AE95" s="302"/>
      <c r="AF95" s="302"/>
      <c r="AG95" s="302"/>
      <c r="AH95" s="302"/>
      <c r="AI95" s="302"/>
    </row>
    <row r="96" s="159" customFormat="1" customHeight="1" spans="1:35">
      <c r="A96" s="295">
        <v>13</v>
      </c>
      <c r="B96" s="294" t="s">
        <v>1168</v>
      </c>
      <c r="C96" s="294" t="s">
        <v>384</v>
      </c>
      <c r="D96" s="295">
        <v>1</v>
      </c>
      <c r="E96" s="294">
        <v>900</v>
      </c>
      <c r="F96" s="294">
        <v>785</v>
      </c>
      <c r="G96" s="294">
        <f t="shared" si="8"/>
        <v>0</v>
      </c>
      <c r="H96" s="294" t="s">
        <v>937</v>
      </c>
      <c r="I96" s="294">
        <v>0</v>
      </c>
      <c r="J96" s="294" t="s">
        <v>44</v>
      </c>
      <c r="K96" s="294">
        <v>0</v>
      </c>
      <c r="L96" s="294" t="s">
        <v>44</v>
      </c>
      <c r="M96" s="294">
        <v>0</v>
      </c>
      <c r="N96" s="294" t="s">
        <v>44</v>
      </c>
      <c r="O96" s="294" t="s">
        <v>1165</v>
      </c>
      <c r="P96" s="302"/>
      <c r="Q96" s="302"/>
      <c r="R96" s="302"/>
      <c r="S96" s="302"/>
      <c r="T96" s="302"/>
      <c r="U96" s="302"/>
      <c r="V96" s="302"/>
      <c r="W96" s="302"/>
      <c r="X96" s="302"/>
      <c r="Y96" s="302"/>
      <c r="Z96" s="302"/>
      <c r="AA96" s="302"/>
      <c r="AB96" s="302"/>
      <c r="AC96" s="302"/>
      <c r="AD96" s="302"/>
      <c r="AE96" s="302"/>
      <c r="AF96" s="302"/>
      <c r="AG96" s="302"/>
      <c r="AH96" s="302"/>
      <c r="AI96" s="302"/>
    </row>
    <row r="97" s="159" customFormat="1" customHeight="1" spans="1:35">
      <c r="A97" s="296">
        <v>3</v>
      </c>
      <c r="B97" s="297" t="s">
        <v>1169</v>
      </c>
      <c r="C97" s="297"/>
      <c r="D97" s="296"/>
      <c r="E97" s="127">
        <f>E98+E100</f>
        <v>6262.36</v>
      </c>
      <c r="F97" s="127">
        <f>F98+F100</f>
        <v>2050</v>
      </c>
      <c r="G97" s="127">
        <f>G98+G100</f>
        <v>2050</v>
      </c>
      <c r="H97" s="127"/>
      <c r="I97" s="127">
        <f>I98+I100</f>
        <v>0</v>
      </c>
      <c r="J97" s="127"/>
      <c r="K97" s="127">
        <f>K98+K100</f>
        <v>50</v>
      </c>
      <c r="L97" s="127"/>
      <c r="M97" s="127">
        <f>M98+M100</f>
        <v>2000</v>
      </c>
      <c r="N97" s="127"/>
      <c r="O97" s="297"/>
      <c r="P97" s="302"/>
      <c r="Q97" s="302"/>
      <c r="R97" s="302"/>
      <c r="S97" s="302"/>
      <c r="T97" s="302"/>
      <c r="U97" s="302"/>
      <c r="V97" s="302"/>
      <c r="W97" s="302"/>
      <c r="X97" s="302"/>
      <c r="Y97" s="302"/>
      <c r="Z97" s="302"/>
      <c r="AA97" s="302"/>
      <c r="AB97" s="302"/>
      <c r="AC97" s="302"/>
      <c r="AD97" s="302"/>
      <c r="AE97" s="302"/>
      <c r="AF97" s="302"/>
      <c r="AG97" s="302"/>
      <c r="AH97" s="302"/>
      <c r="AI97" s="302"/>
    </row>
    <row r="98" s="159" customFormat="1" customHeight="1" spans="1:15">
      <c r="A98" s="296"/>
      <c r="B98" s="297" t="s">
        <v>1170</v>
      </c>
      <c r="C98" s="294"/>
      <c r="D98" s="295"/>
      <c r="E98" s="127">
        <f>E99</f>
        <v>6210.36</v>
      </c>
      <c r="F98" s="127">
        <f>F99</f>
        <v>2000</v>
      </c>
      <c r="G98" s="127">
        <f>G99</f>
        <v>2000</v>
      </c>
      <c r="H98" s="294" t="str">
        <f>H99</f>
        <v>付款2000万元</v>
      </c>
      <c r="I98" s="294">
        <f>I99</f>
        <v>0</v>
      </c>
      <c r="J98" s="294"/>
      <c r="K98" s="294">
        <f>K99</f>
        <v>0</v>
      </c>
      <c r="L98" s="294"/>
      <c r="M98" s="294">
        <f>M99</f>
        <v>2000</v>
      </c>
      <c r="N98" s="294"/>
      <c r="O98" s="294"/>
    </row>
    <row r="99" s="159" customFormat="1" customHeight="1" spans="1:15">
      <c r="A99" s="295">
        <v>1</v>
      </c>
      <c r="B99" s="294" t="s">
        <v>1171</v>
      </c>
      <c r="C99" s="294" t="s">
        <v>384</v>
      </c>
      <c r="D99" s="295">
        <v>1</v>
      </c>
      <c r="E99" s="294">
        <v>6210.36</v>
      </c>
      <c r="F99" s="299">
        <v>2000</v>
      </c>
      <c r="G99" s="294">
        <f>I99+K99+M99</f>
        <v>2000</v>
      </c>
      <c r="H99" s="299" t="s">
        <v>1172</v>
      </c>
      <c r="I99" s="299">
        <v>0</v>
      </c>
      <c r="J99" s="299" t="s">
        <v>44</v>
      </c>
      <c r="K99" s="299">
        <v>0</v>
      </c>
      <c r="L99" s="299" t="s">
        <v>44</v>
      </c>
      <c r="M99" s="299">
        <v>2000</v>
      </c>
      <c r="N99" s="299" t="s">
        <v>1172</v>
      </c>
      <c r="O99" s="294" t="s">
        <v>74</v>
      </c>
    </row>
    <row r="100" s="159" customFormat="1" customHeight="1" spans="1:15">
      <c r="A100" s="296"/>
      <c r="B100" s="297" t="s">
        <v>1139</v>
      </c>
      <c r="C100" s="294"/>
      <c r="D100" s="295"/>
      <c r="E100" s="127">
        <f>E101</f>
        <v>52</v>
      </c>
      <c r="F100" s="127">
        <f>F101</f>
        <v>50</v>
      </c>
      <c r="G100" s="127">
        <f>G101</f>
        <v>50</v>
      </c>
      <c r="H100" s="294"/>
      <c r="I100" s="294">
        <f>I101</f>
        <v>0</v>
      </c>
      <c r="J100" s="294"/>
      <c r="K100" s="294">
        <f>K101</f>
        <v>50</v>
      </c>
      <c r="L100" s="294"/>
      <c r="M100" s="294">
        <f>M101</f>
        <v>0</v>
      </c>
      <c r="N100" s="294"/>
      <c r="O100" s="294"/>
    </row>
    <row r="101" s="159" customFormat="1" customHeight="1" spans="1:15">
      <c r="A101" s="295">
        <v>1</v>
      </c>
      <c r="B101" s="294" t="s">
        <v>1173</v>
      </c>
      <c r="C101" s="294" t="s">
        <v>384</v>
      </c>
      <c r="D101" s="295">
        <v>1</v>
      </c>
      <c r="E101" s="294">
        <v>52</v>
      </c>
      <c r="F101" s="294">
        <v>50</v>
      </c>
      <c r="G101" s="294">
        <v>50</v>
      </c>
      <c r="H101" s="299" t="s">
        <v>663</v>
      </c>
      <c r="I101" s="299">
        <v>0</v>
      </c>
      <c r="J101" s="299" t="s">
        <v>44</v>
      </c>
      <c r="K101" s="299">
        <v>50</v>
      </c>
      <c r="L101" s="299" t="s">
        <v>663</v>
      </c>
      <c r="M101" s="294">
        <f>M102</f>
        <v>0</v>
      </c>
      <c r="N101" s="294">
        <f>N102</f>
        <v>0</v>
      </c>
      <c r="O101" s="294" t="s">
        <v>74</v>
      </c>
    </row>
    <row r="102" s="159" customFormat="1" customHeight="1" spans="1:15">
      <c r="A102" s="296">
        <v>4</v>
      </c>
      <c r="B102" s="297" t="s">
        <v>1174</v>
      </c>
      <c r="C102" s="294"/>
      <c r="D102" s="295"/>
      <c r="E102" s="127">
        <f>E103+E105</f>
        <v>9800</v>
      </c>
      <c r="F102" s="127">
        <f>F103+F105</f>
        <v>4000</v>
      </c>
      <c r="G102" s="127">
        <f>G103+G105</f>
        <v>0</v>
      </c>
      <c r="H102" s="294"/>
      <c r="I102" s="294">
        <f>I103+I105</f>
        <v>0</v>
      </c>
      <c r="J102" s="294"/>
      <c r="K102" s="294">
        <f>K103+K105</f>
        <v>0</v>
      </c>
      <c r="L102" s="294"/>
      <c r="M102" s="294">
        <f>M103+M105</f>
        <v>0</v>
      </c>
      <c r="N102" s="294"/>
      <c r="O102" s="294"/>
    </row>
    <row r="103" s="159" customFormat="1" customHeight="1" spans="1:15">
      <c r="A103" s="295"/>
      <c r="B103" s="297" t="s">
        <v>1175</v>
      </c>
      <c r="C103" s="294"/>
      <c r="D103" s="295"/>
      <c r="E103" s="127">
        <f>E104</f>
        <v>5000</v>
      </c>
      <c r="F103" s="127">
        <f>F104</f>
        <v>2000</v>
      </c>
      <c r="G103" s="127">
        <f>G104</f>
        <v>0</v>
      </c>
      <c r="H103" s="294"/>
      <c r="I103" s="294">
        <f>I104</f>
        <v>0</v>
      </c>
      <c r="J103" s="294"/>
      <c r="K103" s="294">
        <f>K104</f>
        <v>0</v>
      </c>
      <c r="L103" s="294"/>
      <c r="M103" s="294">
        <f>M104</f>
        <v>0</v>
      </c>
      <c r="N103" s="294"/>
      <c r="O103" s="294"/>
    </row>
    <row r="104" s="159" customFormat="1" customHeight="1" spans="1:15">
      <c r="A104" s="295">
        <v>1</v>
      </c>
      <c r="B104" s="294" t="s">
        <v>1176</v>
      </c>
      <c r="C104" s="294" t="s">
        <v>384</v>
      </c>
      <c r="D104" s="295">
        <v>1</v>
      </c>
      <c r="E104" s="294">
        <v>5000</v>
      </c>
      <c r="F104" s="294">
        <v>2000</v>
      </c>
      <c r="G104" s="294">
        <f>I104+K104+M104</f>
        <v>0</v>
      </c>
      <c r="H104" s="294" t="s">
        <v>697</v>
      </c>
      <c r="I104" s="299">
        <v>0</v>
      </c>
      <c r="J104" s="299" t="s">
        <v>697</v>
      </c>
      <c r="K104" s="299">
        <v>0</v>
      </c>
      <c r="L104" s="299" t="s">
        <v>44</v>
      </c>
      <c r="M104" s="299">
        <v>0</v>
      </c>
      <c r="N104" s="299" t="s">
        <v>44</v>
      </c>
      <c r="O104" s="294" t="s">
        <v>1177</v>
      </c>
    </row>
    <row r="105" s="159" customFormat="1" customHeight="1" spans="1:15">
      <c r="A105" s="295"/>
      <c r="B105" s="297" t="s">
        <v>1149</v>
      </c>
      <c r="C105" s="294"/>
      <c r="D105" s="295"/>
      <c r="E105" s="127">
        <f>E106</f>
        <v>4800</v>
      </c>
      <c r="F105" s="127">
        <f>F106</f>
        <v>2000</v>
      </c>
      <c r="G105" s="127">
        <f>G106</f>
        <v>0</v>
      </c>
      <c r="H105" s="294"/>
      <c r="I105" s="294">
        <f>I106</f>
        <v>0</v>
      </c>
      <c r="J105" s="294"/>
      <c r="K105" s="294">
        <f>K106</f>
        <v>0</v>
      </c>
      <c r="L105" s="294"/>
      <c r="M105" s="294">
        <f>M106</f>
        <v>0</v>
      </c>
      <c r="N105" s="299"/>
      <c r="O105" s="294"/>
    </row>
    <row r="106" s="159" customFormat="1" customHeight="1" spans="1:15">
      <c r="A106" s="295">
        <v>1</v>
      </c>
      <c r="B106" s="294" t="s">
        <v>1178</v>
      </c>
      <c r="C106" s="294" t="s">
        <v>384</v>
      </c>
      <c r="D106" s="295">
        <v>1</v>
      </c>
      <c r="E106" s="294">
        <v>4800</v>
      </c>
      <c r="F106" s="294">
        <v>2000</v>
      </c>
      <c r="G106" s="294">
        <f>I106+K106+M106</f>
        <v>0</v>
      </c>
      <c r="H106" s="294" t="s">
        <v>697</v>
      </c>
      <c r="I106" s="299">
        <v>0</v>
      </c>
      <c r="J106" s="299" t="s">
        <v>697</v>
      </c>
      <c r="K106" s="299">
        <v>0</v>
      </c>
      <c r="L106" s="299" t="s">
        <v>44</v>
      </c>
      <c r="M106" s="299">
        <v>0</v>
      </c>
      <c r="N106" s="299" t="s">
        <v>44</v>
      </c>
      <c r="O106" s="294" t="s">
        <v>1161</v>
      </c>
    </row>
    <row r="107" s="159" customFormat="1" customHeight="1" spans="1:15">
      <c r="A107" s="296" t="s">
        <v>699</v>
      </c>
      <c r="B107" s="297" t="s">
        <v>13</v>
      </c>
      <c r="C107" s="294"/>
      <c r="D107" s="295"/>
      <c r="E107" s="127">
        <f>E108+E111</f>
        <v>8200</v>
      </c>
      <c r="F107" s="127">
        <f>F108+F111</f>
        <v>5150</v>
      </c>
      <c r="G107" s="127">
        <f>G108+G111</f>
        <v>2000</v>
      </c>
      <c r="H107" s="127"/>
      <c r="I107" s="127">
        <f t="shared" ref="H107:M107" si="9">I108+I111</f>
        <v>0</v>
      </c>
      <c r="J107" s="127"/>
      <c r="K107" s="127">
        <f t="shared" si="9"/>
        <v>2000</v>
      </c>
      <c r="L107" s="127"/>
      <c r="M107" s="127">
        <f t="shared" si="9"/>
        <v>0</v>
      </c>
      <c r="N107" s="294"/>
      <c r="O107" s="294"/>
    </row>
    <row r="108" s="159" customFormat="1" customHeight="1" spans="1:15">
      <c r="A108" s="296"/>
      <c r="B108" s="297" t="s">
        <v>1179</v>
      </c>
      <c r="C108" s="294"/>
      <c r="D108" s="295"/>
      <c r="E108" s="127">
        <f>E109+E110</f>
        <v>4200</v>
      </c>
      <c r="F108" s="127">
        <f>F109+F110</f>
        <v>2150</v>
      </c>
      <c r="G108" s="127">
        <f>G109+G110</f>
        <v>2000</v>
      </c>
      <c r="H108" s="127"/>
      <c r="I108" s="127">
        <f t="shared" ref="H108:M108" si="10">I109+I110</f>
        <v>0</v>
      </c>
      <c r="J108" s="127"/>
      <c r="K108" s="127">
        <f t="shared" si="10"/>
        <v>2000</v>
      </c>
      <c r="L108" s="127"/>
      <c r="M108" s="127">
        <f t="shared" si="10"/>
        <v>0</v>
      </c>
      <c r="N108" s="294"/>
      <c r="O108" s="294"/>
    </row>
    <row r="109" s="159" customFormat="1" customHeight="1" spans="1:15">
      <c r="A109" s="295">
        <v>1</v>
      </c>
      <c r="B109" s="294" t="s">
        <v>1180</v>
      </c>
      <c r="C109" s="294" t="s">
        <v>384</v>
      </c>
      <c r="D109" s="295">
        <v>1</v>
      </c>
      <c r="E109" s="294">
        <v>3950</v>
      </c>
      <c r="F109" s="294">
        <v>2000</v>
      </c>
      <c r="G109" s="294">
        <f>I109+K109+M109</f>
        <v>2000</v>
      </c>
      <c r="H109" s="299" t="s">
        <v>1172</v>
      </c>
      <c r="I109" s="299">
        <v>0</v>
      </c>
      <c r="J109" s="299" t="s">
        <v>44</v>
      </c>
      <c r="K109" s="299">
        <v>2000</v>
      </c>
      <c r="L109" s="299" t="s">
        <v>1172</v>
      </c>
      <c r="M109" s="299">
        <v>0</v>
      </c>
      <c r="N109" s="299" t="s">
        <v>44</v>
      </c>
      <c r="O109" s="294" t="s">
        <v>74</v>
      </c>
    </row>
    <row r="110" s="159" customFormat="1" customHeight="1" spans="1:15">
      <c r="A110" s="295">
        <v>2</v>
      </c>
      <c r="B110" s="294" t="s">
        <v>1181</v>
      </c>
      <c r="C110" s="299" t="s">
        <v>384</v>
      </c>
      <c r="D110" s="298">
        <v>1</v>
      </c>
      <c r="E110" s="294">
        <v>250</v>
      </c>
      <c r="F110" s="294">
        <v>150</v>
      </c>
      <c r="G110" s="294">
        <f>I110+K110+M110</f>
        <v>0</v>
      </c>
      <c r="H110" s="299" t="s">
        <v>1090</v>
      </c>
      <c r="I110" s="299">
        <v>0</v>
      </c>
      <c r="J110" s="299" t="s">
        <v>44</v>
      </c>
      <c r="K110" s="299">
        <v>0</v>
      </c>
      <c r="L110" s="299" t="s">
        <v>44</v>
      </c>
      <c r="M110" s="299">
        <v>0</v>
      </c>
      <c r="N110" s="299" t="s">
        <v>44</v>
      </c>
      <c r="O110" s="294" t="s">
        <v>74</v>
      </c>
    </row>
    <row r="111" s="159" customFormat="1" customHeight="1" spans="1:15">
      <c r="A111" s="296"/>
      <c r="B111" s="297" t="s">
        <v>1182</v>
      </c>
      <c r="C111" s="294"/>
      <c r="D111" s="295"/>
      <c r="E111" s="127">
        <f>E112</f>
        <v>4000</v>
      </c>
      <c r="F111" s="127">
        <f>F112</f>
        <v>3000</v>
      </c>
      <c r="G111" s="127">
        <f>G112</f>
        <v>0</v>
      </c>
      <c r="H111" s="294"/>
      <c r="I111" s="294">
        <f>I112</f>
        <v>0</v>
      </c>
      <c r="J111" s="294"/>
      <c r="K111" s="294">
        <f>K112</f>
        <v>0</v>
      </c>
      <c r="L111" s="294"/>
      <c r="M111" s="294">
        <f>M112</f>
        <v>0</v>
      </c>
      <c r="N111" s="294"/>
      <c r="O111" s="294"/>
    </row>
    <row r="112" s="159" customFormat="1" customHeight="1" spans="1:15">
      <c r="A112" s="295">
        <v>1</v>
      </c>
      <c r="B112" s="294" t="s">
        <v>1180</v>
      </c>
      <c r="C112" s="294" t="s">
        <v>384</v>
      </c>
      <c r="D112" s="295">
        <v>1</v>
      </c>
      <c r="E112" s="294">
        <v>4000</v>
      </c>
      <c r="F112" s="294">
        <v>3000</v>
      </c>
      <c r="G112" s="294">
        <v>0</v>
      </c>
      <c r="H112" s="299"/>
      <c r="I112" s="299">
        <v>0</v>
      </c>
      <c r="J112" s="299" t="s">
        <v>44</v>
      </c>
      <c r="K112" s="299">
        <v>0</v>
      </c>
      <c r="L112" s="299" t="s">
        <v>44</v>
      </c>
      <c r="M112" s="299">
        <v>0</v>
      </c>
      <c r="N112" s="299" t="s">
        <v>44</v>
      </c>
      <c r="O112" s="294"/>
    </row>
    <row r="113" s="159" customFormat="1" customHeight="1" spans="1:15">
      <c r="A113" s="296" t="s">
        <v>1029</v>
      </c>
      <c r="B113" s="297" t="s">
        <v>14</v>
      </c>
      <c r="C113" s="294"/>
      <c r="D113" s="295"/>
      <c r="E113" s="127">
        <f>E114+E123</f>
        <v>7115.2068</v>
      </c>
      <c r="F113" s="127">
        <f>F114+F123</f>
        <v>3828.5</v>
      </c>
      <c r="G113" s="127">
        <f>G114+G123</f>
        <v>734.49</v>
      </c>
      <c r="H113" s="294"/>
      <c r="I113" s="294">
        <f>I114+I123</f>
        <v>126.33</v>
      </c>
      <c r="J113" s="294"/>
      <c r="K113" s="294">
        <f>K114+K123</f>
        <v>126.33</v>
      </c>
      <c r="L113" s="294"/>
      <c r="M113" s="294">
        <f>M114+M123</f>
        <v>481.83</v>
      </c>
      <c r="N113" s="294"/>
      <c r="O113" s="294"/>
    </row>
    <row r="114" s="159" customFormat="1" customHeight="1" spans="1:15">
      <c r="A114" s="296"/>
      <c r="B114" s="297" t="s">
        <v>1183</v>
      </c>
      <c r="C114" s="294"/>
      <c r="D114" s="295"/>
      <c r="E114" s="127">
        <f>SUM(E115:E122)</f>
        <v>3685.2068</v>
      </c>
      <c r="F114" s="127">
        <f>SUM(F115:F122)</f>
        <v>1992.5</v>
      </c>
      <c r="G114" s="127">
        <f>SUM(G115:G122)</f>
        <v>584.49</v>
      </c>
      <c r="H114" s="294"/>
      <c r="I114" s="294">
        <f>SUM(I115:I122)</f>
        <v>76.33</v>
      </c>
      <c r="J114" s="294"/>
      <c r="K114" s="294">
        <f>SUM(K115:K122)</f>
        <v>76.33</v>
      </c>
      <c r="L114" s="294"/>
      <c r="M114" s="294">
        <f>SUM(M115:M122)</f>
        <v>431.83</v>
      </c>
      <c r="N114" s="299"/>
      <c r="O114" s="294"/>
    </row>
    <row r="115" s="159" customFormat="1" customHeight="1" spans="1:15">
      <c r="A115" s="298">
        <v>1</v>
      </c>
      <c r="B115" s="294" t="s">
        <v>1184</v>
      </c>
      <c r="C115" s="299" t="s">
        <v>384</v>
      </c>
      <c r="D115" s="298">
        <v>1</v>
      </c>
      <c r="E115" s="294">
        <v>2500.2068</v>
      </c>
      <c r="F115" s="294">
        <v>1250</v>
      </c>
      <c r="G115" s="299">
        <f>I115+K115+M115</f>
        <v>230</v>
      </c>
      <c r="H115" s="294" t="s">
        <v>1185</v>
      </c>
      <c r="I115" s="294">
        <v>76</v>
      </c>
      <c r="J115" s="294" t="s">
        <v>1186</v>
      </c>
      <c r="K115" s="294">
        <v>76</v>
      </c>
      <c r="L115" s="294" t="s">
        <v>1186</v>
      </c>
      <c r="M115" s="294">
        <v>78</v>
      </c>
      <c r="N115" s="294" t="s">
        <v>1187</v>
      </c>
      <c r="O115" s="294" t="s">
        <v>74</v>
      </c>
    </row>
    <row r="116" s="159" customFormat="1" customHeight="1" spans="1:15">
      <c r="A116" s="298">
        <v>2</v>
      </c>
      <c r="B116" s="294" t="s">
        <v>1188</v>
      </c>
      <c r="C116" s="294" t="s">
        <v>384</v>
      </c>
      <c r="D116" s="295">
        <v>1</v>
      </c>
      <c r="E116" s="294">
        <v>220</v>
      </c>
      <c r="F116" s="294">
        <v>70</v>
      </c>
      <c r="G116" s="299">
        <f t="shared" ref="G116:G122" si="11">I116+K116+M116</f>
        <v>70</v>
      </c>
      <c r="H116" s="299" t="s">
        <v>1064</v>
      </c>
      <c r="I116" s="299">
        <v>0</v>
      </c>
      <c r="J116" s="299" t="s">
        <v>44</v>
      </c>
      <c r="K116" s="299">
        <v>0</v>
      </c>
      <c r="L116" s="299" t="s">
        <v>44</v>
      </c>
      <c r="M116" s="299">
        <v>70</v>
      </c>
      <c r="N116" s="299" t="s">
        <v>1064</v>
      </c>
      <c r="O116" s="294" t="s">
        <v>74</v>
      </c>
    </row>
    <row r="117" s="159" customFormat="1" customHeight="1" spans="1:15">
      <c r="A117" s="298">
        <v>3</v>
      </c>
      <c r="B117" s="294" t="s">
        <v>1189</v>
      </c>
      <c r="C117" s="299" t="s">
        <v>384</v>
      </c>
      <c r="D117" s="298">
        <v>1</v>
      </c>
      <c r="E117" s="294">
        <v>15</v>
      </c>
      <c r="F117" s="294">
        <v>4</v>
      </c>
      <c r="G117" s="299">
        <f t="shared" si="11"/>
        <v>0.99</v>
      </c>
      <c r="H117" s="299" t="s">
        <v>1190</v>
      </c>
      <c r="I117" s="299">
        <v>0.33</v>
      </c>
      <c r="J117" s="299" t="s">
        <v>1191</v>
      </c>
      <c r="K117" s="299">
        <v>0.33</v>
      </c>
      <c r="L117" s="299" t="s">
        <v>1191</v>
      </c>
      <c r="M117" s="299">
        <v>0.33</v>
      </c>
      <c r="N117" s="299" t="s">
        <v>1191</v>
      </c>
      <c r="O117" s="294" t="s">
        <v>74</v>
      </c>
    </row>
    <row r="118" s="159" customFormat="1" customHeight="1" spans="1:15">
      <c r="A118" s="298">
        <v>4</v>
      </c>
      <c r="B118" s="294" t="s">
        <v>1192</v>
      </c>
      <c r="C118" s="299" t="s">
        <v>384</v>
      </c>
      <c r="D118" s="298">
        <v>1</v>
      </c>
      <c r="E118" s="294">
        <v>540</v>
      </c>
      <c r="F118" s="294">
        <v>300</v>
      </c>
      <c r="G118" s="299">
        <f t="shared" si="11"/>
        <v>0</v>
      </c>
      <c r="H118" s="299"/>
      <c r="I118" s="299">
        <v>0</v>
      </c>
      <c r="J118" s="299" t="s">
        <v>44</v>
      </c>
      <c r="K118" s="299">
        <v>0</v>
      </c>
      <c r="L118" s="299" t="s">
        <v>44</v>
      </c>
      <c r="M118" s="299">
        <v>0</v>
      </c>
      <c r="N118" s="299" t="s">
        <v>44</v>
      </c>
      <c r="O118" s="294" t="s">
        <v>74</v>
      </c>
    </row>
    <row r="119" s="286" customFormat="1" customHeight="1" spans="1:15">
      <c r="A119" s="298">
        <v>5</v>
      </c>
      <c r="B119" s="294" t="s">
        <v>1193</v>
      </c>
      <c r="C119" s="294" t="s">
        <v>384</v>
      </c>
      <c r="D119" s="295">
        <v>1</v>
      </c>
      <c r="E119" s="294">
        <v>120</v>
      </c>
      <c r="F119" s="294">
        <v>108</v>
      </c>
      <c r="G119" s="299">
        <f t="shared" si="11"/>
        <v>108</v>
      </c>
      <c r="H119" s="294" t="s">
        <v>173</v>
      </c>
      <c r="I119" s="299">
        <v>0</v>
      </c>
      <c r="J119" s="299" t="s">
        <v>44</v>
      </c>
      <c r="K119" s="299">
        <v>0</v>
      </c>
      <c r="L119" s="299" t="s">
        <v>44</v>
      </c>
      <c r="M119" s="299">
        <v>108</v>
      </c>
      <c r="N119" s="294" t="s">
        <v>173</v>
      </c>
      <c r="O119" s="294" t="s">
        <v>74</v>
      </c>
    </row>
    <row r="120" s="286" customFormat="1" customHeight="1" spans="1:15">
      <c r="A120" s="298">
        <v>6</v>
      </c>
      <c r="B120" s="294" t="s">
        <v>1194</v>
      </c>
      <c r="C120" s="294" t="s">
        <v>384</v>
      </c>
      <c r="D120" s="295">
        <v>1</v>
      </c>
      <c r="E120" s="294">
        <v>100</v>
      </c>
      <c r="F120" s="294">
        <v>90</v>
      </c>
      <c r="G120" s="299">
        <f t="shared" si="11"/>
        <v>90</v>
      </c>
      <c r="H120" s="294" t="s">
        <v>173</v>
      </c>
      <c r="I120" s="299">
        <v>0</v>
      </c>
      <c r="J120" s="299" t="s">
        <v>44</v>
      </c>
      <c r="K120" s="299">
        <v>0</v>
      </c>
      <c r="L120" s="299" t="s">
        <v>44</v>
      </c>
      <c r="M120" s="299">
        <v>90</v>
      </c>
      <c r="N120" s="294" t="s">
        <v>173</v>
      </c>
      <c r="O120" s="294" t="s">
        <v>74</v>
      </c>
    </row>
    <row r="121" s="159" customFormat="1" customHeight="1" spans="1:15">
      <c r="A121" s="298">
        <v>7</v>
      </c>
      <c r="B121" s="294" t="s">
        <v>1195</v>
      </c>
      <c r="C121" s="299" t="s">
        <v>384</v>
      </c>
      <c r="D121" s="298">
        <v>1</v>
      </c>
      <c r="E121" s="294">
        <v>95</v>
      </c>
      <c r="F121" s="294">
        <v>85.5</v>
      </c>
      <c r="G121" s="299">
        <f t="shared" si="11"/>
        <v>85.5</v>
      </c>
      <c r="H121" s="299" t="s">
        <v>1196</v>
      </c>
      <c r="I121" s="299">
        <v>0</v>
      </c>
      <c r="J121" s="299" t="s">
        <v>44</v>
      </c>
      <c r="K121" s="299">
        <v>0</v>
      </c>
      <c r="L121" s="299" t="s">
        <v>44</v>
      </c>
      <c r="M121" s="299">
        <v>85.5</v>
      </c>
      <c r="N121" s="299" t="s">
        <v>1196</v>
      </c>
      <c r="O121" s="294" t="s">
        <v>74</v>
      </c>
    </row>
    <row r="122" s="159" customFormat="1" customHeight="1" spans="1:15">
      <c r="A122" s="298">
        <v>8</v>
      </c>
      <c r="B122" s="294" t="s">
        <v>1197</v>
      </c>
      <c r="C122" s="294" t="s">
        <v>384</v>
      </c>
      <c r="D122" s="295">
        <v>1</v>
      </c>
      <c r="E122" s="294">
        <v>95</v>
      </c>
      <c r="F122" s="294">
        <v>85</v>
      </c>
      <c r="G122" s="299">
        <f t="shared" si="11"/>
        <v>0</v>
      </c>
      <c r="H122" s="299" t="s">
        <v>388</v>
      </c>
      <c r="I122" s="299">
        <v>0</v>
      </c>
      <c r="J122" s="299" t="s">
        <v>44</v>
      </c>
      <c r="K122" s="299">
        <v>0</v>
      </c>
      <c r="L122" s="299" t="s">
        <v>44</v>
      </c>
      <c r="M122" s="299">
        <v>0</v>
      </c>
      <c r="N122" s="299" t="s">
        <v>44</v>
      </c>
      <c r="O122" s="294" t="s">
        <v>74</v>
      </c>
    </row>
    <row r="123" s="159" customFormat="1" customHeight="1" spans="1:15">
      <c r="A123" s="295"/>
      <c r="B123" s="297" t="s">
        <v>1198</v>
      </c>
      <c r="C123" s="294"/>
      <c r="D123" s="295"/>
      <c r="E123" s="127">
        <f>SUM(E124:E130)</f>
        <v>3430</v>
      </c>
      <c r="F123" s="127">
        <f t="shared" ref="F123:M123" si="12">SUM(F124:F130)</f>
        <v>1836</v>
      </c>
      <c r="G123" s="127">
        <f t="shared" si="12"/>
        <v>150</v>
      </c>
      <c r="H123" s="294"/>
      <c r="I123" s="294">
        <f t="shared" si="12"/>
        <v>50</v>
      </c>
      <c r="J123" s="294"/>
      <c r="K123" s="294">
        <f t="shared" si="12"/>
        <v>50</v>
      </c>
      <c r="L123" s="294"/>
      <c r="M123" s="294">
        <f t="shared" si="12"/>
        <v>50</v>
      </c>
      <c r="N123" s="294"/>
      <c r="O123" s="294"/>
    </row>
    <row r="124" s="159" customFormat="1" customHeight="1" spans="1:15">
      <c r="A124" s="295">
        <v>1</v>
      </c>
      <c r="B124" s="294" t="s">
        <v>1199</v>
      </c>
      <c r="C124" s="294" t="s">
        <v>384</v>
      </c>
      <c r="D124" s="295">
        <v>1</v>
      </c>
      <c r="E124" s="294">
        <v>500</v>
      </c>
      <c r="F124" s="294">
        <v>240</v>
      </c>
      <c r="G124" s="294">
        <f>I124+K124+M124</f>
        <v>0</v>
      </c>
      <c r="H124" s="294" t="s">
        <v>697</v>
      </c>
      <c r="I124" s="299">
        <v>0</v>
      </c>
      <c r="J124" s="299" t="s">
        <v>44</v>
      </c>
      <c r="K124" s="299">
        <v>0</v>
      </c>
      <c r="L124" s="294" t="s">
        <v>712</v>
      </c>
      <c r="M124" s="299">
        <v>0</v>
      </c>
      <c r="N124" s="294" t="s">
        <v>697</v>
      </c>
      <c r="O124" s="294"/>
    </row>
    <row r="125" s="159" customFormat="1" customHeight="1" spans="1:15">
      <c r="A125" s="295">
        <v>2</v>
      </c>
      <c r="B125" s="294" t="s">
        <v>1200</v>
      </c>
      <c r="C125" s="299" t="s">
        <v>384</v>
      </c>
      <c r="D125" s="295">
        <v>1</v>
      </c>
      <c r="E125" s="294">
        <v>180</v>
      </c>
      <c r="F125" s="294">
        <v>100</v>
      </c>
      <c r="G125" s="294">
        <f>I125+K125+M125</f>
        <v>0</v>
      </c>
      <c r="H125" s="299" t="s">
        <v>44</v>
      </c>
      <c r="I125" s="299">
        <v>0</v>
      </c>
      <c r="J125" s="299" t="s">
        <v>44</v>
      </c>
      <c r="K125" s="299">
        <v>0</v>
      </c>
      <c r="L125" s="299" t="s">
        <v>44</v>
      </c>
      <c r="M125" s="299">
        <v>0</v>
      </c>
      <c r="N125" s="299" t="s">
        <v>44</v>
      </c>
      <c r="O125" s="294" t="s">
        <v>1201</v>
      </c>
    </row>
    <row r="126" s="159" customFormat="1" customHeight="1" spans="1:15">
      <c r="A126" s="295">
        <v>3</v>
      </c>
      <c r="B126" s="294" t="s">
        <v>1202</v>
      </c>
      <c r="C126" s="299" t="s">
        <v>384</v>
      </c>
      <c r="D126" s="298">
        <v>1</v>
      </c>
      <c r="E126" s="294">
        <v>750</v>
      </c>
      <c r="F126" s="294">
        <v>450</v>
      </c>
      <c r="G126" s="294">
        <f>I126+K126+M126</f>
        <v>150</v>
      </c>
      <c r="H126" s="299" t="s">
        <v>1203</v>
      </c>
      <c r="I126" s="299">
        <v>50</v>
      </c>
      <c r="J126" s="299" t="s">
        <v>663</v>
      </c>
      <c r="K126" s="299">
        <v>50</v>
      </c>
      <c r="L126" s="299" t="s">
        <v>663</v>
      </c>
      <c r="M126" s="299">
        <v>50</v>
      </c>
      <c r="N126" s="299" t="s">
        <v>663</v>
      </c>
      <c r="O126" s="294" t="s">
        <v>1204</v>
      </c>
    </row>
    <row r="127" s="159" customFormat="1" customHeight="1" spans="1:15">
      <c r="A127" s="295">
        <v>4</v>
      </c>
      <c r="B127" s="294" t="s">
        <v>1205</v>
      </c>
      <c r="C127" s="299" t="s">
        <v>384</v>
      </c>
      <c r="D127" s="298">
        <v>1</v>
      </c>
      <c r="E127" s="294">
        <v>800</v>
      </c>
      <c r="F127" s="294">
        <v>400</v>
      </c>
      <c r="G127" s="294">
        <f>I127+K127+M127</f>
        <v>0</v>
      </c>
      <c r="H127" s="299" t="s">
        <v>697</v>
      </c>
      <c r="I127" s="299">
        <v>0</v>
      </c>
      <c r="J127" s="299" t="s">
        <v>44</v>
      </c>
      <c r="K127" s="299">
        <v>0</v>
      </c>
      <c r="L127" s="299" t="s">
        <v>44</v>
      </c>
      <c r="M127" s="299">
        <v>0</v>
      </c>
      <c r="N127" s="299" t="s">
        <v>697</v>
      </c>
      <c r="O127" s="294" t="s">
        <v>1206</v>
      </c>
    </row>
    <row r="128" s="159" customFormat="1" customHeight="1" spans="1:15">
      <c r="A128" s="295">
        <v>5</v>
      </c>
      <c r="B128" s="294" t="s">
        <v>1207</v>
      </c>
      <c r="C128" s="299" t="s">
        <v>384</v>
      </c>
      <c r="D128" s="298">
        <v>1</v>
      </c>
      <c r="E128" s="294">
        <v>60</v>
      </c>
      <c r="F128" s="294">
        <v>60</v>
      </c>
      <c r="G128" s="294">
        <v>0</v>
      </c>
      <c r="H128" s="299" t="s">
        <v>712</v>
      </c>
      <c r="I128" s="299">
        <v>0</v>
      </c>
      <c r="J128" s="299" t="s">
        <v>44</v>
      </c>
      <c r="K128" s="299">
        <v>0</v>
      </c>
      <c r="L128" s="299" t="s">
        <v>44</v>
      </c>
      <c r="M128" s="299">
        <v>0</v>
      </c>
      <c r="N128" s="299" t="s">
        <v>712</v>
      </c>
      <c r="O128" s="303" t="s">
        <v>1208</v>
      </c>
    </row>
    <row r="129" s="159" customFormat="1" customHeight="1" spans="1:15">
      <c r="A129" s="295">
        <v>6</v>
      </c>
      <c r="B129" s="294" t="s">
        <v>1209</v>
      </c>
      <c r="C129" s="299" t="s">
        <v>384</v>
      </c>
      <c r="D129" s="298">
        <v>1</v>
      </c>
      <c r="E129" s="294">
        <v>1100</v>
      </c>
      <c r="F129" s="294">
        <v>550</v>
      </c>
      <c r="G129" s="294">
        <v>0</v>
      </c>
      <c r="H129" s="299" t="s">
        <v>44</v>
      </c>
      <c r="I129" s="299">
        <v>0</v>
      </c>
      <c r="J129" s="299" t="s">
        <v>44</v>
      </c>
      <c r="K129" s="299">
        <v>0</v>
      </c>
      <c r="L129" s="299" t="s">
        <v>44</v>
      </c>
      <c r="M129" s="299">
        <v>0</v>
      </c>
      <c r="N129" s="299"/>
      <c r="O129" s="303" t="s">
        <v>1210</v>
      </c>
    </row>
    <row r="130" s="159" customFormat="1" customHeight="1" spans="1:15">
      <c r="A130" s="295">
        <v>7</v>
      </c>
      <c r="B130" s="294" t="s">
        <v>1211</v>
      </c>
      <c r="C130" s="299" t="s">
        <v>384</v>
      </c>
      <c r="D130" s="298">
        <v>1</v>
      </c>
      <c r="E130" s="294">
        <v>40</v>
      </c>
      <c r="F130" s="294">
        <v>36</v>
      </c>
      <c r="G130" s="294">
        <v>0</v>
      </c>
      <c r="H130" s="299" t="s">
        <v>44</v>
      </c>
      <c r="I130" s="299">
        <v>0</v>
      </c>
      <c r="J130" s="299" t="s">
        <v>44</v>
      </c>
      <c r="K130" s="299">
        <v>0</v>
      </c>
      <c r="L130" s="299" t="s">
        <v>44</v>
      </c>
      <c r="M130" s="299">
        <v>0</v>
      </c>
      <c r="N130" s="299"/>
      <c r="O130" s="303"/>
    </row>
    <row r="131" s="159" customFormat="1" customHeight="1" spans="1:15">
      <c r="A131" s="296" t="s">
        <v>1032</v>
      </c>
      <c r="B131" s="297" t="s">
        <v>1212</v>
      </c>
      <c r="C131" s="294"/>
      <c r="D131" s="295"/>
      <c r="E131" s="127">
        <f>E132+E145</f>
        <v>17812.44</v>
      </c>
      <c r="F131" s="127">
        <f>F132+F145</f>
        <v>5847.98</v>
      </c>
      <c r="G131" s="127">
        <f>G132+G145</f>
        <v>1207.26</v>
      </c>
      <c r="H131" s="294"/>
      <c r="I131" s="294">
        <f>I132+I145</f>
        <v>216.5</v>
      </c>
      <c r="J131" s="294"/>
      <c r="K131" s="294">
        <f>K132+K145</f>
        <v>437.26</v>
      </c>
      <c r="L131" s="294"/>
      <c r="M131" s="294">
        <f>M132+M145</f>
        <v>553.5</v>
      </c>
      <c r="N131" s="294"/>
      <c r="O131" s="294"/>
    </row>
    <row r="132" s="159" customFormat="1" customHeight="1" spans="1:15">
      <c r="A132" s="296"/>
      <c r="B132" s="297" t="s">
        <v>1213</v>
      </c>
      <c r="C132" s="294"/>
      <c r="D132" s="295"/>
      <c r="E132" s="127">
        <f>SUM(E133:E144)</f>
        <v>10492.44</v>
      </c>
      <c r="F132" s="127">
        <f>SUM(F133:F144)</f>
        <v>4347.98</v>
      </c>
      <c r="G132" s="127">
        <f>SUM(G133:G144)</f>
        <v>1207.26</v>
      </c>
      <c r="H132" s="294"/>
      <c r="I132" s="294">
        <f>SUM(I133:I144)</f>
        <v>216.5</v>
      </c>
      <c r="J132" s="294"/>
      <c r="K132" s="294">
        <f>SUM(K133:K144)</f>
        <v>437.26</v>
      </c>
      <c r="L132" s="294"/>
      <c r="M132" s="294">
        <f>SUM(M133:M144)</f>
        <v>553.5</v>
      </c>
      <c r="N132" s="294"/>
      <c r="O132" s="294"/>
    </row>
    <row r="133" s="159" customFormat="1" customHeight="1" spans="1:15">
      <c r="A133" s="295">
        <v>1</v>
      </c>
      <c r="B133" s="294" t="s">
        <v>1214</v>
      </c>
      <c r="C133" s="299" t="s">
        <v>384</v>
      </c>
      <c r="D133" s="298">
        <v>1</v>
      </c>
      <c r="E133" s="294">
        <v>12</v>
      </c>
      <c r="F133" s="294">
        <v>6</v>
      </c>
      <c r="G133" s="294">
        <f t="shared" ref="G133:G143" si="13">I133+K133+M133</f>
        <v>1.5</v>
      </c>
      <c r="H133" s="299" t="s">
        <v>1215</v>
      </c>
      <c r="I133" s="299">
        <v>0.5</v>
      </c>
      <c r="J133" s="299" t="s">
        <v>1216</v>
      </c>
      <c r="K133" s="299">
        <v>0.5</v>
      </c>
      <c r="L133" s="299" t="s">
        <v>1216</v>
      </c>
      <c r="M133" s="299">
        <v>0.5</v>
      </c>
      <c r="N133" s="299" t="s">
        <v>1216</v>
      </c>
      <c r="O133" s="294" t="s">
        <v>74</v>
      </c>
    </row>
    <row r="134" s="159" customFormat="1" customHeight="1" spans="1:15">
      <c r="A134" s="295">
        <v>2</v>
      </c>
      <c r="B134" s="294" t="s">
        <v>1217</v>
      </c>
      <c r="C134" s="294" t="s">
        <v>384</v>
      </c>
      <c r="D134" s="295">
        <v>1</v>
      </c>
      <c r="E134" s="294">
        <v>7923.6</v>
      </c>
      <c r="F134" s="294">
        <v>2640</v>
      </c>
      <c r="G134" s="294">
        <f t="shared" si="13"/>
        <v>650</v>
      </c>
      <c r="H134" s="299" t="s">
        <v>1218</v>
      </c>
      <c r="I134" s="299">
        <v>216</v>
      </c>
      <c r="J134" s="299" t="s">
        <v>1219</v>
      </c>
      <c r="K134" s="299">
        <v>216</v>
      </c>
      <c r="L134" s="299" t="s">
        <v>1219</v>
      </c>
      <c r="M134" s="299">
        <v>218</v>
      </c>
      <c r="N134" s="299" t="s">
        <v>1220</v>
      </c>
      <c r="O134" s="294" t="s">
        <v>1221</v>
      </c>
    </row>
    <row r="135" s="159" customFormat="1" customHeight="1" spans="1:15">
      <c r="A135" s="295">
        <v>3</v>
      </c>
      <c r="B135" s="294" t="s">
        <v>1222</v>
      </c>
      <c r="C135" s="294" t="s">
        <v>384</v>
      </c>
      <c r="D135" s="295">
        <v>1</v>
      </c>
      <c r="E135" s="294">
        <v>200</v>
      </c>
      <c r="F135" s="294">
        <v>0</v>
      </c>
      <c r="G135" s="294">
        <f t="shared" si="13"/>
        <v>0</v>
      </c>
      <c r="H135" s="299" t="s">
        <v>44</v>
      </c>
      <c r="I135" s="299">
        <v>0</v>
      </c>
      <c r="J135" s="299" t="s">
        <v>44</v>
      </c>
      <c r="K135" s="299">
        <v>0</v>
      </c>
      <c r="L135" s="299" t="s">
        <v>44</v>
      </c>
      <c r="M135" s="299">
        <v>0</v>
      </c>
      <c r="N135" s="299" t="s">
        <v>44</v>
      </c>
      <c r="O135" s="294"/>
    </row>
    <row r="136" s="159" customFormat="1" customHeight="1" spans="1:15">
      <c r="A136" s="295">
        <v>4</v>
      </c>
      <c r="B136" s="294" t="s">
        <v>1223</v>
      </c>
      <c r="C136" s="294" t="s">
        <v>384</v>
      </c>
      <c r="D136" s="295">
        <v>1</v>
      </c>
      <c r="E136" s="294">
        <v>200</v>
      </c>
      <c r="F136" s="294">
        <v>85</v>
      </c>
      <c r="G136" s="294">
        <f t="shared" si="13"/>
        <v>0</v>
      </c>
      <c r="H136" s="299" t="s">
        <v>937</v>
      </c>
      <c r="I136" s="299">
        <v>0</v>
      </c>
      <c r="J136" s="299" t="s">
        <v>937</v>
      </c>
      <c r="K136" s="299">
        <v>0</v>
      </c>
      <c r="L136" s="299">
        <v>0</v>
      </c>
      <c r="M136" s="299">
        <v>0</v>
      </c>
      <c r="N136" s="299">
        <v>0</v>
      </c>
      <c r="O136" s="294" t="s">
        <v>74</v>
      </c>
    </row>
    <row r="137" s="159" customFormat="1" customHeight="1" spans="1:15">
      <c r="A137" s="295">
        <v>5</v>
      </c>
      <c r="B137" s="294" t="s">
        <v>1224</v>
      </c>
      <c r="C137" s="294" t="s">
        <v>384</v>
      </c>
      <c r="D137" s="295">
        <v>1</v>
      </c>
      <c r="E137" s="294">
        <v>25.2</v>
      </c>
      <c r="F137" s="294">
        <v>10</v>
      </c>
      <c r="G137" s="294">
        <f t="shared" si="13"/>
        <v>10</v>
      </c>
      <c r="H137" s="299" t="s">
        <v>1068</v>
      </c>
      <c r="I137" s="299">
        <v>0</v>
      </c>
      <c r="J137" s="299" t="s">
        <v>44</v>
      </c>
      <c r="K137" s="299">
        <v>0</v>
      </c>
      <c r="L137" s="299" t="s">
        <v>44</v>
      </c>
      <c r="M137" s="294">
        <v>10</v>
      </c>
      <c r="N137" s="299" t="s">
        <v>1068</v>
      </c>
      <c r="O137" s="294" t="s">
        <v>1225</v>
      </c>
    </row>
    <row r="138" s="159" customFormat="1" customHeight="1" spans="1:15">
      <c r="A138" s="295">
        <v>6</v>
      </c>
      <c r="B138" s="294" t="s">
        <v>1226</v>
      </c>
      <c r="C138" s="294" t="s">
        <v>384</v>
      </c>
      <c r="D138" s="295">
        <v>1</v>
      </c>
      <c r="E138" s="294">
        <v>15.7</v>
      </c>
      <c r="F138" s="294">
        <v>5</v>
      </c>
      <c r="G138" s="294">
        <f t="shared" si="13"/>
        <v>5</v>
      </c>
      <c r="H138" s="299" t="s">
        <v>653</v>
      </c>
      <c r="I138" s="299">
        <v>0</v>
      </c>
      <c r="J138" s="299" t="s">
        <v>44</v>
      </c>
      <c r="K138" s="299">
        <v>0</v>
      </c>
      <c r="L138" s="299" t="s">
        <v>44</v>
      </c>
      <c r="M138" s="294">
        <v>5</v>
      </c>
      <c r="N138" s="299" t="s">
        <v>653</v>
      </c>
      <c r="O138" s="294" t="s">
        <v>1225</v>
      </c>
    </row>
    <row r="139" s="159" customFormat="1" customHeight="1" spans="1:15">
      <c r="A139" s="295">
        <v>7</v>
      </c>
      <c r="B139" s="294" t="s">
        <v>1227</v>
      </c>
      <c r="C139" s="294" t="s">
        <v>384</v>
      </c>
      <c r="D139" s="295">
        <v>1</v>
      </c>
      <c r="E139" s="294">
        <v>1233.94</v>
      </c>
      <c r="F139" s="294">
        <v>1233.94</v>
      </c>
      <c r="G139" s="294">
        <f t="shared" si="13"/>
        <v>400</v>
      </c>
      <c r="H139" s="299" t="s">
        <v>674</v>
      </c>
      <c r="I139" s="299">
        <v>0</v>
      </c>
      <c r="J139" s="299" t="s">
        <v>44</v>
      </c>
      <c r="K139" s="299">
        <v>200</v>
      </c>
      <c r="L139" s="299" t="s">
        <v>670</v>
      </c>
      <c r="M139" s="299">
        <v>200</v>
      </c>
      <c r="N139" s="299" t="s">
        <v>670</v>
      </c>
      <c r="O139" s="294" t="s">
        <v>74</v>
      </c>
    </row>
    <row r="140" s="159" customFormat="1" customHeight="1" spans="1:15">
      <c r="A140" s="295">
        <v>8</v>
      </c>
      <c r="B140" s="304" t="s">
        <v>1226</v>
      </c>
      <c r="C140" s="294" t="s">
        <v>384</v>
      </c>
      <c r="D140" s="295">
        <v>1</v>
      </c>
      <c r="E140" s="304">
        <v>20</v>
      </c>
      <c r="F140" s="304">
        <v>20</v>
      </c>
      <c r="G140" s="294">
        <f t="shared" si="13"/>
        <v>0</v>
      </c>
      <c r="H140" s="299" t="s">
        <v>1228</v>
      </c>
      <c r="I140" s="299">
        <v>0</v>
      </c>
      <c r="J140" s="299" t="s">
        <v>44</v>
      </c>
      <c r="K140" s="299">
        <v>0</v>
      </c>
      <c r="L140" s="299" t="s">
        <v>44</v>
      </c>
      <c r="M140" s="299">
        <v>0</v>
      </c>
      <c r="N140" s="299" t="s">
        <v>44</v>
      </c>
      <c r="O140" s="294" t="s">
        <v>74</v>
      </c>
    </row>
    <row r="141" s="159" customFormat="1" customHeight="1" spans="1:15">
      <c r="A141" s="295">
        <v>9</v>
      </c>
      <c r="B141" s="304" t="s">
        <v>1229</v>
      </c>
      <c r="C141" s="294" t="s">
        <v>384</v>
      </c>
      <c r="D141" s="295">
        <v>1</v>
      </c>
      <c r="E141" s="304">
        <v>300</v>
      </c>
      <c r="F141" s="294">
        <v>150</v>
      </c>
      <c r="G141" s="294">
        <f t="shared" si="13"/>
        <v>30</v>
      </c>
      <c r="H141" s="299" t="s">
        <v>1065</v>
      </c>
      <c r="I141" s="299">
        <v>0</v>
      </c>
      <c r="J141" s="299" t="s">
        <v>44</v>
      </c>
      <c r="K141" s="299">
        <v>0</v>
      </c>
      <c r="L141" s="299" t="s">
        <v>44</v>
      </c>
      <c r="M141" s="299">
        <v>30</v>
      </c>
      <c r="N141" s="299" t="s">
        <v>1065</v>
      </c>
      <c r="O141" s="294" t="s">
        <v>74</v>
      </c>
    </row>
    <row r="142" s="159" customFormat="1" ht="87" customHeight="1" spans="1:15">
      <c r="A142" s="295">
        <v>10</v>
      </c>
      <c r="B142" s="304" t="s">
        <v>1224</v>
      </c>
      <c r="C142" s="294" t="s">
        <v>384</v>
      </c>
      <c r="D142" s="295">
        <v>1</v>
      </c>
      <c r="E142" s="304">
        <v>25</v>
      </c>
      <c r="F142" s="304">
        <v>25</v>
      </c>
      <c r="G142" s="294">
        <f t="shared" si="13"/>
        <v>0</v>
      </c>
      <c r="H142" s="299" t="s">
        <v>1228</v>
      </c>
      <c r="I142" s="299">
        <v>0</v>
      </c>
      <c r="J142" s="299" t="s">
        <v>44</v>
      </c>
      <c r="K142" s="299">
        <v>0</v>
      </c>
      <c r="L142" s="299" t="s">
        <v>44</v>
      </c>
      <c r="M142" s="299">
        <v>0</v>
      </c>
      <c r="N142" s="299" t="s">
        <v>44</v>
      </c>
      <c r="O142" s="294" t="s">
        <v>74</v>
      </c>
    </row>
    <row r="143" s="159" customFormat="1" customHeight="1" spans="1:15">
      <c r="A143" s="295">
        <v>11</v>
      </c>
      <c r="B143" s="294" t="s">
        <v>1230</v>
      </c>
      <c r="C143" s="294" t="s">
        <v>384</v>
      </c>
      <c r="D143" s="295">
        <v>1</v>
      </c>
      <c r="E143" s="294">
        <v>150</v>
      </c>
      <c r="F143" s="294">
        <v>90</v>
      </c>
      <c r="G143" s="294">
        <f t="shared" si="13"/>
        <v>90</v>
      </c>
      <c r="H143" s="299" t="s">
        <v>271</v>
      </c>
      <c r="I143" s="299">
        <v>0</v>
      </c>
      <c r="J143" s="299" t="s">
        <v>44</v>
      </c>
      <c r="K143" s="299">
        <v>0</v>
      </c>
      <c r="L143" s="299" t="s">
        <v>44</v>
      </c>
      <c r="M143" s="299">
        <v>90</v>
      </c>
      <c r="N143" s="299" t="s">
        <v>271</v>
      </c>
      <c r="O143" s="294" t="s">
        <v>74</v>
      </c>
    </row>
    <row r="144" s="159" customFormat="1" customHeight="1" spans="1:15">
      <c r="A144" s="295">
        <v>12</v>
      </c>
      <c r="B144" s="294" t="s">
        <v>1231</v>
      </c>
      <c r="C144" s="299" t="s">
        <v>384</v>
      </c>
      <c r="D144" s="295">
        <v>1</v>
      </c>
      <c r="E144" s="294">
        <v>387</v>
      </c>
      <c r="F144" s="294">
        <v>83.04</v>
      </c>
      <c r="G144" s="294">
        <v>20.76</v>
      </c>
      <c r="H144" s="299" t="s">
        <v>1070</v>
      </c>
      <c r="I144" s="299">
        <v>0</v>
      </c>
      <c r="J144" s="299" t="s">
        <v>44</v>
      </c>
      <c r="K144" s="299">
        <v>20.76</v>
      </c>
      <c r="L144" s="299" t="s">
        <v>1232</v>
      </c>
      <c r="M144" s="299">
        <v>0</v>
      </c>
      <c r="N144" s="299" t="s">
        <v>44</v>
      </c>
      <c r="O144" s="294" t="s">
        <v>1233</v>
      </c>
    </row>
    <row r="145" s="159" customFormat="1" customHeight="1" spans="1:15">
      <c r="A145" s="295"/>
      <c r="B145" s="297" t="s">
        <v>1234</v>
      </c>
      <c r="C145" s="294"/>
      <c r="D145" s="295"/>
      <c r="E145" s="127">
        <f>SUM(E146:E150)</f>
        <v>7320</v>
      </c>
      <c r="F145" s="127">
        <f>SUM(F146:F150)</f>
        <v>1500</v>
      </c>
      <c r="G145" s="127">
        <f>SUM(G146:G150)</f>
        <v>0</v>
      </c>
      <c r="H145" s="127"/>
      <c r="I145" s="127">
        <f>SUM(I146:I150)</f>
        <v>0</v>
      </c>
      <c r="J145" s="127"/>
      <c r="K145" s="127">
        <f>SUM(K146:K150)</f>
        <v>0</v>
      </c>
      <c r="L145" s="127"/>
      <c r="M145" s="127">
        <f>SUM(M146:M150)</f>
        <v>0</v>
      </c>
      <c r="N145" s="294"/>
      <c r="O145" s="304"/>
    </row>
    <row r="146" s="159" customFormat="1" customHeight="1" spans="1:15">
      <c r="A146" s="295">
        <v>1</v>
      </c>
      <c r="B146" s="294" t="s">
        <v>1235</v>
      </c>
      <c r="C146" s="304" t="s">
        <v>384</v>
      </c>
      <c r="D146" s="305">
        <v>1</v>
      </c>
      <c r="E146" s="300">
        <v>2400</v>
      </c>
      <c r="F146" s="294">
        <v>800</v>
      </c>
      <c r="G146" s="294">
        <f>I146+K146+M146</f>
        <v>0</v>
      </c>
      <c r="H146" s="299" t="s">
        <v>937</v>
      </c>
      <c r="I146" s="299">
        <v>0</v>
      </c>
      <c r="J146" s="299" t="s">
        <v>44</v>
      </c>
      <c r="K146" s="299">
        <v>0</v>
      </c>
      <c r="L146" s="299" t="s">
        <v>44</v>
      </c>
      <c r="M146" s="299">
        <v>0</v>
      </c>
      <c r="N146" s="299" t="s">
        <v>44</v>
      </c>
      <c r="O146" s="294" t="s">
        <v>1236</v>
      </c>
    </row>
    <row r="147" s="159" customFormat="1" customHeight="1" spans="1:15">
      <c r="A147" s="295">
        <v>2</v>
      </c>
      <c r="B147" s="294" t="s">
        <v>1237</v>
      </c>
      <c r="C147" s="299" t="s">
        <v>384</v>
      </c>
      <c r="D147" s="298">
        <v>1</v>
      </c>
      <c r="E147" s="294">
        <v>3200</v>
      </c>
      <c r="F147" s="294">
        <v>500</v>
      </c>
      <c r="G147" s="294">
        <f>I147+K147+M147</f>
        <v>0</v>
      </c>
      <c r="H147" s="299" t="s">
        <v>44</v>
      </c>
      <c r="I147" s="294">
        <v>0</v>
      </c>
      <c r="J147" s="294" t="s">
        <v>44</v>
      </c>
      <c r="K147" s="294">
        <v>0</v>
      </c>
      <c r="L147" s="294" t="s">
        <v>44</v>
      </c>
      <c r="M147" s="294">
        <v>0</v>
      </c>
      <c r="N147" s="294" t="s">
        <v>44</v>
      </c>
      <c r="O147" s="294" t="s">
        <v>1238</v>
      </c>
    </row>
    <row r="148" s="159" customFormat="1" customHeight="1" spans="1:15">
      <c r="A148" s="295">
        <v>3</v>
      </c>
      <c r="B148" s="294" t="s">
        <v>1239</v>
      </c>
      <c r="C148" s="299" t="s">
        <v>384</v>
      </c>
      <c r="D148" s="298">
        <v>1</v>
      </c>
      <c r="E148" s="294">
        <v>600</v>
      </c>
      <c r="F148" s="294">
        <v>200</v>
      </c>
      <c r="G148" s="294">
        <f>I148+K148+M148</f>
        <v>0</v>
      </c>
      <c r="H148" s="294" t="s">
        <v>697</v>
      </c>
      <c r="I148" s="294">
        <v>0</v>
      </c>
      <c r="J148" s="294" t="s">
        <v>44</v>
      </c>
      <c r="K148" s="294">
        <v>0</v>
      </c>
      <c r="L148" s="294" t="s">
        <v>44</v>
      </c>
      <c r="M148" s="294">
        <v>0</v>
      </c>
      <c r="N148" s="294"/>
      <c r="O148" s="294" t="s">
        <v>695</v>
      </c>
    </row>
    <row r="149" s="159" customFormat="1" customHeight="1" spans="1:15">
      <c r="A149" s="295">
        <v>4</v>
      </c>
      <c r="B149" s="294" t="s">
        <v>1240</v>
      </c>
      <c r="C149" s="299" t="s">
        <v>384</v>
      </c>
      <c r="D149" s="295">
        <v>1</v>
      </c>
      <c r="E149" s="294">
        <v>320</v>
      </c>
      <c r="F149" s="294">
        <v>0</v>
      </c>
      <c r="G149" s="294">
        <f>I149+K149+M149</f>
        <v>0</v>
      </c>
      <c r="H149" s="299" t="s">
        <v>44</v>
      </c>
      <c r="I149" s="294">
        <v>0</v>
      </c>
      <c r="J149" s="294"/>
      <c r="K149" s="294">
        <v>0</v>
      </c>
      <c r="L149" s="294"/>
      <c r="M149" s="294">
        <v>0</v>
      </c>
      <c r="N149" s="294"/>
      <c r="O149" s="294" t="s">
        <v>695</v>
      </c>
    </row>
    <row r="150" s="159" customFormat="1" customHeight="1" spans="1:15">
      <c r="A150" s="295">
        <v>5</v>
      </c>
      <c r="B150" s="294" t="s">
        <v>1241</v>
      </c>
      <c r="C150" s="304" t="s">
        <v>384</v>
      </c>
      <c r="D150" s="305">
        <v>1</v>
      </c>
      <c r="E150" s="300">
        <v>800</v>
      </c>
      <c r="F150" s="294">
        <v>0</v>
      </c>
      <c r="G150" s="294">
        <f>I150+K150+M150</f>
        <v>0</v>
      </c>
      <c r="H150" s="299" t="s">
        <v>937</v>
      </c>
      <c r="I150" s="299">
        <v>0</v>
      </c>
      <c r="J150" s="299" t="s">
        <v>44</v>
      </c>
      <c r="K150" s="299">
        <v>0</v>
      </c>
      <c r="L150" s="299" t="s">
        <v>44</v>
      </c>
      <c r="M150" s="299">
        <v>0</v>
      </c>
      <c r="N150" s="299" t="s">
        <v>44</v>
      </c>
      <c r="O150" s="294" t="s">
        <v>1242</v>
      </c>
    </row>
    <row r="151" s="159" customFormat="1" customHeight="1" spans="1:15">
      <c r="A151" s="296" t="s">
        <v>1045</v>
      </c>
      <c r="B151" s="297" t="s">
        <v>16</v>
      </c>
      <c r="C151" s="294"/>
      <c r="D151" s="295"/>
      <c r="E151" s="127">
        <f>E182+E152</f>
        <v>5883.43</v>
      </c>
      <c r="F151" s="127">
        <f>F182+F152</f>
        <v>4246.71</v>
      </c>
      <c r="G151" s="127">
        <f>G182+G152</f>
        <v>714.82</v>
      </c>
      <c r="H151" s="294"/>
      <c r="I151" s="294">
        <f>I182+I152</f>
        <v>152</v>
      </c>
      <c r="J151" s="294"/>
      <c r="K151" s="294">
        <f>K182+K152</f>
        <v>180.22</v>
      </c>
      <c r="L151" s="294"/>
      <c r="M151" s="294">
        <f>M182+M152</f>
        <v>382.6</v>
      </c>
      <c r="N151" s="299"/>
      <c r="O151" s="294"/>
    </row>
    <row r="152" s="159" customFormat="1" customHeight="1" spans="1:15">
      <c r="A152" s="296">
        <v>1</v>
      </c>
      <c r="B152" s="297" t="s">
        <v>29</v>
      </c>
      <c r="C152" s="294"/>
      <c r="D152" s="295"/>
      <c r="E152" s="127">
        <f>E153+E163</f>
        <v>2527.54</v>
      </c>
      <c r="F152" s="127">
        <f>F153+F163</f>
        <v>1806.72</v>
      </c>
      <c r="G152" s="127">
        <f>G153+G163</f>
        <v>248.22</v>
      </c>
      <c r="H152" s="294"/>
      <c r="I152" s="294">
        <f>I153+I163</f>
        <v>132</v>
      </c>
      <c r="J152" s="294"/>
      <c r="K152" s="294">
        <f>K153+K163</f>
        <v>30.22</v>
      </c>
      <c r="L152" s="294"/>
      <c r="M152" s="294">
        <f>M153+M163</f>
        <v>86</v>
      </c>
      <c r="N152" s="299"/>
      <c r="O152" s="294"/>
    </row>
    <row r="153" s="159" customFormat="1" customHeight="1" spans="1:15">
      <c r="A153" s="295"/>
      <c r="B153" s="297" t="s">
        <v>1243</v>
      </c>
      <c r="C153" s="294"/>
      <c r="D153" s="295"/>
      <c r="E153" s="127">
        <f>SUM(E154:E162)</f>
        <v>1253.54</v>
      </c>
      <c r="F153" s="127">
        <f>SUM(F154:F162)</f>
        <v>899.72</v>
      </c>
      <c r="G153" s="127">
        <f>SUM(G154:G162)</f>
        <v>248.22</v>
      </c>
      <c r="H153" s="294"/>
      <c r="I153" s="294">
        <f>SUM(I154:I162)</f>
        <v>132</v>
      </c>
      <c r="J153" s="294"/>
      <c r="K153" s="294">
        <f>SUM(K154:K162)</f>
        <v>30.22</v>
      </c>
      <c r="L153" s="294"/>
      <c r="M153" s="294">
        <f>SUM(M154:M162)</f>
        <v>86</v>
      </c>
      <c r="N153" s="294"/>
      <c r="O153" s="294"/>
    </row>
    <row r="154" s="159" customFormat="1" customHeight="1" spans="1:15">
      <c r="A154" s="295">
        <v>1</v>
      </c>
      <c r="B154" s="294" t="s">
        <v>1244</v>
      </c>
      <c r="C154" s="299" t="s">
        <v>384</v>
      </c>
      <c r="D154" s="298">
        <v>1</v>
      </c>
      <c r="E154" s="294">
        <v>60</v>
      </c>
      <c r="F154" s="294">
        <v>46.5</v>
      </c>
      <c r="G154" s="294">
        <f>I154+K154+M154</f>
        <v>30</v>
      </c>
      <c r="H154" s="299" t="s">
        <v>1065</v>
      </c>
      <c r="I154" s="294">
        <v>0</v>
      </c>
      <c r="J154" s="299" t="s">
        <v>44</v>
      </c>
      <c r="K154" s="299">
        <v>0</v>
      </c>
      <c r="L154" s="299" t="s">
        <v>44</v>
      </c>
      <c r="M154" s="299">
        <v>30</v>
      </c>
      <c r="N154" s="299" t="s">
        <v>1065</v>
      </c>
      <c r="O154" s="294"/>
    </row>
    <row r="155" s="159" customFormat="1" customHeight="1" spans="1:15">
      <c r="A155" s="295">
        <v>2</v>
      </c>
      <c r="B155" s="294" t="s">
        <v>1245</v>
      </c>
      <c r="C155" s="299" t="s">
        <v>384</v>
      </c>
      <c r="D155" s="298">
        <v>1</v>
      </c>
      <c r="E155" s="294">
        <v>150</v>
      </c>
      <c r="F155" s="294">
        <v>145</v>
      </c>
      <c r="G155" s="294">
        <f t="shared" ref="G155:G162" si="14">I155+K155+M155</f>
        <v>132</v>
      </c>
      <c r="H155" s="294" t="s">
        <v>96</v>
      </c>
      <c r="I155" s="294">
        <v>132</v>
      </c>
      <c r="J155" s="294" t="s">
        <v>96</v>
      </c>
      <c r="K155" s="299">
        <v>0</v>
      </c>
      <c r="L155" s="299" t="s">
        <v>44</v>
      </c>
      <c r="M155" s="299">
        <v>0</v>
      </c>
      <c r="N155" s="299" t="s">
        <v>44</v>
      </c>
      <c r="O155" s="294" t="s">
        <v>1246</v>
      </c>
    </row>
    <row r="156" s="159" customFormat="1" customHeight="1" spans="1:15">
      <c r="A156" s="295">
        <v>3</v>
      </c>
      <c r="B156" s="294" t="s">
        <v>1247</v>
      </c>
      <c r="C156" s="299" t="s">
        <v>384</v>
      </c>
      <c r="D156" s="298">
        <v>1</v>
      </c>
      <c r="E156" s="294">
        <v>50</v>
      </c>
      <c r="F156" s="294">
        <v>10</v>
      </c>
      <c r="G156" s="294">
        <f t="shared" si="14"/>
        <v>0</v>
      </c>
      <c r="H156" s="299" t="s">
        <v>854</v>
      </c>
      <c r="I156" s="299">
        <v>0</v>
      </c>
      <c r="J156" s="299" t="s">
        <v>44</v>
      </c>
      <c r="K156" s="299">
        <v>0</v>
      </c>
      <c r="L156" s="299" t="s">
        <v>44</v>
      </c>
      <c r="M156" s="299">
        <v>0</v>
      </c>
      <c r="N156" s="299" t="s">
        <v>854</v>
      </c>
      <c r="O156" s="294" t="s">
        <v>1248</v>
      </c>
    </row>
    <row r="157" s="159" customFormat="1" customHeight="1" spans="1:15">
      <c r="A157" s="295">
        <v>4</v>
      </c>
      <c r="B157" s="294" t="s">
        <v>1249</v>
      </c>
      <c r="C157" s="299" t="s">
        <v>384</v>
      </c>
      <c r="D157" s="298">
        <v>1</v>
      </c>
      <c r="E157" s="294">
        <v>12</v>
      </c>
      <c r="F157" s="294">
        <v>12</v>
      </c>
      <c r="G157" s="294">
        <f t="shared" si="14"/>
        <v>0</v>
      </c>
      <c r="H157" s="299" t="s">
        <v>44</v>
      </c>
      <c r="I157" s="299">
        <v>0</v>
      </c>
      <c r="J157" s="299" t="s">
        <v>44</v>
      </c>
      <c r="K157" s="299">
        <v>0</v>
      </c>
      <c r="L157" s="299" t="s">
        <v>44</v>
      </c>
      <c r="M157" s="299">
        <v>0</v>
      </c>
      <c r="N157" s="299" t="s">
        <v>44</v>
      </c>
      <c r="O157" s="294" t="s">
        <v>1250</v>
      </c>
    </row>
    <row r="158" s="159" customFormat="1" customHeight="1" spans="1:15">
      <c r="A158" s="295">
        <v>5</v>
      </c>
      <c r="B158" s="294" t="s">
        <v>1251</v>
      </c>
      <c r="C158" s="299" t="s">
        <v>384</v>
      </c>
      <c r="D158" s="298">
        <v>1</v>
      </c>
      <c r="E158" s="294">
        <v>200</v>
      </c>
      <c r="F158" s="294">
        <v>150</v>
      </c>
      <c r="G158" s="294">
        <f t="shared" si="14"/>
        <v>50</v>
      </c>
      <c r="H158" s="294" t="s">
        <v>663</v>
      </c>
      <c r="I158" s="299">
        <v>0</v>
      </c>
      <c r="J158" s="299" t="s">
        <v>44</v>
      </c>
      <c r="K158" s="299">
        <v>0</v>
      </c>
      <c r="L158" s="299" t="s">
        <v>44</v>
      </c>
      <c r="M158" s="299">
        <v>50</v>
      </c>
      <c r="N158" s="299" t="s">
        <v>663</v>
      </c>
      <c r="O158" s="294" t="s">
        <v>1252</v>
      </c>
    </row>
    <row r="159" s="159" customFormat="1" customHeight="1" spans="1:15">
      <c r="A159" s="295">
        <v>6</v>
      </c>
      <c r="B159" s="294" t="s">
        <v>1253</v>
      </c>
      <c r="C159" s="299" t="s">
        <v>384</v>
      </c>
      <c r="D159" s="298">
        <v>1</v>
      </c>
      <c r="E159" s="294">
        <v>200</v>
      </c>
      <c r="F159" s="294">
        <v>200</v>
      </c>
      <c r="G159" s="294">
        <f t="shared" si="14"/>
        <v>0</v>
      </c>
      <c r="H159" s="299" t="s">
        <v>854</v>
      </c>
      <c r="I159" s="299">
        <v>0</v>
      </c>
      <c r="J159" s="299" t="s">
        <v>44</v>
      </c>
      <c r="K159" s="299">
        <v>0</v>
      </c>
      <c r="L159" s="299" t="s">
        <v>44</v>
      </c>
      <c r="M159" s="299">
        <v>0</v>
      </c>
      <c r="N159" s="299" t="s">
        <v>44</v>
      </c>
      <c r="O159" s="294" t="s">
        <v>74</v>
      </c>
    </row>
    <row r="160" s="159" customFormat="1" customHeight="1" spans="1:15">
      <c r="A160" s="295">
        <v>7</v>
      </c>
      <c r="B160" s="294" t="s">
        <v>1254</v>
      </c>
      <c r="C160" s="299" t="s">
        <v>384</v>
      </c>
      <c r="D160" s="295">
        <v>1</v>
      </c>
      <c r="E160" s="294">
        <v>6</v>
      </c>
      <c r="F160" s="294">
        <v>6</v>
      </c>
      <c r="G160" s="294">
        <f t="shared" si="14"/>
        <v>6</v>
      </c>
      <c r="H160" s="299" t="s">
        <v>253</v>
      </c>
      <c r="I160" s="299">
        <v>0</v>
      </c>
      <c r="J160" s="299" t="s">
        <v>44</v>
      </c>
      <c r="K160" s="299">
        <v>0</v>
      </c>
      <c r="L160" s="299" t="s">
        <v>44</v>
      </c>
      <c r="M160" s="299">
        <v>6</v>
      </c>
      <c r="N160" s="299" t="s">
        <v>253</v>
      </c>
      <c r="O160" s="294" t="s">
        <v>74</v>
      </c>
    </row>
    <row r="161" s="159" customFormat="1" customHeight="1" spans="1:15">
      <c r="A161" s="295">
        <v>8</v>
      </c>
      <c r="B161" s="294" t="s">
        <v>1255</v>
      </c>
      <c r="C161" s="294" t="s">
        <v>384</v>
      </c>
      <c r="D161" s="295">
        <v>1</v>
      </c>
      <c r="E161" s="294">
        <v>75.54</v>
      </c>
      <c r="F161" s="294">
        <v>30.22</v>
      </c>
      <c r="G161" s="294">
        <f t="shared" si="14"/>
        <v>30.22</v>
      </c>
      <c r="H161" s="299" t="s">
        <v>1256</v>
      </c>
      <c r="I161" s="299">
        <v>0</v>
      </c>
      <c r="J161" s="299" t="s">
        <v>44</v>
      </c>
      <c r="K161" s="294">
        <v>30.22</v>
      </c>
      <c r="L161" s="299" t="s">
        <v>1256</v>
      </c>
      <c r="M161" s="299">
        <v>0</v>
      </c>
      <c r="N161" s="299" t="s">
        <v>44</v>
      </c>
      <c r="O161" s="294" t="s">
        <v>74</v>
      </c>
    </row>
    <row r="162" s="287" customFormat="1" customHeight="1" spans="1:15">
      <c r="A162" s="295">
        <v>9</v>
      </c>
      <c r="B162" s="294" t="s">
        <v>1257</v>
      </c>
      <c r="C162" s="294" t="s">
        <v>384</v>
      </c>
      <c r="D162" s="295">
        <v>1</v>
      </c>
      <c r="E162" s="294">
        <v>500</v>
      </c>
      <c r="F162" s="299">
        <v>300</v>
      </c>
      <c r="G162" s="294">
        <f t="shared" si="14"/>
        <v>0</v>
      </c>
      <c r="H162" s="294" t="s">
        <v>937</v>
      </c>
      <c r="I162" s="294">
        <v>0</v>
      </c>
      <c r="J162" s="294" t="s">
        <v>44</v>
      </c>
      <c r="K162" s="294">
        <v>0</v>
      </c>
      <c r="L162" s="294" t="s">
        <v>44</v>
      </c>
      <c r="M162" s="294">
        <v>0</v>
      </c>
      <c r="N162" s="294" t="s">
        <v>44</v>
      </c>
      <c r="O162" s="294" t="s">
        <v>74</v>
      </c>
    </row>
    <row r="163" s="159" customFormat="1" customHeight="1" spans="1:15">
      <c r="A163" s="295"/>
      <c r="B163" s="297" t="s">
        <v>1258</v>
      </c>
      <c r="C163" s="294"/>
      <c r="D163" s="295"/>
      <c r="E163" s="127">
        <f>SUM(E164:E181)</f>
        <v>1274</v>
      </c>
      <c r="F163" s="127">
        <f t="shared" ref="F163:M163" si="15">SUM(F164:F181)</f>
        <v>907</v>
      </c>
      <c r="G163" s="127">
        <f t="shared" si="15"/>
        <v>0</v>
      </c>
      <c r="H163" s="294"/>
      <c r="I163" s="294">
        <f t="shared" si="15"/>
        <v>0</v>
      </c>
      <c r="J163" s="294"/>
      <c r="K163" s="294">
        <f t="shared" si="15"/>
        <v>0</v>
      </c>
      <c r="L163" s="294"/>
      <c r="M163" s="294">
        <f t="shared" si="15"/>
        <v>0</v>
      </c>
      <c r="N163" s="294"/>
      <c r="O163" s="294"/>
    </row>
    <row r="164" s="159" customFormat="1" customHeight="1" spans="1:15">
      <c r="A164" s="295">
        <v>1</v>
      </c>
      <c r="B164" s="294" t="s">
        <v>1244</v>
      </c>
      <c r="C164" s="299" t="s">
        <v>384</v>
      </c>
      <c r="D164" s="295">
        <v>1</v>
      </c>
      <c r="E164" s="294">
        <v>60</v>
      </c>
      <c r="F164" s="294">
        <v>60</v>
      </c>
      <c r="G164" s="294">
        <f t="shared" ref="G164:G179" si="16">I164+K164+M164</f>
        <v>0</v>
      </c>
      <c r="H164" s="299" t="s">
        <v>44</v>
      </c>
      <c r="I164" s="299">
        <v>0</v>
      </c>
      <c r="J164" s="299" t="s">
        <v>44</v>
      </c>
      <c r="K164" s="299">
        <v>0</v>
      </c>
      <c r="L164" s="299" t="s">
        <v>44</v>
      </c>
      <c r="M164" s="299">
        <v>0</v>
      </c>
      <c r="N164" s="299" t="s">
        <v>44</v>
      </c>
      <c r="O164" s="294" t="s">
        <v>695</v>
      </c>
    </row>
    <row r="165" s="159" customFormat="1" customHeight="1" spans="1:15">
      <c r="A165" s="295">
        <v>2</v>
      </c>
      <c r="B165" s="294" t="s">
        <v>1249</v>
      </c>
      <c r="C165" s="299" t="s">
        <v>384</v>
      </c>
      <c r="D165" s="295">
        <v>1</v>
      </c>
      <c r="E165" s="294">
        <v>30</v>
      </c>
      <c r="F165" s="294">
        <v>30</v>
      </c>
      <c r="G165" s="294">
        <f t="shared" si="16"/>
        <v>0</v>
      </c>
      <c r="H165" s="299" t="s">
        <v>44</v>
      </c>
      <c r="I165" s="299">
        <v>0</v>
      </c>
      <c r="J165" s="299" t="s">
        <v>44</v>
      </c>
      <c r="K165" s="299">
        <v>0</v>
      </c>
      <c r="L165" s="299" t="s">
        <v>44</v>
      </c>
      <c r="M165" s="299">
        <v>0</v>
      </c>
      <c r="N165" s="299" t="s">
        <v>44</v>
      </c>
      <c r="O165" s="294" t="s">
        <v>695</v>
      </c>
    </row>
    <row r="166" s="159" customFormat="1" customHeight="1" spans="1:15">
      <c r="A166" s="295">
        <v>3</v>
      </c>
      <c r="B166" s="294" t="s">
        <v>1259</v>
      </c>
      <c r="C166" s="299" t="s">
        <v>384</v>
      </c>
      <c r="D166" s="295">
        <v>1</v>
      </c>
      <c r="E166" s="294">
        <v>70</v>
      </c>
      <c r="F166" s="294">
        <v>70</v>
      </c>
      <c r="G166" s="294">
        <f t="shared" si="16"/>
        <v>0</v>
      </c>
      <c r="H166" s="299" t="s">
        <v>854</v>
      </c>
      <c r="I166" s="299">
        <v>0</v>
      </c>
      <c r="J166" s="299" t="s">
        <v>44</v>
      </c>
      <c r="K166" s="299">
        <v>0</v>
      </c>
      <c r="L166" s="299" t="s">
        <v>44</v>
      </c>
      <c r="M166" s="299">
        <v>0</v>
      </c>
      <c r="N166" s="299" t="s">
        <v>854</v>
      </c>
      <c r="O166" s="294" t="s">
        <v>695</v>
      </c>
    </row>
    <row r="167" s="159" customFormat="1" customHeight="1" spans="1:15">
      <c r="A167" s="295">
        <v>4</v>
      </c>
      <c r="B167" s="294" t="s">
        <v>1260</v>
      </c>
      <c r="C167" s="299" t="s">
        <v>384</v>
      </c>
      <c r="D167" s="295">
        <v>1</v>
      </c>
      <c r="E167" s="294">
        <v>50</v>
      </c>
      <c r="F167" s="294">
        <v>25</v>
      </c>
      <c r="G167" s="294">
        <f t="shared" si="16"/>
        <v>0</v>
      </c>
      <c r="H167" s="299" t="s">
        <v>854</v>
      </c>
      <c r="I167" s="299">
        <v>0</v>
      </c>
      <c r="J167" s="299" t="s">
        <v>44</v>
      </c>
      <c r="K167" s="299">
        <v>0</v>
      </c>
      <c r="L167" s="299" t="s">
        <v>44</v>
      </c>
      <c r="M167" s="299">
        <v>0</v>
      </c>
      <c r="N167" s="299" t="s">
        <v>854</v>
      </c>
      <c r="O167" s="294" t="s">
        <v>695</v>
      </c>
    </row>
    <row r="168" s="159" customFormat="1" customHeight="1" spans="1:15">
      <c r="A168" s="295">
        <v>5</v>
      </c>
      <c r="B168" s="294" t="s">
        <v>1261</v>
      </c>
      <c r="C168" s="299" t="s">
        <v>384</v>
      </c>
      <c r="D168" s="295">
        <v>1</v>
      </c>
      <c r="E168" s="294">
        <v>60</v>
      </c>
      <c r="F168" s="294">
        <v>60</v>
      </c>
      <c r="G168" s="294">
        <f t="shared" si="16"/>
        <v>0</v>
      </c>
      <c r="H168" s="299" t="s">
        <v>854</v>
      </c>
      <c r="I168" s="299">
        <v>0</v>
      </c>
      <c r="J168" s="299" t="s">
        <v>44</v>
      </c>
      <c r="K168" s="299">
        <v>0</v>
      </c>
      <c r="L168" s="299" t="s">
        <v>44</v>
      </c>
      <c r="M168" s="299">
        <v>0</v>
      </c>
      <c r="N168" s="299" t="s">
        <v>854</v>
      </c>
      <c r="O168" s="294" t="s">
        <v>695</v>
      </c>
    </row>
    <row r="169" s="159" customFormat="1" customHeight="1" spans="1:15">
      <c r="A169" s="295">
        <v>6</v>
      </c>
      <c r="B169" s="294" t="s">
        <v>1262</v>
      </c>
      <c r="C169" s="299" t="s">
        <v>384</v>
      </c>
      <c r="D169" s="295">
        <v>1</v>
      </c>
      <c r="E169" s="294">
        <v>30</v>
      </c>
      <c r="F169" s="294">
        <v>30</v>
      </c>
      <c r="G169" s="294">
        <f t="shared" si="16"/>
        <v>0</v>
      </c>
      <c r="H169" s="299" t="s">
        <v>709</v>
      </c>
      <c r="I169" s="299">
        <v>0</v>
      </c>
      <c r="J169" s="299" t="s">
        <v>44</v>
      </c>
      <c r="K169" s="299">
        <v>0</v>
      </c>
      <c r="L169" s="299" t="s">
        <v>44</v>
      </c>
      <c r="M169" s="299">
        <v>0</v>
      </c>
      <c r="N169" s="299" t="s">
        <v>709</v>
      </c>
      <c r="O169" s="294" t="s">
        <v>695</v>
      </c>
    </row>
    <row r="170" s="159" customFormat="1" customHeight="1" spans="1:15">
      <c r="A170" s="295">
        <v>7</v>
      </c>
      <c r="B170" s="294" t="s">
        <v>1263</v>
      </c>
      <c r="C170" s="299" t="s">
        <v>384</v>
      </c>
      <c r="D170" s="295">
        <v>1</v>
      </c>
      <c r="E170" s="294">
        <v>10</v>
      </c>
      <c r="F170" s="294">
        <v>10</v>
      </c>
      <c r="G170" s="294">
        <f t="shared" si="16"/>
        <v>0</v>
      </c>
      <c r="H170" s="299" t="s">
        <v>709</v>
      </c>
      <c r="I170" s="299">
        <v>0</v>
      </c>
      <c r="J170" s="299" t="s">
        <v>44</v>
      </c>
      <c r="K170" s="299">
        <v>0</v>
      </c>
      <c r="L170" s="299" t="s">
        <v>44</v>
      </c>
      <c r="M170" s="299">
        <v>0</v>
      </c>
      <c r="N170" s="299" t="s">
        <v>709</v>
      </c>
      <c r="O170" s="294" t="s">
        <v>695</v>
      </c>
    </row>
    <row r="171" s="159" customFormat="1" customHeight="1" spans="1:15">
      <c r="A171" s="295">
        <v>8</v>
      </c>
      <c r="B171" s="294" t="s">
        <v>1264</v>
      </c>
      <c r="C171" s="299" t="s">
        <v>384</v>
      </c>
      <c r="D171" s="295">
        <v>1</v>
      </c>
      <c r="E171" s="294">
        <v>10</v>
      </c>
      <c r="F171" s="294">
        <v>10</v>
      </c>
      <c r="G171" s="294">
        <f t="shared" si="16"/>
        <v>0</v>
      </c>
      <c r="H171" s="299" t="s">
        <v>709</v>
      </c>
      <c r="I171" s="299">
        <v>0</v>
      </c>
      <c r="J171" s="299" t="s">
        <v>44</v>
      </c>
      <c r="K171" s="299">
        <v>0</v>
      </c>
      <c r="L171" s="299" t="s">
        <v>44</v>
      </c>
      <c r="M171" s="299">
        <v>0</v>
      </c>
      <c r="N171" s="299" t="s">
        <v>709</v>
      </c>
      <c r="O171" s="294" t="s">
        <v>695</v>
      </c>
    </row>
    <row r="172" s="159" customFormat="1" customHeight="1" spans="1:15">
      <c r="A172" s="295">
        <v>9</v>
      </c>
      <c r="B172" s="294" t="s">
        <v>1265</v>
      </c>
      <c r="C172" s="299" t="s">
        <v>384</v>
      </c>
      <c r="D172" s="295">
        <v>1</v>
      </c>
      <c r="E172" s="294">
        <v>10</v>
      </c>
      <c r="F172" s="294">
        <v>10</v>
      </c>
      <c r="G172" s="294">
        <f t="shared" si="16"/>
        <v>0</v>
      </c>
      <c r="H172" s="299" t="s">
        <v>709</v>
      </c>
      <c r="I172" s="299">
        <v>0</v>
      </c>
      <c r="J172" s="299" t="s">
        <v>44</v>
      </c>
      <c r="K172" s="299">
        <v>0</v>
      </c>
      <c r="L172" s="299" t="s">
        <v>44</v>
      </c>
      <c r="M172" s="299">
        <v>0</v>
      </c>
      <c r="N172" s="299" t="s">
        <v>709</v>
      </c>
      <c r="O172" s="294" t="s">
        <v>695</v>
      </c>
    </row>
    <row r="173" s="159" customFormat="1" customHeight="1" spans="1:15">
      <c r="A173" s="295">
        <v>10</v>
      </c>
      <c r="B173" s="294" t="s">
        <v>1266</v>
      </c>
      <c r="C173" s="299" t="s">
        <v>384</v>
      </c>
      <c r="D173" s="295">
        <v>1</v>
      </c>
      <c r="E173" s="294">
        <v>12</v>
      </c>
      <c r="F173" s="294">
        <v>12</v>
      </c>
      <c r="G173" s="294">
        <f t="shared" si="16"/>
        <v>0</v>
      </c>
      <c r="H173" s="299" t="s">
        <v>709</v>
      </c>
      <c r="I173" s="299">
        <v>0</v>
      </c>
      <c r="J173" s="299" t="s">
        <v>44</v>
      </c>
      <c r="K173" s="299">
        <v>0</v>
      </c>
      <c r="L173" s="299" t="s">
        <v>44</v>
      </c>
      <c r="M173" s="299">
        <v>0</v>
      </c>
      <c r="N173" s="299" t="s">
        <v>709</v>
      </c>
      <c r="O173" s="294" t="s">
        <v>695</v>
      </c>
    </row>
    <row r="174" s="159" customFormat="1" customHeight="1" spans="1:15">
      <c r="A174" s="295">
        <v>11</v>
      </c>
      <c r="B174" s="294" t="s">
        <v>1267</v>
      </c>
      <c r="C174" s="299" t="s">
        <v>384</v>
      </c>
      <c r="D174" s="295">
        <v>1</v>
      </c>
      <c r="E174" s="294">
        <v>10</v>
      </c>
      <c r="F174" s="294">
        <v>10</v>
      </c>
      <c r="G174" s="294">
        <f t="shared" si="16"/>
        <v>0</v>
      </c>
      <c r="H174" s="299" t="s">
        <v>854</v>
      </c>
      <c r="I174" s="299">
        <v>0</v>
      </c>
      <c r="J174" s="299" t="s">
        <v>44</v>
      </c>
      <c r="K174" s="299">
        <v>0</v>
      </c>
      <c r="L174" s="299" t="s">
        <v>44</v>
      </c>
      <c r="M174" s="299">
        <v>0</v>
      </c>
      <c r="N174" s="299" t="s">
        <v>854</v>
      </c>
      <c r="O174" s="294" t="s">
        <v>695</v>
      </c>
    </row>
    <row r="175" s="159" customFormat="1" customHeight="1" spans="1:15">
      <c r="A175" s="295">
        <v>12</v>
      </c>
      <c r="B175" s="294" t="s">
        <v>1268</v>
      </c>
      <c r="C175" s="299" t="s">
        <v>384</v>
      </c>
      <c r="D175" s="295">
        <v>1</v>
      </c>
      <c r="E175" s="294">
        <v>10</v>
      </c>
      <c r="F175" s="294">
        <v>10</v>
      </c>
      <c r="G175" s="294">
        <f t="shared" si="16"/>
        <v>0</v>
      </c>
      <c r="H175" s="299" t="s">
        <v>709</v>
      </c>
      <c r="I175" s="299">
        <v>0</v>
      </c>
      <c r="J175" s="299" t="s">
        <v>44</v>
      </c>
      <c r="K175" s="299">
        <v>0</v>
      </c>
      <c r="L175" s="299" t="s">
        <v>44</v>
      </c>
      <c r="M175" s="299">
        <v>0</v>
      </c>
      <c r="N175" s="299" t="s">
        <v>709</v>
      </c>
      <c r="O175" s="294" t="s">
        <v>695</v>
      </c>
    </row>
    <row r="176" s="159" customFormat="1" customHeight="1" spans="1:15">
      <c r="A176" s="295">
        <v>13</v>
      </c>
      <c r="B176" s="294" t="s">
        <v>1269</v>
      </c>
      <c r="C176" s="299" t="s">
        <v>384</v>
      </c>
      <c r="D176" s="295">
        <v>1</v>
      </c>
      <c r="E176" s="294">
        <v>95</v>
      </c>
      <c r="F176" s="294">
        <v>95</v>
      </c>
      <c r="G176" s="294">
        <f t="shared" si="16"/>
        <v>0</v>
      </c>
      <c r="H176" s="299" t="s">
        <v>854</v>
      </c>
      <c r="I176" s="299">
        <v>0</v>
      </c>
      <c r="J176" s="299" t="s">
        <v>44</v>
      </c>
      <c r="K176" s="299">
        <v>0</v>
      </c>
      <c r="L176" s="299" t="s">
        <v>44</v>
      </c>
      <c r="M176" s="299">
        <v>0</v>
      </c>
      <c r="N176" s="299" t="s">
        <v>854</v>
      </c>
      <c r="O176" s="294" t="s">
        <v>1270</v>
      </c>
    </row>
    <row r="177" s="159" customFormat="1" customHeight="1" spans="1:15">
      <c r="A177" s="295">
        <v>14</v>
      </c>
      <c r="B177" s="294" t="s">
        <v>1271</v>
      </c>
      <c r="C177" s="299" t="s">
        <v>384</v>
      </c>
      <c r="D177" s="295">
        <v>1</v>
      </c>
      <c r="E177" s="294">
        <v>15</v>
      </c>
      <c r="F177" s="294">
        <v>15</v>
      </c>
      <c r="G177" s="294">
        <f t="shared" si="16"/>
        <v>0</v>
      </c>
      <c r="H177" s="299" t="s">
        <v>709</v>
      </c>
      <c r="I177" s="299">
        <v>0</v>
      </c>
      <c r="J177" s="299" t="s">
        <v>44</v>
      </c>
      <c r="K177" s="299">
        <v>0</v>
      </c>
      <c r="L177" s="299" t="s">
        <v>44</v>
      </c>
      <c r="M177" s="299">
        <v>0</v>
      </c>
      <c r="N177" s="299" t="s">
        <v>709</v>
      </c>
      <c r="O177" s="294" t="s">
        <v>695</v>
      </c>
    </row>
    <row r="178" s="159" customFormat="1" customHeight="1" spans="1:15">
      <c r="A178" s="295">
        <v>15</v>
      </c>
      <c r="B178" s="294" t="s">
        <v>1272</v>
      </c>
      <c r="C178" s="299" t="s">
        <v>384</v>
      </c>
      <c r="D178" s="295">
        <v>1</v>
      </c>
      <c r="E178" s="294">
        <v>60</v>
      </c>
      <c r="F178" s="294">
        <v>30</v>
      </c>
      <c r="G178" s="294">
        <f t="shared" si="16"/>
        <v>0</v>
      </c>
      <c r="H178" s="299" t="s">
        <v>709</v>
      </c>
      <c r="I178" s="299">
        <v>0</v>
      </c>
      <c r="J178" s="299" t="s">
        <v>44</v>
      </c>
      <c r="K178" s="299">
        <v>0</v>
      </c>
      <c r="L178" s="299" t="s">
        <v>44</v>
      </c>
      <c r="M178" s="299">
        <v>0</v>
      </c>
      <c r="N178" s="299" t="s">
        <v>709</v>
      </c>
      <c r="O178" s="294" t="s">
        <v>1273</v>
      </c>
    </row>
    <row r="179" s="287" customFormat="1" customHeight="1" spans="1:35">
      <c r="A179" s="295">
        <v>16</v>
      </c>
      <c r="B179" s="294" t="s">
        <v>1257</v>
      </c>
      <c r="C179" s="294" t="s">
        <v>384</v>
      </c>
      <c r="D179" s="295">
        <v>1</v>
      </c>
      <c r="E179" s="294">
        <v>612</v>
      </c>
      <c r="F179" s="299">
        <v>300</v>
      </c>
      <c r="G179" s="299">
        <f t="shared" si="16"/>
        <v>0</v>
      </c>
      <c r="H179" s="294" t="s">
        <v>937</v>
      </c>
      <c r="I179" s="294">
        <v>0</v>
      </c>
      <c r="J179" s="294" t="s">
        <v>44</v>
      </c>
      <c r="K179" s="294">
        <v>0</v>
      </c>
      <c r="L179" s="294" t="s">
        <v>44</v>
      </c>
      <c r="M179" s="294">
        <v>0</v>
      </c>
      <c r="N179" s="294" t="s">
        <v>44</v>
      </c>
      <c r="O179" s="294" t="s">
        <v>1274</v>
      </c>
      <c r="P179" s="159"/>
      <c r="Q179" s="159"/>
      <c r="R179" s="159"/>
      <c r="S179" s="159"/>
      <c r="T179" s="159"/>
      <c r="U179" s="159"/>
      <c r="V179" s="159"/>
      <c r="W179" s="159"/>
      <c r="X179" s="159"/>
      <c r="Y179" s="159"/>
      <c r="Z179" s="159"/>
      <c r="AA179" s="159"/>
      <c r="AB179" s="159"/>
      <c r="AC179" s="159"/>
      <c r="AD179" s="159"/>
      <c r="AE179" s="159"/>
      <c r="AF179" s="159"/>
      <c r="AG179" s="159"/>
      <c r="AH179" s="159"/>
      <c r="AI179" s="159"/>
    </row>
    <row r="180" s="287" customFormat="1" customHeight="1" spans="1:35">
      <c r="A180" s="295">
        <v>17</v>
      </c>
      <c r="B180" s="294" t="s">
        <v>1275</v>
      </c>
      <c r="C180" s="294" t="s">
        <v>384</v>
      </c>
      <c r="D180" s="295">
        <v>1</v>
      </c>
      <c r="E180" s="294">
        <v>95</v>
      </c>
      <c r="F180" s="299">
        <v>95</v>
      </c>
      <c r="G180" s="299">
        <v>0</v>
      </c>
      <c r="H180" s="294" t="s">
        <v>697</v>
      </c>
      <c r="I180" s="294">
        <v>0</v>
      </c>
      <c r="J180" s="294"/>
      <c r="K180" s="294">
        <v>0</v>
      </c>
      <c r="L180" s="294"/>
      <c r="M180" s="294">
        <v>0</v>
      </c>
      <c r="N180" s="294"/>
      <c r="O180" s="294" t="s">
        <v>1276</v>
      </c>
      <c r="P180" s="159"/>
      <c r="Q180" s="159"/>
      <c r="R180" s="159"/>
      <c r="S180" s="159"/>
      <c r="T180" s="159"/>
      <c r="U180" s="159"/>
      <c r="V180" s="159"/>
      <c r="W180" s="159"/>
      <c r="X180" s="159"/>
      <c r="Y180" s="159"/>
      <c r="Z180" s="159"/>
      <c r="AA180" s="159"/>
      <c r="AB180" s="159"/>
      <c r="AC180" s="159"/>
      <c r="AD180" s="159"/>
      <c r="AE180" s="159"/>
      <c r="AF180" s="159"/>
      <c r="AG180" s="159"/>
      <c r="AH180" s="159"/>
      <c r="AI180" s="159"/>
    </row>
    <row r="181" s="287" customFormat="1" customHeight="1" spans="1:35">
      <c r="A181" s="295">
        <v>18</v>
      </c>
      <c r="B181" s="294" t="s">
        <v>1277</v>
      </c>
      <c r="C181" s="294" t="s">
        <v>384</v>
      </c>
      <c r="D181" s="295">
        <v>1</v>
      </c>
      <c r="E181" s="294">
        <v>35</v>
      </c>
      <c r="F181" s="299">
        <v>35</v>
      </c>
      <c r="G181" s="299">
        <v>0</v>
      </c>
      <c r="H181" s="294" t="s">
        <v>697</v>
      </c>
      <c r="I181" s="294">
        <v>0</v>
      </c>
      <c r="J181" s="294"/>
      <c r="K181" s="294">
        <v>0</v>
      </c>
      <c r="L181" s="294"/>
      <c r="M181" s="294">
        <v>0</v>
      </c>
      <c r="N181" s="294"/>
      <c r="O181" s="294"/>
      <c r="P181" s="159"/>
      <c r="Q181" s="159"/>
      <c r="R181" s="159"/>
      <c r="S181" s="159"/>
      <c r="T181" s="159"/>
      <c r="U181" s="159"/>
      <c r="V181" s="159"/>
      <c r="W181" s="159"/>
      <c r="X181" s="159"/>
      <c r="Y181" s="159"/>
      <c r="Z181" s="159"/>
      <c r="AA181" s="159"/>
      <c r="AB181" s="159"/>
      <c r="AC181" s="159"/>
      <c r="AD181" s="159"/>
      <c r="AE181" s="159"/>
      <c r="AF181" s="159"/>
      <c r="AG181" s="159"/>
      <c r="AH181" s="159"/>
      <c r="AI181" s="159"/>
    </row>
    <row r="182" s="159" customFormat="1" customHeight="1" spans="1:15">
      <c r="A182" s="295"/>
      <c r="B182" s="297" t="s">
        <v>30</v>
      </c>
      <c r="C182" s="294"/>
      <c r="D182" s="295"/>
      <c r="E182" s="127">
        <f>E183+E202</f>
        <v>3355.89</v>
      </c>
      <c r="F182" s="127">
        <f>F183+F202</f>
        <v>2439.99</v>
      </c>
      <c r="G182" s="127">
        <f>G183+G202</f>
        <v>466.6</v>
      </c>
      <c r="H182" s="294"/>
      <c r="I182" s="294">
        <f>I183+I202</f>
        <v>20</v>
      </c>
      <c r="J182" s="294"/>
      <c r="K182" s="294">
        <f>K183+K202</f>
        <v>150</v>
      </c>
      <c r="L182" s="294"/>
      <c r="M182" s="294">
        <f>M183+M202</f>
        <v>296.6</v>
      </c>
      <c r="N182" s="294"/>
      <c r="O182" s="294"/>
    </row>
    <row r="183" s="159" customFormat="1" customHeight="1" spans="1:15">
      <c r="A183" s="295"/>
      <c r="B183" s="297" t="s">
        <v>1278</v>
      </c>
      <c r="C183" s="294"/>
      <c r="D183" s="295"/>
      <c r="E183" s="127">
        <f>SUM(E184:E201)</f>
        <v>1714.89</v>
      </c>
      <c r="F183" s="127">
        <f>SUM(F184:F201)</f>
        <v>998.99</v>
      </c>
      <c r="G183" s="127">
        <f>SUM(G184:G201)</f>
        <v>466.6</v>
      </c>
      <c r="H183" s="294"/>
      <c r="I183" s="294">
        <f>SUM(I184:I201)</f>
        <v>20</v>
      </c>
      <c r="J183" s="294"/>
      <c r="K183" s="294">
        <f>SUM(K184:K201)</f>
        <v>150</v>
      </c>
      <c r="L183" s="294"/>
      <c r="M183" s="294">
        <f>SUM(M184:M201)</f>
        <v>296.6</v>
      </c>
      <c r="N183" s="294"/>
      <c r="O183" s="294"/>
    </row>
    <row r="184" s="159" customFormat="1" customHeight="1" spans="1:15">
      <c r="A184" s="295">
        <v>1</v>
      </c>
      <c r="B184" s="294" t="s">
        <v>1279</v>
      </c>
      <c r="C184" s="294" t="s">
        <v>384</v>
      </c>
      <c r="D184" s="295">
        <v>1</v>
      </c>
      <c r="E184" s="294">
        <v>51.39</v>
      </c>
      <c r="F184" s="294">
        <v>5.14</v>
      </c>
      <c r="G184" s="294">
        <f>I184+K184+M184</f>
        <v>0</v>
      </c>
      <c r="H184" s="294" t="s">
        <v>1280</v>
      </c>
      <c r="I184" s="299">
        <v>0</v>
      </c>
      <c r="J184" s="299" t="s">
        <v>702</v>
      </c>
      <c r="K184" s="299">
        <v>0</v>
      </c>
      <c r="L184" s="299" t="s">
        <v>702</v>
      </c>
      <c r="M184" s="299">
        <v>0</v>
      </c>
      <c r="N184" s="299" t="s">
        <v>702</v>
      </c>
      <c r="O184" s="294" t="s">
        <v>74</v>
      </c>
    </row>
    <row r="185" s="159" customFormat="1" customHeight="1" spans="1:15">
      <c r="A185" s="295">
        <v>2</v>
      </c>
      <c r="B185" s="294" t="s">
        <v>1281</v>
      </c>
      <c r="C185" s="299" t="s">
        <v>384</v>
      </c>
      <c r="D185" s="295">
        <v>1</v>
      </c>
      <c r="E185" s="294">
        <v>66</v>
      </c>
      <c r="F185" s="294">
        <v>6.6</v>
      </c>
      <c r="G185" s="294">
        <f t="shared" ref="G185:G201" si="17">I185+K185+M185</f>
        <v>6.6</v>
      </c>
      <c r="H185" s="299" t="s">
        <v>1282</v>
      </c>
      <c r="I185" s="299">
        <v>0</v>
      </c>
      <c r="J185" s="299" t="s">
        <v>44</v>
      </c>
      <c r="K185" s="299">
        <v>0</v>
      </c>
      <c r="L185" s="299" t="s">
        <v>44</v>
      </c>
      <c r="M185" s="299">
        <v>6.6</v>
      </c>
      <c r="N185" s="299" t="s">
        <v>1282</v>
      </c>
      <c r="O185" s="294" t="s">
        <v>74</v>
      </c>
    </row>
    <row r="186" s="159" customFormat="1" customHeight="1" spans="1:15">
      <c r="A186" s="295">
        <v>3</v>
      </c>
      <c r="B186" s="294" t="s">
        <v>1283</v>
      </c>
      <c r="C186" s="294" t="s">
        <v>384</v>
      </c>
      <c r="D186" s="295">
        <v>1</v>
      </c>
      <c r="E186" s="294">
        <v>200</v>
      </c>
      <c r="F186" s="294">
        <v>100</v>
      </c>
      <c r="G186" s="294">
        <f t="shared" si="17"/>
        <v>0</v>
      </c>
      <c r="H186" s="294" t="s">
        <v>697</v>
      </c>
      <c r="I186" s="299">
        <v>0</v>
      </c>
      <c r="J186" s="299" t="s">
        <v>44</v>
      </c>
      <c r="K186" s="299">
        <v>0</v>
      </c>
      <c r="L186" s="294" t="s">
        <v>712</v>
      </c>
      <c r="M186" s="299">
        <v>0</v>
      </c>
      <c r="N186" s="299" t="s">
        <v>697</v>
      </c>
      <c r="O186" s="294" t="s">
        <v>74</v>
      </c>
    </row>
    <row r="187" s="159" customFormat="1" customHeight="1" spans="1:15">
      <c r="A187" s="295">
        <v>4</v>
      </c>
      <c r="B187" s="304" t="s">
        <v>1284</v>
      </c>
      <c r="C187" s="304" t="s">
        <v>384</v>
      </c>
      <c r="D187" s="305">
        <v>1</v>
      </c>
      <c r="E187" s="304">
        <v>30</v>
      </c>
      <c r="F187" s="294">
        <v>10</v>
      </c>
      <c r="G187" s="294">
        <f t="shared" si="17"/>
        <v>0</v>
      </c>
      <c r="H187" s="299" t="s">
        <v>44</v>
      </c>
      <c r="I187" s="299">
        <v>0</v>
      </c>
      <c r="J187" s="299" t="s">
        <v>44</v>
      </c>
      <c r="K187" s="299">
        <v>0</v>
      </c>
      <c r="L187" s="299" t="s">
        <v>44</v>
      </c>
      <c r="M187" s="299">
        <v>0</v>
      </c>
      <c r="N187" s="299" t="s">
        <v>44</v>
      </c>
      <c r="O187" s="294" t="s">
        <v>74</v>
      </c>
    </row>
    <row r="188" s="159" customFormat="1" customHeight="1" spans="1:15">
      <c r="A188" s="295">
        <v>5</v>
      </c>
      <c r="B188" s="294" t="s">
        <v>1285</v>
      </c>
      <c r="C188" s="294" t="s">
        <v>384</v>
      </c>
      <c r="D188" s="295">
        <v>1</v>
      </c>
      <c r="E188" s="294">
        <v>95</v>
      </c>
      <c r="F188" s="294">
        <v>25</v>
      </c>
      <c r="G188" s="294">
        <f t="shared" si="17"/>
        <v>0</v>
      </c>
      <c r="H188" s="294" t="s">
        <v>702</v>
      </c>
      <c r="I188" s="299">
        <v>0</v>
      </c>
      <c r="J188" s="299" t="s">
        <v>44</v>
      </c>
      <c r="K188" s="299">
        <v>0</v>
      </c>
      <c r="L188" s="299" t="s">
        <v>44</v>
      </c>
      <c r="M188" s="299">
        <v>0</v>
      </c>
      <c r="N188" s="299" t="s">
        <v>44</v>
      </c>
      <c r="O188" s="294" t="s">
        <v>74</v>
      </c>
    </row>
    <row r="189" s="159" customFormat="1" customHeight="1" spans="1:15">
      <c r="A189" s="295">
        <v>6</v>
      </c>
      <c r="B189" s="294" t="s">
        <v>1286</v>
      </c>
      <c r="C189" s="294" t="s">
        <v>384</v>
      </c>
      <c r="D189" s="295">
        <v>1</v>
      </c>
      <c r="E189" s="294">
        <v>35</v>
      </c>
      <c r="F189" s="294">
        <v>35</v>
      </c>
      <c r="G189" s="294">
        <f t="shared" si="17"/>
        <v>0</v>
      </c>
      <c r="H189" s="299" t="s">
        <v>44</v>
      </c>
      <c r="I189" s="299">
        <v>0</v>
      </c>
      <c r="J189" s="299" t="s">
        <v>44</v>
      </c>
      <c r="K189" s="299">
        <v>0</v>
      </c>
      <c r="L189" s="299" t="s">
        <v>44</v>
      </c>
      <c r="M189" s="299">
        <v>0</v>
      </c>
      <c r="N189" s="299" t="s">
        <v>44</v>
      </c>
      <c r="O189" s="294" t="s">
        <v>74</v>
      </c>
    </row>
    <row r="190" s="159" customFormat="1" customHeight="1" spans="1:15">
      <c r="A190" s="295">
        <v>7</v>
      </c>
      <c r="B190" s="294" t="s">
        <v>1287</v>
      </c>
      <c r="C190" s="299" t="s">
        <v>384</v>
      </c>
      <c r="D190" s="295">
        <v>1</v>
      </c>
      <c r="E190" s="294">
        <v>95</v>
      </c>
      <c r="F190" s="294">
        <v>95</v>
      </c>
      <c r="G190" s="294">
        <f t="shared" si="17"/>
        <v>0</v>
      </c>
      <c r="H190" s="299" t="s">
        <v>44</v>
      </c>
      <c r="I190" s="299">
        <v>0</v>
      </c>
      <c r="J190" s="299" t="s">
        <v>44</v>
      </c>
      <c r="K190" s="299">
        <v>0</v>
      </c>
      <c r="L190" s="299" t="s">
        <v>44</v>
      </c>
      <c r="M190" s="299">
        <v>0</v>
      </c>
      <c r="N190" s="299" t="s">
        <v>44</v>
      </c>
      <c r="O190" s="294" t="s">
        <v>74</v>
      </c>
    </row>
    <row r="191" s="159" customFormat="1" customHeight="1" spans="1:15">
      <c r="A191" s="295">
        <v>8</v>
      </c>
      <c r="B191" s="294" t="s">
        <v>1288</v>
      </c>
      <c r="C191" s="299" t="s">
        <v>384</v>
      </c>
      <c r="D191" s="295">
        <v>1</v>
      </c>
      <c r="E191" s="294">
        <v>65</v>
      </c>
      <c r="F191" s="294">
        <v>65</v>
      </c>
      <c r="G191" s="294">
        <f t="shared" si="17"/>
        <v>0</v>
      </c>
      <c r="H191" s="294" t="s">
        <v>702</v>
      </c>
      <c r="I191" s="299">
        <v>0</v>
      </c>
      <c r="J191" s="299" t="s">
        <v>44</v>
      </c>
      <c r="K191" s="299">
        <v>0</v>
      </c>
      <c r="L191" s="299" t="s">
        <v>44</v>
      </c>
      <c r="M191" s="299">
        <v>0</v>
      </c>
      <c r="N191" s="299" t="s">
        <v>44</v>
      </c>
      <c r="O191" s="294" t="s">
        <v>74</v>
      </c>
    </row>
    <row r="192" s="159" customFormat="1" customHeight="1" spans="1:15">
      <c r="A192" s="295">
        <v>9</v>
      </c>
      <c r="B192" s="294" t="s">
        <v>1289</v>
      </c>
      <c r="C192" s="294" t="s">
        <v>384</v>
      </c>
      <c r="D192" s="295">
        <v>1</v>
      </c>
      <c r="E192" s="294">
        <v>90</v>
      </c>
      <c r="F192" s="294">
        <v>73</v>
      </c>
      <c r="G192" s="294">
        <f t="shared" si="17"/>
        <v>0</v>
      </c>
      <c r="H192" s="294" t="s">
        <v>702</v>
      </c>
      <c r="I192" s="299">
        <v>0</v>
      </c>
      <c r="J192" s="299" t="s">
        <v>44</v>
      </c>
      <c r="K192" s="299">
        <v>0</v>
      </c>
      <c r="L192" s="299" t="s">
        <v>44</v>
      </c>
      <c r="M192" s="299">
        <v>0</v>
      </c>
      <c r="N192" s="299" t="s">
        <v>44</v>
      </c>
      <c r="O192" s="294" t="s">
        <v>74</v>
      </c>
    </row>
    <row r="193" s="159" customFormat="1" customHeight="1" spans="1:15">
      <c r="A193" s="295">
        <v>10</v>
      </c>
      <c r="B193" s="294" t="s">
        <v>1290</v>
      </c>
      <c r="C193" s="294" t="s">
        <v>384</v>
      </c>
      <c r="D193" s="295">
        <v>1</v>
      </c>
      <c r="E193" s="294">
        <v>30</v>
      </c>
      <c r="F193" s="294">
        <v>8</v>
      </c>
      <c r="G193" s="294">
        <f t="shared" si="17"/>
        <v>0</v>
      </c>
      <c r="H193" s="294" t="s">
        <v>702</v>
      </c>
      <c r="I193" s="299">
        <v>0</v>
      </c>
      <c r="J193" s="299" t="s">
        <v>44</v>
      </c>
      <c r="K193" s="299">
        <v>0</v>
      </c>
      <c r="L193" s="299" t="s">
        <v>44</v>
      </c>
      <c r="M193" s="299">
        <v>0</v>
      </c>
      <c r="N193" s="299" t="s">
        <v>44</v>
      </c>
      <c r="O193" s="294" t="s">
        <v>74</v>
      </c>
    </row>
    <row r="194" s="159" customFormat="1" customHeight="1" spans="1:15">
      <c r="A194" s="295">
        <v>11</v>
      </c>
      <c r="B194" s="294" t="s">
        <v>1291</v>
      </c>
      <c r="C194" s="299" t="s">
        <v>384</v>
      </c>
      <c r="D194" s="298">
        <v>1</v>
      </c>
      <c r="E194" s="294">
        <v>550</v>
      </c>
      <c r="F194" s="294">
        <v>260</v>
      </c>
      <c r="G194" s="294">
        <f t="shared" si="17"/>
        <v>200</v>
      </c>
      <c r="H194" s="299" t="s">
        <v>670</v>
      </c>
      <c r="I194" s="299">
        <v>0</v>
      </c>
      <c r="J194" s="299" t="s">
        <v>44</v>
      </c>
      <c r="K194" s="299">
        <v>150</v>
      </c>
      <c r="L194" s="299" t="s">
        <v>1203</v>
      </c>
      <c r="M194" s="299">
        <v>50</v>
      </c>
      <c r="N194" s="299" t="s">
        <v>671</v>
      </c>
      <c r="O194" s="294" t="s">
        <v>74</v>
      </c>
    </row>
    <row r="195" s="159" customFormat="1" customHeight="1" spans="1:15">
      <c r="A195" s="295">
        <v>12</v>
      </c>
      <c r="B195" s="294" t="s">
        <v>1292</v>
      </c>
      <c r="C195" s="294" t="s">
        <v>384</v>
      </c>
      <c r="D195" s="295">
        <v>1</v>
      </c>
      <c r="E195" s="294">
        <v>95</v>
      </c>
      <c r="F195" s="294">
        <v>95</v>
      </c>
      <c r="G195" s="294">
        <f t="shared" si="17"/>
        <v>95</v>
      </c>
      <c r="H195" s="299" t="s">
        <v>1293</v>
      </c>
      <c r="I195" s="299">
        <v>0</v>
      </c>
      <c r="J195" s="299" t="s">
        <v>44</v>
      </c>
      <c r="K195" s="299">
        <v>0</v>
      </c>
      <c r="L195" s="299" t="s">
        <v>44</v>
      </c>
      <c r="M195" s="299">
        <v>95</v>
      </c>
      <c r="N195" s="299" t="s">
        <v>1293</v>
      </c>
      <c r="O195" s="294" t="s">
        <v>74</v>
      </c>
    </row>
    <row r="196" s="159" customFormat="1" customHeight="1" spans="1:15">
      <c r="A196" s="295">
        <v>13</v>
      </c>
      <c r="B196" s="294" t="s">
        <v>1294</v>
      </c>
      <c r="C196" s="294" t="s">
        <v>384</v>
      </c>
      <c r="D196" s="295">
        <v>1</v>
      </c>
      <c r="E196" s="294">
        <v>95</v>
      </c>
      <c r="F196" s="294">
        <v>95</v>
      </c>
      <c r="G196" s="294">
        <f t="shared" si="17"/>
        <v>95</v>
      </c>
      <c r="H196" s="299" t="s">
        <v>1293</v>
      </c>
      <c r="I196" s="299">
        <v>0</v>
      </c>
      <c r="J196" s="299" t="s">
        <v>44</v>
      </c>
      <c r="K196" s="299">
        <v>0</v>
      </c>
      <c r="L196" s="299" t="s">
        <v>44</v>
      </c>
      <c r="M196" s="299">
        <v>95</v>
      </c>
      <c r="N196" s="299" t="s">
        <v>1293</v>
      </c>
      <c r="O196" s="294" t="s">
        <v>74</v>
      </c>
    </row>
    <row r="197" s="159" customFormat="1" customHeight="1" spans="1:15">
      <c r="A197" s="295">
        <v>14</v>
      </c>
      <c r="B197" s="294" t="s">
        <v>1295</v>
      </c>
      <c r="C197" s="294" t="s">
        <v>384</v>
      </c>
      <c r="D197" s="295">
        <v>1</v>
      </c>
      <c r="E197" s="294">
        <v>80</v>
      </c>
      <c r="F197" s="294">
        <v>50</v>
      </c>
      <c r="G197" s="294">
        <f t="shared" si="17"/>
        <v>50</v>
      </c>
      <c r="H197" s="299" t="s">
        <v>663</v>
      </c>
      <c r="I197" s="299">
        <v>0</v>
      </c>
      <c r="J197" s="299" t="s">
        <v>44</v>
      </c>
      <c r="K197" s="299">
        <v>0</v>
      </c>
      <c r="L197" s="299" t="s">
        <v>44</v>
      </c>
      <c r="M197" s="299">
        <v>50</v>
      </c>
      <c r="N197" s="299" t="s">
        <v>663</v>
      </c>
      <c r="O197" s="294" t="s">
        <v>74</v>
      </c>
    </row>
    <row r="198" s="159" customFormat="1" customHeight="1" spans="1:15">
      <c r="A198" s="295">
        <v>15</v>
      </c>
      <c r="B198" s="294" t="s">
        <v>1295</v>
      </c>
      <c r="C198" s="294" t="s">
        <v>384</v>
      </c>
      <c r="D198" s="295">
        <v>1</v>
      </c>
      <c r="E198" s="294">
        <v>80</v>
      </c>
      <c r="F198" s="294">
        <v>30</v>
      </c>
      <c r="G198" s="294">
        <f t="shared" si="17"/>
        <v>0</v>
      </c>
      <c r="H198" s="299" t="s">
        <v>501</v>
      </c>
      <c r="I198" s="299">
        <v>0</v>
      </c>
      <c r="J198" s="299" t="s">
        <v>44</v>
      </c>
      <c r="K198" s="299">
        <v>0</v>
      </c>
      <c r="L198" s="299" t="s">
        <v>44</v>
      </c>
      <c r="M198" s="299">
        <v>0</v>
      </c>
      <c r="N198" s="299" t="s">
        <v>44</v>
      </c>
      <c r="O198" s="294" t="s">
        <v>74</v>
      </c>
    </row>
    <row r="199" s="159" customFormat="1" customHeight="1" spans="1:15">
      <c r="A199" s="295">
        <v>16</v>
      </c>
      <c r="B199" s="294" t="s">
        <v>1296</v>
      </c>
      <c r="C199" s="294" t="s">
        <v>384</v>
      </c>
      <c r="D199" s="295">
        <v>1</v>
      </c>
      <c r="E199" s="294">
        <v>35</v>
      </c>
      <c r="F199" s="294">
        <v>25</v>
      </c>
      <c r="G199" s="294">
        <f t="shared" si="17"/>
        <v>0</v>
      </c>
      <c r="H199" s="299" t="s">
        <v>697</v>
      </c>
      <c r="I199" s="299">
        <v>0</v>
      </c>
      <c r="J199" s="299" t="s">
        <v>712</v>
      </c>
      <c r="K199" s="299">
        <v>0</v>
      </c>
      <c r="L199" s="299" t="s">
        <v>697</v>
      </c>
      <c r="M199" s="299">
        <v>0</v>
      </c>
      <c r="N199" s="299" t="s">
        <v>44</v>
      </c>
      <c r="O199" s="294" t="s">
        <v>74</v>
      </c>
    </row>
    <row r="200" s="159" customFormat="1" customHeight="1" spans="1:15">
      <c r="A200" s="295">
        <v>17</v>
      </c>
      <c r="B200" s="294" t="s">
        <v>1297</v>
      </c>
      <c r="C200" s="299" t="s">
        <v>384</v>
      </c>
      <c r="D200" s="298">
        <v>1</v>
      </c>
      <c r="E200" s="299">
        <v>2.5</v>
      </c>
      <c r="F200" s="294">
        <v>1.25</v>
      </c>
      <c r="G200" s="294">
        <f t="shared" si="17"/>
        <v>0</v>
      </c>
      <c r="H200" s="299" t="s">
        <v>702</v>
      </c>
      <c r="I200" s="299">
        <v>0</v>
      </c>
      <c r="J200" s="299" t="s">
        <v>44</v>
      </c>
      <c r="K200" s="299">
        <v>0</v>
      </c>
      <c r="L200" s="299" t="s">
        <v>44</v>
      </c>
      <c r="M200" s="299">
        <v>0</v>
      </c>
      <c r="N200" s="299" t="s">
        <v>44</v>
      </c>
      <c r="O200" s="294" t="s">
        <v>74</v>
      </c>
    </row>
    <row r="201" s="159" customFormat="1" customHeight="1" spans="1:15">
      <c r="A201" s="295">
        <v>18</v>
      </c>
      <c r="B201" s="294" t="s">
        <v>1298</v>
      </c>
      <c r="C201" s="299" t="s">
        <v>384</v>
      </c>
      <c r="D201" s="298">
        <v>1</v>
      </c>
      <c r="E201" s="299">
        <v>20</v>
      </c>
      <c r="F201" s="299">
        <v>20</v>
      </c>
      <c r="G201" s="294">
        <f t="shared" si="17"/>
        <v>20</v>
      </c>
      <c r="H201" s="299" t="s">
        <v>648</v>
      </c>
      <c r="I201" s="299">
        <v>20</v>
      </c>
      <c r="J201" s="299" t="s">
        <v>44</v>
      </c>
      <c r="K201" s="299">
        <v>0</v>
      </c>
      <c r="L201" s="299" t="s">
        <v>44</v>
      </c>
      <c r="M201" s="299">
        <v>0</v>
      </c>
      <c r="N201" s="299" t="s">
        <v>44</v>
      </c>
      <c r="O201" s="294" t="s">
        <v>74</v>
      </c>
    </row>
    <row r="202" s="159" customFormat="1" customHeight="1" spans="1:15">
      <c r="A202" s="295"/>
      <c r="B202" s="297" t="s">
        <v>1299</v>
      </c>
      <c r="C202" s="294"/>
      <c r="D202" s="295"/>
      <c r="E202" s="127">
        <f>SUM(E203:E207)</f>
        <v>1641</v>
      </c>
      <c r="F202" s="127">
        <f>SUM(F203:F207)</f>
        <v>1441</v>
      </c>
      <c r="G202" s="127">
        <f>SUM(G203:G207)</f>
        <v>0</v>
      </c>
      <c r="H202" s="294"/>
      <c r="I202" s="294">
        <f>SUM(I203:I207)</f>
        <v>0</v>
      </c>
      <c r="J202" s="294"/>
      <c r="K202" s="294">
        <f>SUM(K203:K207)</f>
        <v>0</v>
      </c>
      <c r="L202" s="294"/>
      <c r="M202" s="294">
        <f>SUM(M203:M207)</f>
        <v>0</v>
      </c>
      <c r="N202" s="294"/>
      <c r="O202" s="294"/>
    </row>
    <row r="203" s="159" customFormat="1" customHeight="1" spans="1:15">
      <c r="A203" s="295">
        <v>1</v>
      </c>
      <c r="B203" s="294" t="s">
        <v>1300</v>
      </c>
      <c r="C203" s="299" t="s">
        <v>384</v>
      </c>
      <c r="D203" s="295">
        <v>1</v>
      </c>
      <c r="E203" s="294">
        <v>65</v>
      </c>
      <c r="F203" s="303">
        <v>65</v>
      </c>
      <c r="G203" s="299">
        <f>I203+K203+M203</f>
        <v>0</v>
      </c>
      <c r="H203" s="300" t="s">
        <v>937</v>
      </c>
      <c r="I203" s="294">
        <v>0</v>
      </c>
      <c r="J203" s="299" t="s">
        <v>44</v>
      </c>
      <c r="K203" s="299">
        <v>0</v>
      </c>
      <c r="L203" s="299" t="s">
        <v>44</v>
      </c>
      <c r="M203" s="299">
        <v>0</v>
      </c>
      <c r="N203" s="299" t="s">
        <v>44</v>
      </c>
      <c r="O203" s="294"/>
    </row>
    <row r="204" s="159" customFormat="1" customHeight="1" spans="1:15">
      <c r="A204" s="295">
        <v>2</v>
      </c>
      <c r="B204" s="294" t="s">
        <v>1301</v>
      </c>
      <c r="C204" s="299" t="s">
        <v>384</v>
      </c>
      <c r="D204" s="295">
        <v>1</v>
      </c>
      <c r="E204" s="294">
        <v>26</v>
      </c>
      <c r="F204" s="303">
        <v>26</v>
      </c>
      <c r="G204" s="299">
        <f>I204+K204+M204</f>
        <v>0</v>
      </c>
      <c r="H204" s="300" t="s">
        <v>1302</v>
      </c>
      <c r="I204" s="294">
        <v>0</v>
      </c>
      <c r="J204" s="299" t="s">
        <v>44</v>
      </c>
      <c r="K204" s="299">
        <v>0</v>
      </c>
      <c r="L204" s="299" t="s">
        <v>44</v>
      </c>
      <c r="M204" s="299">
        <v>0</v>
      </c>
      <c r="N204" s="294" t="s">
        <v>712</v>
      </c>
      <c r="O204" s="294" t="s">
        <v>1303</v>
      </c>
    </row>
    <row r="205" s="159" customFormat="1" customHeight="1" spans="1:15">
      <c r="A205" s="295">
        <v>3</v>
      </c>
      <c r="B205" s="294" t="s">
        <v>1304</v>
      </c>
      <c r="C205" s="299" t="s">
        <v>384</v>
      </c>
      <c r="D205" s="295">
        <v>1</v>
      </c>
      <c r="E205" s="294">
        <v>950</v>
      </c>
      <c r="F205" s="303">
        <v>950</v>
      </c>
      <c r="G205" s="299">
        <f>I205+K205+M205</f>
        <v>0</v>
      </c>
      <c r="H205" s="300" t="s">
        <v>937</v>
      </c>
      <c r="I205" s="294">
        <v>0</v>
      </c>
      <c r="J205" s="299" t="s">
        <v>44</v>
      </c>
      <c r="K205" s="299">
        <v>0</v>
      </c>
      <c r="L205" s="299" t="s">
        <v>44</v>
      </c>
      <c r="M205" s="299">
        <v>0</v>
      </c>
      <c r="N205" s="299" t="s">
        <v>44</v>
      </c>
      <c r="O205" s="294" t="s">
        <v>1303</v>
      </c>
    </row>
    <row r="206" s="159" customFormat="1" customHeight="1" spans="1:15">
      <c r="A206" s="295">
        <v>4</v>
      </c>
      <c r="B206" s="294" t="s">
        <v>1291</v>
      </c>
      <c r="C206" s="299" t="s">
        <v>384</v>
      </c>
      <c r="D206" s="295">
        <v>1</v>
      </c>
      <c r="E206" s="294">
        <v>400</v>
      </c>
      <c r="F206" s="303">
        <v>300</v>
      </c>
      <c r="G206" s="299">
        <f>I206+K206+M206</f>
        <v>0</v>
      </c>
      <c r="H206" s="300" t="s">
        <v>937</v>
      </c>
      <c r="I206" s="294">
        <v>0</v>
      </c>
      <c r="J206" s="299" t="s">
        <v>44</v>
      </c>
      <c r="K206" s="299">
        <v>0</v>
      </c>
      <c r="L206" s="299" t="s">
        <v>44</v>
      </c>
      <c r="M206" s="299">
        <v>0</v>
      </c>
      <c r="N206" s="299" t="s">
        <v>44</v>
      </c>
      <c r="O206" s="294" t="s">
        <v>695</v>
      </c>
    </row>
    <row r="207" s="159" customFormat="1" customHeight="1" spans="1:15">
      <c r="A207" s="295">
        <v>5</v>
      </c>
      <c r="B207" s="294" t="s">
        <v>1305</v>
      </c>
      <c r="C207" s="299" t="s">
        <v>384</v>
      </c>
      <c r="D207" s="295">
        <v>1</v>
      </c>
      <c r="E207" s="303">
        <v>200</v>
      </c>
      <c r="F207" s="304">
        <v>100</v>
      </c>
      <c r="G207" s="294">
        <v>0</v>
      </c>
      <c r="H207" s="294" t="s">
        <v>714</v>
      </c>
      <c r="I207" s="294">
        <v>0</v>
      </c>
      <c r="J207" s="294" t="s">
        <v>44</v>
      </c>
      <c r="K207" s="294">
        <v>0</v>
      </c>
      <c r="L207" s="294" t="s">
        <v>44</v>
      </c>
      <c r="M207" s="294">
        <v>0</v>
      </c>
      <c r="N207" s="294" t="s">
        <v>714</v>
      </c>
      <c r="O207" s="294" t="s">
        <v>695</v>
      </c>
    </row>
    <row r="208" s="159" customFormat="1" customHeight="1" spans="1:15">
      <c r="A208" s="296" t="s">
        <v>1306</v>
      </c>
      <c r="B208" s="297" t="s">
        <v>17</v>
      </c>
      <c r="C208" s="294"/>
      <c r="D208" s="295"/>
      <c r="E208" s="127">
        <f>E209</f>
        <v>663</v>
      </c>
      <c r="F208" s="127">
        <f>F209</f>
        <v>213</v>
      </c>
      <c r="G208" s="127">
        <f>G209</f>
        <v>0</v>
      </c>
      <c r="H208" s="127"/>
      <c r="I208" s="127">
        <f t="shared" ref="H208:M208" si="18">I209</f>
        <v>0</v>
      </c>
      <c r="J208" s="127"/>
      <c r="K208" s="127">
        <f t="shared" si="18"/>
        <v>0</v>
      </c>
      <c r="L208" s="127"/>
      <c r="M208" s="127">
        <f t="shared" si="18"/>
        <v>0</v>
      </c>
      <c r="N208" s="299"/>
      <c r="O208" s="294"/>
    </row>
    <row r="209" s="159" customFormat="1" customHeight="1" spans="1:15">
      <c r="A209" s="296">
        <v>2</v>
      </c>
      <c r="B209" s="297" t="s">
        <v>32</v>
      </c>
      <c r="C209" s="294"/>
      <c r="D209" s="295"/>
      <c r="E209" s="127">
        <f>E210+E212</f>
        <v>663</v>
      </c>
      <c r="F209" s="127">
        <f>F210+F212</f>
        <v>213</v>
      </c>
      <c r="G209" s="127">
        <f>G210+G212</f>
        <v>0</v>
      </c>
      <c r="H209" s="294"/>
      <c r="I209" s="294">
        <f>I210+I212</f>
        <v>0</v>
      </c>
      <c r="J209" s="294"/>
      <c r="K209" s="294">
        <f>K210+K212</f>
        <v>0</v>
      </c>
      <c r="L209" s="294"/>
      <c r="M209" s="294">
        <f>M210+M212</f>
        <v>0</v>
      </c>
      <c r="N209" s="299"/>
      <c r="O209" s="294"/>
    </row>
    <row r="210" s="159" customFormat="1" customHeight="1" spans="1:15">
      <c r="A210" s="295"/>
      <c r="B210" s="297" t="s">
        <v>1307</v>
      </c>
      <c r="C210" s="294"/>
      <c r="D210" s="295"/>
      <c r="E210" s="127">
        <f>E211</f>
        <v>650</v>
      </c>
      <c r="F210" s="127">
        <f>F211</f>
        <v>200</v>
      </c>
      <c r="G210" s="127">
        <f>G211</f>
        <v>0</v>
      </c>
      <c r="H210" s="127"/>
      <c r="I210" s="127">
        <f>I211</f>
        <v>0</v>
      </c>
      <c r="J210" s="127"/>
      <c r="K210" s="127">
        <f>K211</f>
        <v>0</v>
      </c>
      <c r="L210" s="127"/>
      <c r="M210" s="127">
        <f>M211</f>
        <v>0</v>
      </c>
      <c r="N210" s="294"/>
      <c r="O210" s="294"/>
    </row>
    <row r="211" s="159" customFormat="1" customHeight="1" spans="1:15">
      <c r="A211" s="295">
        <v>1</v>
      </c>
      <c r="B211" s="294" t="s">
        <v>1308</v>
      </c>
      <c r="C211" s="299" t="s">
        <v>384</v>
      </c>
      <c r="D211" s="295">
        <v>1</v>
      </c>
      <c r="E211" s="294">
        <v>650</v>
      </c>
      <c r="F211" s="294">
        <v>200</v>
      </c>
      <c r="G211" s="294">
        <v>0</v>
      </c>
      <c r="H211" s="299" t="s">
        <v>44</v>
      </c>
      <c r="I211" s="299">
        <v>0</v>
      </c>
      <c r="J211" s="299" t="s">
        <v>44</v>
      </c>
      <c r="K211" s="299">
        <v>0</v>
      </c>
      <c r="L211" s="299" t="s">
        <v>44</v>
      </c>
      <c r="M211" s="299">
        <v>0</v>
      </c>
      <c r="N211" s="299" t="s">
        <v>44</v>
      </c>
      <c r="O211" s="294" t="s">
        <v>74</v>
      </c>
    </row>
    <row r="212" s="159" customFormat="1" customHeight="1" spans="1:15">
      <c r="A212" s="295"/>
      <c r="B212" s="297" t="s">
        <v>1309</v>
      </c>
      <c r="C212" s="294"/>
      <c r="D212" s="295"/>
      <c r="E212" s="127">
        <f>SUM(E213:E213)</f>
        <v>13</v>
      </c>
      <c r="F212" s="127">
        <f>SUM(F213:F213)</f>
        <v>13</v>
      </c>
      <c r="G212" s="127">
        <f>SUM(G213:G213)</f>
        <v>0</v>
      </c>
      <c r="H212" s="127"/>
      <c r="I212" s="127">
        <f>SUM(I213:I213)</f>
        <v>0</v>
      </c>
      <c r="J212" s="127"/>
      <c r="K212" s="127">
        <f>SUM(K213:K213)</f>
        <v>0</v>
      </c>
      <c r="L212" s="127"/>
      <c r="M212" s="127">
        <f>SUM(M213:M213)</f>
        <v>0</v>
      </c>
      <c r="N212" s="294"/>
      <c r="O212" s="294"/>
    </row>
    <row r="213" s="159" customFormat="1" customHeight="1" spans="1:15">
      <c r="A213" s="295">
        <v>1</v>
      </c>
      <c r="B213" s="294" t="s">
        <v>1310</v>
      </c>
      <c r="C213" s="299" t="s">
        <v>384</v>
      </c>
      <c r="D213" s="295">
        <v>1</v>
      </c>
      <c r="E213" s="294">
        <v>13</v>
      </c>
      <c r="F213" s="294">
        <v>13</v>
      </c>
      <c r="G213" s="294">
        <v>0</v>
      </c>
      <c r="H213" s="299" t="s">
        <v>1311</v>
      </c>
      <c r="I213" s="299">
        <v>0</v>
      </c>
      <c r="J213" s="299" t="s">
        <v>44</v>
      </c>
      <c r="K213" s="299">
        <v>0</v>
      </c>
      <c r="L213" s="299" t="s">
        <v>44</v>
      </c>
      <c r="M213" s="299">
        <v>0</v>
      </c>
      <c r="N213" s="299" t="s">
        <v>44</v>
      </c>
      <c r="O213" s="294"/>
    </row>
    <row r="214" s="159" customFormat="1" customHeight="1" spans="1:15">
      <c r="A214" s="296" t="s">
        <v>1312</v>
      </c>
      <c r="B214" s="297" t="s">
        <v>18</v>
      </c>
      <c r="C214" s="294"/>
      <c r="D214" s="295"/>
      <c r="E214" s="294">
        <f>E215</f>
        <v>60</v>
      </c>
      <c r="F214" s="294">
        <f>F215</f>
        <v>60</v>
      </c>
      <c r="G214" s="294">
        <f>G215</f>
        <v>0</v>
      </c>
      <c r="H214" s="294"/>
      <c r="I214" s="294">
        <f t="shared" ref="H214:M214" si="19">I215</f>
        <v>0</v>
      </c>
      <c r="J214" s="294"/>
      <c r="K214" s="294">
        <f t="shared" si="19"/>
        <v>0</v>
      </c>
      <c r="L214" s="294"/>
      <c r="M214" s="294">
        <f t="shared" si="19"/>
        <v>0</v>
      </c>
      <c r="N214" s="299"/>
      <c r="O214" s="294"/>
    </row>
    <row r="215" s="159" customFormat="1" customHeight="1" spans="1:15">
      <c r="A215" s="295"/>
      <c r="B215" s="297" t="s">
        <v>1313</v>
      </c>
      <c r="C215" s="294"/>
      <c r="D215" s="295"/>
      <c r="E215" s="127">
        <f>E216</f>
        <v>60</v>
      </c>
      <c r="F215" s="127">
        <f>F216</f>
        <v>60</v>
      </c>
      <c r="G215" s="127">
        <f>G216</f>
        <v>0</v>
      </c>
      <c r="H215" s="294"/>
      <c r="I215" s="294">
        <f>I216</f>
        <v>0</v>
      </c>
      <c r="J215" s="294"/>
      <c r="K215" s="294">
        <f>K216</f>
        <v>0</v>
      </c>
      <c r="L215" s="294"/>
      <c r="M215" s="294">
        <f>M216</f>
        <v>0</v>
      </c>
      <c r="N215" s="299"/>
      <c r="O215" s="294"/>
    </row>
    <row r="216" s="159" customFormat="1" customHeight="1" spans="1:15">
      <c r="A216" s="295">
        <v>1</v>
      </c>
      <c r="B216" s="294" t="s">
        <v>1314</v>
      </c>
      <c r="C216" s="294" t="s">
        <v>384</v>
      </c>
      <c r="D216" s="295">
        <v>1</v>
      </c>
      <c r="E216" s="294">
        <v>60</v>
      </c>
      <c r="F216" s="294">
        <v>60</v>
      </c>
      <c r="G216" s="294">
        <f>I216+K216+M216</f>
        <v>0</v>
      </c>
      <c r="H216" s="299" t="s">
        <v>44</v>
      </c>
      <c r="I216" s="299">
        <v>0</v>
      </c>
      <c r="J216" s="299" t="s">
        <v>44</v>
      </c>
      <c r="K216" s="299">
        <v>0</v>
      </c>
      <c r="L216" s="299" t="s">
        <v>44</v>
      </c>
      <c r="M216" s="299">
        <v>0</v>
      </c>
      <c r="N216" s="299" t="s">
        <v>44</v>
      </c>
      <c r="O216" s="294" t="s">
        <v>695</v>
      </c>
    </row>
    <row r="217" s="159" customFormat="1" customHeight="1" spans="1:15">
      <c r="A217" s="296" t="s">
        <v>1315</v>
      </c>
      <c r="B217" s="297" t="s">
        <v>19</v>
      </c>
      <c r="C217" s="294"/>
      <c r="D217" s="295"/>
      <c r="E217" s="127">
        <f>E218+E233</f>
        <v>11645.3095</v>
      </c>
      <c r="F217" s="127">
        <f>F218+F233</f>
        <v>10278.46</v>
      </c>
      <c r="G217" s="127">
        <f>G218+G233</f>
        <v>1663</v>
      </c>
      <c r="H217" s="127"/>
      <c r="I217" s="127">
        <f>I218+I233</f>
        <v>118.3</v>
      </c>
      <c r="J217" s="127"/>
      <c r="K217" s="127">
        <f>K218+K233</f>
        <v>131.5</v>
      </c>
      <c r="L217" s="127"/>
      <c r="M217" s="127">
        <f>M218+M233</f>
        <v>1413.2</v>
      </c>
      <c r="N217" s="127"/>
      <c r="O217" s="294"/>
    </row>
    <row r="218" s="159" customFormat="1" customHeight="1" spans="1:15">
      <c r="A218" s="296"/>
      <c r="B218" s="297" t="s">
        <v>1316</v>
      </c>
      <c r="C218" s="294"/>
      <c r="D218" s="295"/>
      <c r="E218" s="127">
        <f>SUM(E219:E232)</f>
        <v>1899.3595</v>
      </c>
      <c r="F218" s="127">
        <f t="shared" ref="F218:M218" si="20">SUM(F219:F232)</f>
        <v>1578.51</v>
      </c>
      <c r="G218" s="127">
        <f t="shared" si="20"/>
        <v>1294.1</v>
      </c>
      <c r="H218" s="127"/>
      <c r="I218" s="127">
        <f t="shared" si="20"/>
        <v>1</v>
      </c>
      <c r="J218" s="127"/>
      <c r="K218" s="127">
        <f t="shared" si="20"/>
        <v>14.2</v>
      </c>
      <c r="L218" s="127"/>
      <c r="M218" s="127">
        <f t="shared" si="20"/>
        <v>1278.9</v>
      </c>
      <c r="N218" s="127"/>
      <c r="O218" s="294"/>
    </row>
    <row r="219" s="159" customFormat="1" customHeight="1" spans="1:15">
      <c r="A219" s="295">
        <v>1</v>
      </c>
      <c r="B219" s="294" t="s">
        <v>1317</v>
      </c>
      <c r="C219" s="299" t="s">
        <v>384</v>
      </c>
      <c r="D219" s="295">
        <v>1</v>
      </c>
      <c r="E219" s="294">
        <v>50</v>
      </c>
      <c r="F219" s="294">
        <v>50</v>
      </c>
      <c r="G219" s="294">
        <f t="shared" ref="G219:G232" si="21">I219+K219+M219</f>
        <v>50</v>
      </c>
      <c r="H219" s="299" t="s">
        <v>663</v>
      </c>
      <c r="I219" s="299">
        <v>0</v>
      </c>
      <c r="J219" s="299" t="s">
        <v>44</v>
      </c>
      <c r="K219" s="299">
        <v>0</v>
      </c>
      <c r="L219" s="299" t="s">
        <v>44</v>
      </c>
      <c r="M219" s="299">
        <v>50</v>
      </c>
      <c r="N219" s="299" t="s">
        <v>663</v>
      </c>
      <c r="O219" s="294" t="s">
        <v>74</v>
      </c>
    </row>
    <row r="220" s="159" customFormat="1" customHeight="1" spans="1:15">
      <c r="A220" s="295">
        <v>2</v>
      </c>
      <c r="B220" s="294" t="s">
        <v>1318</v>
      </c>
      <c r="C220" s="299" t="s">
        <v>384</v>
      </c>
      <c r="D220" s="295">
        <v>1</v>
      </c>
      <c r="E220" s="294">
        <v>800</v>
      </c>
      <c r="F220" s="294">
        <v>720</v>
      </c>
      <c r="G220" s="294">
        <f t="shared" si="21"/>
        <v>720</v>
      </c>
      <c r="H220" s="294" t="s">
        <v>1319</v>
      </c>
      <c r="I220" s="299">
        <v>0</v>
      </c>
      <c r="J220" s="299" t="s">
        <v>44</v>
      </c>
      <c r="K220" s="299">
        <v>0</v>
      </c>
      <c r="L220" s="299" t="s">
        <v>44</v>
      </c>
      <c r="M220" s="299">
        <v>720</v>
      </c>
      <c r="N220" s="294" t="s">
        <v>1319</v>
      </c>
      <c r="O220" s="294" t="s">
        <v>74</v>
      </c>
    </row>
    <row r="221" s="159" customFormat="1" customHeight="1" spans="1:15">
      <c r="A221" s="295">
        <v>3</v>
      </c>
      <c r="B221" s="294" t="s">
        <v>1320</v>
      </c>
      <c r="C221" s="299" t="s">
        <v>384</v>
      </c>
      <c r="D221" s="295">
        <v>1</v>
      </c>
      <c r="E221" s="306">
        <v>27.41</v>
      </c>
      <c r="F221" s="294">
        <v>7.41</v>
      </c>
      <c r="G221" s="294">
        <f t="shared" si="21"/>
        <v>0</v>
      </c>
      <c r="H221" s="299" t="s">
        <v>702</v>
      </c>
      <c r="I221" s="299">
        <v>0</v>
      </c>
      <c r="J221" s="299" t="s">
        <v>702</v>
      </c>
      <c r="K221" s="299">
        <v>0</v>
      </c>
      <c r="L221" s="299" t="s">
        <v>702</v>
      </c>
      <c r="M221" s="299">
        <v>0</v>
      </c>
      <c r="N221" s="299" t="s">
        <v>702</v>
      </c>
      <c r="O221" s="294" t="s">
        <v>675</v>
      </c>
    </row>
    <row r="222" s="159" customFormat="1" customHeight="1" spans="1:15">
      <c r="A222" s="295">
        <v>4</v>
      </c>
      <c r="B222" s="307" t="s">
        <v>1321</v>
      </c>
      <c r="C222" s="294" t="s">
        <v>384</v>
      </c>
      <c r="D222" s="295">
        <v>1</v>
      </c>
      <c r="E222" s="308">
        <v>34.2</v>
      </c>
      <c r="F222" s="309">
        <v>25.65</v>
      </c>
      <c r="G222" s="294">
        <f t="shared" si="21"/>
        <v>8.6</v>
      </c>
      <c r="H222" s="299" t="s">
        <v>702</v>
      </c>
      <c r="I222" s="299">
        <v>0</v>
      </c>
      <c r="J222" s="299" t="s">
        <v>702</v>
      </c>
      <c r="K222" s="299">
        <v>0</v>
      </c>
      <c r="L222" s="299" t="s">
        <v>702</v>
      </c>
      <c r="M222" s="299">
        <v>8.6</v>
      </c>
      <c r="N222" s="299" t="s">
        <v>44</v>
      </c>
      <c r="O222" s="294" t="s">
        <v>1322</v>
      </c>
    </row>
    <row r="223" s="159" customFormat="1" customHeight="1" spans="1:15">
      <c r="A223" s="295">
        <v>5</v>
      </c>
      <c r="B223" s="294" t="s">
        <v>1323</v>
      </c>
      <c r="C223" s="294" t="s">
        <v>384</v>
      </c>
      <c r="D223" s="295">
        <v>1</v>
      </c>
      <c r="E223" s="294">
        <v>9.8</v>
      </c>
      <c r="F223" s="294">
        <v>9.8</v>
      </c>
      <c r="G223" s="294">
        <f t="shared" si="21"/>
        <v>2</v>
      </c>
      <c r="H223" s="299" t="s">
        <v>702</v>
      </c>
      <c r="I223" s="299">
        <v>1</v>
      </c>
      <c r="J223" s="299" t="s">
        <v>1324</v>
      </c>
      <c r="K223" s="299">
        <v>1</v>
      </c>
      <c r="L223" s="299" t="s">
        <v>1324</v>
      </c>
      <c r="M223" s="299">
        <v>0</v>
      </c>
      <c r="N223" s="299" t="s">
        <v>44</v>
      </c>
      <c r="O223" s="294" t="s">
        <v>74</v>
      </c>
    </row>
    <row r="224" s="159" customFormat="1" customHeight="1" spans="1:15">
      <c r="A224" s="295">
        <v>6</v>
      </c>
      <c r="B224" s="304" t="s">
        <v>1325</v>
      </c>
      <c r="C224" s="294" t="s">
        <v>384</v>
      </c>
      <c r="D224" s="295">
        <v>1</v>
      </c>
      <c r="E224" s="294">
        <v>150</v>
      </c>
      <c r="F224" s="294">
        <v>70</v>
      </c>
      <c r="G224" s="294">
        <f t="shared" si="21"/>
        <v>0</v>
      </c>
      <c r="H224" s="299" t="s">
        <v>702</v>
      </c>
      <c r="I224" s="299">
        <v>0</v>
      </c>
      <c r="J224" s="299" t="s">
        <v>44</v>
      </c>
      <c r="K224" s="299">
        <v>0</v>
      </c>
      <c r="L224" s="299" t="s">
        <v>1064</v>
      </c>
      <c r="M224" s="299">
        <v>0</v>
      </c>
      <c r="N224" s="299" t="s">
        <v>44</v>
      </c>
      <c r="O224" s="294" t="s">
        <v>74</v>
      </c>
    </row>
    <row r="225" s="159" customFormat="1" customHeight="1" spans="1:15">
      <c r="A225" s="295">
        <v>7</v>
      </c>
      <c r="B225" s="294" t="s">
        <v>1326</v>
      </c>
      <c r="C225" s="294" t="s">
        <v>384</v>
      </c>
      <c r="D225" s="295">
        <v>1</v>
      </c>
      <c r="E225" s="294">
        <v>13.2</v>
      </c>
      <c r="F225" s="294">
        <v>13.2</v>
      </c>
      <c r="G225" s="294">
        <f t="shared" si="21"/>
        <v>13.2</v>
      </c>
      <c r="H225" s="299" t="s">
        <v>1327</v>
      </c>
      <c r="I225" s="299">
        <v>0</v>
      </c>
      <c r="J225" s="299" t="s">
        <v>44</v>
      </c>
      <c r="K225" s="299">
        <v>13.2</v>
      </c>
      <c r="L225" s="299" t="s">
        <v>1327</v>
      </c>
      <c r="M225" s="299">
        <v>0</v>
      </c>
      <c r="N225" s="299" t="s">
        <v>44</v>
      </c>
      <c r="O225" s="294" t="s">
        <v>74</v>
      </c>
    </row>
    <row r="226" s="159" customFormat="1" customHeight="1" spans="1:15">
      <c r="A226" s="295">
        <v>8</v>
      </c>
      <c r="B226" s="294" t="s">
        <v>1328</v>
      </c>
      <c r="C226" s="294" t="s">
        <v>384</v>
      </c>
      <c r="D226" s="295">
        <v>1</v>
      </c>
      <c r="E226" s="294">
        <v>200</v>
      </c>
      <c r="F226" s="294">
        <v>120</v>
      </c>
      <c r="G226" s="294">
        <f t="shared" si="21"/>
        <v>60</v>
      </c>
      <c r="H226" s="299" t="s">
        <v>1056</v>
      </c>
      <c r="I226" s="299">
        <v>0</v>
      </c>
      <c r="J226" s="299" t="s">
        <v>44</v>
      </c>
      <c r="K226" s="299">
        <v>0</v>
      </c>
      <c r="L226" s="299" t="s">
        <v>44</v>
      </c>
      <c r="M226" s="299">
        <v>60</v>
      </c>
      <c r="N226" s="299" t="s">
        <v>1056</v>
      </c>
      <c r="O226" s="294" t="s">
        <v>74</v>
      </c>
    </row>
    <row r="227" s="159" customFormat="1" customHeight="1" spans="1:15">
      <c r="A227" s="295">
        <v>9</v>
      </c>
      <c r="B227" s="294" t="s">
        <v>1329</v>
      </c>
      <c r="C227" s="294" t="s">
        <v>384</v>
      </c>
      <c r="D227" s="295">
        <v>1</v>
      </c>
      <c r="E227" s="294">
        <v>95</v>
      </c>
      <c r="F227" s="294">
        <v>60</v>
      </c>
      <c r="G227" s="294">
        <f t="shared" si="21"/>
        <v>0</v>
      </c>
      <c r="H227" s="299" t="s">
        <v>501</v>
      </c>
      <c r="I227" s="299">
        <v>0</v>
      </c>
      <c r="J227" s="299" t="s">
        <v>44</v>
      </c>
      <c r="K227" s="299">
        <v>0</v>
      </c>
      <c r="L227" s="299" t="s">
        <v>44</v>
      </c>
      <c r="M227" s="299">
        <v>0</v>
      </c>
      <c r="N227" s="299" t="s">
        <v>44</v>
      </c>
      <c r="O227" s="294" t="s">
        <v>74</v>
      </c>
    </row>
    <row r="228" s="159" customFormat="1" customHeight="1" spans="1:15">
      <c r="A228" s="295">
        <v>10</v>
      </c>
      <c r="B228" s="294" t="s">
        <v>1330</v>
      </c>
      <c r="C228" s="294" t="s">
        <v>384</v>
      </c>
      <c r="D228" s="295">
        <v>1</v>
      </c>
      <c r="E228" s="294">
        <v>95</v>
      </c>
      <c r="F228" s="294">
        <v>80</v>
      </c>
      <c r="G228" s="294">
        <f t="shared" si="21"/>
        <v>40</v>
      </c>
      <c r="H228" s="310" t="s">
        <v>1062</v>
      </c>
      <c r="I228" s="299">
        <v>0</v>
      </c>
      <c r="J228" s="299" t="s">
        <v>44</v>
      </c>
      <c r="K228" s="299">
        <v>0</v>
      </c>
      <c r="L228" s="299" t="s">
        <v>44</v>
      </c>
      <c r="M228" s="299">
        <v>40</v>
      </c>
      <c r="N228" s="310" t="s">
        <v>1062</v>
      </c>
      <c r="O228" s="309" t="s">
        <v>74</v>
      </c>
    </row>
    <row r="229" s="159" customFormat="1" customHeight="1" spans="1:15">
      <c r="A229" s="295">
        <v>11</v>
      </c>
      <c r="B229" s="294" t="s">
        <v>1331</v>
      </c>
      <c r="C229" s="294" t="s">
        <v>384</v>
      </c>
      <c r="D229" s="295">
        <v>1</v>
      </c>
      <c r="E229" s="294">
        <v>168</v>
      </c>
      <c r="F229" s="294">
        <v>168</v>
      </c>
      <c r="G229" s="294">
        <f t="shared" si="21"/>
        <v>168</v>
      </c>
      <c r="H229" s="310" t="s">
        <v>658</v>
      </c>
      <c r="I229" s="294">
        <v>0</v>
      </c>
      <c r="J229" s="127"/>
      <c r="K229" s="127">
        <v>0</v>
      </c>
      <c r="L229" s="127"/>
      <c r="M229" s="127">
        <v>168</v>
      </c>
      <c r="N229" s="310" t="s">
        <v>658</v>
      </c>
      <c r="O229" s="309" t="s">
        <v>74</v>
      </c>
    </row>
    <row r="230" s="159" customFormat="1" customHeight="1" spans="1:15">
      <c r="A230" s="295">
        <v>12</v>
      </c>
      <c r="B230" s="294" t="s">
        <v>1332</v>
      </c>
      <c r="C230" s="299" t="s">
        <v>384</v>
      </c>
      <c r="D230" s="298">
        <v>1</v>
      </c>
      <c r="E230" s="299">
        <v>3.45</v>
      </c>
      <c r="F230" s="294">
        <v>1.15</v>
      </c>
      <c r="G230" s="294">
        <f t="shared" si="21"/>
        <v>0</v>
      </c>
      <c r="H230" s="299" t="s">
        <v>44</v>
      </c>
      <c r="I230" s="299">
        <v>0</v>
      </c>
      <c r="J230" s="299" t="s">
        <v>44</v>
      </c>
      <c r="K230" s="299">
        <v>0</v>
      </c>
      <c r="L230" s="299" t="s">
        <v>44</v>
      </c>
      <c r="M230" s="299">
        <v>0</v>
      </c>
      <c r="N230" s="299" t="s">
        <v>44</v>
      </c>
      <c r="O230" s="294" t="s">
        <v>74</v>
      </c>
    </row>
    <row r="231" s="159" customFormat="1" customHeight="1" spans="1:15">
      <c r="A231" s="295">
        <v>13</v>
      </c>
      <c r="B231" s="294" t="s">
        <v>1333</v>
      </c>
      <c r="C231" s="299" t="s">
        <v>384</v>
      </c>
      <c r="D231" s="298">
        <v>1</v>
      </c>
      <c r="E231" s="294">
        <v>43.2995</v>
      </c>
      <c r="F231" s="294">
        <v>43.3</v>
      </c>
      <c r="G231" s="300">
        <f t="shared" si="21"/>
        <v>43.3</v>
      </c>
      <c r="H231" s="294" t="s">
        <v>1334</v>
      </c>
      <c r="I231" s="294">
        <v>0</v>
      </c>
      <c r="J231" s="294" t="s">
        <v>44</v>
      </c>
      <c r="K231" s="294">
        <v>0</v>
      </c>
      <c r="L231" s="294" t="s">
        <v>44</v>
      </c>
      <c r="M231" s="294">
        <v>43.3</v>
      </c>
      <c r="N231" s="294" t="s">
        <v>1334</v>
      </c>
      <c r="O231" s="294" t="s">
        <v>74</v>
      </c>
    </row>
    <row r="232" s="159" customFormat="1" customHeight="1" spans="1:15">
      <c r="A232" s="295">
        <v>14</v>
      </c>
      <c r="B232" s="294" t="s">
        <v>1335</v>
      </c>
      <c r="C232" s="299" t="s">
        <v>384</v>
      </c>
      <c r="D232" s="298">
        <v>1</v>
      </c>
      <c r="E232" s="294">
        <v>210</v>
      </c>
      <c r="F232" s="294">
        <v>210</v>
      </c>
      <c r="G232" s="300">
        <f t="shared" si="21"/>
        <v>189</v>
      </c>
      <c r="H232" s="300" t="s">
        <v>1336</v>
      </c>
      <c r="I232" s="294">
        <v>0</v>
      </c>
      <c r="J232" s="294" t="s">
        <v>44</v>
      </c>
      <c r="K232" s="294">
        <v>0</v>
      </c>
      <c r="L232" s="294" t="s">
        <v>44</v>
      </c>
      <c r="M232" s="294">
        <v>189</v>
      </c>
      <c r="N232" s="294" t="s">
        <v>1336</v>
      </c>
      <c r="O232" s="294" t="s">
        <v>74</v>
      </c>
    </row>
    <row r="233" s="159" customFormat="1" customHeight="1" spans="1:15">
      <c r="A233" s="296"/>
      <c r="B233" s="297" t="s">
        <v>1337</v>
      </c>
      <c r="C233" s="294"/>
      <c r="D233" s="295"/>
      <c r="E233" s="127">
        <f>SUM(E234:E269)</f>
        <v>9745.95</v>
      </c>
      <c r="F233" s="127">
        <f>SUM(F234:F269)</f>
        <v>8699.95</v>
      </c>
      <c r="G233" s="127">
        <f>SUM(G234:G269)</f>
        <v>368.9</v>
      </c>
      <c r="H233" s="127"/>
      <c r="I233" s="127">
        <f>SUM(I234:I269)</f>
        <v>117.3</v>
      </c>
      <c r="J233" s="127"/>
      <c r="K233" s="127">
        <f>SUM(K234:K269)</f>
        <v>117.3</v>
      </c>
      <c r="L233" s="127"/>
      <c r="M233" s="127">
        <f>SUM(M234:M269)</f>
        <v>134.3</v>
      </c>
      <c r="N233" s="127"/>
      <c r="O233" s="294"/>
    </row>
    <row r="234" s="159" customFormat="1" customHeight="1" spans="1:15">
      <c r="A234" s="295">
        <v>1</v>
      </c>
      <c r="B234" s="294" t="s">
        <v>1338</v>
      </c>
      <c r="C234" s="299" t="s">
        <v>384</v>
      </c>
      <c r="D234" s="295">
        <v>1</v>
      </c>
      <c r="E234" s="294">
        <v>63</v>
      </c>
      <c r="F234" s="294">
        <v>63</v>
      </c>
      <c r="G234" s="294">
        <f t="shared" ref="G234:G240" si="22">I234+K234+M234</f>
        <v>0</v>
      </c>
      <c r="H234" s="294" t="s">
        <v>1339</v>
      </c>
      <c r="I234" s="294">
        <v>0</v>
      </c>
      <c r="J234" s="294" t="s">
        <v>44</v>
      </c>
      <c r="K234" s="294">
        <v>0</v>
      </c>
      <c r="L234" s="294" t="s">
        <v>44</v>
      </c>
      <c r="M234" s="294">
        <v>0</v>
      </c>
      <c r="N234" s="294" t="s">
        <v>44</v>
      </c>
      <c r="O234" s="294" t="s">
        <v>695</v>
      </c>
    </row>
    <row r="235" s="159" customFormat="1" customHeight="1" spans="1:15">
      <c r="A235" s="295">
        <v>2</v>
      </c>
      <c r="B235" s="294" t="s">
        <v>1340</v>
      </c>
      <c r="C235" s="299" t="s">
        <v>384</v>
      </c>
      <c r="D235" s="295">
        <v>1</v>
      </c>
      <c r="E235" s="294">
        <v>900</v>
      </c>
      <c r="F235" s="294">
        <v>810</v>
      </c>
      <c r="G235" s="294">
        <f t="shared" si="22"/>
        <v>0</v>
      </c>
      <c r="H235" s="294" t="s">
        <v>1339</v>
      </c>
      <c r="I235" s="294">
        <v>0</v>
      </c>
      <c r="J235" s="294" t="s">
        <v>44</v>
      </c>
      <c r="K235" s="294">
        <v>0</v>
      </c>
      <c r="L235" s="294" t="s">
        <v>44</v>
      </c>
      <c r="M235" s="294">
        <v>0</v>
      </c>
      <c r="N235" s="294" t="s">
        <v>44</v>
      </c>
      <c r="O235" s="294" t="s">
        <v>695</v>
      </c>
    </row>
    <row r="236" s="159" customFormat="1" customHeight="1" spans="1:15">
      <c r="A236" s="295">
        <v>3</v>
      </c>
      <c r="B236" s="294" t="s">
        <v>1341</v>
      </c>
      <c r="C236" s="299" t="s">
        <v>384</v>
      </c>
      <c r="D236" s="295">
        <v>1</v>
      </c>
      <c r="E236" s="294">
        <v>300</v>
      </c>
      <c r="F236" s="294">
        <v>270</v>
      </c>
      <c r="G236" s="294">
        <f t="shared" si="22"/>
        <v>0</v>
      </c>
      <c r="H236" s="294" t="s">
        <v>1339</v>
      </c>
      <c r="I236" s="294">
        <v>0</v>
      </c>
      <c r="J236" s="294" t="s">
        <v>44</v>
      </c>
      <c r="K236" s="294">
        <v>0</v>
      </c>
      <c r="L236" s="294" t="s">
        <v>44</v>
      </c>
      <c r="M236" s="294">
        <v>0</v>
      </c>
      <c r="N236" s="294" t="s">
        <v>44</v>
      </c>
      <c r="O236" s="294" t="s">
        <v>695</v>
      </c>
    </row>
    <row r="237" s="159" customFormat="1" customHeight="1" spans="1:15">
      <c r="A237" s="295">
        <v>4</v>
      </c>
      <c r="B237" s="294" t="s">
        <v>1342</v>
      </c>
      <c r="C237" s="299" t="s">
        <v>384</v>
      </c>
      <c r="D237" s="295">
        <v>1</v>
      </c>
      <c r="E237" s="294">
        <v>3600</v>
      </c>
      <c r="F237" s="294">
        <v>3600</v>
      </c>
      <c r="G237" s="294">
        <f t="shared" si="22"/>
        <v>0</v>
      </c>
      <c r="H237" s="294" t="s">
        <v>1339</v>
      </c>
      <c r="I237" s="294">
        <v>0</v>
      </c>
      <c r="J237" s="294" t="s">
        <v>44</v>
      </c>
      <c r="K237" s="294">
        <v>0</v>
      </c>
      <c r="L237" s="294" t="s">
        <v>44</v>
      </c>
      <c r="M237" s="294">
        <v>0</v>
      </c>
      <c r="N237" s="294" t="s">
        <v>44</v>
      </c>
      <c r="O237" s="294" t="s">
        <v>695</v>
      </c>
    </row>
    <row r="238" s="159" customFormat="1" customHeight="1" spans="1:15">
      <c r="A238" s="295">
        <v>5</v>
      </c>
      <c r="B238" s="294" t="s">
        <v>1343</v>
      </c>
      <c r="C238" s="299" t="s">
        <v>384</v>
      </c>
      <c r="D238" s="295">
        <v>1</v>
      </c>
      <c r="E238" s="294">
        <v>20</v>
      </c>
      <c r="F238" s="294">
        <v>20</v>
      </c>
      <c r="G238" s="294">
        <f t="shared" si="22"/>
        <v>17</v>
      </c>
      <c r="H238" s="294" t="s">
        <v>697</v>
      </c>
      <c r="I238" s="294">
        <v>0</v>
      </c>
      <c r="J238" s="294" t="s">
        <v>712</v>
      </c>
      <c r="K238" s="294">
        <v>0</v>
      </c>
      <c r="L238" s="294" t="s">
        <v>697</v>
      </c>
      <c r="M238" s="294">
        <v>17</v>
      </c>
      <c r="N238" s="303" t="s">
        <v>1344</v>
      </c>
      <c r="O238" s="294" t="s">
        <v>695</v>
      </c>
    </row>
    <row r="239" customHeight="1" spans="1:15">
      <c r="A239" s="295">
        <v>6</v>
      </c>
      <c r="B239" s="294" t="s">
        <v>1345</v>
      </c>
      <c r="C239" s="299" t="s">
        <v>384</v>
      </c>
      <c r="D239" s="295">
        <v>1</v>
      </c>
      <c r="E239" s="294">
        <v>60</v>
      </c>
      <c r="F239" s="294">
        <v>60</v>
      </c>
      <c r="G239" s="294">
        <f t="shared" si="22"/>
        <v>0</v>
      </c>
      <c r="H239" s="294" t="s">
        <v>44</v>
      </c>
      <c r="I239" s="294">
        <v>0</v>
      </c>
      <c r="J239" s="294" t="s">
        <v>44</v>
      </c>
      <c r="K239" s="294">
        <v>0</v>
      </c>
      <c r="L239" s="294" t="s">
        <v>44</v>
      </c>
      <c r="M239" s="294">
        <v>0</v>
      </c>
      <c r="N239" s="294" t="s">
        <v>44</v>
      </c>
      <c r="O239" s="294" t="s">
        <v>695</v>
      </c>
    </row>
    <row r="240" s="159" customFormat="1" customHeight="1" spans="1:15">
      <c r="A240" s="295">
        <v>7</v>
      </c>
      <c r="B240" s="294" t="s">
        <v>1346</v>
      </c>
      <c r="C240" s="299" t="s">
        <v>384</v>
      </c>
      <c r="D240" s="295">
        <v>1</v>
      </c>
      <c r="E240" s="294">
        <v>25.36</v>
      </c>
      <c r="F240" s="294">
        <v>25.36</v>
      </c>
      <c r="G240" s="294">
        <f t="shared" si="22"/>
        <v>0</v>
      </c>
      <c r="H240" s="294" t="s">
        <v>937</v>
      </c>
      <c r="I240" s="294">
        <v>0</v>
      </c>
      <c r="J240" s="294" t="s">
        <v>44</v>
      </c>
      <c r="K240" s="294">
        <v>0</v>
      </c>
      <c r="L240" s="294" t="s">
        <v>44</v>
      </c>
      <c r="M240" s="294">
        <v>0</v>
      </c>
      <c r="N240" s="303" t="s">
        <v>44</v>
      </c>
      <c r="O240" s="294" t="s">
        <v>1347</v>
      </c>
    </row>
    <row r="241" s="159" customFormat="1" customHeight="1" spans="1:15">
      <c r="A241" s="295">
        <v>8</v>
      </c>
      <c r="B241" s="294" t="s">
        <v>1348</v>
      </c>
      <c r="C241" s="299" t="s">
        <v>384</v>
      </c>
      <c r="D241" s="295">
        <v>1</v>
      </c>
      <c r="E241" s="294">
        <v>2.36</v>
      </c>
      <c r="F241" s="294">
        <v>2.36</v>
      </c>
      <c r="G241" s="294">
        <v>0</v>
      </c>
      <c r="H241" s="294" t="s">
        <v>44</v>
      </c>
      <c r="I241" s="294">
        <v>0</v>
      </c>
      <c r="J241" s="294" t="s">
        <v>44</v>
      </c>
      <c r="K241" s="294">
        <v>0</v>
      </c>
      <c r="L241" s="294" t="s">
        <v>44</v>
      </c>
      <c r="M241" s="294">
        <v>0</v>
      </c>
      <c r="N241" s="303" t="s">
        <v>44</v>
      </c>
      <c r="O241" s="294" t="s">
        <v>1349</v>
      </c>
    </row>
    <row r="242" s="159" customFormat="1" customHeight="1" spans="1:15">
      <c r="A242" s="295">
        <v>9</v>
      </c>
      <c r="B242" s="294" t="s">
        <v>1350</v>
      </c>
      <c r="C242" s="299" t="s">
        <v>384</v>
      </c>
      <c r="D242" s="295">
        <v>1</v>
      </c>
      <c r="E242" s="294">
        <v>2.5</v>
      </c>
      <c r="F242" s="294">
        <v>2.5</v>
      </c>
      <c r="G242" s="294">
        <f>I242+K242+M242</f>
        <v>0</v>
      </c>
      <c r="H242" s="294" t="s">
        <v>937</v>
      </c>
      <c r="I242" s="294">
        <v>0</v>
      </c>
      <c r="J242" s="294" t="s">
        <v>44</v>
      </c>
      <c r="K242" s="294">
        <v>0</v>
      </c>
      <c r="L242" s="294" t="s">
        <v>44</v>
      </c>
      <c r="M242" s="294">
        <v>0</v>
      </c>
      <c r="N242" s="294" t="s">
        <v>44</v>
      </c>
      <c r="O242" s="294" t="s">
        <v>1351</v>
      </c>
    </row>
    <row r="243" s="287" customFormat="1" customHeight="1" spans="1:35">
      <c r="A243" s="295">
        <v>10</v>
      </c>
      <c r="B243" s="294" t="s">
        <v>1352</v>
      </c>
      <c r="C243" s="299" t="s">
        <v>384</v>
      </c>
      <c r="D243" s="295">
        <v>1</v>
      </c>
      <c r="E243" s="294">
        <v>0.73</v>
      </c>
      <c r="F243" s="294">
        <v>0.73</v>
      </c>
      <c r="G243" s="294">
        <f>I243+K243+M243</f>
        <v>0</v>
      </c>
      <c r="H243" s="294" t="s">
        <v>937</v>
      </c>
      <c r="I243" s="294">
        <v>0</v>
      </c>
      <c r="J243" s="294" t="s">
        <v>44</v>
      </c>
      <c r="K243" s="294">
        <v>0</v>
      </c>
      <c r="L243" s="294" t="s">
        <v>44</v>
      </c>
      <c r="M243" s="294">
        <v>0</v>
      </c>
      <c r="N243" s="294" t="s">
        <v>44</v>
      </c>
      <c r="O243" s="294" t="s">
        <v>1351</v>
      </c>
      <c r="P243" s="159"/>
      <c r="Q243" s="159"/>
      <c r="R243" s="159"/>
      <c r="S243" s="159"/>
      <c r="T243" s="159"/>
      <c r="U243" s="159"/>
      <c r="V243" s="159"/>
      <c r="W243" s="159"/>
      <c r="X243" s="159"/>
      <c r="Y243" s="159"/>
      <c r="Z243" s="159"/>
      <c r="AA243" s="159"/>
      <c r="AB243" s="159"/>
      <c r="AC243" s="159"/>
      <c r="AD243" s="159"/>
      <c r="AE243" s="159"/>
      <c r="AF243" s="159"/>
      <c r="AG243" s="159"/>
      <c r="AH243" s="159"/>
      <c r="AI243" s="159"/>
    </row>
    <row r="244" s="159" customFormat="1" customHeight="1" spans="1:15">
      <c r="A244" s="295">
        <v>11</v>
      </c>
      <c r="B244" s="294" t="s">
        <v>1353</v>
      </c>
      <c r="C244" s="299" t="s">
        <v>384</v>
      </c>
      <c r="D244" s="295">
        <v>1</v>
      </c>
      <c r="E244" s="294">
        <v>70</v>
      </c>
      <c r="F244" s="294">
        <v>70</v>
      </c>
      <c r="G244" s="294">
        <v>0</v>
      </c>
      <c r="H244" s="294" t="s">
        <v>937</v>
      </c>
      <c r="I244" s="294">
        <v>0</v>
      </c>
      <c r="J244" s="294" t="s">
        <v>44</v>
      </c>
      <c r="K244" s="294">
        <v>0</v>
      </c>
      <c r="L244" s="294" t="s">
        <v>44</v>
      </c>
      <c r="M244" s="294">
        <v>0</v>
      </c>
      <c r="N244" s="303" t="s">
        <v>44</v>
      </c>
      <c r="O244" s="294" t="s">
        <v>1354</v>
      </c>
    </row>
    <row r="245" s="159" customFormat="1" customHeight="1" spans="1:15">
      <c r="A245" s="295">
        <v>12</v>
      </c>
      <c r="B245" s="294" t="s">
        <v>1355</v>
      </c>
      <c r="C245" s="294" t="s">
        <v>384</v>
      </c>
      <c r="D245" s="295">
        <v>1</v>
      </c>
      <c r="E245" s="294">
        <v>90</v>
      </c>
      <c r="F245" s="294">
        <v>90</v>
      </c>
      <c r="G245" s="294">
        <v>15</v>
      </c>
      <c r="H245" s="299" t="s">
        <v>1356</v>
      </c>
      <c r="I245" s="294">
        <v>5</v>
      </c>
      <c r="J245" s="299" t="s">
        <v>653</v>
      </c>
      <c r="K245" s="299">
        <v>5</v>
      </c>
      <c r="L245" s="299" t="s">
        <v>653</v>
      </c>
      <c r="M245" s="299">
        <v>5</v>
      </c>
      <c r="N245" s="311" t="s">
        <v>653</v>
      </c>
      <c r="O245" s="294" t="s">
        <v>1357</v>
      </c>
    </row>
    <row r="246" s="159" customFormat="1" customHeight="1" spans="1:15">
      <c r="A246" s="295">
        <v>13</v>
      </c>
      <c r="B246" s="294" t="s">
        <v>1358</v>
      </c>
      <c r="C246" s="294" t="s">
        <v>384</v>
      </c>
      <c r="D246" s="295">
        <v>1</v>
      </c>
      <c r="E246" s="294">
        <v>60</v>
      </c>
      <c r="F246" s="294">
        <v>60</v>
      </c>
      <c r="G246" s="294">
        <v>15</v>
      </c>
      <c r="H246" s="299" t="s">
        <v>1356</v>
      </c>
      <c r="I246" s="294">
        <v>5</v>
      </c>
      <c r="J246" s="299" t="s">
        <v>653</v>
      </c>
      <c r="K246" s="299">
        <v>5</v>
      </c>
      <c r="L246" s="299" t="s">
        <v>653</v>
      </c>
      <c r="M246" s="299">
        <v>5</v>
      </c>
      <c r="N246" s="311" t="s">
        <v>653</v>
      </c>
      <c r="O246" s="294" t="s">
        <v>1357</v>
      </c>
    </row>
    <row r="247" s="159" customFormat="1" customHeight="1" spans="1:15">
      <c r="A247" s="295">
        <v>14</v>
      </c>
      <c r="B247" s="294" t="s">
        <v>1359</v>
      </c>
      <c r="C247" s="294" t="s">
        <v>384</v>
      </c>
      <c r="D247" s="295">
        <v>1</v>
      </c>
      <c r="E247" s="294">
        <v>12</v>
      </c>
      <c r="F247" s="294">
        <v>12</v>
      </c>
      <c r="G247" s="294">
        <v>3</v>
      </c>
      <c r="H247" s="299" t="s">
        <v>1360</v>
      </c>
      <c r="I247" s="294">
        <v>1</v>
      </c>
      <c r="J247" s="299" t="s">
        <v>1324</v>
      </c>
      <c r="K247" s="299">
        <v>1</v>
      </c>
      <c r="L247" s="299" t="s">
        <v>1324</v>
      </c>
      <c r="M247" s="299">
        <v>1</v>
      </c>
      <c r="N247" s="311" t="s">
        <v>1324</v>
      </c>
      <c r="O247" s="294" t="s">
        <v>1357</v>
      </c>
    </row>
    <row r="248" s="159" customFormat="1" customHeight="1" spans="1:15">
      <c r="A248" s="295">
        <v>15</v>
      </c>
      <c r="B248" s="294" t="s">
        <v>1361</v>
      </c>
      <c r="C248" s="299" t="s">
        <v>384</v>
      </c>
      <c r="D248" s="298">
        <v>1</v>
      </c>
      <c r="E248" s="294">
        <v>300</v>
      </c>
      <c r="F248" s="294">
        <v>150</v>
      </c>
      <c r="G248" s="294">
        <f t="shared" ref="G248:G257" si="23">I248+K248+M248</f>
        <v>30</v>
      </c>
      <c r="H248" s="299" t="s">
        <v>1065</v>
      </c>
      <c r="I248" s="299">
        <v>10</v>
      </c>
      <c r="J248" s="299" t="s">
        <v>1068</v>
      </c>
      <c r="K248" s="299">
        <v>10</v>
      </c>
      <c r="L248" s="299" t="s">
        <v>1068</v>
      </c>
      <c r="M248" s="299">
        <v>10</v>
      </c>
      <c r="N248" s="299" t="s">
        <v>1068</v>
      </c>
      <c r="O248" s="294" t="s">
        <v>1362</v>
      </c>
    </row>
    <row r="249" s="159" customFormat="1" customHeight="1" spans="1:15">
      <c r="A249" s="295">
        <v>16</v>
      </c>
      <c r="B249" s="294" t="s">
        <v>1363</v>
      </c>
      <c r="C249" s="299" t="s">
        <v>384</v>
      </c>
      <c r="D249" s="298">
        <v>1</v>
      </c>
      <c r="E249" s="294">
        <v>94</v>
      </c>
      <c r="F249" s="294">
        <v>48</v>
      </c>
      <c r="G249" s="294">
        <f t="shared" si="23"/>
        <v>12</v>
      </c>
      <c r="H249" s="299" t="s">
        <v>1092</v>
      </c>
      <c r="I249" s="299">
        <v>4</v>
      </c>
      <c r="J249" s="299" t="s">
        <v>240</v>
      </c>
      <c r="K249" s="299">
        <v>4</v>
      </c>
      <c r="L249" s="299" t="s">
        <v>240</v>
      </c>
      <c r="M249" s="299">
        <v>4</v>
      </c>
      <c r="N249" s="299" t="s">
        <v>240</v>
      </c>
      <c r="O249" s="294" t="s">
        <v>1364</v>
      </c>
    </row>
    <row r="250" s="159" customFormat="1" customHeight="1" spans="1:15">
      <c r="A250" s="295">
        <v>17</v>
      </c>
      <c r="B250" s="294" t="s">
        <v>1365</v>
      </c>
      <c r="C250" s="299" t="s">
        <v>384</v>
      </c>
      <c r="D250" s="298">
        <v>1</v>
      </c>
      <c r="E250" s="294">
        <v>30</v>
      </c>
      <c r="F250" s="294">
        <v>15</v>
      </c>
      <c r="G250" s="294">
        <f t="shared" si="23"/>
        <v>3</v>
      </c>
      <c r="H250" s="299" t="s">
        <v>1360</v>
      </c>
      <c r="I250" s="299">
        <v>1</v>
      </c>
      <c r="J250" s="299" t="s">
        <v>1324</v>
      </c>
      <c r="K250" s="299">
        <v>1</v>
      </c>
      <c r="L250" s="299" t="s">
        <v>1324</v>
      </c>
      <c r="M250" s="299">
        <v>1</v>
      </c>
      <c r="N250" s="299" t="s">
        <v>1324</v>
      </c>
      <c r="O250" s="294" t="s">
        <v>1366</v>
      </c>
    </row>
    <row r="251" s="159" customFormat="1" customHeight="1" spans="1:15">
      <c r="A251" s="295">
        <v>18</v>
      </c>
      <c r="B251" s="294" t="s">
        <v>1367</v>
      </c>
      <c r="C251" s="299" t="s">
        <v>384</v>
      </c>
      <c r="D251" s="298">
        <v>1</v>
      </c>
      <c r="E251" s="294">
        <v>1300</v>
      </c>
      <c r="F251" s="294">
        <v>900</v>
      </c>
      <c r="G251" s="294">
        <f t="shared" si="23"/>
        <v>225</v>
      </c>
      <c r="H251" s="299" t="s">
        <v>1368</v>
      </c>
      <c r="I251" s="299">
        <v>75</v>
      </c>
      <c r="J251" s="299" t="s">
        <v>1369</v>
      </c>
      <c r="K251" s="299">
        <v>75</v>
      </c>
      <c r="L251" s="299" t="s">
        <v>1369</v>
      </c>
      <c r="M251" s="299">
        <v>75</v>
      </c>
      <c r="N251" s="299" t="s">
        <v>1369</v>
      </c>
      <c r="O251" s="294" t="s">
        <v>1370</v>
      </c>
    </row>
    <row r="252" s="159" customFormat="1" customHeight="1" spans="1:15">
      <c r="A252" s="295">
        <v>19</v>
      </c>
      <c r="B252" s="294" t="s">
        <v>1371</v>
      </c>
      <c r="C252" s="299" t="s">
        <v>384</v>
      </c>
      <c r="D252" s="298">
        <v>1</v>
      </c>
      <c r="E252" s="294">
        <v>93</v>
      </c>
      <c r="F252" s="294">
        <v>40</v>
      </c>
      <c r="G252" s="294">
        <f t="shared" si="23"/>
        <v>12</v>
      </c>
      <c r="H252" s="299" t="s">
        <v>1092</v>
      </c>
      <c r="I252" s="299">
        <v>4</v>
      </c>
      <c r="J252" s="299" t="s">
        <v>240</v>
      </c>
      <c r="K252" s="299">
        <v>4</v>
      </c>
      <c r="L252" s="299" t="s">
        <v>240</v>
      </c>
      <c r="M252" s="299">
        <v>4</v>
      </c>
      <c r="N252" s="299" t="s">
        <v>240</v>
      </c>
      <c r="O252" s="294" t="s">
        <v>1204</v>
      </c>
    </row>
    <row r="253" s="159" customFormat="1" customHeight="1" spans="1:15">
      <c r="A253" s="295">
        <v>20</v>
      </c>
      <c r="B253" s="294" t="s">
        <v>1372</v>
      </c>
      <c r="C253" s="299" t="s">
        <v>384</v>
      </c>
      <c r="D253" s="298">
        <v>1</v>
      </c>
      <c r="E253" s="294">
        <v>30</v>
      </c>
      <c r="F253" s="294">
        <v>16</v>
      </c>
      <c r="G253" s="294">
        <f t="shared" si="23"/>
        <v>3.9</v>
      </c>
      <c r="H253" s="299" t="s">
        <v>1373</v>
      </c>
      <c r="I253" s="299">
        <v>1.3</v>
      </c>
      <c r="J253" s="299" t="s">
        <v>1374</v>
      </c>
      <c r="K253" s="299">
        <v>1.3</v>
      </c>
      <c r="L253" s="299" t="s">
        <v>1374</v>
      </c>
      <c r="M253" s="299">
        <v>1.3</v>
      </c>
      <c r="N253" s="299" t="s">
        <v>1374</v>
      </c>
      <c r="O253" s="294" t="s">
        <v>1366</v>
      </c>
    </row>
    <row r="254" s="159" customFormat="1" customHeight="1" spans="1:15">
      <c r="A254" s="295">
        <v>21</v>
      </c>
      <c r="B254" s="294" t="s">
        <v>1375</v>
      </c>
      <c r="C254" s="299" t="s">
        <v>384</v>
      </c>
      <c r="D254" s="298">
        <v>1</v>
      </c>
      <c r="E254" s="294">
        <v>90</v>
      </c>
      <c r="F254" s="294">
        <v>48</v>
      </c>
      <c r="G254" s="294">
        <f t="shared" si="23"/>
        <v>12</v>
      </c>
      <c r="H254" s="299" t="s">
        <v>1092</v>
      </c>
      <c r="I254" s="299">
        <v>4</v>
      </c>
      <c r="J254" s="299" t="s">
        <v>240</v>
      </c>
      <c r="K254" s="299">
        <v>4</v>
      </c>
      <c r="L254" s="299" t="s">
        <v>240</v>
      </c>
      <c r="M254" s="299">
        <v>4</v>
      </c>
      <c r="N254" s="299" t="s">
        <v>240</v>
      </c>
      <c r="O254" s="294" t="s">
        <v>1364</v>
      </c>
    </row>
    <row r="255" s="159" customFormat="1" customHeight="1" spans="1:15">
      <c r="A255" s="295">
        <v>22</v>
      </c>
      <c r="B255" s="294" t="s">
        <v>1376</v>
      </c>
      <c r="C255" s="299" t="s">
        <v>384</v>
      </c>
      <c r="D255" s="295">
        <v>1</v>
      </c>
      <c r="E255" s="294">
        <v>20</v>
      </c>
      <c r="F255" s="294">
        <v>20</v>
      </c>
      <c r="G255" s="294">
        <f t="shared" si="23"/>
        <v>0</v>
      </c>
      <c r="H255" s="294" t="s">
        <v>44</v>
      </c>
      <c r="I255" s="299">
        <v>0</v>
      </c>
      <c r="J255" s="299" t="s">
        <v>44</v>
      </c>
      <c r="K255" s="299">
        <v>0</v>
      </c>
      <c r="L255" s="299" t="s">
        <v>44</v>
      </c>
      <c r="M255" s="299">
        <v>0</v>
      </c>
      <c r="N255" s="299" t="s">
        <v>44</v>
      </c>
      <c r="O255" s="294" t="s">
        <v>1204</v>
      </c>
    </row>
    <row r="256" s="159" customFormat="1" customHeight="1" spans="1:15">
      <c r="A256" s="295">
        <v>23</v>
      </c>
      <c r="B256" s="294" t="s">
        <v>1377</v>
      </c>
      <c r="C256" s="299" t="s">
        <v>384</v>
      </c>
      <c r="D256" s="295">
        <v>1</v>
      </c>
      <c r="E256" s="294">
        <v>45</v>
      </c>
      <c r="F256" s="294">
        <v>45</v>
      </c>
      <c r="G256" s="294">
        <f t="shared" si="23"/>
        <v>12</v>
      </c>
      <c r="H256" s="299" t="s">
        <v>1092</v>
      </c>
      <c r="I256" s="299">
        <v>4</v>
      </c>
      <c r="J256" s="299" t="s">
        <v>240</v>
      </c>
      <c r="K256" s="299">
        <v>4</v>
      </c>
      <c r="L256" s="299" t="s">
        <v>240</v>
      </c>
      <c r="M256" s="299">
        <v>4</v>
      </c>
      <c r="N256" s="299" t="s">
        <v>240</v>
      </c>
      <c r="O256" s="294" t="s">
        <v>1378</v>
      </c>
    </row>
    <row r="257" s="159" customFormat="1" customHeight="1" spans="1:15">
      <c r="A257" s="295">
        <v>24</v>
      </c>
      <c r="B257" s="294" t="s">
        <v>1379</v>
      </c>
      <c r="C257" s="299" t="s">
        <v>384</v>
      </c>
      <c r="D257" s="295">
        <v>1</v>
      </c>
      <c r="E257" s="294">
        <v>30</v>
      </c>
      <c r="F257" s="294">
        <v>30</v>
      </c>
      <c r="G257" s="294">
        <f t="shared" si="23"/>
        <v>9</v>
      </c>
      <c r="H257" s="294" t="s">
        <v>1380</v>
      </c>
      <c r="I257" s="294">
        <v>3</v>
      </c>
      <c r="J257" s="294" t="s">
        <v>1360</v>
      </c>
      <c r="K257" s="294">
        <v>3</v>
      </c>
      <c r="L257" s="294" t="s">
        <v>1360</v>
      </c>
      <c r="M257" s="294">
        <v>3</v>
      </c>
      <c r="N257" s="294" t="s">
        <v>1360</v>
      </c>
      <c r="O257" s="294" t="s">
        <v>695</v>
      </c>
    </row>
    <row r="258" s="159" customFormat="1" customHeight="1" spans="1:15">
      <c r="A258" s="295">
        <v>25</v>
      </c>
      <c r="B258" s="294" t="s">
        <v>1381</v>
      </c>
      <c r="C258" s="299" t="s">
        <v>384</v>
      </c>
      <c r="D258" s="295">
        <v>1</v>
      </c>
      <c r="E258" s="294">
        <v>500</v>
      </c>
      <c r="F258" s="294">
        <v>500</v>
      </c>
      <c r="G258" s="294">
        <v>0</v>
      </c>
      <c r="H258" s="294" t="s">
        <v>44</v>
      </c>
      <c r="I258" s="294">
        <v>0</v>
      </c>
      <c r="J258" s="294" t="s">
        <v>714</v>
      </c>
      <c r="K258" s="294">
        <v>0</v>
      </c>
      <c r="L258" s="294" t="s">
        <v>1382</v>
      </c>
      <c r="M258" s="294">
        <v>0</v>
      </c>
      <c r="N258" s="294" t="s">
        <v>697</v>
      </c>
      <c r="O258" s="294" t="s">
        <v>695</v>
      </c>
    </row>
    <row r="259" s="159" customFormat="1" customHeight="1" spans="1:15">
      <c r="A259" s="295">
        <v>26</v>
      </c>
      <c r="B259" s="294" t="s">
        <v>1383</v>
      </c>
      <c r="C259" s="294" t="s">
        <v>384</v>
      </c>
      <c r="D259" s="295">
        <v>1</v>
      </c>
      <c r="E259" s="294">
        <v>25</v>
      </c>
      <c r="F259" s="294">
        <v>25</v>
      </c>
      <c r="G259" s="294">
        <f>I259+K259+M259</f>
        <v>0</v>
      </c>
      <c r="H259" s="294" t="s">
        <v>44</v>
      </c>
      <c r="I259" s="299">
        <v>0</v>
      </c>
      <c r="J259" s="294" t="s">
        <v>1110</v>
      </c>
      <c r="K259" s="299">
        <v>0</v>
      </c>
      <c r="L259" s="299" t="s">
        <v>44</v>
      </c>
      <c r="M259" s="299">
        <v>0</v>
      </c>
      <c r="N259" s="299" t="s">
        <v>44</v>
      </c>
      <c r="O259" s="294" t="s">
        <v>1357</v>
      </c>
    </row>
    <row r="260" s="159" customFormat="1" customHeight="1" spans="1:15">
      <c r="A260" s="295">
        <v>27</v>
      </c>
      <c r="B260" s="294" t="s">
        <v>1384</v>
      </c>
      <c r="C260" s="294" t="s">
        <v>384</v>
      </c>
      <c r="D260" s="295">
        <v>1</v>
      </c>
      <c r="E260" s="294">
        <v>70</v>
      </c>
      <c r="F260" s="294">
        <v>70</v>
      </c>
      <c r="G260" s="294">
        <f>I260+K260+M260</f>
        <v>0</v>
      </c>
      <c r="H260" s="294" t="s">
        <v>44</v>
      </c>
      <c r="I260" s="299">
        <v>0</v>
      </c>
      <c r="J260" s="294" t="s">
        <v>1110</v>
      </c>
      <c r="K260" s="299">
        <v>0</v>
      </c>
      <c r="L260" s="299" t="s">
        <v>44</v>
      </c>
      <c r="M260" s="299">
        <v>0</v>
      </c>
      <c r="N260" s="299" t="s">
        <v>44</v>
      </c>
      <c r="O260" s="294" t="s">
        <v>1357</v>
      </c>
    </row>
    <row r="261" s="159" customFormat="1" customHeight="1" spans="1:15">
      <c r="A261" s="295">
        <v>28</v>
      </c>
      <c r="B261" s="294" t="s">
        <v>1323</v>
      </c>
      <c r="C261" s="294" t="s">
        <v>384</v>
      </c>
      <c r="D261" s="301">
        <v>1</v>
      </c>
      <c r="E261" s="294">
        <v>12</v>
      </c>
      <c r="F261" s="294">
        <v>0</v>
      </c>
      <c r="G261" s="294">
        <f>I261+K261+M261</f>
        <v>0</v>
      </c>
      <c r="H261" s="299" t="s">
        <v>937</v>
      </c>
      <c r="I261" s="299">
        <v>0</v>
      </c>
      <c r="J261" s="299" t="s">
        <v>44</v>
      </c>
      <c r="K261" s="299">
        <v>0</v>
      </c>
      <c r="L261" s="299" t="s">
        <v>44</v>
      </c>
      <c r="M261" s="299">
        <v>0</v>
      </c>
      <c r="N261" s="299" t="s">
        <v>44</v>
      </c>
      <c r="O261" s="294" t="s">
        <v>695</v>
      </c>
    </row>
    <row r="262" s="159" customFormat="1" customHeight="1" spans="1:26">
      <c r="A262" s="295">
        <v>29</v>
      </c>
      <c r="B262" s="294" t="s">
        <v>1326</v>
      </c>
      <c r="C262" s="294" t="s">
        <v>384</v>
      </c>
      <c r="D262" s="301">
        <v>1</v>
      </c>
      <c r="E262" s="294">
        <v>60</v>
      </c>
      <c r="F262" s="294">
        <v>20</v>
      </c>
      <c r="G262" s="294">
        <f>I262+K262+M262</f>
        <v>0</v>
      </c>
      <c r="H262" s="299" t="s">
        <v>639</v>
      </c>
      <c r="I262" s="299">
        <v>0</v>
      </c>
      <c r="J262" s="299" t="s">
        <v>44</v>
      </c>
      <c r="K262" s="299">
        <v>0</v>
      </c>
      <c r="L262" s="299" t="s">
        <v>639</v>
      </c>
      <c r="M262" s="299">
        <v>0</v>
      </c>
      <c r="N262" s="303" t="s">
        <v>44</v>
      </c>
      <c r="O262" s="294" t="s">
        <v>695</v>
      </c>
      <c r="P262" s="286"/>
      <c r="Q262" s="286"/>
      <c r="R262" s="286"/>
      <c r="S262" s="286"/>
      <c r="W262" s="286"/>
      <c r="Z262" s="286"/>
    </row>
    <row r="263" s="159" customFormat="1" customHeight="1" spans="1:15">
      <c r="A263" s="295">
        <v>30</v>
      </c>
      <c r="B263" s="294" t="s">
        <v>1385</v>
      </c>
      <c r="C263" s="299" t="s">
        <v>384</v>
      </c>
      <c r="D263" s="295">
        <v>1</v>
      </c>
      <c r="E263" s="294">
        <v>80</v>
      </c>
      <c r="F263" s="294">
        <v>70</v>
      </c>
      <c r="G263" s="294">
        <v>0</v>
      </c>
      <c r="H263" s="299" t="s">
        <v>709</v>
      </c>
      <c r="I263" s="294">
        <v>0</v>
      </c>
      <c r="J263" s="294"/>
      <c r="K263" s="294">
        <v>0</v>
      </c>
      <c r="L263" s="294"/>
      <c r="M263" s="294">
        <v>0</v>
      </c>
      <c r="N263" s="299" t="s">
        <v>709</v>
      </c>
      <c r="O263" s="294" t="s">
        <v>695</v>
      </c>
    </row>
    <row r="264" s="159" customFormat="1" customHeight="1" spans="1:15">
      <c r="A264" s="295">
        <v>31</v>
      </c>
      <c r="B264" s="294" t="s">
        <v>1386</v>
      </c>
      <c r="C264" s="299" t="s">
        <v>384</v>
      </c>
      <c r="D264" s="295">
        <v>1</v>
      </c>
      <c r="E264" s="294">
        <v>216</v>
      </c>
      <c r="F264" s="294">
        <v>72</v>
      </c>
      <c r="G264" s="294">
        <f>I264+K264+M264</f>
        <v>0</v>
      </c>
      <c r="H264" s="294" t="s">
        <v>639</v>
      </c>
      <c r="I264" s="299">
        <v>0</v>
      </c>
      <c r="J264" s="299" t="s">
        <v>44</v>
      </c>
      <c r="K264" s="299">
        <v>0</v>
      </c>
      <c r="L264" s="294" t="s">
        <v>639</v>
      </c>
      <c r="M264" s="299">
        <v>0</v>
      </c>
      <c r="N264" s="311" t="s">
        <v>44</v>
      </c>
      <c r="O264" s="294" t="s">
        <v>695</v>
      </c>
    </row>
    <row r="265" s="159" customFormat="1" customHeight="1" spans="1:15">
      <c r="A265" s="295">
        <v>32</v>
      </c>
      <c r="B265" s="294" t="s">
        <v>1387</v>
      </c>
      <c r="C265" s="299" t="s">
        <v>384</v>
      </c>
      <c r="D265" s="295">
        <v>1</v>
      </c>
      <c r="E265" s="294">
        <v>95</v>
      </c>
      <c r="F265" s="303">
        <v>95</v>
      </c>
      <c r="G265" s="294">
        <f>I265+K265+M265</f>
        <v>0</v>
      </c>
      <c r="H265" s="294" t="s">
        <v>639</v>
      </c>
      <c r="I265" s="299">
        <v>0</v>
      </c>
      <c r="J265" s="299" t="s">
        <v>44</v>
      </c>
      <c r="K265" s="299">
        <v>0</v>
      </c>
      <c r="L265" s="294" t="s">
        <v>639</v>
      </c>
      <c r="M265" s="299">
        <v>0</v>
      </c>
      <c r="N265" s="299" t="s">
        <v>44</v>
      </c>
      <c r="O265" s="294" t="s">
        <v>695</v>
      </c>
    </row>
    <row r="266" s="159" customFormat="1" customHeight="1" spans="1:15">
      <c r="A266" s="295">
        <v>33</v>
      </c>
      <c r="B266" s="294" t="s">
        <v>1388</v>
      </c>
      <c r="C266" s="299" t="s">
        <v>384</v>
      </c>
      <c r="D266" s="295">
        <v>1</v>
      </c>
      <c r="E266" s="294">
        <v>220</v>
      </c>
      <c r="F266" s="303">
        <v>220</v>
      </c>
      <c r="G266" s="294">
        <v>0</v>
      </c>
      <c r="H266" s="294" t="s">
        <v>44</v>
      </c>
      <c r="I266" s="299">
        <v>0</v>
      </c>
      <c r="J266" s="299" t="s">
        <v>44</v>
      </c>
      <c r="K266" s="299">
        <v>0</v>
      </c>
      <c r="L266" s="299" t="s">
        <v>44</v>
      </c>
      <c r="M266" s="299">
        <v>0</v>
      </c>
      <c r="N266" s="299" t="s">
        <v>44</v>
      </c>
      <c r="O266" s="294"/>
    </row>
    <row r="267" s="159" customFormat="1" customHeight="1" spans="1:15">
      <c r="A267" s="295">
        <v>34</v>
      </c>
      <c r="B267" s="294" t="s">
        <v>1389</v>
      </c>
      <c r="C267" s="299" t="s">
        <v>384</v>
      </c>
      <c r="D267" s="295">
        <v>1</v>
      </c>
      <c r="E267" s="294">
        <v>70</v>
      </c>
      <c r="F267" s="303">
        <v>70</v>
      </c>
      <c r="G267" s="294">
        <v>0</v>
      </c>
      <c r="H267" s="294" t="s">
        <v>44</v>
      </c>
      <c r="I267" s="299">
        <v>0</v>
      </c>
      <c r="J267" s="294" t="s">
        <v>44</v>
      </c>
      <c r="K267" s="299">
        <v>0</v>
      </c>
      <c r="L267" s="294" t="s">
        <v>44</v>
      </c>
      <c r="M267" s="299">
        <v>0</v>
      </c>
      <c r="N267" s="294" t="s">
        <v>44</v>
      </c>
      <c r="O267" s="294" t="s">
        <v>695</v>
      </c>
    </row>
    <row r="268" s="159" customFormat="1" customHeight="1" spans="1:15">
      <c r="A268" s="295">
        <v>35</v>
      </c>
      <c r="B268" s="294" t="s">
        <v>1390</v>
      </c>
      <c r="C268" s="299" t="s">
        <v>384</v>
      </c>
      <c r="D268" s="295">
        <v>1</v>
      </c>
      <c r="E268" s="294">
        <v>800</v>
      </c>
      <c r="F268" s="303">
        <v>800</v>
      </c>
      <c r="G268" s="294">
        <v>0</v>
      </c>
      <c r="H268" s="294" t="s">
        <v>44</v>
      </c>
      <c r="I268" s="299">
        <v>0</v>
      </c>
      <c r="J268" s="294" t="s">
        <v>44</v>
      </c>
      <c r="K268" s="299">
        <v>0</v>
      </c>
      <c r="L268" s="294" t="s">
        <v>44</v>
      </c>
      <c r="M268" s="299">
        <v>0</v>
      </c>
      <c r="N268" s="294" t="s">
        <v>44</v>
      </c>
      <c r="O268" s="294" t="s">
        <v>695</v>
      </c>
    </row>
    <row r="269" s="159" customFormat="1" customHeight="1" spans="1:15">
      <c r="A269" s="295">
        <v>36</v>
      </c>
      <c r="B269" s="294" t="s">
        <v>1391</v>
      </c>
      <c r="C269" s="299" t="s">
        <v>384</v>
      </c>
      <c r="D269" s="295">
        <v>1</v>
      </c>
      <c r="E269" s="294">
        <v>360</v>
      </c>
      <c r="F269" s="303">
        <v>360</v>
      </c>
      <c r="G269" s="294">
        <v>0</v>
      </c>
      <c r="H269" s="294" t="s">
        <v>44</v>
      </c>
      <c r="I269" s="299">
        <v>0</v>
      </c>
      <c r="J269" s="294" t="s">
        <v>44</v>
      </c>
      <c r="K269" s="299">
        <v>0</v>
      </c>
      <c r="L269" s="294" t="s">
        <v>44</v>
      </c>
      <c r="M269" s="299">
        <v>0</v>
      </c>
      <c r="N269" s="294" t="s">
        <v>44</v>
      </c>
      <c r="O269" s="294" t="s">
        <v>695</v>
      </c>
    </row>
    <row r="270" customHeight="1" spans="1:15">
      <c r="A270" s="312" t="s">
        <v>722</v>
      </c>
      <c r="B270" s="313" t="s">
        <v>723</v>
      </c>
      <c r="C270" s="51"/>
      <c r="D270" s="58"/>
      <c r="E270" s="25">
        <f t="shared" ref="E270:G270" si="24">E271+E322+E348+E353+E359+E435</f>
        <v>40912.87745</v>
      </c>
      <c r="F270" s="25">
        <f t="shared" si="24"/>
        <v>16283.01715</v>
      </c>
      <c r="G270" s="25">
        <f t="shared" si="24"/>
        <v>2373.2977</v>
      </c>
      <c r="H270" s="25"/>
      <c r="I270" s="25">
        <f t="shared" ref="I270:M270" si="25">I271+I322+I348+I353+I359+I435</f>
        <v>200</v>
      </c>
      <c r="J270" s="25"/>
      <c r="K270" s="25">
        <f t="shared" si="25"/>
        <v>150.08</v>
      </c>
      <c r="L270" s="25"/>
      <c r="M270" s="25">
        <f t="shared" si="25"/>
        <v>2009.2177</v>
      </c>
      <c r="N270" s="69"/>
      <c r="O270" s="51"/>
    </row>
    <row r="271" customHeight="1" spans="1:15">
      <c r="A271" s="296" t="s">
        <v>67</v>
      </c>
      <c r="B271" s="297" t="s">
        <v>1050</v>
      </c>
      <c r="C271" s="294"/>
      <c r="D271" s="295"/>
      <c r="E271" s="127">
        <f t="shared" ref="E271:G271" si="26">E272</f>
        <v>8856.81</v>
      </c>
      <c r="F271" s="127">
        <f t="shared" si="26"/>
        <v>2547</v>
      </c>
      <c r="G271" s="127">
        <f t="shared" si="26"/>
        <v>135</v>
      </c>
      <c r="H271" s="127"/>
      <c r="I271" s="127">
        <f t="shared" ref="I271:M271" si="27">I272</f>
        <v>0</v>
      </c>
      <c r="J271" s="127"/>
      <c r="K271" s="127">
        <f t="shared" si="27"/>
        <v>0</v>
      </c>
      <c r="L271" s="127"/>
      <c r="M271" s="127">
        <f t="shared" si="27"/>
        <v>135</v>
      </c>
      <c r="N271" s="294"/>
      <c r="O271" s="294"/>
    </row>
    <row r="272" customHeight="1" spans="1:15">
      <c r="A272" s="296">
        <v>1</v>
      </c>
      <c r="B272" s="297" t="s">
        <v>1051</v>
      </c>
      <c r="C272" s="294"/>
      <c r="D272" s="295"/>
      <c r="E272" s="25">
        <f t="shared" ref="E272:G272" si="28">E273+E303</f>
        <v>8856.81</v>
      </c>
      <c r="F272" s="25">
        <f t="shared" si="28"/>
        <v>2547</v>
      </c>
      <c r="G272" s="25">
        <f t="shared" si="28"/>
        <v>135</v>
      </c>
      <c r="H272" s="25"/>
      <c r="I272" s="25">
        <f t="shared" ref="I272:M272" si="29">I273+I303</f>
        <v>0</v>
      </c>
      <c r="J272" s="25"/>
      <c r="K272" s="25">
        <f t="shared" si="29"/>
        <v>0</v>
      </c>
      <c r="L272" s="25"/>
      <c r="M272" s="25">
        <f t="shared" si="29"/>
        <v>135</v>
      </c>
      <c r="N272" s="294"/>
      <c r="O272" s="294"/>
    </row>
    <row r="273" customHeight="1" spans="1:15">
      <c r="A273" s="296"/>
      <c r="B273" s="297" t="s">
        <v>1052</v>
      </c>
      <c r="C273" s="294"/>
      <c r="D273" s="295"/>
      <c r="E273" s="25">
        <f t="shared" ref="E273:G273" si="30">SUM(E274:E302)</f>
        <v>4808.81</v>
      </c>
      <c r="F273" s="25">
        <f t="shared" si="30"/>
        <v>1406</v>
      </c>
      <c r="G273" s="25">
        <f t="shared" si="30"/>
        <v>135</v>
      </c>
      <c r="H273" s="25"/>
      <c r="I273" s="25">
        <f t="shared" ref="I273:M273" si="31">SUM(I274:I302)</f>
        <v>0</v>
      </c>
      <c r="J273" s="25"/>
      <c r="K273" s="25">
        <f t="shared" si="31"/>
        <v>0</v>
      </c>
      <c r="L273" s="25"/>
      <c r="M273" s="25">
        <f t="shared" si="31"/>
        <v>135</v>
      </c>
      <c r="N273" s="127"/>
      <c r="O273" s="294"/>
    </row>
    <row r="274" customHeight="1" spans="1:15">
      <c r="A274" s="314">
        <v>1</v>
      </c>
      <c r="B274" s="150" t="s">
        <v>1392</v>
      </c>
      <c r="C274" s="150" t="s">
        <v>384</v>
      </c>
      <c r="D274" s="315">
        <v>1</v>
      </c>
      <c r="E274" s="150">
        <v>152</v>
      </c>
      <c r="F274" s="150">
        <v>75</v>
      </c>
      <c r="G274" s="150">
        <v>0</v>
      </c>
      <c r="H274" s="294" t="s">
        <v>44</v>
      </c>
      <c r="I274" s="294" t="s">
        <v>44</v>
      </c>
      <c r="J274" s="294" t="s">
        <v>44</v>
      </c>
      <c r="K274" s="294" t="s">
        <v>44</v>
      </c>
      <c r="L274" s="294" t="s">
        <v>44</v>
      </c>
      <c r="M274" s="294" t="s">
        <v>44</v>
      </c>
      <c r="N274" s="294" t="s">
        <v>44</v>
      </c>
      <c r="O274" s="51" t="s">
        <v>1393</v>
      </c>
    </row>
    <row r="275" customHeight="1" spans="1:15">
      <c r="A275" s="314">
        <v>2</v>
      </c>
      <c r="B275" s="150" t="s">
        <v>1394</v>
      </c>
      <c r="C275" s="150" t="s">
        <v>384</v>
      </c>
      <c r="D275" s="315">
        <v>1</v>
      </c>
      <c r="E275" s="150">
        <v>404.01</v>
      </c>
      <c r="F275" s="150">
        <v>160</v>
      </c>
      <c r="G275" s="150">
        <v>0</v>
      </c>
      <c r="H275" s="294" t="s">
        <v>44</v>
      </c>
      <c r="I275" s="294" t="s">
        <v>44</v>
      </c>
      <c r="J275" s="294" t="s">
        <v>44</v>
      </c>
      <c r="K275" s="294" t="s">
        <v>44</v>
      </c>
      <c r="L275" s="294" t="s">
        <v>44</v>
      </c>
      <c r="M275" s="294" t="s">
        <v>44</v>
      </c>
      <c r="N275" s="294" t="s">
        <v>44</v>
      </c>
      <c r="O275" s="51" t="s">
        <v>1395</v>
      </c>
    </row>
    <row r="276" customHeight="1" spans="1:15">
      <c r="A276" s="314">
        <v>3</v>
      </c>
      <c r="B276" s="150" t="s">
        <v>1396</v>
      </c>
      <c r="C276" s="150" t="s">
        <v>384</v>
      </c>
      <c r="D276" s="315">
        <v>1</v>
      </c>
      <c r="E276" s="150">
        <v>400</v>
      </c>
      <c r="F276" s="150">
        <v>30</v>
      </c>
      <c r="G276" s="150">
        <v>0</v>
      </c>
      <c r="H276" s="294" t="s">
        <v>44</v>
      </c>
      <c r="I276" s="294" t="s">
        <v>44</v>
      </c>
      <c r="J276" s="294" t="s">
        <v>44</v>
      </c>
      <c r="K276" s="294" t="s">
        <v>44</v>
      </c>
      <c r="L276" s="294" t="s">
        <v>44</v>
      </c>
      <c r="M276" s="294" t="s">
        <v>44</v>
      </c>
      <c r="N276" s="294" t="s">
        <v>44</v>
      </c>
      <c r="O276" s="51" t="s">
        <v>1397</v>
      </c>
    </row>
    <row r="277" customHeight="1" spans="1:15">
      <c r="A277" s="314">
        <v>4</v>
      </c>
      <c r="B277" s="150" t="s">
        <v>1398</v>
      </c>
      <c r="C277" s="150" t="s">
        <v>384</v>
      </c>
      <c r="D277" s="315">
        <v>1</v>
      </c>
      <c r="E277" s="150">
        <v>57</v>
      </c>
      <c r="F277" s="150">
        <v>45</v>
      </c>
      <c r="G277" s="150">
        <v>0</v>
      </c>
      <c r="H277" s="294" t="s">
        <v>44</v>
      </c>
      <c r="I277" s="294" t="s">
        <v>44</v>
      </c>
      <c r="J277" s="294" t="s">
        <v>44</v>
      </c>
      <c r="K277" s="294" t="s">
        <v>44</v>
      </c>
      <c r="L277" s="294" t="s">
        <v>44</v>
      </c>
      <c r="M277" s="294" t="s">
        <v>44</v>
      </c>
      <c r="N277" s="294" t="s">
        <v>44</v>
      </c>
      <c r="O277" s="51" t="s">
        <v>1399</v>
      </c>
    </row>
    <row r="278" customHeight="1" spans="1:15">
      <c r="A278" s="314">
        <v>5</v>
      </c>
      <c r="B278" s="150" t="s">
        <v>1400</v>
      </c>
      <c r="C278" s="150" t="s">
        <v>384</v>
      </c>
      <c r="D278" s="315">
        <v>1</v>
      </c>
      <c r="E278" s="150">
        <v>167</v>
      </c>
      <c r="F278" s="150">
        <v>70</v>
      </c>
      <c r="G278" s="150">
        <v>0</v>
      </c>
      <c r="H278" s="294" t="s">
        <v>44</v>
      </c>
      <c r="I278" s="294" t="s">
        <v>44</v>
      </c>
      <c r="J278" s="294" t="s">
        <v>44</v>
      </c>
      <c r="K278" s="294" t="s">
        <v>44</v>
      </c>
      <c r="L278" s="294" t="s">
        <v>44</v>
      </c>
      <c r="M278" s="294" t="s">
        <v>44</v>
      </c>
      <c r="N278" s="294" t="s">
        <v>44</v>
      </c>
      <c r="O278" s="51" t="s">
        <v>1401</v>
      </c>
    </row>
    <row r="279" customHeight="1" spans="1:15">
      <c r="A279" s="314">
        <v>6</v>
      </c>
      <c r="B279" s="150" t="s">
        <v>1402</v>
      </c>
      <c r="C279" s="150" t="s">
        <v>384</v>
      </c>
      <c r="D279" s="315">
        <v>1</v>
      </c>
      <c r="E279" s="150">
        <v>83</v>
      </c>
      <c r="F279" s="150">
        <v>40</v>
      </c>
      <c r="G279" s="150">
        <v>0</v>
      </c>
      <c r="H279" s="294" t="s">
        <v>44</v>
      </c>
      <c r="I279" s="294" t="s">
        <v>44</v>
      </c>
      <c r="J279" s="294" t="s">
        <v>44</v>
      </c>
      <c r="K279" s="294" t="s">
        <v>44</v>
      </c>
      <c r="L279" s="294" t="s">
        <v>44</v>
      </c>
      <c r="M279" s="294" t="s">
        <v>44</v>
      </c>
      <c r="N279" s="294" t="s">
        <v>44</v>
      </c>
      <c r="O279" s="51" t="s">
        <v>1403</v>
      </c>
    </row>
    <row r="280" customHeight="1" spans="1:15">
      <c r="A280" s="314">
        <v>7</v>
      </c>
      <c r="B280" s="150" t="s">
        <v>1404</v>
      </c>
      <c r="C280" s="150" t="s">
        <v>384</v>
      </c>
      <c r="D280" s="315">
        <v>1</v>
      </c>
      <c r="E280" s="150">
        <v>87</v>
      </c>
      <c r="F280" s="150">
        <v>20</v>
      </c>
      <c r="G280" s="150">
        <v>0</v>
      </c>
      <c r="H280" s="294" t="s">
        <v>44</v>
      </c>
      <c r="I280" s="294" t="s">
        <v>44</v>
      </c>
      <c r="J280" s="294" t="s">
        <v>44</v>
      </c>
      <c r="K280" s="294" t="s">
        <v>44</v>
      </c>
      <c r="L280" s="294" t="s">
        <v>44</v>
      </c>
      <c r="M280" s="294" t="s">
        <v>44</v>
      </c>
      <c r="N280" s="294" t="s">
        <v>44</v>
      </c>
      <c r="O280" s="51" t="s">
        <v>1405</v>
      </c>
    </row>
    <row r="281" customHeight="1" spans="1:15">
      <c r="A281" s="314">
        <v>8</v>
      </c>
      <c r="B281" s="150" t="s">
        <v>1406</v>
      </c>
      <c r="C281" s="150" t="s">
        <v>384</v>
      </c>
      <c r="D281" s="315">
        <v>1</v>
      </c>
      <c r="E281" s="150">
        <v>78</v>
      </c>
      <c r="F281" s="316">
        <v>20</v>
      </c>
      <c r="G281" s="150">
        <v>0</v>
      </c>
      <c r="H281" s="294" t="s">
        <v>44</v>
      </c>
      <c r="I281" s="294" t="s">
        <v>44</v>
      </c>
      <c r="J281" s="294" t="s">
        <v>44</v>
      </c>
      <c r="K281" s="294" t="s">
        <v>44</v>
      </c>
      <c r="L281" s="294" t="s">
        <v>44</v>
      </c>
      <c r="M281" s="294" t="s">
        <v>44</v>
      </c>
      <c r="N281" s="294" t="s">
        <v>44</v>
      </c>
      <c r="O281" s="51" t="s">
        <v>1407</v>
      </c>
    </row>
    <row r="282" customHeight="1" spans="1:15">
      <c r="A282" s="314">
        <v>9</v>
      </c>
      <c r="B282" s="150" t="s">
        <v>1408</v>
      </c>
      <c r="C282" s="150" t="s">
        <v>384</v>
      </c>
      <c r="D282" s="315">
        <v>1</v>
      </c>
      <c r="E282" s="150">
        <v>58</v>
      </c>
      <c r="F282" s="51">
        <v>10</v>
      </c>
      <c r="G282" s="150">
        <v>10</v>
      </c>
      <c r="H282" s="51" t="s">
        <v>1409</v>
      </c>
      <c r="I282" s="294" t="s">
        <v>44</v>
      </c>
      <c r="J282" s="294" t="s">
        <v>44</v>
      </c>
      <c r="K282" s="294" t="s">
        <v>44</v>
      </c>
      <c r="L282" s="294" t="s">
        <v>44</v>
      </c>
      <c r="M282" s="51">
        <v>10</v>
      </c>
      <c r="N282" s="51" t="s">
        <v>1409</v>
      </c>
      <c r="O282" s="51"/>
    </row>
    <row r="283" customHeight="1" spans="1:15">
      <c r="A283" s="314">
        <v>10</v>
      </c>
      <c r="B283" s="150" t="s">
        <v>1059</v>
      </c>
      <c r="C283" s="150" t="s">
        <v>384</v>
      </c>
      <c r="D283" s="315">
        <v>1</v>
      </c>
      <c r="E283" s="150">
        <v>59</v>
      </c>
      <c r="F283" s="51">
        <v>40</v>
      </c>
      <c r="G283" s="150">
        <v>0</v>
      </c>
      <c r="H283" s="294" t="s">
        <v>44</v>
      </c>
      <c r="I283" s="294" t="s">
        <v>44</v>
      </c>
      <c r="J283" s="294" t="s">
        <v>44</v>
      </c>
      <c r="K283" s="294" t="s">
        <v>44</v>
      </c>
      <c r="L283" s="294" t="s">
        <v>44</v>
      </c>
      <c r="M283" s="294" t="s">
        <v>44</v>
      </c>
      <c r="N283" s="294" t="s">
        <v>44</v>
      </c>
      <c r="O283" s="51" t="s">
        <v>1410</v>
      </c>
    </row>
    <row r="284" customHeight="1" spans="1:15">
      <c r="A284" s="314">
        <v>11</v>
      </c>
      <c r="B284" s="150" t="s">
        <v>1411</v>
      </c>
      <c r="C284" s="150" t="s">
        <v>384</v>
      </c>
      <c r="D284" s="315">
        <v>1</v>
      </c>
      <c r="E284" s="150">
        <v>81</v>
      </c>
      <c r="F284" s="317">
        <v>81</v>
      </c>
      <c r="G284" s="150">
        <v>0</v>
      </c>
      <c r="H284" s="294" t="s">
        <v>44</v>
      </c>
      <c r="I284" s="294" t="s">
        <v>44</v>
      </c>
      <c r="J284" s="294" t="s">
        <v>44</v>
      </c>
      <c r="K284" s="294" t="s">
        <v>44</v>
      </c>
      <c r="L284" s="294" t="s">
        <v>44</v>
      </c>
      <c r="M284" s="294" t="s">
        <v>44</v>
      </c>
      <c r="N284" s="294" t="s">
        <v>44</v>
      </c>
      <c r="O284" s="51" t="s">
        <v>1412</v>
      </c>
    </row>
    <row r="285" customHeight="1" spans="1:15">
      <c r="A285" s="314">
        <v>12</v>
      </c>
      <c r="B285" s="150" t="s">
        <v>1413</v>
      </c>
      <c r="C285" s="150" t="s">
        <v>384</v>
      </c>
      <c r="D285" s="315">
        <v>1</v>
      </c>
      <c r="E285" s="150">
        <v>105</v>
      </c>
      <c r="F285" s="150">
        <v>35</v>
      </c>
      <c r="G285" s="150">
        <v>0</v>
      </c>
      <c r="H285" s="294" t="s">
        <v>44</v>
      </c>
      <c r="I285" s="294" t="s">
        <v>44</v>
      </c>
      <c r="J285" s="294" t="s">
        <v>44</v>
      </c>
      <c r="K285" s="294" t="s">
        <v>44</v>
      </c>
      <c r="L285" s="294" t="s">
        <v>44</v>
      </c>
      <c r="M285" s="294" t="s">
        <v>44</v>
      </c>
      <c r="N285" s="294" t="s">
        <v>44</v>
      </c>
      <c r="O285" s="51" t="s">
        <v>1414</v>
      </c>
    </row>
    <row r="286" customHeight="1" spans="1:15">
      <c r="A286" s="314">
        <v>13</v>
      </c>
      <c r="B286" s="150" t="s">
        <v>1415</v>
      </c>
      <c r="C286" s="150" t="s">
        <v>384</v>
      </c>
      <c r="D286" s="315">
        <v>1</v>
      </c>
      <c r="E286" s="150">
        <v>94</v>
      </c>
      <c r="F286" s="150">
        <v>40</v>
      </c>
      <c r="G286" s="150">
        <v>0</v>
      </c>
      <c r="H286" s="294" t="s">
        <v>44</v>
      </c>
      <c r="I286" s="294" t="s">
        <v>44</v>
      </c>
      <c r="J286" s="294" t="s">
        <v>44</v>
      </c>
      <c r="K286" s="294" t="s">
        <v>44</v>
      </c>
      <c r="L286" s="294" t="s">
        <v>44</v>
      </c>
      <c r="M286" s="294" t="s">
        <v>44</v>
      </c>
      <c r="N286" s="294" t="s">
        <v>44</v>
      </c>
      <c r="O286" s="51" t="s">
        <v>1416</v>
      </c>
    </row>
    <row r="287" customHeight="1" spans="1:15">
      <c r="A287" s="314">
        <v>14</v>
      </c>
      <c r="B287" s="150" t="s">
        <v>1417</v>
      </c>
      <c r="C287" s="150" t="s">
        <v>384</v>
      </c>
      <c r="D287" s="315">
        <v>1</v>
      </c>
      <c r="E287" s="150">
        <v>77</v>
      </c>
      <c r="F287" s="150">
        <v>30</v>
      </c>
      <c r="G287" s="150">
        <v>0</v>
      </c>
      <c r="H287" s="294" t="s">
        <v>44</v>
      </c>
      <c r="I287" s="294" t="s">
        <v>44</v>
      </c>
      <c r="J287" s="294" t="s">
        <v>44</v>
      </c>
      <c r="K287" s="294" t="s">
        <v>44</v>
      </c>
      <c r="L287" s="294" t="s">
        <v>44</v>
      </c>
      <c r="M287" s="294" t="s">
        <v>44</v>
      </c>
      <c r="N287" s="294" t="s">
        <v>44</v>
      </c>
      <c r="O287" s="51" t="s">
        <v>1418</v>
      </c>
    </row>
    <row r="288" customHeight="1" spans="1:15">
      <c r="A288" s="314">
        <v>15</v>
      </c>
      <c r="B288" s="150" t="s">
        <v>1419</v>
      </c>
      <c r="C288" s="150" t="s">
        <v>384</v>
      </c>
      <c r="D288" s="315">
        <v>1</v>
      </c>
      <c r="E288" s="150">
        <v>1275</v>
      </c>
      <c r="F288" s="150">
        <v>100</v>
      </c>
      <c r="G288" s="150">
        <v>100</v>
      </c>
      <c r="H288" s="294" t="s">
        <v>44</v>
      </c>
      <c r="I288" s="294" t="s">
        <v>44</v>
      </c>
      <c r="J288" s="294" t="s">
        <v>44</v>
      </c>
      <c r="K288" s="294" t="s">
        <v>44</v>
      </c>
      <c r="L288" s="294" t="s">
        <v>44</v>
      </c>
      <c r="M288" s="51">
        <v>100</v>
      </c>
      <c r="N288" s="294" t="s">
        <v>44</v>
      </c>
      <c r="O288" s="51" t="s">
        <v>1420</v>
      </c>
    </row>
    <row r="289" customHeight="1" spans="1:15">
      <c r="A289" s="314">
        <v>16</v>
      </c>
      <c r="B289" s="150" t="s">
        <v>1421</v>
      </c>
      <c r="C289" s="150" t="s">
        <v>384</v>
      </c>
      <c r="D289" s="315">
        <v>1</v>
      </c>
      <c r="E289" s="150">
        <v>363</v>
      </c>
      <c r="F289" s="150">
        <v>80</v>
      </c>
      <c r="G289" s="150">
        <v>0</v>
      </c>
      <c r="H289" s="294" t="s">
        <v>44</v>
      </c>
      <c r="I289" s="294" t="s">
        <v>44</v>
      </c>
      <c r="J289" s="294" t="s">
        <v>44</v>
      </c>
      <c r="K289" s="294" t="s">
        <v>44</v>
      </c>
      <c r="L289" s="294" t="s">
        <v>44</v>
      </c>
      <c r="M289" s="294" t="s">
        <v>44</v>
      </c>
      <c r="N289" s="294" t="s">
        <v>44</v>
      </c>
      <c r="O289" s="51" t="s">
        <v>1422</v>
      </c>
    </row>
    <row r="290" customHeight="1" spans="1:15">
      <c r="A290" s="314">
        <v>17</v>
      </c>
      <c r="B290" s="150" t="s">
        <v>1423</v>
      </c>
      <c r="C290" s="150" t="s">
        <v>384</v>
      </c>
      <c r="D290" s="315">
        <v>1</v>
      </c>
      <c r="E290" s="150">
        <v>58</v>
      </c>
      <c r="F290" s="316">
        <v>16</v>
      </c>
      <c r="G290" s="150">
        <v>0</v>
      </c>
      <c r="H290" s="294" t="s">
        <v>44</v>
      </c>
      <c r="I290" s="294" t="s">
        <v>44</v>
      </c>
      <c r="J290" s="294" t="s">
        <v>44</v>
      </c>
      <c r="K290" s="294" t="s">
        <v>44</v>
      </c>
      <c r="L290" s="294" t="s">
        <v>44</v>
      </c>
      <c r="M290" s="294" t="s">
        <v>44</v>
      </c>
      <c r="N290" s="294" t="s">
        <v>44</v>
      </c>
      <c r="O290" s="51" t="s">
        <v>1424</v>
      </c>
    </row>
    <row r="291" customHeight="1" spans="1:15">
      <c r="A291" s="314">
        <v>18</v>
      </c>
      <c r="B291" s="150" t="s">
        <v>1425</v>
      </c>
      <c r="C291" s="150" t="s">
        <v>384</v>
      </c>
      <c r="D291" s="315">
        <v>1</v>
      </c>
      <c r="E291" s="150">
        <v>273</v>
      </c>
      <c r="F291" s="51">
        <v>80</v>
      </c>
      <c r="G291" s="150">
        <v>0</v>
      </c>
      <c r="H291" s="294" t="s">
        <v>44</v>
      </c>
      <c r="I291" s="294" t="s">
        <v>44</v>
      </c>
      <c r="J291" s="294" t="s">
        <v>44</v>
      </c>
      <c r="K291" s="294" t="s">
        <v>44</v>
      </c>
      <c r="L291" s="294" t="s">
        <v>44</v>
      </c>
      <c r="M291" s="294" t="s">
        <v>44</v>
      </c>
      <c r="N291" s="294" t="s">
        <v>44</v>
      </c>
      <c r="O291" s="51" t="s">
        <v>1426</v>
      </c>
    </row>
    <row r="292" customHeight="1" spans="1:15">
      <c r="A292" s="314">
        <v>19</v>
      </c>
      <c r="B292" s="150" t="s">
        <v>1427</v>
      </c>
      <c r="C292" s="150" t="s">
        <v>384</v>
      </c>
      <c r="D292" s="315">
        <v>1</v>
      </c>
      <c r="E292" s="150">
        <v>47.1</v>
      </c>
      <c r="F292" s="51">
        <v>12</v>
      </c>
      <c r="G292" s="150">
        <v>0</v>
      </c>
      <c r="H292" s="294" t="s">
        <v>44</v>
      </c>
      <c r="I292" s="294" t="s">
        <v>44</v>
      </c>
      <c r="J292" s="294" t="s">
        <v>44</v>
      </c>
      <c r="K292" s="294" t="s">
        <v>44</v>
      </c>
      <c r="L292" s="294" t="s">
        <v>44</v>
      </c>
      <c r="M292" s="294" t="s">
        <v>44</v>
      </c>
      <c r="N292" s="294" t="s">
        <v>44</v>
      </c>
      <c r="O292" s="51" t="s">
        <v>1428</v>
      </c>
    </row>
    <row r="293" customHeight="1" spans="1:15">
      <c r="A293" s="314">
        <v>20</v>
      </c>
      <c r="B293" s="150" t="s">
        <v>1429</v>
      </c>
      <c r="C293" s="150" t="s">
        <v>384</v>
      </c>
      <c r="D293" s="315">
        <v>1</v>
      </c>
      <c r="E293" s="150">
        <v>53.9</v>
      </c>
      <c r="F293" s="317">
        <v>8</v>
      </c>
      <c r="G293" s="150">
        <v>0</v>
      </c>
      <c r="H293" s="294" t="s">
        <v>44</v>
      </c>
      <c r="I293" s="294" t="s">
        <v>44</v>
      </c>
      <c r="J293" s="294" t="s">
        <v>44</v>
      </c>
      <c r="K293" s="294" t="s">
        <v>44</v>
      </c>
      <c r="L293" s="294" t="s">
        <v>44</v>
      </c>
      <c r="M293" s="294" t="s">
        <v>44</v>
      </c>
      <c r="N293" s="294" t="s">
        <v>44</v>
      </c>
      <c r="O293" s="51" t="s">
        <v>1430</v>
      </c>
    </row>
    <row r="294" customHeight="1" spans="1:15">
      <c r="A294" s="314">
        <v>21</v>
      </c>
      <c r="B294" s="150" t="s">
        <v>1431</v>
      </c>
      <c r="C294" s="150" t="s">
        <v>384</v>
      </c>
      <c r="D294" s="315">
        <v>1</v>
      </c>
      <c r="E294" s="150">
        <v>12</v>
      </c>
      <c r="F294" s="150">
        <v>6</v>
      </c>
      <c r="G294" s="150">
        <v>0</v>
      </c>
      <c r="H294" s="294" t="s">
        <v>44</v>
      </c>
      <c r="I294" s="294" t="s">
        <v>44</v>
      </c>
      <c r="J294" s="294" t="s">
        <v>44</v>
      </c>
      <c r="K294" s="294" t="s">
        <v>44</v>
      </c>
      <c r="L294" s="294" t="s">
        <v>44</v>
      </c>
      <c r="M294" s="294" t="s">
        <v>44</v>
      </c>
      <c r="N294" s="294" t="s">
        <v>44</v>
      </c>
      <c r="O294" s="51" t="s">
        <v>1432</v>
      </c>
    </row>
    <row r="295" customHeight="1" spans="1:15">
      <c r="A295" s="314">
        <v>22</v>
      </c>
      <c r="B295" s="150" t="s">
        <v>1433</v>
      </c>
      <c r="C295" s="150" t="s">
        <v>384</v>
      </c>
      <c r="D295" s="315">
        <v>1</v>
      </c>
      <c r="E295" s="150">
        <v>18.8</v>
      </c>
      <c r="F295" s="150">
        <v>9</v>
      </c>
      <c r="G295" s="150">
        <v>0</v>
      </c>
      <c r="H295" s="294" t="s">
        <v>44</v>
      </c>
      <c r="I295" s="294" t="s">
        <v>44</v>
      </c>
      <c r="J295" s="294" t="s">
        <v>44</v>
      </c>
      <c r="K295" s="294" t="s">
        <v>44</v>
      </c>
      <c r="L295" s="294" t="s">
        <v>44</v>
      </c>
      <c r="M295" s="294" t="s">
        <v>44</v>
      </c>
      <c r="N295" s="294" t="s">
        <v>44</v>
      </c>
      <c r="O295" s="51" t="s">
        <v>1434</v>
      </c>
    </row>
    <row r="296" customHeight="1" spans="1:15">
      <c r="A296" s="314">
        <v>23</v>
      </c>
      <c r="B296" s="150" t="s">
        <v>1435</v>
      </c>
      <c r="C296" s="150" t="s">
        <v>384</v>
      </c>
      <c r="D296" s="315">
        <v>1</v>
      </c>
      <c r="E296" s="150">
        <v>350</v>
      </c>
      <c r="F296" s="150">
        <v>80</v>
      </c>
      <c r="G296" s="150">
        <v>0</v>
      </c>
      <c r="H296" s="294" t="s">
        <v>44</v>
      </c>
      <c r="I296" s="294" t="s">
        <v>44</v>
      </c>
      <c r="J296" s="294" t="s">
        <v>44</v>
      </c>
      <c r="K296" s="294" t="s">
        <v>44</v>
      </c>
      <c r="L296" s="294" t="s">
        <v>44</v>
      </c>
      <c r="M296" s="294" t="s">
        <v>44</v>
      </c>
      <c r="N296" s="294" t="s">
        <v>44</v>
      </c>
      <c r="O296" s="51" t="s">
        <v>1436</v>
      </c>
    </row>
    <row r="297" customHeight="1" spans="1:15">
      <c r="A297" s="314">
        <v>24</v>
      </c>
      <c r="B297" s="150" t="s">
        <v>1437</v>
      </c>
      <c r="C297" s="150" t="s">
        <v>384</v>
      </c>
      <c r="D297" s="315">
        <v>1</v>
      </c>
      <c r="E297" s="150">
        <v>15</v>
      </c>
      <c r="F297" s="150">
        <v>2</v>
      </c>
      <c r="G297" s="150">
        <v>0</v>
      </c>
      <c r="H297" s="294" t="s">
        <v>44</v>
      </c>
      <c r="I297" s="294" t="s">
        <v>44</v>
      </c>
      <c r="J297" s="294" t="s">
        <v>44</v>
      </c>
      <c r="K297" s="294" t="s">
        <v>44</v>
      </c>
      <c r="L297" s="294" t="s">
        <v>44</v>
      </c>
      <c r="M297" s="294" t="s">
        <v>44</v>
      </c>
      <c r="N297" s="294" t="s">
        <v>44</v>
      </c>
      <c r="O297" s="51" t="s">
        <v>1438</v>
      </c>
    </row>
    <row r="298" customHeight="1" spans="1:15">
      <c r="A298" s="314">
        <v>25</v>
      </c>
      <c r="B298" s="150" t="s">
        <v>1439</v>
      </c>
      <c r="C298" s="150" t="s">
        <v>384</v>
      </c>
      <c r="D298" s="315">
        <v>1</v>
      </c>
      <c r="E298" s="150">
        <v>80</v>
      </c>
      <c r="F298" s="150">
        <v>60</v>
      </c>
      <c r="G298" s="150">
        <v>0</v>
      </c>
      <c r="H298" s="294" t="s">
        <v>44</v>
      </c>
      <c r="I298" s="294" t="s">
        <v>44</v>
      </c>
      <c r="J298" s="294" t="s">
        <v>44</v>
      </c>
      <c r="K298" s="294" t="s">
        <v>44</v>
      </c>
      <c r="L298" s="294" t="s">
        <v>44</v>
      </c>
      <c r="M298" s="294" t="s">
        <v>44</v>
      </c>
      <c r="N298" s="294" t="s">
        <v>44</v>
      </c>
      <c r="O298" s="51" t="s">
        <v>1440</v>
      </c>
    </row>
    <row r="299" customHeight="1" spans="1:15">
      <c r="A299" s="314">
        <v>26</v>
      </c>
      <c r="B299" s="150" t="s">
        <v>1441</v>
      </c>
      <c r="C299" s="150" t="s">
        <v>384</v>
      </c>
      <c r="D299" s="315">
        <v>1</v>
      </c>
      <c r="E299" s="150">
        <v>33</v>
      </c>
      <c r="F299" s="150">
        <v>12</v>
      </c>
      <c r="G299" s="150">
        <v>0</v>
      </c>
      <c r="H299" s="294" t="s">
        <v>44</v>
      </c>
      <c r="I299" s="294" t="s">
        <v>44</v>
      </c>
      <c r="J299" s="294" t="s">
        <v>44</v>
      </c>
      <c r="K299" s="294" t="s">
        <v>44</v>
      </c>
      <c r="L299" s="294" t="s">
        <v>44</v>
      </c>
      <c r="M299" s="294" t="s">
        <v>44</v>
      </c>
      <c r="N299" s="294" t="s">
        <v>44</v>
      </c>
      <c r="O299" s="51" t="s">
        <v>1442</v>
      </c>
    </row>
    <row r="300" customHeight="1" spans="1:15">
      <c r="A300" s="314">
        <v>27</v>
      </c>
      <c r="B300" s="150" t="s">
        <v>1443</v>
      </c>
      <c r="C300" s="150" t="s">
        <v>384</v>
      </c>
      <c r="D300" s="315">
        <v>1</v>
      </c>
      <c r="E300" s="150">
        <v>38</v>
      </c>
      <c r="F300" s="51">
        <v>0</v>
      </c>
      <c r="G300" s="150">
        <v>18</v>
      </c>
      <c r="H300" s="294" t="s">
        <v>44</v>
      </c>
      <c r="I300" s="294" t="s">
        <v>44</v>
      </c>
      <c r="J300" s="294" t="s">
        <v>44</v>
      </c>
      <c r="K300" s="294" t="s">
        <v>44</v>
      </c>
      <c r="L300" s="294" t="s">
        <v>44</v>
      </c>
      <c r="M300" s="51">
        <v>18</v>
      </c>
      <c r="N300" s="294" t="s">
        <v>44</v>
      </c>
      <c r="O300" s="51"/>
    </row>
    <row r="301" customHeight="1" spans="1:15">
      <c r="A301" s="314">
        <v>28</v>
      </c>
      <c r="B301" s="150" t="s">
        <v>1444</v>
      </c>
      <c r="C301" s="150" t="s">
        <v>384</v>
      </c>
      <c r="D301" s="315">
        <v>1</v>
      </c>
      <c r="E301" s="150">
        <v>240</v>
      </c>
      <c r="F301" s="150">
        <v>220</v>
      </c>
      <c r="G301" s="150">
        <v>0</v>
      </c>
      <c r="H301" s="294" t="s">
        <v>44</v>
      </c>
      <c r="I301" s="294" t="s">
        <v>44</v>
      </c>
      <c r="J301" s="294" t="s">
        <v>44</v>
      </c>
      <c r="K301" s="294" t="s">
        <v>44</v>
      </c>
      <c r="L301" s="294" t="s">
        <v>44</v>
      </c>
      <c r="M301" s="294" t="s">
        <v>44</v>
      </c>
      <c r="N301" s="294" t="s">
        <v>44</v>
      </c>
      <c r="O301" s="51" t="s">
        <v>1445</v>
      </c>
    </row>
    <row r="302" customHeight="1" spans="1:15">
      <c r="A302" s="314">
        <v>29</v>
      </c>
      <c r="B302" s="51" t="s">
        <v>1446</v>
      </c>
      <c r="C302" s="51" t="s">
        <v>384</v>
      </c>
      <c r="D302" s="58">
        <v>1</v>
      </c>
      <c r="E302" s="51">
        <v>50</v>
      </c>
      <c r="F302" s="51">
        <v>25</v>
      </c>
      <c r="G302" s="51">
        <v>7</v>
      </c>
      <c r="H302" s="294" t="s">
        <v>44</v>
      </c>
      <c r="I302" s="294" t="s">
        <v>44</v>
      </c>
      <c r="J302" s="294" t="s">
        <v>44</v>
      </c>
      <c r="K302" s="294" t="s">
        <v>44</v>
      </c>
      <c r="L302" s="294" t="s">
        <v>44</v>
      </c>
      <c r="M302" s="51">
        <v>7</v>
      </c>
      <c r="N302" s="294" t="s">
        <v>44</v>
      </c>
      <c r="O302" s="51" t="s">
        <v>1447</v>
      </c>
    </row>
    <row r="303" customHeight="1" spans="1:15">
      <c r="A303" s="296"/>
      <c r="B303" s="297" t="s">
        <v>1106</v>
      </c>
      <c r="C303" s="294"/>
      <c r="D303" s="295"/>
      <c r="E303" s="25">
        <f t="shared" ref="E303:G303" si="32">SUM(E304:E321)</f>
        <v>4048</v>
      </c>
      <c r="F303" s="25">
        <f t="shared" si="32"/>
        <v>1141</v>
      </c>
      <c r="G303" s="25">
        <f t="shared" si="32"/>
        <v>0</v>
      </c>
      <c r="H303" s="25"/>
      <c r="I303" s="25">
        <f t="shared" ref="I303:M303" si="33">SUM(I304:I321)</f>
        <v>0</v>
      </c>
      <c r="J303" s="25"/>
      <c r="K303" s="25">
        <f t="shared" si="33"/>
        <v>0</v>
      </c>
      <c r="L303" s="25"/>
      <c r="M303" s="25">
        <f t="shared" si="33"/>
        <v>0</v>
      </c>
      <c r="N303" s="127"/>
      <c r="O303" s="294"/>
    </row>
    <row r="304" customHeight="1" spans="1:15">
      <c r="A304" s="314">
        <v>1</v>
      </c>
      <c r="B304" s="150" t="s">
        <v>1423</v>
      </c>
      <c r="C304" s="150" t="s">
        <v>384</v>
      </c>
      <c r="D304" s="315">
        <v>1</v>
      </c>
      <c r="E304" s="150">
        <v>78</v>
      </c>
      <c r="F304" s="150">
        <v>0</v>
      </c>
      <c r="G304" s="150">
        <v>0</v>
      </c>
      <c r="H304" s="294" t="s">
        <v>44</v>
      </c>
      <c r="I304" s="294" t="s">
        <v>44</v>
      </c>
      <c r="J304" s="294" t="s">
        <v>44</v>
      </c>
      <c r="K304" s="294" t="s">
        <v>44</v>
      </c>
      <c r="L304" s="294" t="s">
        <v>44</v>
      </c>
      <c r="M304" s="294" t="s">
        <v>44</v>
      </c>
      <c r="N304" s="294" t="s">
        <v>44</v>
      </c>
      <c r="O304" s="318" t="s">
        <v>1448</v>
      </c>
    </row>
    <row r="305" customHeight="1" spans="1:15">
      <c r="A305" s="314">
        <v>2</v>
      </c>
      <c r="B305" s="150" t="s">
        <v>1429</v>
      </c>
      <c r="C305" s="150" t="s">
        <v>384</v>
      </c>
      <c r="D305" s="315">
        <v>1</v>
      </c>
      <c r="E305" s="150">
        <v>80</v>
      </c>
      <c r="F305" s="150">
        <v>0</v>
      </c>
      <c r="G305" s="150">
        <v>0</v>
      </c>
      <c r="H305" s="294" t="s">
        <v>44</v>
      </c>
      <c r="I305" s="294" t="s">
        <v>44</v>
      </c>
      <c r="J305" s="294" t="s">
        <v>44</v>
      </c>
      <c r="K305" s="294" t="s">
        <v>44</v>
      </c>
      <c r="L305" s="294" t="s">
        <v>44</v>
      </c>
      <c r="M305" s="294" t="s">
        <v>44</v>
      </c>
      <c r="N305" s="165" t="s">
        <v>943</v>
      </c>
      <c r="O305" s="51" t="s">
        <v>1449</v>
      </c>
    </row>
    <row r="306" customHeight="1" spans="1:15">
      <c r="A306" s="314">
        <v>3</v>
      </c>
      <c r="B306" s="150" t="s">
        <v>1431</v>
      </c>
      <c r="C306" s="150" t="s">
        <v>384</v>
      </c>
      <c r="D306" s="315">
        <v>1</v>
      </c>
      <c r="E306" s="150">
        <v>22</v>
      </c>
      <c r="F306" s="150">
        <v>0</v>
      </c>
      <c r="G306" s="150">
        <v>0</v>
      </c>
      <c r="H306" s="294" t="s">
        <v>44</v>
      </c>
      <c r="I306" s="294" t="s">
        <v>44</v>
      </c>
      <c r="J306" s="294" t="s">
        <v>44</v>
      </c>
      <c r="K306" s="294" t="s">
        <v>44</v>
      </c>
      <c r="L306" s="294" t="s">
        <v>44</v>
      </c>
      <c r="M306" s="294" t="s">
        <v>44</v>
      </c>
      <c r="N306" s="294" t="s">
        <v>44</v>
      </c>
      <c r="O306" s="51" t="s">
        <v>1450</v>
      </c>
    </row>
    <row r="307" customHeight="1" spans="1:15">
      <c r="A307" s="314">
        <v>4</v>
      </c>
      <c r="B307" s="150" t="s">
        <v>1433</v>
      </c>
      <c r="C307" s="150" t="s">
        <v>384</v>
      </c>
      <c r="D307" s="315">
        <v>1</v>
      </c>
      <c r="E307" s="150">
        <v>40</v>
      </c>
      <c r="F307" s="150">
        <v>6</v>
      </c>
      <c r="G307" s="150">
        <v>0</v>
      </c>
      <c r="H307" s="294" t="s">
        <v>44</v>
      </c>
      <c r="I307" s="294" t="s">
        <v>44</v>
      </c>
      <c r="J307" s="294" t="s">
        <v>44</v>
      </c>
      <c r="K307" s="294" t="s">
        <v>44</v>
      </c>
      <c r="L307" s="294" t="s">
        <v>44</v>
      </c>
      <c r="M307" s="294" t="s">
        <v>44</v>
      </c>
      <c r="N307" s="294" t="s">
        <v>44</v>
      </c>
      <c r="O307" s="51" t="s">
        <v>1451</v>
      </c>
    </row>
    <row r="308" customHeight="1" spans="1:15">
      <c r="A308" s="314">
        <v>5</v>
      </c>
      <c r="B308" s="150" t="s">
        <v>1408</v>
      </c>
      <c r="C308" s="150" t="s">
        <v>384</v>
      </c>
      <c r="D308" s="315">
        <v>1</v>
      </c>
      <c r="E308" s="150">
        <v>120</v>
      </c>
      <c r="F308" s="150">
        <v>40</v>
      </c>
      <c r="G308" s="150">
        <v>0</v>
      </c>
      <c r="H308" s="294" t="s">
        <v>44</v>
      </c>
      <c r="I308" s="294" t="s">
        <v>44</v>
      </c>
      <c r="J308" s="51" t="s">
        <v>943</v>
      </c>
      <c r="K308" s="294" t="s">
        <v>44</v>
      </c>
      <c r="L308" s="294" t="s">
        <v>44</v>
      </c>
      <c r="M308" s="294" t="s">
        <v>44</v>
      </c>
      <c r="N308" s="165" t="s">
        <v>848</v>
      </c>
      <c r="O308" s="51" t="s">
        <v>1452</v>
      </c>
    </row>
    <row r="309" customHeight="1" spans="1:15">
      <c r="A309" s="314">
        <v>6</v>
      </c>
      <c r="B309" s="150" t="s">
        <v>1398</v>
      </c>
      <c r="C309" s="150" t="s">
        <v>384</v>
      </c>
      <c r="D309" s="315">
        <v>1</v>
      </c>
      <c r="E309" s="150">
        <v>120</v>
      </c>
      <c r="F309" s="316">
        <v>0</v>
      </c>
      <c r="G309" s="150">
        <v>0</v>
      </c>
      <c r="H309" s="294" t="s">
        <v>44</v>
      </c>
      <c r="I309" s="294" t="s">
        <v>44</v>
      </c>
      <c r="J309" s="294" t="s">
        <v>44</v>
      </c>
      <c r="K309" s="294" t="s">
        <v>44</v>
      </c>
      <c r="L309" s="294" t="s">
        <v>44</v>
      </c>
      <c r="M309" s="294" t="s">
        <v>44</v>
      </c>
      <c r="N309" s="294" t="s">
        <v>44</v>
      </c>
      <c r="O309" s="51" t="s">
        <v>1453</v>
      </c>
    </row>
    <row r="310" customHeight="1" spans="1:15">
      <c r="A310" s="314">
        <v>7</v>
      </c>
      <c r="B310" s="150" t="s">
        <v>1454</v>
      </c>
      <c r="C310" s="150" t="s">
        <v>384</v>
      </c>
      <c r="D310" s="315">
        <v>2</v>
      </c>
      <c r="E310" s="150">
        <v>180</v>
      </c>
      <c r="F310" s="51">
        <v>180</v>
      </c>
      <c r="G310" s="150">
        <v>0</v>
      </c>
      <c r="H310" s="294" t="s">
        <v>44</v>
      </c>
      <c r="I310" s="294" t="s">
        <v>44</v>
      </c>
      <c r="J310" s="294" t="s">
        <v>44</v>
      </c>
      <c r="K310" s="294" t="s">
        <v>44</v>
      </c>
      <c r="L310" s="294" t="s">
        <v>44</v>
      </c>
      <c r="M310" s="294" t="s">
        <v>44</v>
      </c>
      <c r="N310" s="294" t="s">
        <v>44</v>
      </c>
      <c r="O310" s="51" t="s">
        <v>1455</v>
      </c>
    </row>
    <row r="311" customHeight="1" spans="1:15">
      <c r="A311" s="314">
        <v>8</v>
      </c>
      <c r="B311" s="150" t="s">
        <v>1411</v>
      </c>
      <c r="C311" s="150" t="s">
        <v>384</v>
      </c>
      <c r="D311" s="315">
        <v>1</v>
      </c>
      <c r="E311" s="150">
        <v>80</v>
      </c>
      <c r="F311" s="51">
        <v>0</v>
      </c>
      <c r="G311" s="150">
        <v>0</v>
      </c>
      <c r="H311" s="294" t="s">
        <v>44</v>
      </c>
      <c r="I311" s="294" t="s">
        <v>44</v>
      </c>
      <c r="J311" s="294" t="s">
        <v>44</v>
      </c>
      <c r="K311" s="294" t="s">
        <v>44</v>
      </c>
      <c r="L311" s="294" t="s">
        <v>44</v>
      </c>
      <c r="M311" s="294" t="s">
        <v>44</v>
      </c>
      <c r="N311" s="294" t="s">
        <v>44</v>
      </c>
      <c r="O311" s="51" t="s">
        <v>1456</v>
      </c>
    </row>
    <row r="312" customHeight="1" spans="1:15">
      <c r="A312" s="314">
        <v>9</v>
      </c>
      <c r="B312" s="150" t="s">
        <v>1457</v>
      </c>
      <c r="C312" s="150" t="s">
        <v>384</v>
      </c>
      <c r="D312" s="315">
        <v>1</v>
      </c>
      <c r="E312" s="150">
        <v>80</v>
      </c>
      <c r="F312" s="317">
        <v>30</v>
      </c>
      <c r="G312" s="150">
        <v>0</v>
      </c>
      <c r="H312" s="294" t="s">
        <v>44</v>
      </c>
      <c r="I312" s="294" t="s">
        <v>44</v>
      </c>
      <c r="J312" s="51" t="s">
        <v>943</v>
      </c>
      <c r="K312" s="294" t="s">
        <v>44</v>
      </c>
      <c r="L312" s="294" t="s">
        <v>44</v>
      </c>
      <c r="M312" s="294" t="s">
        <v>44</v>
      </c>
      <c r="N312" s="165" t="s">
        <v>848</v>
      </c>
      <c r="O312" s="318" t="s">
        <v>1458</v>
      </c>
    </row>
    <row r="313" customHeight="1" spans="1:15">
      <c r="A313" s="314">
        <v>10</v>
      </c>
      <c r="B313" s="150" t="s">
        <v>1459</v>
      </c>
      <c r="C313" s="150" t="s">
        <v>384</v>
      </c>
      <c r="D313" s="315">
        <v>1</v>
      </c>
      <c r="E313" s="150">
        <v>80</v>
      </c>
      <c r="F313" s="150">
        <v>20</v>
      </c>
      <c r="G313" s="150">
        <v>0</v>
      </c>
      <c r="H313" s="294" t="s">
        <v>44</v>
      </c>
      <c r="I313" s="294" t="s">
        <v>44</v>
      </c>
      <c r="J313" s="51" t="s">
        <v>943</v>
      </c>
      <c r="K313" s="294" t="s">
        <v>44</v>
      </c>
      <c r="L313" s="294" t="s">
        <v>44</v>
      </c>
      <c r="M313" s="294" t="s">
        <v>44</v>
      </c>
      <c r="N313" s="165" t="s">
        <v>848</v>
      </c>
      <c r="O313" s="318" t="s">
        <v>1460</v>
      </c>
    </row>
    <row r="314" customHeight="1" spans="1:15">
      <c r="A314" s="314">
        <v>11</v>
      </c>
      <c r="B314" s="150" t="s">
        <v>1392</v>
      </c>
      <c r="C314" s="150" t="s">
        <v>384</v>
      </c>
      <c r="D314" s="315">
        <v>1</v>
      </c>
      <c r="E314" s="150">
        <v>200</v>
      </c>
      <c r="F314" s="150">
        <v>0</v>
      </c>
      <c r="G314" s="150">
        <v>0</v>
      </c>
      <c r="H314" s="294" t="s">
        <v>44</v>
      </c>
      <c r="I314" s="294" t="s">
        <v>44</v>
      </c>
      <c r="J314" s="51" t="s">
        <v>943</v>
      </c>
      <c r="K314" s="294" t="s">
        <v>44</v>
      </c>
      <c r="L314" s="294" t="s">
        <v>44</v>
      </c>
      <c r="M314" s="294" t="s">
        <v>44</v>
      </c>
      <c r="N314" s="165" t="s">
        <v>848</v>
      </c>
      <c r="O314" s="48" t="s">
        <v>1461</v>
      </c>
    </row>
    <row r="315" customHeight="1" spans="1:15">
      <c r="A315" s="314">
        <v>12</v>
      </c>
      <c r="B315" s="150" t="s">
        <v>1394</v>
      </c>
      <c r="C315" s="150" t="s">
        <v>384</v>
      </c>
      <c r="D315" s="315">
        <v>1</v>
      </c>
      <c r="E315" s="150">
        <v>500</v>
      </c>
      <c r="F315" s="150">
        <v>80</v>
      </c>
      <c r="G315" s="150">
        <v>0</v>
      </c>
      <c r="H315" s="294" t="s">
        <v>44</v>
      </c>
      <c r="I315" s="294" t="s">
        <v>44</v>
      </c>
      <c r="J315" s="294" t="s">
        <v>44</v>
      </c>
      <c r="K315" s="294" t="s">
        <v>44</v>
      </c>
      <c r="L315" s="51" t="s">
        <v>943</v>
      </c>
      <c r="M315" s="294" t="s">
        <v>44</v>
      </c>
      <c r="N315" s="294" t="s">
        <v>44</v>
      </c>
      <c r="O315" s="48" t="s">
        <v>1462</v>
      </c>
    </row>
    <row r="316" customHeight="1" spans="1:15">
      <c r="A316" s="314">
        <v>13</v>
      </c>
      <c r="B316" s="150" t="s">
        <v>1328</v>
      </c>
      <c r="C316" s="150" t="s">
        <v>384</v>
      </c>
      <c r="D316" s="315">
        <v>1</v>
      </c>
      <c r="E316" s="150">
        <v>200</v>
      </c>
      <c r="F316" s="150">
        <v>80</v>
      </c>
      <c r="G316" s="150">
        <v>0</v>
      </c>
      <c r="H316" s="294" t="s">
        <v>44</v>
      </c>
      <c r="I316" s="294" t="s">
        <v>44</v>
      </c>
      <c r="J316" s="51" t="s">
        <v>943</v>
      </c>
      <c r="K316" s="294" t="s">
        <v>44</v>
      </c>
      <c r="L316" s="294" t="s">
        <v>44</v>
      </c>
      <c r="M316" s="294" t="s">
        <v>44</v>
      </c>
      <c r="N316" s="165" t="s">
        <v>848</v>
      </c>
      <c r="O316" s="318" t="s">
        <v>1463</v>
      </c>
    </row>
    <row r="317" customHeight="1" spans="1:15">
      <c r="A317" s="314">
        <v>14</v>
      </c>
      <c r="B317" s="150" t="s">
        <v>1059</v>
      </c>
      <c r="C317" s="150" t="s">
        <v>384</v>
      </c>
      <c r="D317" s="315">
        <v>1</v>
      </c>
      <c r="E317" s="150">
        <v>90</v>
      </c>
      <c r="F317" s="316">
        <v>0</v>
      </c>
      <c r="G317" s="150">
        <v>0</v>
      </c>
      <c r="H317" s="294" t="s">
        <v>44</v>
      </c>
      <c r="I317" s="294" t="s">
        <v>44</v>
      </c>
      <c r="J317" s="294" t="s">
        <v>44</v>
      </c>
      <c r="K317" s="294" t="s">
        <v>44</v>
      </c>
      <c r="L317" s="294" t="s">
        <v>44</v>
      </c>
      <c r="M317" s="294" t="s">
        <v>44</v>
      </c>
      <c r="N317" s="165"/>
      <c r="O317" s="51" t="s">
        <v>1464</v>
      </c>
    </row>
    <row r="318" customHeight="1" spans="1:15">
      <c r="A318" s="314">
        <v>15</v>
      </c>
      <c r="B318" s="150" t="s">
        <v>1419</v>
      </c>
      <c r="C318" s="150" t="s">
        <v>384</v>
      </c>
      <c r="D318" s="315">
        <v>1</v>
      </c>
      <c r="E318" s="150">
        <v>1900</v>
      </c>
      <c r="F318" s="51">
        <v>600</v>
      </c>
      <c r="G318" s="150">
        <v>0</v>
      </c>
      <c r="H318" s="294" t="s">
        <v>44</v>
      </c>
      <c r="I318" s="294" t="s">
        <v>44</v>
      </c>
      <c r="J318" s="51" t="s">
        <v>943</v>
      </c>
      <c r="K318" s="294" t="s">
        <v>44</v>
      </c>
      <c r="L318" s="294" t="s">
        <v>44</v>
      </c>
      <c r="M318" s="294" t="s">
        <v>44</v>
      </c>
      <c r="N318" s="165" t="s">
        <v>848</v>
      </c>
      <c r="O318" s="318" t="s">
        <v>1465</v>
      </c>
    </row>
    <row r="319" customHeight="1" spans="1:15">
      <c r="A319" s="314">
        <v>16</v>
      </c>
      <c r="B319" s="150" t="s">
        <v>1441</v>
      </c>
      <c r="C319" s="150" t="s">
        <v>384</v>
      </c>
      <c r="D319" s="315">
        <v>1</v>
      </c>
      <c r="E319" s="150">
        <v>33</v>
      </c>
      <c r="F319" s="51">
        <v>5</v>
      </c>
      <c r="G319" s="150">
        <v>0</v>
      </c>
      <c r="H319" s="294" t="s">
        <v>44</v>
      </c>
      <c r="I319" s="294" t="s">
        <v>44</v>
      </c>
      <c r="J319" s="294" t="s">
        <v>44</v>
      </c>
      <c r="K319" s="294" t="s">
        <v>44</v>
      </c>
      <c r="L319" s="294" t="s">
        <v>44</v>
      </c>
      <c r="M319" s="294" t="s">
        <v>44</v>
      </c>
      <c r="N319" s="165"/>
      <c r="O319" s="51" t="s">
        <v>1466</v>
      </c>
    </row>
    <row r="320" customHeight="1" spans="1:15">
      <c r="A320" s="314">
        <v>17</v>
      </c>
      <c r="B320" s="150" t="s">
        <v>1467</v>
      </c>
      <c r="C320" s="150" t="s">
        <v>384</v>
      </c>
      <c r="D320" s="315">
        <v>1</v>
      </c>
      <c r="E320" s="150">
        <v>65</v>
      </c>
      <c r="F320" s="150">
        <v>50</v>
      </c>
      <c r="G320" s="150">
        <v>0</v>
      </c>
      <c r="H320" s="294" t="s">
        <v>44</v>
      </c>
      <c r="I320" s="294" t="s">
        <v>44</v>
      </c>
      <c r="J320" s="51" t="s">
        <v>943</v>
      </c>
      <c r="K320" s="294" t="s">
        <v>44</v>
      </c>
      <c r="L320" s="294" t="s">
        <v>44</v>
      </c>
      <c r="M320" s="294" t="s">
        <v>44</v>
      </c>
      <c r="N320" s="165" t="s">
        <v>848</v>
      </c>
      <c r="O320" s="318" t="s">
        <v>1468</v>
      </c>
    </row>
    <row r="321" customHeight="1" spans="1:15">
      <c r="A321" s="314">
        <v>18</v>
      </c>
      <c r="B321" s="150" t="s">
        <v>1469</v>
      </c>
      <c r="C321" s="150" t="s">
        <v>384</v>
      </c>
      <c r="D321" s="315">
        <v>1</v>
      </c>
      <c r="E321" s="150">
        <v>180</v>
      </c>
      <c r="F321" s="150">
        <v>50</v>
      </c>
      <c r="G321" s="150">
        <v>0</v>
      </c>
      <c r="H321" s="294" t="s">
        <v>44</v>
      </c>
      <c r="I321" s="294" t="s">
        <v>44</v>
      </c>
      <c r="J321" s="51" t="s">
        <v>943</v>
      </c>
      <c r="K321" s="294" t="s">
        <v>44</v>
      </c>
      <c r="L321" s="294" t="s">
        <v>44</v>
      </c>
      <c r="M321" s="294" t="s">
        <v>44</v>
      </c>
      <c r="N321" s="165" t="s">
        <v>848</v>
      </c>
      <c r="O321" s="318" t="s">
        <v>1470</v>
      </c>
    </row>
    <row r="322" customHeight="1" spans="1:15">
      <c r="A322" s="296" t="s">
        <v>665</v>
      </c>
      <c r="B322" s="297" t="s">
        <v>666</v>
      </c>
      <c r="C322" s="294"/>
      <c r="D322" s="295"/>
      <c r="E322" s="127">
        <f t="shared" ref="E322:G322" si="34">E323+E332+E340+E345</f>
        <v>14573</v>
      </c>
      <c r="F322" s="127">
        <f t="shared" si="34"/>
        <v>6160</v>
      </c>
      <c r="G322" s="127">
        <f t="shared" si="34"/>
        <v>510</v>
      </c>
      <c r="H322" s="127"/>
      <c r="I322" s="127">
        <f t="shared" ref="I322:M322" si="35">I323+I332+I340+I345</f>
        <v>200</v>
      </c>
      <c r="J322" s="127"/>
      <c r="K322" s="127">
        <f t="shared" si="35"/>
        <v>100</v>
      </c>
      <c r="L322" s="127"/>
      <c r="M322" s="127">
        <f t="shared" si="35"/>
        <v>210</v>
      </c>
      <c r="N322" s="127"/>
      <c r="O322" s="294"/>
    </row>
    <row r="323" customHeight="1" spans="1:15">
      <c r="A323" s="296">
        <v>1</v>
      </c>
      <c r="B323" s="297" t="s">
        <v>1123</v>
      </c>
      <c r="C323" s="294"/>
      <c r="D323" s="295"/>
      <c r="E323" s="127">
        <f t="shared" ref="E323:G323" si="36">E324+E330</f>
        <v>2979</v>
      </c>
      <c r="F323" s="127">
        <f t="shared" si="36"/>
        <v>2220</v>
      </c>
      <c r="G323" s="127">
        <f t="shared" si="36"/>
        <v>110</v>
      </c>
      <c r="H323" s="127"/>
      <c r="I323" s="127">
        <f t="shared" ref="I323:M323" si="37">I324+I330</f>
        <v>0</v>
      </c>
      <c r="J323" s="127"/>
      <c r="K323" s="127">
        <f t="shared" si="37"/>
        <v>0</v>
      </c>
      <c r="L323" s="127"/>
      <c r="M323" s="127">
        <f t="shared" si="37"/>
        <v>110</v>
      </c>
      <c r="N323" s="127"/>
      <c r="O323" s="294"/>
    </row>
    <row r="324" customHeight="1" spans="1:15">
      <c r="A324" s="296"/>
      <c r="B324" s="297" t="s">
        <v>1124</v>
      </c>
      <c r="C324" s="294"/>
      <c r="D324" s="295"/>
      <c r="E324" s="127">
        <f t="shared" ref="E324:G324" si="38">SUM(E325:E329)</f>
        <v>2481</v>
      </c>
      <c r="F324" s="127">
        <f t="shared" si="38"/>
        <v>1920</v>
      </c>
      <c r="G324" s="127">
        <f t="shared" si="38"/>
        <v>60</v>
      </c>
      <c r="H324" s="127"/>
      <c r="I324" s="127">
        <f t="shared" ref="I324:M324" si="39">SUM(I325:I329)</f>
        <v>0</v>
      </c>
      <c r="J324" s="127"/>
      <c r="K324" s="127">
        <f t="shared" si="39"/>
        <v>0</v>
      </c>
      <c r="L324" s="127"/>
      <c r="M324" s="127">
        <f t="shared" si="39"/>
        <v>60</v>
      </c>
      <c r="N324" s="127"/>
      <c r="O324" s="294"/>
    </row>
    <row r="325" customHeight="1" spans="1:15">
      <c r="A325" s="314">
        <v>1</v>
      </c>
      <c r="B325" s="150" t="s">
        <v>1471</v>
      </c>
      <c r="C325" s="150"/>
      <c r="D325" s="315"/>
      <c r="E325" s="156">
        <v>1800</v>
      </c>
      <c r="F325" s="156">
        <v>1500</v>
      </c>
      <c r="G325" s="156">
        <v>0</v>
      </c>
      <c r="H325" s="294" t="s">
        <v>44</v>
      </c>
      <c r="I325" s="294" t="s">
        <v>44</v>
      </c>
      <c r="J325" s="294" t="s">
        <v>44</v>
      </c>
      <c r="K325" s="294" t="s">
        <v>44</v>
      </c>
      <c r="L325" s="294" t="s">
        <v>44</v>
      </c>
      <c r="M325" s="294" t="s">
        <v>44</v>
      </c>
      <c r="N325" s="294" t="s">
        <v>44</v>
      </c>
      <c r="O325" s="51"/>
    </row>
    <row r="326" customHeight="1" spans="1:15">
      <c r="A326" s="314">
        <v>2</v>
      </c>
      <c r="B326" s="150" t="s">
        <v>1472</v>
      </c>
      <c r="C326" s="150"/>
      <c r="D326" s="315"/>
      <c r="E326" s="156">
        <v>380</v>
      </c>
      <c r="F326" s="156">
        <v>300</v>
      </c>
      <c r="G326" s="156">
        <v>0</v>
      </c>
      <c r="H326" s="294" t="s">
        <v>44</v>
      </c>
      <c r="I326" s="294" t="s">
        <v>44</v>
      </c>
      <c r="J326" s="294" t="s">
        <v>44</v>
      </c>
      <c r="K326" s="294" t="s">
        <v>44</v>
      </c>
      <c r="L326" s="294" t="s">
        <v>44</v>
      </c>
      <c r="M326" s="294" t="s">
        <v>44</v>
      </c>
      <c r="N326" s="294" t="s">
        <v>44</v>
      </c>
      <c r="O326" s="51"/>
    </row>
    <row r="327" customHeight="1" spans="1:15">
      <c r="A327" s="314">
        <v>3</v>
      </c>
      <c r="B327" s="150" t="s">
        <v>1473</v>
      </c>
      <c r="C327" s="150"/>
      <c r="D327" s="315"/>
      <c r="E327" s="156">
        <v>60</v>
      </c>
      <c r="F327" s="156">
        <v>60</v>
      </c>
      <c r="G327" s="156">
        <v>0</v>
      </c>
      <c r="H327" s="294" t="s">
        <v>44</v>
      </c>
      <c r="I327" s="294" t="s">
        <v>44</v>
      </c>
      <c r="J327" s="294" t="s">
        <v>44</v>
      </c>
      <c r="K327" s="294" t="s">
        <v>44</v>
      </c>
      <c r="L327" s="294" t="s">
        <v>44</v>
      </c>
      <c r="M327" s="294" t="s">
        <v>44</v>
      </c>
      <c r="N327" s="294" t="s">
        <v>44</v>
      </c>
      <c r="O327" s="51"/>
    </row>
    <row r="328" customHeight="1" spans="1:15">
      <c r="A328" s="314">
        <v>4</v>
      </c>
      <c r="B328" s="150" t="s">
        <v>1474</v>
      </c>
      <c r="C328" s="156"/>
      <c r="D328" s="314"/>
      <c r="E328" s="150">
        <v>121</v>
      </c>
      <c r="F328" s="156">
        <v>30</v>
      </c>
      <c r="G328" s="156">
        <v>30</v>
      </c>
      <c r="H328" s="294" t="s">
        <v>44</v>
      </c>
      <c r="I328" s="294" t="s">
        <v>44</v>
      </c>
      <c r="J328" s="294" t="s">
        <v>44</v>
      </c>
      <c r="K328" s="294" t="s">
        <v>44</v>
      </c>
      <c r="L328" s="294" t="s">
        <v>44</v>
      </c>
      <c r="M328" s="51">
        <v>30</v>
      </c>
      <c r="N328" s="165" t="s">
        <v>832</v>
      </c>
      <c r="O328" s="51"/>
    </row>
    <row r="329" customHeight="1" spans="1:15">
      <c r="A329" s="314">
        <v>5</v>
      </c>
      <c r="B329" s="150" t="s">
        <v>1475</v>
      </c>
      <c r="C329" s="156"/>
      <c r="D329" s="314"/>
      <c r="E329" s="150">
        <v>120</v>
      </c>
      <c r="F329" s="156">
        <v>30</v>
      </c>
      <c r="G329" s="156">
        <v>30</v>
      </c>
      <c r="H329" s="294" t="s">
        <v>44</v>
      </c>
      <c r="I329" s="294" t="s">
        <v>44</v>
      </c>
      <c r="J329" s="294" t="s">
        <v>44</v>
      </c>
      <c r="K329" s="294" t="s">
        <v>44</v>
      </c>
      <c r="L329" s="294" t="s">
        <v>44</v>
      </c>
      <c r="M329" s="51">
        <v>30</v>
      </c>
      <c r="N329" s="165" t="s">
        <v>832</v>
      </c>
      <c r="O329" s="51"/>
    </row>
    <row r="330" customHeight="1" spans="1:15">
      <c r="A330" s="296"/>
      <c r="B330" s="297" t="s">
        <v>1139</v>
      </c>
      <c r="C330" s="294"/>
      <c r="D330" s="295"/>
      <c r="E330" s="127">
        <f t="shared" ref="E330:G330" si="40">SUM(E331)</f>
        <v>498</v>
      </c>
      <c r="F330" s="127">
        <f t="shared" si="40"/>
        <v>300</v>
      </c>
      <c r="G330" s="127">
        <f t="shared" si="40"/>
        <v>50</v>
      </c>
      <c r="H330" s="127"/>
      <c r="I330" s="127">
        <f t="shared" ref="I330:M330" si="41">SUM(I331)</f>
        <v>0</v>
      </c>
      <c r="J330" s="127"/>
      <c r="K330" s="127">
        <f t="shared" si="41"/>
        <v>0</v>
      </c>
      <c r="L330" s="127"/>
      <c r="M330" s="127">
        <f t="shared" si="41"/>
        <v>50</v>
      </c>
      <c r="N330" s="294"/>
      <c r="O330" s="294"/>
    </row>
    <row r="331" customHeight="1" spans="1:15">
      <c r="A331" s="314">
        <v>1</v>
      </c>
      <c r="B331" s="150" t="s">
        <v>1476</v>
      </c>
      <c r="C331" s="150"/>
      <c r="D331" s="315"/>
      <c r="E331" s="156">
        <v>498</v>
      </c>
      <c r="F331" s="156">
        <v>300</v>
      </c>
      <c r="G331" s="156">
        <v>50</v>
      </c>
      <c r="H331" s="294" t="s">
        <v>44</v>
      </c>
      <c r="I331" s="294" t="s">
        <v>44</v>
      </c>
      <c r="J331" s="294" t="s">
        <v>44</v>
      </c>
      <c r="K331" s="294" t="s">
        <v>44</v>
      </c>
      <c r="L331" s="294" t="s">
        <v>44</v>
      </c>
      <c r="M331" s="51">
        <v>50</v>
      </c>
      <c r="N331" s="165" t="s">
        <v>832</v>
      </c>
      <c r="O331" s="51"/>
    </row>
    <row r="332" customHeight="1" spans="1:15">
      <c r="A332" s="296">
        <v>2</v>
      </c>
      <c r="B332" s="297" t="s">
        <v>1144</v>
      </c>
      <c r="C332" s="294"/>
      <c r="D332" s="295"/>
      <c r="E332" s="127">
        <f t="shared" ref="E332:G332" si="42">E333+E338</f>
        <v>5780</v>
      </c>
      <c r="F332" s="127">
        <f t="shared" si="42"/>
        <v>1000</v>
      </c>
      <c r="G332" s="127">
        <f t="shared" si="42"/>
        <v>0</v>
      </c>
      <c r="H332" s="127"/>
      <c r="I332" s="127">
        <f t="shared" ref="I332:M332" si="43">I333+I338</f>
        <v>0</v>
      </c>
      <c r="J332" s="127"/>
      <c r="K332" s="127">
        <f t="shared" si="43"/>
        <v>0</v>
      </c>
      <c r="L332" s="127"/>
      <c r="M332" s="127">
        <f t="shared" si="43"/>
        <v>0</v>
      </c>
      <c r="N332" s="127"/>
      <c r="O332" s="294"/>
    </row>
    <row r="333" customHeight="1" spans="1:15">
      <c r="A333" s="296"/>
      <c r="B333" s="297" t="s">
        <v>1145</v>
      </c>
      <c r="C333" s="294"/>
      <c r="D333" s="295"/>
      <c r="E333" s="127">
        <f t="shared" ref="E333:G333" si="44">SUM(E334:E337)</f>
        <v>5080</v>
      </c>
      <c r="F333" s="127">
        <f t="shared" si="44"/>
        <v>700</v>
      </c>
      <c r="G333" s="127">
        <f t="shared" si="44"/>
        <v>0</v>
      </c>
      <c r="H333" s="127"/>
      <c r="I333" s="127">
        <f t="shared" ref="I333:M333" si="45">SUM(I334:I337)</f>
        <v>0</v>
      </c>
      <c r="J333" s="127"/>
      <c r="K333" s="127">
        <f t="shared" si="45"/>
        <v>0</v>
      </c>
      <c r="L333" s="127"/>
      <c r="M333" s="127">
        <f t="shared" si="45"/>
        <v>0</v>
      </c>
      <c r="N333" s="127"/>
      <c r="O333" s="294"/>
    </row>
    <row r="334" customHeight="1" spans="1:15">
      <c r="A334" s="314">
        <v>1</v>
      </c>
      <c r="B334" s="150" t="s">
        <v>1477</v>
      </c>
      <c r="C334" s="150"/>
      <c r="D334" s="315"/>
      <c r="E334" s="150">
        <v>50</v>
      </c>
      <c r="F334" s="156">
        <v>50</v>
      </c>
      <c r="G334" s="150">
        <v>0</v>
      </c>
      <c r="H334" s="294" t="s">
        <v>44</v>
      </c>
      <c r="I334" s="294" t="s">
        <v>44</v>
      </c>
      <c r="J334" s="294" t="s">
        <v>44</v>
      </c>
      <c r="K334" s="294" t="s">
        <v>44</v>
      </c>
      <c r="L334" s="294" t="s">
        <v>44</v>
      </c>
      <c r="M334" s="294" t="s">
        <v>44</v>
      </c>
      <c r="N334" s="294" t="s">
        <v>44</v>
      </c>
      <c r="O334" s="51"/>
    </row>
    <row r="335" customHeight="1" spans="1:15">
      <c r="A335" s="314">
        <v>2</v>
      </c>
      <c r="B335" s="150" t="s">
        <v>1478</v>
      </c>
      <c r="C335" s="150"/>
      <c r="D335" s="315"/>
      <c r="E335" s="156">
        <v>1800</v>
      </c>
      <c r="F335" s="156">
        <v>500</v>
      </c>
      <c r="G335" s="156">
        <v>0</v>
      </c>
      <c r="H335" s="294" t="s">
        <v>44</v>
      </c>
      <c r="I335" s="294" t="s">
        <v>44</v>
      </c>
      <c r="J335" s="294" t="s">
        <v>44</v>
      </c>
      <c r="K335" s="294" t="s">
        <v>44</v>
      </c>
      <c r="L335" s="294" t="s">
        <v>44</v>
      </c>
      <c r="M335" s="294" t="s">
        <v>44</v>
      </c>
      <c r="N335" s="294" t="s">
        <v>44</v>
      </c>
      <c r="O335" s="51"/>
    </row>
    <row r="336" customHeight="1" spans="1:15">
      <c r="A336" s="319">
        <v>3</v>
      </c>
      <c r="B336" s="316" t="s">
        <v>1479</v>
      </c>
      <c r="C336" s="316"/>
      <c r="D336" s="320"/>
      <c r="E336" s="316">
        <v>3000</v>
      </c>
      <c r="F336" s="316">
        <v>0</v>
      </c>
      <c r="G336" s="316">
        <v>0</v>
      </c>
      <c r="H336" s="294" t="s">
        <v>44</v>
      </c>
      <c r="I336" s="294" t="s">
        <v>44</v>
      </c>
      <c r="J336" s="294" t="s">
        <v>44</v>
      </c>
      <c r="K336" s="294" t="s">
        <v>44</v>
      </c>
      <c r="L336" s="294" t="s">
        <v>44</v>
      </c>
      <c r="M336" s="294" t="s">
        <v>44</v>
      </c>
      <c r="N336" s="294" t="s">
        <v>44</v>
      </c>
      <c r="O336" s="51"/>
    </row>
    <row r="337" customHeight="1" spans="1:15">
      <c r="A337" s="321">
        <v>4</v>
      </c>
      <c r="B337" s="322" t="s">
        <v>1480</v>
      </c>
      <c r="C337" s="322"/>
      <c r="D337" s="323"/>
      <c r="E337" s="322">
        <v>230</v>
      </c>
      <c r="F337" s="322">
        <v>150</v>
      </c>
      <c r="G337" s="322">
        <v>0</v>
      </c>
      <c r="H337" s="294" t="s">
        <v>44</v>
      </c>
      <c r="I337" s="294" t="s">
        <v>44</v>
      </c>
      <c r="J337" s="294" t="s">
        <v>44</v>
      </c>
      <c r="K337" s="294" t="s">
        <v>44</v>
      </c>
      <c r="L337" s="294" t="s">
        <v>44</v>
      </c>
      <c r="M337" s="294" t="s">
        <v>44</v>
      </c>
      <c r="N337" s="294" t="s">
        <v>44</v>
      </c>
      <c r="O337" s="51"/>
    </row>
    <row r="338" customHeight="1" spans="1:15">
      <c r="A338" s="296"/>
      <c r="B338" s="297" t="s">
        <v>1149</v>
      </c>
      <c r="C338" s="294"/>
      <c r="D338" s="295"/>
      <c r="E338" s="127">
        <f t="shared" ref="E338:G338" si="46">SUM(E339)</f>
        <v>700</v>
      </c>
      <c r="F338" s="127">
        <f t="shared" si="46"/>
        <v>300</v>
      </c>
      <c r="G338" s="127">
        <f t="shared" si="46"/>
        <v>0</v>
      </c>
      <c r="H338" s="127"/>
      <c r="I338" s="127">
        <f t="shared" ref="I338:M338" si="47">SUM(I339)</f>
        <v>0</v>
      </c>
      <c r="J338" s="127"/>
      <c r="K338" s="127">
        <f t="shared" si="47"/>
        <v>0</v>
      </c>
      <c r="L338" s="127"/>
      <c r="M338" s="127">
        <f t="shared" si="47"/>
        <v>0</v>
      </c>
      <c r="N338" s="294"/>
      <c r="O338" s="294"/>
    </row>
    <row r="339" customHeight="1" spans="1:15">
      <c r="A339" s="314">
        <v>1</v>
      </c>
      <c r="B339" s="150" t="s">
        <v>1481</v>
      </c>
      <c r="C339" s="150"/>
      <c r="D339" s="315"/>
      <c r="E339" s="156">
        <v>700</v>
      </c>
      <c r="F339" s="156">
        <v>300</v>
      </c>
      <c r="G339" s="156">
        <v>0</v>
      </c>
      <c r="H339" s="294" t="s">
        <v>44</v>
      </c>
      <c r="I339" s="294" t="s">
        <v>44</v>
      </c>
      <c r="J339" s="294" t="s">
        <v>44</v>
      </c>
      <c r="K339" s="294" t="s">
        <v>44</v>
      </c>
      <c r="L339" s="294" t="s">
        <v>44</v>
      </c>
      <c r="M339" s="294" t="s">
        <v>44</v>
      </c>
      <c r="N339" s="294" t="s">
        <v>44</v>
      </c>
      <c r="O339" s="51"/>
    </row>
    <row r="340" customHeight="1" spans="1:15">
      <c r="A340" s="296">
        <v>3</v>
      </c>
      <c r="B340" s="297" t="s">
        <v>1169</v>
      </c>
      <c r="C340" s="297"/>
      <c r="D340" s="296"/>
      <c r="E340" s="127">
        <f t="shared" ref="E340:G340" si="48">E341</f>
        <v>4844</v>
      </c>
      <c r="F340" s="127">
        <f t="shared" si="48"/>
        <v>2040</v>
      </c>
      <c r="G340" s="127">
        <f t="shared" si="48"/>
        <v>400</v>
      </c>
      <c r="H340" s="127"/>
      <c r="I340" s="127">
        <f t="shared" ref="I340:M340" si="49">I341</f>
        <v>200</v>
      </c>
      <c r="J340" s="127"/>
      <c r="K340" s="127">
        <f t="shared" si="49"/>
        <v>100</v>
      </c>
      <c r="L340" s="127"/>
      <c r="M340" s="127">
        <f t="shared" si="49"/>
        <v>100</v>
      </c>
      <c r="N340" s="127"/>
      <c r="O340" s="297"/>
    </row>
    <row r="341" customHeight="1" spans="1:15">
      <c r="A341" s="296"/>
      <c r="B341" s="297" t="s">
        <v>1170</v>
      </c>
      <c r="C341" s="294"/>
      <c r="D341" s="295"/>
      <c r="E341" s="127">
        <f t="shared" ref="E341:G341" si="50">SUM(E342:E344)</f>
        <v>4844</v>
      </c>
      <c r="F341" s="127">
        <f t="shared" si="50"/>
        <v>2040</v>
      </c>
      <c r="G341" s="127">
        <f t="shared" si="50"/>
        <v>400</v>
      </c>
      <c r="H341" s="127"/>
      <c r="I341" s="127">
        <f t="shared" ref="I341:M341" si="51">SUM(I342:I344)</f>
        <v>200</v>
      </c>
      <c r="J341" s="127"/>
      <c r="K341" s="127">
        <f t="shared" si="51"/>
        <v>100</v>
      </c>
      <c r="L341" s="127"/>
      <c r="M341" s="127">
        <f t="shared" si="51"/>
        <v>100</v>
      </c>
      <c r="N341" s="294"/>
      <c r="O341" s="294"/>
    </row>
    <row r="342" customHeight="1" spans="1:15">
      <c r="A342" s="314">
        <v>1</v>
      </c>
      <c r="B342" s="150" t="s">
        <v>1482</v>
      </c>
      <c r="C342" s="150" t="s">
        <v>384</v>
      </c>
      <c r="D342" s="315">
        <v>1</v>
      </c>
      <c r="E342" s="150">
        <v>430</v>
      </c>
      <c r="F342" s="156">
        <v>270</v>
      </c>
      <c r="G342" s="156">
        <v>0</v>
      </c>
      <c r="H342" s="294" t="s">
        <v>44</v>
      </c>
      <c r="I342" s="294" t="s">
        <v>44</v>
      </c>
      <c r="J342" s="294" t="s">
        <v>44</v>
      </c>
      <c r="K342" s="294" t="s">
        <v>44</v>
      </c>
      <c r="L342" s="294" t="s">
        <v>44</v>
      </c>
      <c r="M342" s="294" t="s">
        <v>44</v>
      </c>
      <c r="N342" s="294" t="s">
        <v>44</v>
      </c>
      <c r="O342" s="51" t="s">
        <v>1483</v>
      </c>
    </row>
    <row r="343" customHeight="1" spans="1:15">
      <c r="A343" s="314">
        <v>2</v>
      </c>
      <c r="B343" s="150" t="s">
        <v>1484</v>
      </c>
      <c r="C343" s="150" t="s">
        <v>384</v>
      </c>
      <c r="D343" s="315">
        <v>1</v>
      </c>
      <c r="E343" s="156">
        <v>570</v>
      </c>
      <c r="F343" s="156">
        <v>270</v>
      </c>
      <c r="G343" s="156">
        <v>0</v>
      </c>
      <c r="H343" s="294" t="s">
        <v>44</v>
      </c>
      <c r="I343" s="294" t="s">
        <v>44</v>
      </c>
      <c r="J343" s="294" t="s">
        <v>44</v>
      </c>
      <c r="K343" s="294" t="s">
        <v>44</v>
      </c>
      <c r="L343" s="294" t="s">
        <v>44</v>
      </c>
      <c r="M343" s="294" t="s">
        <v>44</v>
      </c>
      <c r="N343" s="294" t="s">
        <v>44</v>
      </c>
      <c r="O343" s="51" t="s">
        <v>1485</v>
      </c>
    </row>
    <row r="344" customHeight="1" spans="1:15">
      <c r="A344" s="314">
        <v>3</v>
      </c>
      <c r="B344" s="150" t="s">
        <v>1486</v>
      </c>
      <c r="C344" s="150" t="s">
        <v>384</v>
      </c>
      <c r="D344" s="315">
        <v>1</v>
      </c>
      <c r="E344" s="150">
        <v>3844</v>
      </c>
      <c r="F344" s="156">
        <v>1500</v>
      </c>
      <c r="G344" s="156">
        <v>400</v>
      </c>
      <c r="H344" s="51"/>
      <c r="I344" s="51">
        <v>200</v>
      </c>
      <c r="J344" s="51"/>
      <c r="K344" s="51">
        <v>100</v>
      </c>
      <c r="L344" s="51"/>
      <c r="M344" s="51">
        <v>100</v>
      </c>
      <c r="N344" s="165"/>
      <c r="O344" s="51"/>
    </row>
    <row r="345" customHeight="1" spans="1:15">
      <c r="A345" s="296">
        <v>4</v>
      </c>
      <c r="B345" s="297" t="s">
        <v>1174</v>
      </c>
      <c r="C345" s="294"/>
      <c r="D345" s="295"/>
      <c r="E345" s="127">
        <f t="shared" ref="E345:G345" si="52">E346</f>
        <v>970</v>
      </c>
      <c r="F345" s="127">
        <f t="shared" si="52"/>
        <v>900</v>
      </c>
      <c r="G345" s="127">
        <f t="shared" si="52"/>
        <v>0</v>
      </c>
      <c r="H345" s="127"/>
      <c r="I345" s="127">
        <f t="shared" ref="I345:M345" si="53">I346</f>
        <v>0</v>
      </c>
      <c r="J345" s="127"/>
      <c r="K345" s="127">
        <f t="shared" si="53"/>
        <v>0</v>
      </c>
      <c r="L345" s="127"/>
      <c r="M345" s="127">
        <f t="shared" si="53"/>
        <v>0</v>
      </c>
      <c r="N345" s="294"/>
      <c r="O345" s="294"/>
    </row>
    <row r="346" customHeight="1" spans="1:15">
      <c r="A346" s="295"/>
      <c r="B346" s="297" t="s">
        <v>1175</v>
      </c>
      <c r="C346" s="294"/>
      <c r="D346" s="295"/>
      <c r="E346" s="127">
        <f t="shared" ref="E346:G346" si="54">SUM(E347)</f>
        <v>970</v>
      </c>
      <c r="F346" s="127">
        <f t="shared" si="54"/>
        <v>900</v>
      </c>
      <c r="G346" s="127">
        <f t="shared" si="54"/>
        <v>0</v>
      </c>
      <c r="H346" s="127"/>
      <c r="I346" s="127">
        <f t="shared" ref="I346:M346" si="55">SUM(I347)</f>
        <v>0</v>
      </c>
      <c r="J346" s="127"/>
      <c r="K346" s="127">
        <f t="shared" si="55"/>
        <v>0</v>
      </c>
      <c r="L346" s="127"/>
      <c r="M346" s="127">
        <f t="shared" si="55"/>
        <v>0</v>
      </c>
      <c r="N346" s="294"/>
      <c r="O346" s="294"/>
    </row>
    <row r="347" customHeight="1" spans="1:15">
      <c r="A347" s="314">
        <v>1</v>
      </c>
      <c r="B347" s="150" t="s">
        <v>1487</v>
      </c>
      <c r="C347" s="150"/>
      <c r="D347" s="315"/>
      <c r="E347" s="156">
        <v>970</v>
      </c>
      <c r="F347" s="156">
        <v>900</v>
      </c>
      <c r="G347" s="156">
        <v>0</v>
      </c>
      <c r="H347" s="294" t="s">
        <v>44</v>
      </c>
      <c r="I347" s="294" t="s">
        <v>44</v>
      </c>
      <c r="J347" s="294" t="s">
        <v>44</v>
      </c>
      <c r="K347" s="294" t="s">
        <v>44</v>
      </c>
      <c r="L347" s="294" t="s">
        <v>44</v>
      </c>
      <c r="M347" s="294" t="s">
        <v>44</v>
      </c>
      <c r="N347" s="294" t="s">
        <v>44</v>
      </c>
      <c r="O347" s="51" t="s">
        <v>1488</v>
      </c>
    </row>
    <row r="348" customHeight="1" spans="1:15">
      <c r="A348" s="296" t="s">
        <v>699</v>
      </c>
      <c r="B348" s="297" t="s">
        <v>13</v>
      </c>
      <c r="C348" s="294"/>
      <c r="D348" s="295"/>
      <c r="E348" s="127">
        <f t="shared" ref="E348:G348" si="56">E349+E351</f>
        <v>5454.128</v>
      </c>
      <c r="F348" s="127">
        <f t="shared" si="56"/>
        <v>2370.9377</v>
      </c>
      <c r="G348" s="127">
        <f t="shared" si="56"/>
        <v>1170.9377</v>
      </c>
      <c r="H348" s="294"/>
      <c r="I348" s="127">
        <f t="shared" ref="I348:M348" si="57">I349+I353</f>
        <v>0</v>
      </c>
      <c r="J348" s="294"/>
      <c r="K348" s="127">
        <f t="shared" si="57"/>
        <v>0</v>
      </c>
      <c r="L348" s="294"/>
      <c r="M348" s="127">
        <f t="shared" si="57"/>
        <v>1293.9377</v>
      </c>
      <c r="N348" s="294"/>
      <c r="O348" s="294"/>
    </row>
    <row r="349" customHeight="1" spans="1:15">
      <c r="A349" s="296"/>
      <c r="B349" s="297" t="s">
        <v>1179</v>
      </c>
      <c r="C349" s="294"/>
      <c r="D349" s="295"/>
      <c r="E349" s="127">
        <f t="shared" ref="E349:G349" si="58">SUM(E350)</f>
        <v>3154.128</v>
      </c>
      <c r="F349" s="127">
        <f t="shared" si="58"/>
        <v>1170.9377</v>
      </c>
      <c r="G349" s="127">
        <f t="shared" si="58"/>
        <v>1170.9377</v>
      </c>
      <c r="H349" s="127"/>
      <c r="I349" s="127">
        <f t="shared" ref="I349:M349" si="59">SUM(I350)</f>
        <v>0</v>
      </c>
      <c r="J349" s="127"/>
      <c r="K349" s="127">
        <f t="shared" si="59"/>
        <v>0</v>
      </c>
      <c r="L349" s="127"/>
      <c r="M349" s="127">
        <f t="shared" si="59"/>
        <v>1170.9377</v>
      </c>
      <c r="N349" s="294"/>
      <c r="O349" s="294"/>
    </row>
    <row r="350" customHeight="1" spans="1:15">
      <c r="A350" s="314">
        <v>1</v>
      </c>
      <c r="B350" s="317" t="s">
        <v>1489</v>
      </c>
      <c r="C350" s="150" t="s">
        <v>384</v>
      </c>
      <c r="D350" s="315">
        <v>1</v>
      </c>
      <c r="E350" s="156">
        <v>3154.128</v>
      </c>
      <c r="F350" s="156">
        <v>1170.9377</v>
      </c>
      <c r="G350" s="156">
        <v>1170.9377</v>
      </c>
      <c r="H350" s="294" t="s">
        <v>44</v>
      </c>
      <c r="I350" s="294" t="s">
        <v>44</v>
      </c>
      <c r="J350" s="294" t="s">
        <v>44</v>
      </c>
      <c r="K350" s="294" t="s">
        <v>44</v>
      </c>
      <c r="L350" s="294" t="s">
        <v>44</v>
      </c>
      <c r="M350" s="156">
        <v>1170.9377</v>
      </c>
      <c r="N350" s="165" t="s">
        <v>1490</v>
      </c>
      <c r="O350" s="51" t="s">
        <v>1491</v>
      </c>
    </row>
    <row r="351" customHeight="1" spans="1:15">
      <c r="A351" s="296"/>
      <c r="B351" s="297" t="s">
        <v>1182</v>
      </c>
      <c r="C351" s="294"/>
      <c r="D351" s="295"/>
      <c r="E351" s="127">
        <f t="shared" ref="E351:G351" si="60">SUM(E352)</f>
        <v>2300</v>
      </c>
      <c r="F351" s="127">
        <f t="shared" si="60"/>
        <v>1200</v>
      </c>
      <c r="G351" s="127">
        <f t="shared" si="60"/>
        <v>0</v>
      </c>
      <c r="H351" s="127"/>
      <c r="I351" s="127">
        <f t="shared" ref="I351:M351" si="61">SUM(I352)</f>
        <v>0</v>
      </c>
      <c r="J351" s="127"/>
      <c r="K351" s="127">
        <f t="shared" si="61"/>
        <v>0</v>
      </c>
      <c r="L351" s="127"/>
      <c r="M351" s="127">
        <f t="shared" si="61"/>
        <v>0</v>
      </c>
      <c r="N351" s="294"/>
      <c r="O351" s="294"/>
    </row>
    <row r="352" customHeight="1" spans="1:15">
      <c r="A352" s="314">
        <v>1</v>
      </c>
      <c r="B352" s="150" t="s">
        <v>1492</v>
      </c>
      <c r="C352" s="150"/>
      <c r="D352" s="315"/>
      <c r="E352" s="156">
        <v>2300</v>
      </c>
      <c r="F352" s="150">
        <v>1200</v>
      </c>
      <c r="G352" s="150">
        <v>0</v>
      </c>
      <c r="H352" s="294" t="s">
        <v>44</v>
      </c>
      <c r="I352" s="294" t="s">
        <v>44</v>
      </c>
      <c r="J352" s="294" t="s">
        <v>44</v>
      </c>
      <c r="K352" s="294" t="s">
        <v>44</v>
      </c>
      <c r="L352" s="294" t="s">
        <v>44</v>
      </c>
      <c r="M352" s="294" t="s">
        <v>44</v>
      </c>
      <c r="N352" s="294" t="s">
        <v>44</v>
      </c>
      <c r="O352" s="51" t="s">
        <v>1493</v>
      </c>
    </row>
    <row r="353" customHeight="1" spans="1:15">
      <c r="A353" s="296" t="s">
        <v>1029</v>
      </c>
      <c r="B353" s="297" t="s">
        <v>14</v>
      </c>
      <c r="C353" s="294"/>
      <c r="D353" s="295"/>
      <c r="E353" s="127">
        <f t="shared" ref="E353:G353" si="62">E354+E356</f>
        <v>2816</v>
      </c>
      <c r="F353" s="127">
        <f t="shared" si="62"/>
        <v>888</v>
      </c>
      <c r="G353" s="127">
        <f t="shared" si="62"/>
        <v>123</v>
      </c>
      <c r="H353" s="127"/>
      <c r="I353" s="127">
        <f t="shared" ref="I353:M353" si="63">I354+I356</f>
        <v>0</v>
      </c>
      <c r="J353" s="127"/>
      <c r="K353" s="127">
        <f t="shared" si="63"/>
        <v>0</v>
      </c>
      <c r="L353" s="127"/>
      <c r="M353" s="127">
        <f t="shared" si="63"/>
        <v>123</v>
      </c>
      <c r="N353" s="294"/>
      <c r="O353" s="294"/>
    </row>
    <row r="354" customHeight="1" spans="1:15">
      <c r="A354" s="296"/>
      <c r="B354" s="297" t="s">
        <v>1183</v>
      </c>
      <c r="C354" s="294"/>
      <c r="D354" s="295"/>
      <c r="E354" s="127">
        <f t="shared" ref="E354:G354" si="64">SUM(E355)</f>
        <v>986</v>
      </c>
      <c r="F354" s="127">
        <f t="shared" si="64"/>
        <v>123</v>
      </c>
      <c r="G354" s="127">
        <f t="shared" si="64"/>
        <v>123</v>
      </c>
      <c r="H354" s="127"/>
      <c r="I354" s="127">
        <f t="shared" ref="I354:M354" si="65">SUM(I355)</f>
        <v>0</v>
      </c>
      <c r="J354" s="127"/>
      <c r="K354" s="127">
        <f t="shared" si="65"/>
        <v>0</v>
      </c>
      <c r="L354" s="127"/>
      <c r="M354" s="127">
        <f t="shared" si="65"/>
        <v>123</v>
      </c>
      <c r="N354" s="299"/>
      <c r="O354" s="294"/>
    </row>
    <row r="355" customHeight="1" spans="1:15">
      <c r="A355" s="314">
        <v>1</v>
      </c>
      <c r="B355" s="150" t="s">
        <v>1494</v>
      </c>
      <c r="C355" s="150"/>
      <c r="D355" s="315"/>
      <c r="E355" s="150">
        <v>986</v>
      </c>
      <c r="F355" s="156">
        <v>123</v>
      </c>
      <c r="G355" s="156">
        <v>123</v>
      </c>
      <c r="H355" s="294" t="s">
        <v>44</v>
      </c>
      <c r="I355" s="294" t="s">
        <v>44</v>
      </c>
      <c r="J355" s="294" t="s">
        <v>44</v>
      </c>
      <c r="K355" s="294" t="s">
        <v>44</v>
      </c>
      <c r="L355" s="294" t="s">
        <v>44</v>
      </c>
      <c r="M355" s="51">
        <v>123</v>
      </c>
      <c r="N355" s="165" t="s">
        <v>1495</v>
      </c>
      <c r="O355" s="51"/>
    </row>
    <row r="356" customHeight="1" spans="1:15">
      <c r="A356" s="295"/>
      <c r="B356" s="297" t="s">
        <v>1198</v>
      </c>
      <c r="C356" s="294"/>
      <c r="D356" s="295"/>
      <c r="E356" s="127">
        <f t="shared" ref="E356:G356" si="66">SUM(E357:E358)</f>
        <v>1830</v>
      </c>
      <c r="F356" s="127">
        <f t="shared" si="66"/>
        <v>765</v>
      </c>
      <c r="G356" s="127">
        <f t="shared" si="66"/>
        <v>0</v>
      </c>
      <c r="H356" s="127"/>
      <c r="I356" s="127">
        <f t="shared" ref="I356:M356" si="67">SUM(I357:I358)</f>
        <v>0</v>
      </c>
      <c r="J356" s="127"/>
      <c r="K356" s="127">
        <f t="shared" si="67"/>
        <v>0</v>
      </c>
      <c r="L356" s="127"/>
      <c r="M356" s="127">
        <f t="shared" si="67"/>
        <v>0</v>
      </c>
      <c r="N356" s="294"/>
      <c r="O356" s="294"/>
    </row>
    <row r="357" customHeight="1" spans="1:15">
      <c r="A357" s="324">
        <v>1</v>
      </c>
      <c r="B357" s="51" t="s">
        <v>1496</v>
      </c>
      <c r="C357" s="325" t="s">
        <v>384</v>
      </c>
      <c r="D357" s="315">
        <v>1</v>
      </c>
      <c r="E357" s="150">
        <v>630</v>
      </c>
      <c r="F357" s="150">
        <v>315</v>
      </c>
      <c r="G357" s="150">
        <v>0</v>
      </c>
      <c r="H357" s="294" t="s">
        <v>44</v>
      </c>
      <c r="I357" s="294" t="s">
        <v>44</v>
      </c>
      <c r="J357" s="294" t="s">
        <v>44</v>
      </c>
      <c r="K357" s="294" t="s">
        <v>44</v>
      </c>
      <c r="L357" s="294" t="s">
        <v>44</v>
      </c>
      <c r="M357" s="294" t="s">
        <v>44</v>
      </c>
      <c r="N357" s="294" t="s">
        <v>44</v>
      </c>
      <c r="O357" s="51"/>
    </row>
    <row r="358" customHeight="1" spans="1:15">
      <c r="A358" s="324">
        <v>2</v>
      </c>
      <c r="B358" s="51" t="s">
        <v>1497</v>
      </c>
      <c r="C358" s="325"/>
      <c r="D358" s="315"/>
      <c r="E358" s="150">
        <v>1200</v>
      </c>
      <c r="F358" s="156">
        <v>450</v>
      </c>
      <c r="G358" s="156">
        <v>0</v>
      </c>
      <c r="H358" s="294" t="s">
        <v>44</v>
      </c>
      <c r="I358" s="294" t="s">
        <v>44</v>
      </c>
      <c r="J358" s="294" t="s">
        <v>44</v>
      </c>
      <c r="K358" s="294" t="s">
        <v>44</v>
      </c>
      <c r="L358" s="294" t="s">
        <v>44</v>
      </c>
      <c r="M358" s="294" t="s">
        <v>44</v>
      </c>
      <c r="N358" s="294" t="s">
        <v>44</v>
      </c>
      <c r="O358" s="51"/>
    </row>
    <row r="359" customHeight="1" spans="1:15">
      <c r="A359" s="296" t="s">
        <v>1045</v>
      </c>
      <c r="B359" s="297" t="s">
        <v>16</v>
      </c>
      <c r="C359" s="294"/>
      <c r="D359" s="295"/>
      <c r="E359" s="127">
        <f t="shared" ref="E359:G359" si="68">E388+E360</f>
        <v>7243.93945</v>
      </c>
      <c r="F359" s="127">
        <f t="shared" si="68"/>
        <v>3543.07945</v>
      </c>
      <c r="G359" s="127">
        <f t="shared" si="68"/>
        <v>386.36</v>
      </c>
      <c r="H359" s="294"/>
      <c r="I359" s="127">
        <f t="shared" ref="I359:M359" si="69">I388+I360</f>
        <v>0</v>
      </c>
      <c r="J359" s="127"/>
      <c r="K359" s="127">
        <f t="shared" si="69"/>
        <v>50.08</v>
      </c>
      <c r="L359" s="127"/>
      <c r="M359" s="127">
        <f t="shared" si="69"/>
        <v>199.28</v>
      </c>
      <c r="N359" s="299"/>
      <c r="O359" s="294"/>
    </row>
    <row r="360" customHeight="1" spans="1:15">
      <c r="A360" s="296">
        <v>1</v>
      </c>
      <c r="B360" s="297" t="s">
        <v>29</v>
      </c>
      <c r="C360" s="294"/>
      <c r="D360" s="295"/>
      <c r="E360" s="127">
        <f t="shared" ref="E360:G360" si="70">E361+E374</f>
        <v>1697.7</v>
      </c>
      <c r="F360" s="127">
        <f t="shared" si="70"/>
        <v>874</v>
      </c>
      <c r="G360" s="127">
        <f t="shared" si="70"/>
        <v>0</v>
      </c>
      <c r="H360" s="294"/>
      <c r="I360" s="127">
        <f t="shared" ref="I360:M360" si="71">I361+I374</f>
        <v>0</v>
      </c>
      <c r="J360" s="127"/>
      <c r="K360" s="127">
        <f t="shared" si="71"/>
        <v>0</v>
      </c>
      <c r="L360" s="127"/>
      <c r="M360" s="127">
        <f t="shared" si="71"/>
        <v>0</v>
      </c>
      <c r="N360" s="299"/>
      <c r="O360" s="294"/>
    </row>
    <row r="361" customHeight="1" spans="1:15">
      <c r="A361" s="295"/>
      <c r="B361" s="297" t="s">
        <v>1243</v>
      </c>
      <c r="C361" s="294"/>
      <c r="D361" s="295"/>
      <c r="E361" s="127">
        <f t="shared" ref="E361:G361" si="72">SUM(E362:E373)</f>
        <v>1008.9</v>
      </c>
      <c r="F361" s="127">
        <f t="shared" si="72"/>
        <v>439.2</v>
      </c>
      <c r="G361" s="127">
        <f t="shared" si="72"/>
        <v>0</v>
      </c>
      <c r="H361" s="127"/>
      <c r="I361" s="127">
        <f t="shared" ref="I361:M361" si="73">SUM(I362:I373)</f>
        <v>0</v>
      </c>
      <c r="J361" s="127"/>
      <c r="K361" s="127">
        <f t="shared" si="73"/>
        <v>0</v>
      </c>
      <c r="L361" s="127"/>
      <c r="M361" s="127">
        <f t="shared" si="73"/>
        <v>0</v>
      </c>
      <c r="N361" s="294"/>
      <c r="O361" s="294"/>
    </row>
    <row r="362" customHeight="1" spans="1:15">
      <c r="A362" s="314">
        <v>1</v>
      </c>
      <c r="B362" s="286" t="s">
        <v>1498</v>
      </c>
      <c r="C362" s="150" t="s">
        <v>384</v>
      </c>
      <c r="D362" s="315">
        <v>1</v>
      </c>
      <c r="E362" s="150">
        <v>140</v>
      </c>
      <c r="F362" s="150">
        <v>140</v>
      </c>
      <c r="G362" s="156">
        <v>0</v>
      </c>
      <c r="H362" s="294" t="s">
        <v>44</v>
      </c>
      <c r="I362" s="294" t="s">
        <v>44</v>
      </c>
      <c r="J362" s="294" t="s">
        <v>44</v>
      </c>
      <c r="K362" s="294" t="s">
        <v>44</v>
      </c>
      <c r="L362" s="294" t="s">
        <v>44</v>
      </c>
      <c r="M362" s="294" t="s">
        <v>44</v>
      </c>
      <c r="N362" s="294" t="s">
        <v>44</v>
      </c>
      <c r="O362" s="51" t="s">
        <v>1499</v>
      </c>
    </row>
    <row r="363" customHeight="1" spans="1:15">
      <c r="A363" s="324">
        <v>2</v>
      </c>
      <c r="B363" s="51" t="s">
        <v>1500</v>
      </c>
      <c r="C363" s="325" t="s">
        <v>384</v>
      </c>
      <c r="D363" s="315">
        <v>1</v>
      </c>
      <c r="E363" s="150">
        <v>28.9</v>
      </c>
      <c r="F363" s="156">
        <v>28.9</v>
      </c>
      <c r="G363" s="156">
        <v>0</v>
      </c>
      <c r="H363" s="294" t="s">
        <v>44</v>
      </c>
      <c r="I363" s="294" t="s">
        <v>44</v>
      </c>
      <c r="J363" s="294" t="s">
        <v>44</v>
      </c>
      <c r="K363" s="294" t="s">
        <v>44</v>
      </c>
      <c r="L363" s="294" t="s">
        <v>44</v>
      </c>
      <c r="M363" s="294" t="s">
        <v>44</v>
      </c>
      <c r="N363" s="294" t="s">
        <v>44</v>
      </c>
      <c r="O363" s="327" t="s">
        <v>1501</v>
      </c>
    </row>
    <row r="364" customHeight="1" spans="1:15">
      <c r="A364" s="314">
        <v>3</v>
      </c>
      <c r="B364" s="51" t="s">
        <v>1502</v>
      </c>
      <c r="C364" s="325" t="s">
        <v>384</v>
      </c>
      <c r="D364" s="315">
        <v>1</v>
      </c>
      <c r="E364" s="156">
        <v>42</v>
      </c>
      <c r="F364" s="156">
        <v>21</v>
      </c>
      <c r="G364" s="156">
        <v>0</v>
      </c>
      <c r="H364" s="294" t="s">
        <v>44</v>
      </c>
      <c r="I364" s="294" t="s">
        <v>44</v>
      </c>
      <c r="J364" s="294" t="s">
        <v>44</v>
      </c>
      <c r="K364" s="294" t="s">
        <v>44</v>
      </c>
      <c r="L364" s="294" t="s">
        <v>44</v>
      </c>
      <c r="M364" s="294" t="s">
        <v>44</v>
      </c>
      <c r="N364" s="294" t="s">
        <v>44</v>
      </c>
      <c r="O364" s="327" t="s">
        <v>1503</v>
      </c>
    </row>
    <row r="365" customHeight="1" spans="1:15">
      <c r="A365" s="314">
        <v>4</v>
      </c>
      <c r="B365" s="51" t="s">
        <v>1504</v>
      </c>
      <c r="C365" s="325" t="s">
        <v>384</v>
      </c>
      <c r="D365" s="315">
        <v>1</v>
      </c>
      <c r="E365" s="150">
        <v>27.5</v>
      </c>
      <c r="F365" s="156">
        <v>27.5</v>
      </c>
      <c r="G365" s="156">
        <v>0</v>
      </c>
      <c r="H365" s="294" t="s">
        <v>44</v>
      </c>
      <c r="I365" s="294" t="s">
        <v>44</v>
      </c>
      <c r="J365" s="294" t="s">
        <v>44</v>
      </c>
      <c r="K365" s="294" t="s">
        <v>44</v>
      </c>
      <c r="L365" s="294" t="s">
        <v>44</v>
      </c>
      <c r="M365" s="294" t="s">
        <v>44</v>
      </c>
      <c r="N365" s="294" t="s">
        <v>44</v>
      </c>
      <c r="O365" s="327" t="s">
        <v>1505</v>
      </c>
    </row>
    <row r="366" customHeight="1" spans="1:15">
      <c r="A366" s="324">
        <v>5</v>
      </c>
      <c r="B366" s="51" t="s">
        <v>1506</v>
      </c>
      <c r="C366" s="325" t="s">
        <v>384</v>
      </c>
      <c r="D366" s="315">
        <v>1</v>
      </c>
      <c r="E366" s="150">
        <v>32.7</v>
      </c>
      <c r="F366" s="156">
        <v>32.7</v>
      </c>
      <c r="G366" s="156">
        <v>0</v>
      </c>
      <c r="H366" s="294" t="s">
        <v>44</v>
      </c>
      <c r="I366" s="294" t="s">
        <v>44</v>
      </c>
      <c r="J366" s="294" t="s">
        <v>44</v>
      </c>
      <c r="K366" s="294" t="s">
        <v>44</v>
      </c>
      <c r="L366" s="294" t="s">
        <v>44</v>
      </c>
      <c r="M366" s="294" t="s">
        <v>44</v>
      </c>
      <c r="N366" s="294" t="s">
        <v>44</v>
      </c>
      <c r="O366" s="327" t="s">
        <v>1507</v>
      </c>
    </row>
    <row r="367" customHeight="1" spans="1:15">
      <c r="A367" s="314">
        <v>6</v>
      </c>
      <c r="B367" s="51" t="s">
        <v>1508</v>
      </c>
      <c r="C367" s="325" t="s">
        <v>384</v>
      </c>
      <c r="D367" s="315">
        <v>1</v>
      </c>
      <c r="E367" s="150">
        <v>30</v>
      </c>
      <c r="F367" s="156">
        <v>30</v>
      </c>
      <c r="G367" s="156">
        <v>0</v>
      </c>
      <c r="H367" s="294" t="s">
        <v>44</v>
      </c>
      <c r="I367" s="294" t="s">
        <v>44</v>
      </c>
      <c r="J367" s="294" t="s">
        <v>44</v>
      </c>
      <c r="K367" s="294" t="s">
        <v>44</v>
      </c>
      <c r="L367" s="294" t="s">
        <v>44</v>
      </c>
      <c r="M367" s="294" t="s">
        <v>44</v>
      </c>
      <c r="N367" s="294" t="s">
        <v>44</v>
      </c>
      <c r="O367" s="327" t="s">
        <v>1509</v>
      </c>
    </row>
    <row r="368" customHeight="1" spans="1:15">
      <c r="A368" s="314">
        <v>7</v>
      </c>
      <c r="B368" s="51" t="s">
        <v>1510</v>
      </c>
      <c r="C368" s="325" t="s">
        <v>384</v>
      </c>
      <c r="D368" s="315">
        <v>1</v>
      </c>
      <c r="E368" s="156">
        <v>21</v>
      </c>
      <c r="F368" s="156">
        <v>10</v>
      </c>
      <c r="G368" s="156">
        <v>0</v>
      </c>
      <c r="H368" s="294" t="s">
        <v>44</v>
      </c>
      <c r="I368" s="294" t="s">
        <v>44</v>
      </c>
      <c r="J368" s="294" t="s">
        <v>44</v>
      </c>
      <c r="K368" s="294" t="s">
        <v>44</v>
      </c>
      <c r="L368" s="294" t="s">
        <v>44</v>
      </c>
      <c r="M368" s="294" t="s">
        <v>44</v>
      </c>
      <c r="N368" s="294" t="s">
        <v>44</v>
      </c>
      <c r="O368" s="327" t="s">
        <v>1511</v>
      </c>
    </row>
    <row r="369" customHeight="1" spans="1:15">
      <c r="A369" s="324">
        <v>8</v>
      </c>
      <c r="B369" s="51" t="s">
        <v>1512</v>
      </c>
      <c r="C369" s="325" t="s">
        <v>384</v>
      </c>
      <c r="D369" s="315">
        <v>1</v>
      </c>
      <c r="E369" s="156">
        <v>38.2</v>
      </c>
      <c r="F369" s="156">
        <v>19.1</v>
      </c>
      <c r="G369" s="156">
        <v>0</v>
      </c>
      <c r="H369" s="294" t="s">
        <v>44</v>
      </c>
      <c r="I369" s="294" t="s">
        <v>44</v>
      </c>
      <c r="J369" s="294" t="s">
        <v>44</v>
      </c>
      <c r="K369" s="294" t="s">
        <v>44</v>
      </c>
      <c r="L369" s="294" t="s">
        <v>44</v>
      </c>
      <c r="M369" s="294" t="s">
        <v>44</v>
      </c>
      <c r="N369" s="294" t="s">
        <v>44</v>
      </c>
      <c r="O369" s="327" t="s">
        <v>1513</v>
      </c>
    </row>
    <row r="370" customHeight="1" spans="1:15">
      <c r="A370" s="314">
        <v>9</v>
      </c>
      <c r="B370" s="51" t="s">
        <v>1514</v>
      </c>
      <c r="C370" s="325" t="s">
        <v>384</v>
      </c>
      <c r="D370" s="315">
        <v>1</v>
      </c>
      <c r="E370" s="156">
        <v>400</v>
      </c>
      <c r="F370" s="156">
        <v>0</v>
      </c>
      <c r="G370" s="156">
        <v>0</v>
      </c>
      <c r="H370" s="294" t="s">
        <v>44</v>
      </c>
      <c r="I370" s="294" t="s">
        <v>44</v>
      </c>
      <c r="J370" s="294" t="s">
        <v>44</v>
      </c>
      <c r="K370" s="294" t="s">
        <v>44</v>
      </c>
      <c r="L370" s="294" t="s">
        <v>44</v>
      </c>
      <c r="M370" s="294" t="s">
        <v>44</v>
      </c>
      <c r="N370" s="294" t="s">
        <v>44</v>
      </c>
      <c r="O370" s="327" t="s">
        <v>1515</v>
      </c>
    </row>
    <row r="371" customHeight="1" spans="1:15">
      <c r="A371" s="314">
        <v>10</v>
      </c>
      <c r="B371" s="51" t="s">
        <v>1516</v>
      </c>
      <c r="C371" s="325" t="s">
        <v>384</v>
      </c>
      <c r="D371" s="315">
        <v>1</v>
      </c>
      <c r="E371" s="156">
        <v>93.6</v>
      </c>
      <c r="F371" s="156">
        <v>0</v>
      </c>
      <c r="G371" s="156">
        <v>0</v>
      </c>
      <c r="H371" s="294" t="s">
        <v>44</v>
      </c>
      <c r="I371" s="294" t="s">
        <v>44</v>
      </c>
      <c r="J371" s="294" t="s">
        <v>44</v>
      </c>
      <c r="K371" s="294" t="s">
        <v>44</v>
      </c>
      <c r="L371" s="294" t="s">
        <v>44</v>
      </c>
      <c r="M371" s="294" t="s">
        <v>44</v>
      </c>
      <c r="N371" s="294" t="s">
        <v>44</v>
      </c>
      <c r="O371" s="327" t="s">
        <v>1517</v>
      </c>
    </row>
    <row r="372" customHeight="1" spans="1:15">
      <c r="A372" s="324">
        <v>11</v>
      </c>
      <c r="B372" s="51" t="s">
        <v>1518</v>
      </c>
      <c r="C372" s="325" t="s">
        <v>384</v>
      </c>
      <c r="D372" s="315">
        <v>1</v>
      </c>
      <c r="E372" s="156">
        <v>60</v>
      </c>
      <c r="F372" s="156">
        <v>60</v>
      </c>
      <c r="G372" s="156">
        <v>0</v>
      </c>
      <c r="H372" s="294" t="s">
        <v>44</v>
      </c>
      <c r="I372" s="294" t="s">
        <v>44</v>
      </c>
      <c r="J372" s="294" t="s">
        <v>44</v>
      </c>
      <c r="K372" s="294" t="s">
        <v>44</v>
      </c>
      <c r="L372" s="294" t="s">
        <v>44</v>
      </c>
      <c r="M372" s="294" t="s">
        <v>44</v>
      </c>
      <c r="N372" s="294" t="s">
        <v>44</v>
      </c>
      <c r="O372" s="327" t="s">
        <v>1519</v>
      </c>
    </row>
    <row r="373" customHeight="1" spans="1:15">
      <c r="A373" s="314">
        <v>12</v>
      </c>
      <c r="B373" s="286" t="s">
        <v>1520</v>
      </c>
      <c r="C373" s="150"/>
      <c r="D373" s="315"/>
      <c r="E373" s="150">
        <v>95</v>
      </c>
      <c r="F373" s="156">
        <v>70</v>
      </c>
      <c r="G373" s="156">
        <v>0</v>
      </c>
      <c r="H373" s="294" t="s">
        <v>44</v>
      </c>
      <c r="I373" s="294" t="s">
        <v>44</v>
      </c>
      <c r="J373" s="294" t="s">
        <v>44</v>
      </c>
      <c r="K373" s="294" t="s">
        <v>44</v>
      </c>
      <c r="L373" s="294" t="s">
        <v>44</v>
      </c>
      <c r="M373" s="294" t="s">
        <v>44</v>
      </c>
      <c r="N373" s="294" t="s">
        <v>44</v>
      </c>
      <c r="O373" s="51"/>
    </row>
    <row r="374" customHeight="1" spans="1:15">
      <c r="A374" s="295"/>
      <c r="B374" s="297" t="s">
        <v>1258</v>
      </c>
      <c r="C374" s="294"/>
      <c r="D374" s="295"/>
      <c r="E374" s="127">
        <f t="shared" ref="E374:G374" si="74">SUM(E375:E387)</f>
        <v>688.8</v>
      </c>
      <c r="F374" s="127">
        <f t="shared" si="74"/>
        <v>434.8</v>
      </c>
      <c r="G374" s="127">
        <f t="shared" si="74"/>
        <v>0</v>
      </c>
      <c r="H374" s="127"/>
      <c r="I374" s="127">
        <f t="shared" ref="I374:M374" si="75">SUM(I375:I387)</f>
        <v>0</v>
      </c>
      <c r="J374" s="127"/>
      <c r="K374" s="127">
        <f t="shared" si="75"/>
        <v>0</v>
      </c>
      <c r="L374" s="127"/>
      <c r="M374" s="127">
        <f t="shared" si="75"/>
        <v>0</v>
      </c>
      <c r="N374" s="294"/>
      <c r="O374" s="294"/>
    </row>
    <row r="375" customHeight="1" spans="1:15">
      <c r="A375" s="314">
        <v>1</v>
      </c>
      <c r="B375" s="286" t="s">
        <v>1521</v>
      </c>
      <c r="C375" s="150" t="s">
        <v>384</v>
      </c>
      <c r="D375" s="315">
        <v>1</v>
      </c>
      <c r="E375" s="150">
        <v>22</v>
      </c>
      <c r="F375" s="317">
        <v>0</v>
      </c>
      <c r="G375" s="150">
        <v>0</v>
      </c>
      <c r="H375" s="294" t="s">
        <v>44</v>
      </c>
      <c r="I375" s="294" t="s">
        <v>44</v>
      </c>
      <c r="J375" s="294" t="s">
        <v>44</v>
      </c>
      <c r="K375" s="294" t="s">
        <v>44</v>
      </c>
      <c r="L375" s="294" t="s">
        <v>44</v>
      </c>
      <c r="M375" s="294" t="s">
        <v>44</v>
      </c>
      <c r="N375" s="294" t="s">
        <v>44</v>
      </c>
      <c r="O375" s="51" t="s">
        <v>1522</v>
      </c>
    </row>
    <row r="376" customHeight="1" spans="1:15">
      <c r="A376" s="324">
        <v>2</v>
      </c>
      <c r="B376" s="51" t="s">
        <v>1502</v>
      </c>
      <c r="C376" s="325"/>
      <c r="D376" s="315"/>
      <c r="E376" s="156">
        <v>55</v>
      </c>
      <c r="F376" s="156">
        <v>27</v>
      </c>
      <c r="G376" s="150">
        <v>0</v>
      </c>
      <c r="H376" s="294" t="s">
        <v>44</v>
      </c>
      <c r="I376" s="294" t="s">
        <v>44</v>
      </c>
      <c r="J376" s="294" t="s">
        <v>44</v>
      </c>
      <c r="K376" s="294" t="s">
        <v>44</v>
      </c>
      <c r="L376" s="294" t="s">
        <v>44</v>
      </c>
      <c r="M376" s="294" t="s">
        <v>44</v>
      </c>
      <c r="N376" s="294" t="s">
        <v>44</v>
      </c>
      <c r="O376" s="327" t="s">
        <v>1523</v>
      </c>
    </row>
    <row r="377" customHeight="1" spans="1:15">
      <c r="A377" s="314">
        <v>3</v>
      </c>
      <c r="B377" s="51" t="s">
        <v>1524</v>
      </c>
      <c r="C377" s="325"/>
      <c r="D377" s="315"/>
      <c r="E377" s="156">
        <v>30</v>
      </c>
      <c r="F377" s="156">
        <v>0</v>
      </c>
      <c r="G377" s="150">
        <v>0</v>
      </c>
      <c r="H377" s="294" t="s">
        <v>44</v>
      </c>
      <c r="I377" s="294" t="s">
        <v>44</v>
      </c>
      <c r="J377" s="294" t="s">
        <v>44</v>
      </c>
      <c r="K377" s="294" t="s">
        <v>44</v>
      </c>
      <c r="L377" s="294" t="s">
        <v>44</v>
      </c>
      <c r="M377" s="294" t="s">
        <v>44</v>
      </c>
      <c r="N377" s="294" t="s">
        <v>44</v>
      </c>
      <c r="O377" s="327" t="s">
        <v>1525</v>
      </c>
    </row>
    <row r="378" customHeight="1" spans="1:15">
      <c r="A378" s="324">
        <v>4</v>
      </c>
      <c r="B378" s="51" t="s">
        <v>1526</v>
      </c>
      <c r="C378" s="325"/>
      <c r="D378" s="315"/>
      <c r="E378" s="150">
        <v>80</v>
      </c>
      <c r="F378" s="156">
        <v>80</v>
      </c>
      <c r="G378" s="150">
        <v>0</v>
      </c>
      <c r="H378" s="294" t="s">
        <v>44</v>
      </c>
      <c r="I378" s="294" t="s">
        <v>44</v>
      </c>
      <c r="J378" s="294" t="s">
        <v>44</v>
      </c>
      <c r="K378" s="294" t="s">
        <v>44</v>
      </c>
      <c r="L378" s="294" t="s">
        <v>44</v>
      </c>
      <c r="M378" s="294" t="s">
        <v>44</v>
      </c>
      <c r="N378" s="294" t="s">
        <v>44</v>
      </c>
      <c r="O378" s="327" t="s">
        <v>1527</v>
      </c>
    </row>
    <row r="379" customHeight="1" spans="1:15">
      <c r="A379" s="314">
        <v>5</v>
      </c>
      <c r="B379" s="51" t="s">
        <v>1528</v>
      </c>
      <c r="C379" s="325"/>
      <c r="D379" s="315"/>
      <c r="E379" s="150">
        <v>90</v>
      </c>
      <c r="F379" s="156">
        <v>50</v>
      </c>
      <c r="G379" s="150">
        <v>0</v>
      </c>
      <c r="H379" s="294" t="s">
        <v>44</v>
      </c>
      <c r="I379" s="294" t="s">
        <v>44</v>
      </c>
      <c r="J379" s="294" t="s">
        <v>44</v>
      </c>
      <c r="K379" s="294" t="s">
        <v>44</v>
      </c>
      <c r="L379" s="294" t="s">
        <v>44</v>
      </c>
      <c r="M379" s="294" t="s">
        <v>44</v>
      </c>
      <c r="N379" s="294" t="s">
        <v>44</v>
      </c>
      <c r="O379" s="327" t="s">
        <v>1529</v>
      </c>
    </row>
    <row r="380" customHeight="1" spans="1:15">
      <c r="A380" s="324">
        <v>6</v>
      </c>
      <c r="B380" s="51" t="s">
        <v>1530</v>
      </c>
      <c r="C380" s="325"/>
      <c r="D380" s="315"/>
      <c r="E380" s="150">
        <v>90</v>
      </c>
      <c r="F380" s="156">
        <v>90</v>
      </c>
      <c r="G380" s="150">
        <v>0</v>
      </c>
      <c r="H380" s="294" t="s">
        <v>44</v>
      </c>
      <c r="I380" s="294" t="s">
        <v>44</v>
      </c>
      <c r="J380" s="294" t="s">
        <v>44</v>
      </c>
      <c r="K380" s="294" t="s">
        <v>44</v>
      </c>
      <c r="L380" s="294" t="s">
        <v>44</v>
      </c>
      <c r="M380" s="294" t="s">
        <v>44</v>
      </c>
      <c r="N380" s="294" t="s">
        <v>44</v>
      </c>
      <c r="O380" s="327" t="s">
        <v>1531</v>
      </c>
    </row>
    <row r="381" customHeight="1" spans="1:15">
      <c r="A381" s="314">
        <v>7</v>
      </c>
      <c r="B381" s="51" t="s">
        <v>1532</v>
      </c>
      <c r="C381" s="326"/>
      <c r="D381" s="314"/>
      <c r="E381" s="150">
        <v>10</v>
      </c>
      <c r="F381" s="156">
        <v>10</v>
      </c>
      <c r="G381" s="150">
        <v>0</v>
      </c>
      <c r="H381" s="294" t="s">
        <v>44</v>
      </c>
      <c r="I381" s="294" t="s">
        <v>44</v>
      </c>
      <c r="J381" s="294" t="s">
        <v>44</v>
      </c>
      <c r="K381" s="294" t="s">
        <v>44</v>
      </c>
      <c r="L381" s="294" t="s">
        <v>44</v>
      </c>
      <c r="M381" s="294" t="s">
        <v>44</v>
      </c>
      <c r="N381" s="294" t="s">
        <v>44</v>
      </c>
      <c r="O381" s="327" t="s">
        <v>1533</v>
      </c>
    </row>
    <row r="382" customHeight="1" spans="1:15">
      <c r="A382" s="324">
        <v>8</v>
      </c>
      <c r="B382" s="51" t="s">
        <v>1534</v>
      </c>
      <c r="C382" s="325"/>
      <c r="D382" s="315"/>
      <c r="E382" s="150">
        <v>90</v>
      </c>
      <c r="F382" s="156">
        <v>50</v>
      </c>
      <c r="G382" s="150">
        <v>0</v>
      </c>
      <c r="H382" s="294" t="s">
        <v>44</v>
      </c>
      <c r="I382" s="294" t="s">
        <v>44</v>
      </c>
      <c r="J382" s="294" t="s">
        <v>44</v>
      </c>
      <c r="K382" s="294" t="s">
        <v>44</v>
      </c>
      <c r="L382" s="294" t="s">
        <v>44</v>
      </c>
      <c r="M382" s="294" t="s">
        <v>44</v>
      </c>
      <c r="N382" s="294" t="s">
        <v>44</v>
      </c>
      <c r="O382" s="327" t="s">
        <v>1535</v>
      </c>
    </row>
    <row r="383" customHeight="1" spans="1:15">
      <c r="A383" s="314">
        <v>9</v>
      </c>
      <c r="B383" s="51" t="s">
        <v>1536</v>
      </c>
      <c r="C383" s="325"/>
      <c r="D383" s="315"/>
      <c r="E383" s="150">
        <v>90</v>
      </c>
      <c r="F383" s="156">
        <v>50</v>
      </c>
      <c r="G383" s="150">
        <v>0</v>
      </c>
      <c r="H383" s="294" t="s">
        <v>44</v>
      </c>
      <c r="I383" s="294" t="s">
        <v>44</v>
      </c>
      <c r="J383" s="294" t="s">
        <v>44</v>
      </c>
      <c r="K383" s="294" t="s">
        <v>44</v>
      </c>
      <c r="L383" s="294" t="s">
        <v>44</v>
      </c>
      <c r="M383" s="294" t="s">
        <v>44</v>
      </c>
      <c r="N383" s="294" t="s">
        <v>44</v>
      </c>
      <c r="O383" s="327" t="s">
        <v>1535</v>
      </c>
    </row>
    <row r="384" customHeight="1" spans="1:15">
      <c r="A384" s="324">
        <v>10</v>
      </c>
      <c r="B384" s="51" t="s">
        <v>1537</v>
      </c>
      <c r="C384" s="325"/>
      <c r="D384" s="315"/>
      <c r="E384" s="156">
        <v>4.8</v>
      </c>
      <c r="F384" s="156">
        <v>4.8</v>
      </c>
      <c r="G384" s="156">
        <v>0</v>
      </c>
      <c r="H384" s="51" t="s">
        <v>943</v>
      </c>
      <c r="I384" s="294" t="s">
        <v>44</v>
      </c>
      <c r="J384" s="294" t="s">
        <v>44</v>
      </c>
      <c r="K384" s="294" t="s">
        <v>44</v>
      </c>
      <c r="L384" s="294" t="s">
        <v>44</v>
      </c>
      <c r="M384" s="294" t="s">
        <v>44</v>
      </c>
      <c r="N384" s="165" t="s">
        <v>943</v>
      </c>
      <c r="O384" s="51" t="s">
        <v>1538</v>
      </c>
    </row>
    <row r="385" customHeight="1" spans="1:15">
      <c r="A385" s="314">
        <v>11</v>
      </c>
      <c r="B385" s="51" t="s">
        <v>1539</v>
      </c>
      <c r="C385" s="325"/>
      <c r="D385" s="315"/>
      <c r="E385" s="156">
        <v>60</v>
      </c>
      <c r="F385" s="156">
        <v>30</v>
      </c>
      <c r="G385" s="156">
        <v>0</v>
      </c>
      <c r="H385" s="51" t="s">
        <v>943</v>
      </c>
      <c r="I385" s="294" t="s">
        <v>44</v>
      </c>
      <c r="J385" s="294" t="s">
        <v>44</v>
      </c>
      <c r="K385" s="294" t="s">
        <v>44</v>
      </c>
      <c r="L385" s="294" t="s">
        <v>44</v>
      </c>
      <c r="M385" s="294" t="s">
        <v>44</v>
      </c>
      <c r="N385" s="165" t="s">
        <v>943</v>
      </c>
      <c r="O385" s="51" t="s">
        <v>1540</v>
      </c>
    </row>
    <row r="386" customHeight="1" spans="1:15">
      <c r="A386" s="324">
        <v>12</v>
      </c>
      <c r="B386" s="51" t="s">
        <v>1541</v>
      </c>
      <c r="C386" s="325"/>
      <c r="D386" s="314"/>
      <c r="E386" s="150">
        <v>27</v>
      </c>
      <c r="F386" s="156">
        <v>9</v>
      </c>
      <c r="G386" s="156">
        <v>0</v>
      </c>
      <c r="H386" s="51" t="s">
        <v>943</v>
      </c>
      <c r="I386" s="294" t="s">
        <v>44</v>
      </c>
      <c r="J386" s="294" t="s">
        <v>44</v>
      </c>
      <c r="K386" s="294" t="s">
        <v>44</v>
      </c>
      <c r="L386" s="294" t="s">
        <v>44</v>
      </c>
      <c r="M386" s="294" t="s">
        <v>44</v>
      </c>
      <c r="N386" s="165" t="s">
        <v>943</v>
      </c>
      <c r="O386" s="51" t="s">
        <v>1538</v>
      </c>
    </row>
    <row r="387" customHeight="1" spans="1:15">
      <c r="A387" s="314">
        <v>13</v>
      </c>
      <c r="B387" s="286" t="s">
        <v>1542</v>
      </c>
      <c r="C387" s="150"/>
      <c r="D387" s="315"/>
      <c r="E387" s="156">
        <v>40</v>
      </c>
      <c r="F387" s="156">
        <v>34</v>
      </c>
      <c r="G387" s="156">
        <v>0</v>
      </c>
      <c r="H387" s="51"/>
      <c r="I387" s="51"/>
      <c r="J387" s="51"/>
      <c r="K387" s="51"/>
      <c r="L387" s="51"/>
      <c r="M387" s="51"/>
      <c r="N387" s="165"/>
      <c r="O387" s="51" t="s">
        <v>1543</v>
      </c>
    </row>
    <row r="388" customHeight="1" spans="1:15">
      <c r="A388" s="296">
        <v>2</v>
      </c>
      <c r="B388" s="297" t="s">
        <v>30</v>
      </c>
      <c r="C388" s="294"/>
      <c r="D388" s="295"/>
      <c r="E388" s="127">
        <f t="shared" ref="E388:G388" si="76">E389+E416</f>
        <v>5546.23945</v>
      </c>
      <c r="F388" s="127">
        <f t="shared" si="76"/>
        <v>2669.07945</v>
      </c>
      <c r="G388" s="127">
        <f t="shared" si="76"/>
        <v>386.36</v>
      </c>
      <c r="H388" s="294"/>
      <c r="I388" s="127">
        <f t="shared" ref="I388:M388" si="77">I389+I416</f>
        <v>0</v>
      </c>
      <c r="J388" s="127"/>
      <c r="K388" s="127">
        <f t="shared" si="77"/>
        <v>50.08</v>
      </c>
      <c r="L388" s="127"/>
      <c r="M388" s="127">
        <f t="shared" si="77"/>
        <v>199.28</v>
      </c>
      <c r="N388" s="294"/>
      <c r="O388" s="294"/>
    </row>
    <row r="389" customHeight="1" spans="1:15">
      <c r="A389" s="295"/>
      <c r="B389" s="297" t="s">
        <v>1278</v>
      </c>
      <c r="C389" s="294"/>
      <c r="D389" s="295"/>
      <c r="E389" s="127">
        <f t="shared" ref="E389:G389" si="78">SUM(E390:E415)</f>
        <v>2636.23945</v>
      </c>
      <c r="F389" s="127">
        <f t="shared" si="78"/>
        <v>1487.47945</v>
      </c>
      <c r="G389" s="127">
        <f t="shared" si="78"/>
        <v>386.36</v>
      </c>
      <c r="H389" s="127"/>
      <c r="I389" s="127">
        <f t="shared" ref="I389:M389" si="79">SUM(I390:I415)</f>
        <v>0</v>
      </c>
      <c r="J389" s="127"/>
      <c r="K389" s="127">
        <f t="shared" si="79"/>
        <v>50.08</v>
      </c>
      <c r="L389" s="127"/>
      <c r="M389" s="127">
        <f t="shared" si="79"/>
        <v>199.28</v>
      </c>
      <c r="N389" s="294"/>
      <c r="O389" s="294"/>
    </row>
    <row r="390" customHeight="1" spans="1:15">
      <c r="A390" s="314">
        <v>1</v>
      </c>
      <c r="B390" s="163" t="s">
        <v>1544</v>
      </c>
      <c r="C390" s="150" t="s">
        <v>384</v>
      </c>
      <c r="D390" s="315">
        <v>1</v>
      </c>
      <c r="E390" s="150">
        <v>22</v>
      </c>
      <c r="F390" s="316">
        <v>22</v>
      </c>
      <c r="G390" s="150">
        <v>0</v>
      </c>
      <c r="H390" s="294" t="s">
        <v>44</v>
      </c>
      <c r="I390" s="294" t="s">
        <v>44</v>
      </c>
      <c r="J390" s="294" t="s">
        <v>44</v>
      </c>
      <c r="K390" s="294" t="s">
        <v>44</v>
      </c>
      <c r="L390" s="294" t="s">
        <v>44</v>
      </c>
      <c r="M390" s="294" t="s">
        <v>44</v>
      </c>
      <c r="N390" s="294" t="s">
        <v>44</v>
      </c>
      <c r="O390" s="51" t="s">
        <v>1545</v>
      </c>
    </row>
    <row r="391" customHeight="1" spans="1:15">
      <c r="A391" s="314">
        <v>2</v>
      </c>
      <c r="B391" s="163" t="s">
        <v>1546</v>
      </c>
      <c r="C391" s="150" t="s">
        <v>384</v>
      </c>
      <c r="D391" s="315">
        <v>1</v>
      </c>
      <c r="E391" s="150">
        <v>265</v>
      </c>
      <c r="F391" s="51">
        <v>150</v>
      </c>
      <c r="G391" s="150">
        <v>50</v>
      </c>
      <c r="H391" s="294" t="s">
        <v>44</v>
      </c>
      <c r="I391" s="294" t="s">
        <v>44</v>
      </c>
      <c r="J391" s="294" t="s">
        <v>44</v>
      </c>
      <c r="K391" s="294" t="s">
        <v>44</v>
      </c>
      <c r="L391" s="294" t="s">
        <v>44</v>
      </c>
      <c r="M391" s="51">
        <v>50</v>
      </c>
      <c r="N391" s="165" t="s">
        <v>1547</v>
      </c>
      <c r="O391" s="318" t="s">
        <v>1548</v>
      </c>
    </row>
    <row r="392" customHeight="1" spans="1:15">
      <c r="A392" s="314">
        <v>3</v>
      </c>
      <c r="B392" s="163" t="s">
        <v>1549</v>
      </c>
      <c r="C392" s="150" t="s">
        <v>384</v>
      </c>
      <c r="D392" s="315">
        <v>1</v>
      </c>
      <c r="E392" s="156">
        <v>90</v>
      </c>
      <c r="F392" s="51">
        <v>50</v>
      </c>
      <c r="G392" s="156">
        <v>0</v>
      </c>
      <c r="H392" s="294" t="s">
        <v>44</v>
      </c>
      <c r="I392" s="294" t="s">
        <v>44</v>
      </c>
      <c r="J392" s="294" t="s">
        <v>44</v>
      </c>
      <c r="K392" s="294" t="s">
        <v>44</v>
      </c>
      <c r="L392" s="294" t="s">
        <v>44</v>
      </c>
      <c r="M392" s="294" t="s">
        <v>44</v>
      </c>
      <c r="N392" s="294" t="s">
        <v>44</v>
      </c>
      <c r="O392" s="51" t="s">
        <v>1550</v>
      </c>
    </row>
    <row r="393" customHeight="1" spans="1:15">
      <c r="A393" s="314">
        <v>4</v>
      </c>
      <c r="B393" s="163" t="s">
        <v>1551</v>
      </c>
      <c r="C393" s="150" t="s">
        <v>384</v>
      </c>
      <c r="D393" s="315">
        <v>1</v>
      </c>
      <c r="E393" s="156">
        <v>230</v>
      </c>
      <c r="F393" s="317">
        <v>150</v>
      </c>
      <c r="G393" s="156">
        <v>0</v>
      </c>
      <c r="H393" s="294" t="s">
        <v>44</v>
      </c>
      <c r="I393" s="294" t="s">
        <v>44</v>
      </c>
      <c r="J393" s="294" t="s">
        <v>44</v>
      </c>
      <c r="K393" s="294" t="s">
        <v>44</v>
      </c>
      <c r="L393" s="294" t="s">
        <v>44</v>
      </c>
      <c r="M393" s="294" t="s">
        <v>44</v>
      </c>
      <c r="N393" s="294" t="s">
        <v>44</v>
      </c>
      <c r="O393" s="51" t="s">
        <v>1552</v>
      </c>
    </row>
    <row r="394" customHeight="1" spans="1:15">
      <c r="A394" s="314">
        <v>5</v>
      </c>
      <c r="B394" s="163" t="s">
        <v>1553</v>
      </c>
      <c r="C394" s="150" t="s">
        <v>384</v>
      </c>
      <c r="D394" s="315">
        <v>1</v>
      </c>
      <c r="E394" s="156">
        <v>60</v>
      </c>
      <c r="F394" s="150">
        <v>58</v>
      </c>
      <c r="G394" s="156">
        <v>0</v>
      </c>
      <c r="H394" s="294" t="s">
        <v>44</v>
      </c>
      <c r="I394" s="294" t="s">
        <v>44</v>
      </c>
      <c r="J394" s="294" t="s">
        <v>44</v>
      </c>
      <c r="K394" s="294" t="s">
        <v>44</v>
      </c>
      <c r="L394" s="294" t="s">
        <v>44</v>
      </c>
      <c r="M394" s="294" t="s">
        <v>44</v>
      </c>
      <c r="N394" s="294" t="s">
        <v>44</v>
      </c>
      <c r="O394" s="51" t="s">
        <v>1554</v>
      </c>
    </row>
    <row r="395" customHeight="1" spans="1:15">
      <c r="A395" s="314">
        <v>6</v>
      </c>
      <c r="B395" s="328" t="s">
        <v>1555</v>
      </c>
      <c r="C395" s="150" t="s">
        <v>384</v>
      </c>
      <c r="D395" s="315">
        <v>1</v>
      </c>
      <c r="E395" s="150">
        <v>90</v>
      </c>
      <c r="F395" s="150">
        <v>90</v>
      </c>
      <c r="G395" s="156">
        <v>0</v>
      </c>
      <c r="H395" s="294" t="s">
        <v>44</v>
      </c>
      <c r="I395" s="294" t="s">
        <v>44</v>
      </c>
      <c r="J395" s="294" t="s">
        <v>44</v>
      </c>
      <c r="K395" s="294" t="s">
        <v>44</v>
      </c>
      <c r="L395" s="294" t="s">
        <v>44</v>
      </c>
      <c r="M395" s="294" t="s">
        <v>44</v>
      </c>
      <c r="N395" s="294" t="s">
        <v>44</v>
      </c>
      <c r="O395" s="51" t="s">
        <v>1556</v>
      </c>
    </row>
    <row r="396" customHeight="1" spans="1:15">
      <c r="A396" s="314">
        <v>7</v>
      </c>
      <c r="B396" s="163" t="s">
        <v>1557</v>
      </c>
      <c r="C396" s="150" t="s">
        <v>384</v>
      </c>
      <c r="D396" s="315">
        <v>1</v>
      </c>
      <c r="E396" s="156">
        <v>73.74</v>
      </c>
      <c r="F396" s="156">
        <v>73.74</v>
      </c>
      <c r="G396" s="156">
        <v>0</v>
      </c>
      <c r="H396" s="294" t="s">
        <v>44</v>
      </c>
      <c r="I396" s="294" t="s">
        <v>44</v>
      </c>
      <c r="J396" s="294" t="s">
        <v>44</v>
      </c>
      <c r="K396" s="294" t="s">
        <v>44</v>
      </c>
      <c r="L396" s="294" t="s">
        <v>44</v>
      </c>
      <c r="M396" s="294" t="s">
        <v>44</v>
      </c>
      <c r="N396" s="294" t="s">
        <v>44</v>
      </c>
      <c r="O396" s="51"/>
    </row>
    <row r="397" customHeight="1" spans="1:15">
      <c r="A397" s="314">
        <v>8</v>
      </c>
      <c r="B397" s="163" t="s">
        <v>1558</v>
      </c>
      <c r="C397" s="150"/>
      <c r="D397" s="315"/>
      <c r="E397" s="150">
        <v>468</v>
      </c>
      <c r="F397" s="150">
        <v>100</v>
      </c>
      <c r="G397" s="150">
        <v>0</v>
      </c>
      <c r="H397" s="294" t="s">
        <v>44</v>
      </c>
      <c r="I397" s="294" t="s">
        <v>44</v>
      </c>
      <c r="J397" s="294" t="s">
        <v>44</v>
      </c>
      <c r="K397" s="294" t="s">
        <v>44</v>
      </c>
      <c r="L397" s="294" t="s">
        <v>44</v>
      </c>
      <c r="M397" s="294" t="s">
        <v>44</v>
      </c>
      <c r="N397" s="294" t="s">
        <v>44</v>
      </c>
      <c r="O397" s="51"/>
    </row>
    <row r="398" customHeight="1" spans="1:15">
      <c r="A398" s="314">
        <v>9</v>
      </c>
      <c r="B398" s="163" t="s">
        <v>1559</v>
      </c>
      <c r="C398" s="150"/>
      <c r="D398" s="315"/>
      <c r="E398" s="150">
        <v>432</v>
      </c>
      <c r="F398" s="150">
        <v>100</v>
      </c>
      <c r="G398" s="150">
        <v>0</v>
      </c>
      <c r="H398" s="294" t="s">
        <v>44</v>
      </c>
      <c r="I398" s="294" t="s">
        <v>44</v>
      </c>
      <c r="J398" s="294" t="s">
        <v>44</v>
      </c>
      <c r="K398" s="294" t="s">
        <v>44</v>
      </c>
      <c r="L398" s="294" t="s">
        <v>44</v>
      </c>
      <c r="M398" s="294" t="s">
        <v>44</v>
      </c>
      <c r="N398" s="294" t="s">
        <v>44</v>
      </c>
      <c r="O398" s="51"/>
    </row>
    <row r="399" customHeight="1" spans="1:15">
      <c r="A399" s="314">
        <v>10</v>
      </c>
      <c r="B399" s="163" t="s">
        <v>1560</v>
      </c>
      <c r="C399" s="150"/>
      <c r="D399" s="315"/>
      <c r="E399" s="150">
        <v>100</v>
      </c>
      <c r="F399" s="150">
        <v>50</v>
      </c>
      <c r="G399" s="150">
        <v>0</v>
      </c>
      <c r="H399" s="294" t="s">
        <v>44</v>
      </c>
      <c r="I399" s="294" t="s">
        <v>44</v>
      </c>
      <c r="J399" s="294" t="s">
        <v>44</v>
      </c>
      <c r="K399" s="294" t="s">
        <v>44</v>
      </c>
      <c r="L399" s="294" t="s">
        <v>44</v>
      </c>
      <c r="M399" s="294" t="s">
        <v>44</v>
      </c>
      <c r="N399" s="294" t="s">
        <v>44</v>
      </c>
      <c r="O399" s="51"/>
    </row>
    <row r="400" customHeight="1" spans="1:15">
      <c r="A400" s="314">
        <v>11</v>
      </c>
      <c r="B400" s="163" t="s">
        <v>1561</v>
      </c>
      <c r="C400" s="150"/>
      <c r="D400" s="315"/>
      <c r="E400" s="156">
        <v>3.84</v>
      </c>
      <c r="F400" s="156">
        <v>1.28</v>
      </c>
      <c r="G400" s="156">
        <v>1.28</v>
      </c>
      <c r="H400" s="294" t="s">
        <v>44</v>
      </c>
      <c r="I400" s="294" t="s">
        <v>44</v>
      </c>
      <c r="J400" s="294" t="s">
        <v>44</v>
      </c>
      <c r="K400" s="294" t="s">
        <v>44</v>
      </c>
      <c r="L400" s="294" t="s">
        <v>44</v>
      </c>
      <c r="M400" s="51">
        <v>1.28</v>
      </c>
      <c r="N400" s="165" t="s">
        <v>1562</v>
      </c>
      <c r="O400" s="51"/>
    </row>
    <row r="401" customHeight="1" spans="1:15">
      <c r="A401" s="314">
        <v>12</v>
      </c>
      <c r="B401" s="163" t="s">
        <v>1563</v>
      </c>
      <c r="C401" s="150"/>
      <c r="D401" s="315"/>
      <c r="E401" s="150">
        <v>90</v>
      </c>
      <c r="F401" s="156">
        <v>50</v>
      </c>
      <c r="G401" s="156">
        <v>0</v>
      </c>
      <c r="H401" s="294" t="s">
        <v>44</v>
      </c>
      <c r="I401" s="294" t="s">
        <v>44</v>
      </c>
      <c r="J401" s="294" t="s">
        <v>44</v>
      </c>
      <c r="K401" s="294" t="s">
        <v>44</v>
      </c>
      <c r="L401" s="294" t="s">
        <v>44</v>
      </c>
      <c r="M401" s="294" t="s">
        <v>44</v>
      </c>
      <c r="N401" s="294" t="s">
        <v>44</v>
      </c>
      <c r="O401" s="51"/>
    </row>
    <row r="402" customHeight="1" spans="1:15">
      <c r="A402" s="314">
        <v>13</v>
      </c>
      <c r="B402" s="163" t="s">
        <v>1564</v>
      </c>
      <c r="C402" s="150"/>
      <c r="D402" s="315"/>
      <c r="E402" s="150">
        <v>40</v>
      </c>
      <c r="F402" s="156">
        <v>30</v>
      </c>
      <c r="G402" s="156">
        <v>0</v>
      </c>
      <c r="H402" s="294" t="s">
        <v>44</v>
      </c>
      <c r="I402" s="294" t="s">
        <v>44</v>
      </c>
      <c r="J402" s="294" t="s">
        <v>44</v>
      </c>
      <c r="K402" s="294" t="s">
        <v>44</v>
      </c>
      <c r="L402" s="294" t="s">
        <v>44</v>
      </c>
      <c r="M402" s="294" t="s">
        <v>44</v>
      </c>
      <c r="N402" s="294" t="s">
        <v>44</v>
      </c>
      <c r="O402" s="51"/>
    </row>
    <row r="403" customHeight="1" spans="1:15">
      <c r="A403" s="314">
        <v>14</v>
      </c>
      <c r="B403" s="163" t="s">
        <v>1565</v>
      </c>
      <c r="C403" s="150"/>
      <c r="D403" s="315"/>
      <c r="E403" s="150">
        <v>6</v>
      </c>
      <c r="F403" s="156">
        <v>3</v>
      </c>
      <c r="G403" s="156">
        <v>3</v>
      </c>
      <c r="H403" s="294" t="s">
        <v>44</v>
      </c>
      <c r="I403" s="294" t="s">
        <v>44</v>
      </c>
      <c r="J403" s="294" t="s">
        <v>44</v>
      </c>
      <c r="K403" s="294" t="s">
        <v>44</v>
      </c>
      <c r="L403" s="294" t="s">
        <v>44</v>
      </c>
      <c r="M403" s="51">
        <v>3</v>
      </c>
      <c r="N403" s="165" t="s">
        <v>1566</v>
      </c>
      <c r="O403" s="51"/>
    </row>
    <row r="404" customHeight="1" spans="1:15">
      <c r="A404" s="314">
        <v>15</v>
      </c>
      <c r="B404" s="51" t="s">
        <v>1567</v>
      </c>
      <c r="C404" s="325" t="s">
        <v>384</v>
      </c>
      <c r="D404" s="315">
        <v>1</v>
      </c>
      <c r="E404" s="150">
        <v>25</v>
      </c>
      <c r="F404" s="150">
        <v>25</v>
      </c>
      <c r="G404" s="150">
        <v>25</v>
      </c>
      <c r="H404" s="294" t="s">
        <v>44</v>
      </c>
      <c r="I404" s="294" t="s">
        <v>44</v>
      </c>
      <c r="J404" s="294" t="s">
        <v>44</v>
      </c>
      <c r="K404" s="294" t="s">
        <v>44</v>
      </c>
      <c r="L404" s="294" t="s">
        <v>44</v>
      </c>
      <c r="M404" s="294" t="s">
        <v>44</v>
      </c>
      <c r="N404" s="294" t="s">
        <v>44</v>
      </c>
      <c r="O404" s="51"/>
    </row>
    <row r="405" customHeight="1" spans="1:15">
      <c r="A405" s="314">
        <v>16</v>
      </c>
      <c r="B405" s="51" t="s">
        <v>1568</v>
      </c>
      <c r="C405" s="325"/>
      <c r="D405" s="315"/>
      <c r="E405" s="150">
        <v>64</v>
      </c>
      <c r="F405" s="150">
        <v>64</v>
      </c>
      <c r="G405" s="150">
        <v>64</v>
      </c>
      <c r="H405" s="294" t="s">
        <v>44</v>
      </c>
      <c r="I405" s="294" t="s">
        <v>44</v>
      </c>
      <c r="J405" s="294" t="s">
        <v>44</v>
      </c>
      <c r="K405" s="294" t="s">
        <v>44</v>
      </c>
      <c r="L405" s="294" t="s">
        <v>44</v>
      </c>
      <c r="M405" s="294" t="s">
        <v>44</v>
      </c>
      <c r="N405" s="294" t="s">
        <v>44</v>
      </c>
      <c r="O405" s="51"/>
    </row>
    <row r="406" customHeight="1" spans="1:15">
      <c r="A406" s="314">
        <v>17</v>
      </c>
      <c r="B406" s="163" t="s">
        <v>1569</v>
      </c>
      <c r="C406" s="156"/>
      <c r="D406" s="314"/>
      <c r="E406" s="156">
        <v>90</v>
      </c>
      <c r="F406" s="156">
        <v>90</v>
      </c>
      <c r="G406" s="156">
        <v>0</v>
      </c>
      <c r="H406" s="294" t="s">
        <v>44</v>
      </c>
      <c r="I406" s="294" t="s">
        <v>44</v>
      </c>
      <c r="J406" s="294" t="s">
        <v>44</v>
      </c>
      <c r="K406" s="294" t="s">
        <v>44</v>
      </c>
      <c r="L406" s="294" t="s">
        <v>44</v>
      </c>
      <c r="M406" s="294" t="s">
        <v>44</v>
      </c>
      <c r="N406" s="294" t="s">
        <v>44</v>
      </c>
      <c r="O406" s="51" t="s">
        <v>1570</v>
      </c>
    </row>
    <row r="407" customHeight="1" spans="1:15">
      <c r="A407" s="314">
        <v>18</v>
      </c>
      <c r="B407" s="163" t="s">
        <v>1571</v>
      </c>
      <c r="C407" s="150"/>
      <c r="D407" s="315"/>
      <c r="E407" s="156">
        <v>136.2</v>
      </c>
      <c r="F407" s="156">
        <v>40</v>
      </c>
      <c r="G407" s="156">
        <v>0</v>
      </c>
      <c r="H407" s="294" t="s">
        <v>44</v>
      </c>
      <c r="I407" s="294" t="s">
        <v>44</v>
      </c>
      <c r="J407" s="294" t="s">
        <v>44</v>
      </c>
      <c r="K407" s="294" t="s">
        <v>44</v>
      </c>
      <c r="L407" s="294" t="s">
        <v>44</v>
      </c>
      <c r="M407" s="294" t="s">
        <v>44</v>
      </c>
      <c r="N407" s="294" t="s">
        <v>44</v>
      </c>
      <c r="O407" s="51" t="s">
        <v>1572</v>
      </c>
    </row>
    <row r="408" customHeight="1" spans="1:15">
      <c r="A408" s="314">
        <v>19</v>
      </c>
      <c r="B408" s="163" t="s">
        <v>1573</v>
      </c>
      <c r="C408" s="150"/>
      <c r="D408" s="315"/>
      <c r="E408" s="156">
        <v>50</v>
      </c>
      <c r="F408" s="156">
        <v>40</v>
      </c>
      <c r="G408" s="156">
        <v>0</v>
      </c>
      <c r="H408" s="294" t="s">
        <v>44</v>
      </c>
      <c r="I408" s="294" t="s">
        <v>44</v>
      </c>
      <c r="J408" s="294" t="s">
        <v>44</v>
      </c>
      <c r="K408" s="294" t="s">
        <v>44</v>
      </c>
      <c r="L408" s="294" t="s">
        <v>44</v>
      </c>
      <c r="M408" s="294" t="s">
        <v>44</v>
      </c>
      <c r="N408" s="294" t="s">
        <v>44</v>
      </c>
      <c r="O408" s="51" t="s">
        <v>1574</v>
      </c>
    </row>
    <row r="409" customHeight="1" spans="1:15">
      <c r="A409" s="314">
        <v>20</v>
      </c>
      <c r="B409" s="163" t="s">
        <v>1575</v>
      </c>
      <c r="C409" s="150"/>
      <c r="D409" s="315"/>
      <c r="E409" s="156">
        <v>95</v>
      </c>
      <c r="F409" s="156">
        <v>95</v>
      </c>
      <c r="G409" s="156">
        <v>95</v>
      </c>
      <c r="H409" s="51" t="s">
        <v>1576</v>
      </c>
      <c r="I409" s="294" t="s">
        <v>44</v>
      </c>
      <c r="J409" s="294" t="s">
        <v>44</v>
      </c>
      <c r="K409" s="294" t="s">
        <v>44</v>
      </c>
      <c r="L409" s="294" t="s">
        <v>44</v>
      </c>
      <c r="M409" s="51">
        <v>95</v>
      </c>
      <c r="N409" s="165" t="s">
        <v>1576</v>
      </c>
      <c r="O409" s="51" t="s">
        <v>1574</v>
      </c>
    </row>
    <row r="410" customHeight="1" spans="1:15">
      <c r="A410" s="314">
        <v>21</v>
      </c>
      <c r="B410" s="163" t="s">
        <v>1577</v>
      </c>
      <c r="C410" s="150"/>
      <c r="D410" s="315"/>
      <c r="E410" s="156">
        <v>45</v>
      </c>
      <c r="F410" s="156">
        <v>45</v>
      </c>
      <c r="G410" s="156">
        <v>45</v>
      </c>
      <c r="H410" s="51" t="s">
        <v>1578</v>
      </c>
      <c r="I410" s="294" t="s">
        <v>44</v>
      </c>
      <c r="J410" s="294" t="s">
        <v>44</v>
      </c>
      <c r="K410" s="294" t="s">
        <v>44</v>
      </c>
      <c r="L410" s="294" t="s">
        <v>44</v>
      </c>
      <c r="M410" s="51">
        <v>45</v>
      </c>
      <c r="N410" s="165" t="s">
        <v>1578</v>
      </c>
      <c r="O410" s="51" t="s">
        <v>1574</v>
      </c>
    </row>
    <row r="411" customHeight="1" spans="1:15">
      <c r="A411" s="314">
        <v>22</v>
      </c>
      <c r="B411" s="163" t="s">
        <v>1579</v>
      </c>
      <c r="C411" s="51"/>
      <c r="D411" s="58"/>
      <c r="E411" s="169">
        <v>23.54</v>
      </c>
      <c r="F411" s="169">
        <v>23.54</v>
      </c>
      <c r="G411" s="169">
        <v>23.54</v>
      </c>
      <c r="H411" s="294" t="s">
        <v>44</v>
      </c>
      <c r="I411" s="294" t="s">
        <v>44</v>
      </c>
      <c r="J411" s="294" t="s">
        <v>44</v>
      </c>
      <c r="K411" s="169">
        <v>23.54</v>
      </c>
      <c r="L411" s="294" t="s">
        <v>44</v>
      </c>
      <c r="M411" s="294" t="s">
        <v>44</v>
      </c>
      <c r="N411" s="294" t="s">
        <v>44</v>
      </c>
      <c r="O411" s="51" t="s">
        <v>74</v>
      </c>
    </row>
    <row r="412" customHeight="1" spans="1:15">
      <c r="A412" s="314">
        <v>23</v>
      </c>
      <c r="B412" s="163" t="s">
        <v>1580</v>
      </c>
      <c r="C412" s="51"/>
      <c r="D412" s="58"/>
      <c r="E412" s="169">
        <v>26.54</v>
      </c>
      <c r="F412" s="169">
        <v>26.54</v>
      </c>
      <c r="G412" s="169">
        <v>26.54</v>
      </c>
      <c r="H412" s="294" t="s">
        <v>44</v>
      </c>
      <c r="I412" s="294" t="s">
        <v>44</v>
      </c>
      <c r="J412" s="294" t="s">
        <v>44</v>
      </c>
      <c r="K412" s="169">
        <v>26.54</v>
      </c>
      <c r="L412" s="294" t="s">
        <v>44</v>
      </c>
      <c r="M412" s="294" t="s">
        <v>44</v>
      </c>
      <c r="N412" s="294" t="s">
        <v>44</v>
      </c>
      <c r="O412" s="51" t="s">
        <v>74</v>
      </c>
    </row>
    <row r="413" customHeight="1" spans="1:15">
      <c r="A413" s="314">
        <v>24</v>
      </c>
      <c r="B413" s="163" t="s">
        <v>1581</v>
      </c>
      <c r="C413" s="51"/>
      <c r="D413" s="58"/>
      <c r="E413" s="51">
        <v>21</v>
      </c>
      <c r="F413" s="51">
        <v>21</v>
      </c>
      <c r="G413" s="51">
        <v>5</v>
      </c>
      <c r="H413" s="294" t="s">
        <v>44</v>
      </c>
      <c r="I413" s="294" t="s">
        <v>44</v>
      </c>
      <c r="J413" s="294" t="s">
        <v>44</v>
      </c>
      <c r="K413" s="294" t="s">
        <v>44</v>
      </c>
      <c r="L413" s="294" t="s">
        <v>44</v>
      </c>
      <c r="M413" s="51">
        <v>5</v>
      </c>
      <c r="N413" s="165" t="s">
        <v>1582</v>
      </c>
      <c r="O413" s="51" t="s">
        <v>1583</v>
      </c>
    </row>
    <row r="414" customHeight="1" spans="1:15">
      <c r="A414" s="314">
        <v>25</v>
      </c>
      <c r="B414" s="163" t="s">
        <v>1584</v>
      </c>
      <c r="C414" s="163"/>
      <c r="D414" s="163"/>
      <c r="E414" s="163">
        <v>41.37945</v>
      </c>
      <c r="F414" s="163">
        <v>41.37945</v>
      </c>
      <c r="G414" s="163">
        <v>0</v>
      </c>
      <c r="H414" s="294" t="s">
        <v>44</v>
      </c>
      <c r="I414" s="294" t="s">
        <v>44</v>
      </c>
      <c r="J414" s="294" t="s">
        <v>44</v>
      </c>
      <c r="K414" s="294" t="s">
        <v>44</v>
      </c>
      <c r="L414" s="294" t="s">
        <v>44</v>
      </c>
      <c r="M414" s="294" t="s">
        <v>44</v>
      </c>
      <c r="N414" s="294" t="s">
        <v>44</v>
      </c>
      <c r="O414" s="48"/>
    </row>
    <row r="415" customHeight="1" spans="1:15">
      <c r="A415" s="314">
        <v>26</v>
      </c>
      <c r="B415" s="163" t="s">
        <v>1585</v>
      </c>
      <c r="C415" s="163"/>
      <c r="D415" s="163"/>
      <c r="E415" s="163">
        <v>48</v>
      </c>
      <c r="F415" s="163">
        <v>48</v>
      </c>
      <c r="G415" s="163">
        <v>48</v>
      </c>
      <c r="H415" s="294" t="s">
        <v>44</v>
      </c>
      <c r="I415" s="294" t="s">
        <v>44</v>
      </c>
      <c r="J415" s="294" t="s">
        <v>44</v>
      </c>
      <c r="K415" s="294" t="s">
        <v>44</v>
      </c>
      <c r="L415" s="294" t="s">
        <v>44</v>
      </c>
      <c r="M415" s="294" t="s">
        <v>44</v>
      </c>
      <c r="N415" s="294" t="s">
        <v>44</v>
      </c>
      <c r="O415" s="48"/>
    </row>
    <row r="416" customHeight="1" spans="1:15">
      <c r="A416" s="295"/>
      <c r="B416" s="297" t="s">
        <v>1299</v>
      </c>
      <c r="C416" s="294"/>
      <c r="D416" s="295"/>
      <c r="E416" s="127">
        <f t="shared" ref="E416:G416" si="80">SUM(E417:E434)</f>
        <v>2910</v>
      </c>
      <c r="F416" s="127">
        <f t="shared" si="80"/>
        <v>1181.6</v>
      </c>
      <c r="G416" s="127">
        <f t="shared" si="80"/>
        <v>0</v>
      </c>
      <c r="H416" s="127"/>
      <c r="I416" s="127">
        <f t="shared" ref="I416:M416" si="81">SUM(I417:I434)</f>
        <v>0</v>
      </c>
      <c r="J416" s="127"/>
      <c r="K416" s="127">
        <f t="shared" si="81"/>
        <v>0</v>
      </c>
      <c r="L416" s="127"/>
      <c r="M416" s="127">
        <f t="shared" si="81"/>
        <v>0</v>
      </c>
      <c r="N416" s="294"/>
      <c r="O416" s="294"/>
    </row>
    <row r="417" customHeight="1" spans="1:15">
      <c r="A417" s="314">
        <v>1</v>
      </c>
      <c r="B417" s="150" t="s">
        <v>1586</v>
      </c>
      <c r="C417" s="150" t="s">
        <v>384</v>
      </c>
      <c r="D417" s="315">
        <v>1</v>
      </c>
      <c r="E417" s="156">
        <v>80</v>
      </c>
      <c r="F417" s="156">
        <v>30</v>
      </c>
      <c r="G417" s="156">
        <v>0</v>
      </c>
      <c r="H417" s="294" t="s">
        <v>44</v>
      </c>
      <c r="I417" s="294" t="s">
        <v>44</v>
      </c>
      <c r="J417" s="294" t="s">
        <v>44</v>
      </c>
      <c r="K417" s="294" t="s">
        <v>44</v>
      </c>
      <c r="L417" s="294" t="s">
        <v>44</v>
      </c>
      <c r="M417" s="294" t="s">
        <v>44</v>
      </c>
      <c r="N417" s="165" t="s">
        <v>943</v>
      </c>
      <c r="O417" s="51" t="s">
        <v>1587</v>
      </c>
    </row>
    <row r="418" customHeight="1" spans="1:15">
      <c r="A418" s="314">
        <v>2</v>
      </c>
      <c r="B418" s="150" t="s">
        <v>1588</v>
      </c>
      <c r="C418" s="150" t="s">
        <v>384</v>
      </c>
      <c r="D418" s="315">
        <v>1</v>
      </c>
      <c r="E418" s="150">
        <v>930</v>
      </c>
      <c r="F418" s="51">
        <v>50</v>
      </c>
      <c r="G418" s="150">
        <v>0</v>
      </c>
      <c r="H418" s="294" t="s">
        <v>44</v>
      </c>
      <c r="I418" s="294" t="s">
        <v>44</v>
      </c>
      <c r="J418" s="294" t="s">
        <v>44</v>
      </c>
      <c r="K418" s="294" t="s">
        <v>44</v>
      </c>
      <c r="L418" s="294" t="s">
        <v>44</v>
      </c>
      <c r="M418" s="294" t="s">
        <v>44</v>
      </c>
      <c r="N418" s="165" t="s">
        <v>943</v>
      </c>
      <c r="O418" s="318" t="s">
        <v>1589</v>
      </c>
    </row>
    <row r="419" customHeight="1" spans="1:15">
      <c r="A419" s="314">
        <v>3</v>
      </c>
      <c r="B419" s="51" t="s">
        <v>1590</v>
      </c>
      <c r="C419" s="325" t="s">
        <v>384</v>
      </c>
      <c r="D419" s="315">
        <v>1</v>
      </c>
      <c r="E419" s="150">
        <v>90</v>
      </c>
      <c r="F419" s="150">
        <v>80</v>
      </c>
      <c r="G419" s="150">
        <v>0</v>
      </c>
      <c r="H419" s="294" t="s">
        <v>44</v>
      </c>
      <c r="I419" s="294" t="s">
        <v>44</v>
      </c>
      <c r="J419" s="294" t="s">
        <v>44</v>
      </c>
      <c r="K419" s="294" t="s">
        <v>44</v>
      </c>
      <c r="L419" s="294" t="s">
        <v>44</v>
      </c>
      <c r="M419" s="294" t="s">
        <v>44</v>
      </c>
      <c r="N419" s="165" t="s">
        <v>943</v>
      </c>
      <c r="O419" s="48" t="s">
        <v>1591</v>
      </c>
    </row>
    <row r="420" customHeight="1" spans="1:15">
      <c r="A420" s="314">
        <v>4</v>
      </c>
      <c r="B420" s="51" t="s">
        <v>1592</v>
      </c>
      <c r="C420" s="325" t="s">
        <v>384</v>
      </c>
      <c r="D420" s="315">
        <v>1</v>
      </c>
      <c r="E420" s="150">
        <v>300</v>
      </c>
      <c r="F420" s="316">
        <v>170</v>
      </c>
      <c r="G420" s="150">
        <v>0</v>
      </c>
      <c r="H420" s="294" t="s">
        <v>44</v>
      </c>
      <c r="I420" s="294" t="s">
        <v>44</v>
      </c>
      <c r="J420" s="294" t="s">
        <v>44</v>
      </c>
      <c r="K420" s="294" t="s">
        <v>44</v>
      </c>
      <c r="L420" s="294" t="s">
        <v>44</v>
      </c>
      <c r="M420" s="294" t="s">
        <v>44</v>
      </c>
      <c r="N420" s="165" t="s">
        <v>943</v>
      </c>
      <c r="O420" s="48" t="s">
        <v>1593</v>
      </c>
    </row>
    <row r="421" customHeight="1" spans="1:15">
      <c r="A421" s="314">
        <v>5</v>
      </c>
      <c r="B421" s="51" t="s">
        <v>1594</v>
      </c>
      <c r="C421" s="325" t="s">
        <v>384</v>
      </c>
      <c r="D421" s="315">
        <v>1</v>
      </c>
      <c r="E421" s="150">
        <v>240</v>
      </c>
      <c r="F421" s="51">
        <v>90</v>
      </c>
      <c r="G421" s="150">
        <v>0</v>
      </c>
      <c r="H421" s="294" t="s">
        <v>44</v>
      </c>
      <c r="I421" s="294" t="s">
        <v>44</v>
      </c>
      <c r="J421" s="294" t="s">
        <v>44</v>
      </c>
      <c r="K421" s="294" t="s">
        <v>44</v>
      </c>
      <c r="L421" s="294" t="s">
        <v>44</v>
      </c>
      <c r="M421" s="294" t="s">
        <v>44</v>
      </c>
      <c r="N421" s="165" t="s">
        <v>943</v>
      </c>
      <c r="O421" s="48" t="s">
        <v>1595</v>
      </c>
    </row>
    <row r="422" customHeight="1" spans="1:15">
      <c r="A422" s="314">
        <v>6</v>
      </c>
      <c r="B422" s="51" t="s">
        <v>1596</v>
      </c>
      <c r="C422" s="325"/>
      <c r="D422" s="315"/>
      <c r="E422" s="150">
        <v>10</v>
      </c>
      <c r="F422" s="156">
        <v>10</v>
      </c>
      <c r="G422" s="150">
        <v>0</v>
      </c>
      <c r="H422" s="294" t="s">
        <v>44</v>
      </c>
      <c r="I422" s="294" t="s">
        <v>44</v>
      </c>
      <c r="J422" s="294" t="s">
        <v>44</v>
      </c>
      <c r="K422" s="294" t="s">
        <v>44</v>
      </c>
      <c r="L422" s="294" t="s">
        <v>44</v>
      </c>
      <c r="M422" s="294" t="s">
        <v>44</v>
      </c>
      <c r="N422" s="294" t="s">
        <v>44</v>
      </c>
      <c r="O422" s="329" t="s">
        <v>1597</v>
      </c>
    </row>
    <row r="423" customHeight="1" spans="1:15">
      <c r="A423" s="314">
        <v>7</v>
      </c>
      <c r="B423" s="51" t="s">
        <v>1598</v>
      </c>
      <c r="C423" s="325"/>
      <c r="D423" s="315"/>
      <c r="E423" s="150">
        <v>10</v>
      </c>
      <c r="F423" s="156">
        <v>10</v>
      </c>
      <c r="G423" s="150">
        <v>0</v>
      </c>
      <c r="H423" s="294" t="s">
        <v>44</v>
      </c>
      <c r="I423" s="294" t="s">
        <v>44</v>
      </c>
      <c r="J423" s="294" t="s">
        <v>44</v>
      </c>
      <c r="K423" s="294" t="s">
        <v>44</v>
      </c>
      <c r="L423" s="294" t="s">
        <v>44</v>
      </c>
      <c r="M423" s="294" t="s">
        <v>44</v>
      </c>
      <c r="N423" s="294" t="s">
        <v>44</v>
      </c>
      <c r="O423" s="327" t="s">
        <v>1599</v>
      </c>
    </row>
    <row r="424" customHeight="1" spans="1:15">
      <c r="A424" s="314">
        <v>8</v>
      </c>
      <c r="B424" s="51" t="s">
        <v>1600</v>
      </c>
      <c r="C424" s="326"/>
      <c r="D424" s="314"/>
      <c r="E424" s="150">
        <v>50</v>
      </c>
      <c r="F424" s="156">
        <v>50</v>
      </c>
      <c r="G424" s="150">
        <v>0</v>
      </c>
      <c r="H424" s="294" t="s">
        <v>44</v>
      </c>
      <c r="I424" s="294" t="s">
        <v>44</v>
      </c>
      <c r="J424" s="294" t="s">
        <v>44</v>
      </c>
      <c r="K424" s="294" t="s">
        <v>44</v>
      </c>
      <c r="L424" s="294" t="s">
        <v>44</v>
      </c>
      <c r="M424" s="294" t="s">
        <v>44</v>
      </c>
      <c r="N424" s="294" t="s">
        <v>44</v>
      </c>
      <c r="O424" s="327" t="s">
        <v>1601</v>
      </c>
    </row>
    <row r="425" customHeight="1" spans="1:15">
      <c r="A425" s="314">
        <v>9</v>
      </c>
      <c r="B425" s="51" t="s">
        <v>1602</v>
      </c>
      <c r="C425" s="325" t="s">
        <v>384</v>
      </c>
      <c r="D425" s="315">
        <v>1</v>
      </c>
      <c r="E425" s="150">
        <v>0</v>
      </c>
      <c r="F425" s="150">
        <v>0</v>
      </c>
      <c r="G425" s="150">
        <v>0</v>
      </c>
      <c r="H425" s="294" t="s">
        <v>44</v>
      </c>
      <c r="I425" s="294" t="s">
        <v>44</v>
      </c>
      <c r="J425" s="294" t="s">
        <v>44</v>
      </c>
      <c r="K425" s="294" t="s">
        <v>44</v>
      </c>
      <c r="L425" s="294" t="s">
        <v>44</v>
      </c>
      <c r="M425" s="294" t="s">
        <v>44</v>
      </c>
      <c r="N425" s="294" t="s">
        <v>44</v>
      </c>
      <c r="O425" s="51"/>
    </row>
    <row r="426" customHeight="1" spans="1:15">
      <c r="A426" s="314">
        <v>10</v>
      </c>
      <c r="B426" s="51" t="s">
        <v>1567</v>
      </c>
      <c r="C426" s="325" t="s">
        <v>384</v>
      </c>
      <c r="D426" s="315">
        <v>1</v>
      </c>
      <c r="E426" s="150">
        <v>30</v>
      </c>
      <c r="F426" s="150">
        <v>30</v>
      </c>
      <c r="G426" s="150">
        <v>0</v>
      </c>
      <c r="H426" s="294" t="s">
        <v>44</v>
      </c>
      <c r="I426" s="294" t="s">
        <v>44</v>
      </c>
      <c r="J426" s="294" t="s">
        <v>44</v>
      </c>
      <c r="K426" s="294" t="s">
        <v>44</v>
      </c>
      <c r="L426" s="294" t="s">
        <v>44</v>
      </c>
      <c r="M426" s="294" t="s">
        <v>44</v>
      </c>
      <c r="N426" s="294" t="s">
        <v>44</v>
      </c>
      <c r="O426" s="51"/>
    </row>
    <row r="427" customHeight="1" spans="1:15">
      <c r="A427" s="314">
        <v>11</v>
      </c>
      <c r="B427" s="51" t="s">
        <v>1603</v>
      </c>
      <c r="C427" s="325" t="s">
        <v>744</v>
      </c>
      <c r="D427" s="315">
        <v>1</v>
      </c>
      <c r="E427" s="150">
        <v>30</v>
      </c>
      <c r="F427" s="150">
        <v>10</v>
      </c>
      <c r="G427" s="150">
        <v>0</v>
      </c>
      <c r="H427" s="294" t="s">
        <v>44</v>
      </c>
      <c r="I427" s="294" t="s">
        <v>44</v>
      </c>
      <c r="J427" s="294" t="s">
        <v>44</v>
      </c>
      <c r="K427" s="294" t="s">
        <v>44</v>
      </c>
      <c r="L427" s="294" t="s">
        <v>44</v>
      </c>
      <c r="M427" s="294" t="s">
        <v>44</v>
      </c>
      <c r="N427" s="294" t="s">
        <v>44</v>
      </c>
      <c r="O427" s="51" t="s">
        <v>1604</v>
      </c>
    </row>
    <row r="428" customHeight="1" spans="1:15">
      <c r="A428" s="314">
        <v>12</v>
      </c>
      <c r="B428" s="51" t="s">
        <v>1605</v>
      </c>
      <c r="C428" s="325"/>
      <c r="D428" s="315"/>
      <c r="E428" s="156">
        <v>230</v>
      </c>
      <c r="F428" s="156">
        <v>85</v>
      </c>
      <c r="G428" s="156">
        <v>0</v>
      </c>
      <c r="H428" s="51" t="s">
        <v>943</v>
      </c>
      <c r="I428" s="294" t="s">
        <v>44</v>
      </c>
      <c r="J428" s="294" t="s">
        <v>44</v>
      </c>
      <c r="K428" s="294" t="s">
        <v>44</v>
      </c>
      <c r="L428" s="294" t="s">
        <v>44</v>
      </c>
      <c r="M428" s="294" t="s">
        <v>44</v>
      </c>
      <c r="N428" s="165" t="s">
        <v>943</v>
      </c>
      <c r="O428" s="51" t="s">
        <v>1606</v>
      </c>
    </row>
    <row r="429" customHeight="1" spans="1:15">
      <c r="A429" s="314">
        <v>13</v>
      </c>
      <c r="B429" s="51" t="s">
        <v>1607</v>
      </c>
      <c r="C429" s="326"/>
      <c r="D429" s="314"/>
      <c r="E429" s="156">
        <v>5</v>
      </c>
      <c r="F429" s="156">
        <v>1.6</v>
      </c>
      <c r="G429" s="156">
        <v>0</v>
      </c>
      <c r="H429" s="51" t="s">
        <v>943</v>
      </c>
      <c r="I429" s="294" t="s">
        <v>44</v>
      </c>
      <c r="J429" s="294" t="s">
        <v>44</v>
      </c>
      <c r="K429" s="294" t="s">
        <v>44</v>
      </c>
      <c r="L429" s="294" t="s">
        <v>44</v>
      </c>
      <c r="M429" s="294" t="s">
        <v>44</v>
      </c>
      <c r="N429" s="165" t="s">
        <v>943</v>
      </c>
      <c r="O429" s="51" t="s">
        <v>1538</v>
      </c>
    </row>
    <row r="430" customHeight="1" spans="1:15">
      <c r="A430" s="314">
        <v>14</v>
      </c>
      <c r="B430" s="150" t="s">
        <v>1608</v>
      </c>
      <c r="C430" s="150"/>
      <c r="D430" s="315"/>
      <c r="E430" s="156">
        <v>5</v>
      </c>
      <c r="F430" s="150">
        <v>5</v>
      </c>
      <c r="G430" s="150">
        <v>0</v>
      </c>
      <c r="H430" s="294" t="s">
        <v>44</v>
      </c>
      <c r="I430" s="294" t="s">
        <v>44</v>
      </c>
      <c r="J430" s="294" t="s">
        <v>44</v>
      </c>
      <c r="K430" s="294" t="s">
        <v>44</v>
      </c>
      <c r="L430" s="294" t="s">
        <v>44</v>
      </c>
      <c r="M430" s="294" t="s">
        <v>44</v>
      </c>
      <c r="N430" s="294" t="s">
        <v>44</v>
      </c>
      <c r="O430" s="51"/>
    </row>
    <row r="431" customHeight="1" spans="1:15">
      <c r="A431" s="314">
        <v>15</v>
      </c>
      <c r="B431" s="150" t="s">
        <v>1609</v>
      </c>
      <c r="C431" s="150"/>
      <c r="D431" s="315"/>
      <c r="E431" s="150">
        <v>300</v>
      </c>
      <c r="F431" s="150">
        <v>50</v>
      </c>
      <c r="G431" s="150">
        <v>0</v>
      </c>
      <c r="H431" s="294" t="s">
        <v>44</v>
      </c>
      <c r="I431" s="294" t="s">
        <v>44</v>
      </c>
      <c r="J431" s="294" t="s">
        <v>44</v>
      </c>
      <c r="K431" s="294" t="s">
        <v>44</v>
      </c>
      <c r="L431" s="294" t="s">
        <v>44</v>
      </c>
      <c r="M431" s="294" t="s">
        <v>44</v>
      </c>
      <c r="N431" s="294" t="s">
        <v>44</v>
      </c>
      <c r="O431" s="51"/>
    </row>
    <row r="432" customHeight="1" spans="1:15">
      <c r="A432" s="314">
        <v>16</v>
      </c>
      <c r="B432" s="150" t="s">
        <v>1610</v>
      </c>
      <c r="C432" s="150" t="s">
        <v>384</v>
      </c>
      <c r="D432" s="315">
        <v>1</v>
      </c>
      <c r="E432" s="150">
        <v>80</v>
      </c>
      <c r="F432" s="150">
        <v>20</v>
      </c>
      <c r="G432" s="150">
        <v>0</v>
      </c>
      <c r="H432" s="294" t="s">
        <v>44</v>
      </c>
      <c r="I432" s="294" t="s">
        <v>44</v>
      </c>
      <c r="J432" s="294" t="s">
        <v>44</v>
      </c>
      <c r="K432" s="294" t="s">
        <v>44</v>
      </c>
      <c r="L432" s="294" t="s">
        <v>44</v>
      </c>
      <c r="M432" s="294" t="s">
        <v>44</v>
      </c>
      <c r="N432" s="294" t="s">
        <v>44</v>
      </c>
      <c r="O432" s="51" t="s">
        <v>1611</v>
      </c>
    </row>
    <row r="433" customHeight="1" spans="1:15">
      <c r="A433" s="314">
        <v>17</v>
      </c>
      <c r="B433" s="150" t="s">
        <v>1612</v>
      </c>
      <c r="C433" s="150"/>
      <c r="D433" s="315"/>
      <c r="E433" s="150">
        <v>80</v>
      </c>
      <c r="F433" s="150">
        <v>50</v>
      </c>
      <c r="G433" s="150">
        <v>0</v>
      </c>
      <c r="H433" s="294" t="s">
        <v>44</v>
      </c>
      <c r="I433" s="294" t="s">
        <v>44</v>
      </c>
      <c r="J433" s="294" t="s">
        <v>44</v>
      </c>
      <c r="K433" s="294" t="s">
        <v>44</v>
      </c>
      <c r="L433" s="294" t="s">
        <v>44</v>
      </c>
      <c r="M433" s="294" t="s">
        <v>44</v>
      </c>
      <c r="N433" s="294" t="s">
        <v>44</v>
      </c>
      <c r="O433" s="51"/>
    </row>
    <row r="434" customHeight="1" spans="1:15">
      <c r="A434" s="314">
        <v>18</v>
      </c>
      <c r="B434" s="51" t="s">
        <v>1613</v>
      </c>
      <c r="C434" s="325" t="s">
        <v>384</v>
      </c>
      <c r="D434" s="315">
        <v>1</v>
      </c>
      <c r="E434" s="150">
        <v>440</v>
      </c>
      <c r="F434" s="150">
        <v>440</v>
      </c>
      <c r="G434" s="150">
        <v>0</v>
      </c>
      <c r="H434" s="294" t="s">
        <v>44</v>
      </c>
      <c r="I434" s="294" t="s">
        <v>44</v>
      </c>
      <c r="J434" s="294" t="s">
        <v>44</v>
      </c>
      <c r="K434" s="294" t="s">
        <v>44</v>
      </c>
      <c r="L434" s="294" t="s">
        <v>44</v>
      </c>
      <c r="M434" s="294" t="s">
        <v>44</v>
      </c>
      <c r="N434" s="294" t="s">
        <v>44</v>
      </c>
      <c r="O434" s="51" t="s">
        <v>1614</v>
      </c>
    </row>
    <row r="435" customHeight="1" spans="1:15">
      <c r="A435" s="296" t="s">
        <v>1315</v>
      </c>
      <c r="B435" s="297" t="s">
        <v>19</v>
      </c>
      <c r="C435" s="294"/>
      <c r="D435" s="295"/>
      <c r="E435" s="127">
        <f t="shared" ref="E435:G435" si="82">E436+E443</f>
        <v>1969</v>
      </c>
      <c r="F435" s="127">
        <f t="shared" si="82"/>
        <v>774</v>
      </c>
      <c r="G435" s="127">
        <f t="shared" si="82"/>
        <v>48</v>
      </c>
      <c r="H435" s="127"/>
      <c r="I435" s="127">
        <f t="shared" ref="I435:M435" si="83">I436+I443</f>
        <v>0</v>
      </c>
      <c r="J435" s="127"/>
      <c r="K435" s="127">
        <f t="shared" si="83"/>
        <v>0</v>
      </c>
      <c r="L435" s="127"/>
      <c r="M435" s="127">
        <f t="shared" si="83"/>
        <v>48</v>
      </c>
      <c r="N435" s="127"/>
      <c r="O435" s="294"/>
    </row>
    <row r="436" customHeight="1" spans="1:15">
      <c r="A436" s="296"/>
      <c r="B436" s="297" t="s">
        <v>1316</v>
      </c>
      <c r="C436" s="294"/>
      <c r="D436" s="295"/>
      <c r="E436" s="127">
        <f t="shared" ref="E436:G436" si="84">SUM(E437:E442)</f>
        <v>1229</v>
      </c>
      <c r="F436" s="127">
        <f t="shared" si="84"/>
        <v>399</v>
      </c>
      <c r="G436" s="127">
        <f t="shared" si="84"/>
        <v>8</v>
      </c>
      <c r="H436" s="127"/>
      <c r="I436" s="127">
        <f t="shared" ref="I436:M436" si="85">SUM(I437:I442)</f>
        <v>0</v>
      </c>
      <c r="J436" s="127"/>
      <c r="K436" s="127">
        <f t="shared" si="85"/>
        <v>0</v>
      </c>
      <c r="L436" s="127"/>
      <c r="M436" s="127">
        <f t="shared" si="85"/>
        <v>8</v>
      </c>
      <c r="N436" s="127"/>
      <c r="O436" s="294"/>
    </row>
    <row r="437" customHeight="1" spans="1:15">
      <c r="A437" s="314">
        <v>1</v>
      </c>
      <c r="B437" s="150" t="s">
        <v>1295</v>
      </c>
      <c r="C437" s="150" t="s">
        <v>384</v>
      </c>
      <c r="D437" s="315">
        <v>1</v>
      </c>
      <c r="E437" s="150">
        <v>21</v>
      </c>
      <c r="F437" s="150">
        <v>21</v>
      </c>
      <c r="G437" s="150">
        <v>0</v>
      </c>
      <c r="H437" s="294" t="s">
        <v>44</v>
      </c>
      <c r="I437" s="294" t="s">
        <v>44</v>
      </c>
      <c r="J437" s="294" t="s">
        <v>44</v>
      </c>
      <c r="K437" s="294" t="s">
        <v>44</v>
      </c>
      <c r="L437" s="294" t="s">
        <v>44</v>
      </c>
      <c r="M437" s="294" t="s">
        <v>44</v>
      </c>
      <c r="N437" s="294" t="s">
        <v>44</v>
      </c>
      <c r="O437" s="51" t="s">
        <v>1615</v>
      </c>
    </row>
    <row r="438" customHeight="1" spans="1:15">
      <c r="A438" s="314">
        <v>2</v>
      </c>
      <c r="B438" s="150" t="s">
        <v>1616</v>
      </c>
      <c r="C438" s="150" t="s">
        <v>384</v>
      </c>
      <c r="D438" s="315">
        <v>1</v>
      </c>
      <c r="E438" s="156">
        <v>90</v>
      </c>
      <c r="F438" s="156">
        <v>90</v>
      </c>
      <c r="G438" s="156">
        <v>0</v>
      </c>
      <c r="H438" s="294" t="s">
        <v>44</v>
      </c>
      <c r="I438" s="294" t="s">
        <v>44</v>
      </c>
      <c r="J438" s="294" t="s">
        <v>44</v>
      </c>
      <c r="K438" s="294" t="s">
        <v>44</v>
      </c>
      <c r="L438" s="294" t="s">
        <v>44</v>
      </c>
      <c r="M438" s="294" t="s">
        <v>44</v>
      </c>
      <c r="N438" s="294" t="s">
        <v>44</v>
      </c>
      <c r="O438" s="51"/>
    </row>
    <row r="439" customHeight="1" spans="1:15">
      <c r="A439" s="314">
        <v>3</v>
      </c>
      <c r="B439" s="150" t="s">
        <v>1617</v>
      </c>
      <c r="C439" s="150" t="s">
        <v>384</v>
      </c>
      <c r="D439" s="315">
        <v>1</v>
      </c>
      <c r="E439" s="150">
        <v>50</v>
      </c>
      <c r="F439" s="156">
        <v>50</v>
      </c>
      <c r="G439" s="156">
        <v>0</v>
      </c>
      <c r="H439" s="294" t="s">
        <v>44</v>
      </c>
      <c r="I439" s="294" t="s">
        <v>44</v>
      </c>
      <c r="J439" s="294" t="s">
        <v>44</v>
      </c>
      <c r="K439" s="294" t="s">
        <v>44</v>
      </c>
      <c r="L439" s="294" t="s">
        <v>44</v>
      </c>
      <c r="M439" s="294" t="s">
        <v>44</v>
      </c>
      <c r="N439" s="294" t="s">
        <v>44</v>
      </c>
      <c r="O439" s="51" t="s">
        <v>1618</v>
      </c>
    </row>
    <row r="440" customHeight="1" spans="1:15">
      <c r="A440" s="314">
        <v>4</v>
      </c>
      <c r="B440" s="150" t="s">
        <v>1619</v>
      </c>
      <c r="C440" s="150" t="s">
        <v>384</v>
      </c>
      <c r="D440" s="315">
        <v>1</v>
      </c>
      <c r="E440" s="156">
        <v>990</v>
      </c>
      <c r="F440" s="156">
        <v>160</v>
      </c>
      <c r="G440" s="156">
        <v>0</v>
      </c>
      <c r="H440" s="294" t="s">
        <v>44</v>
      </c>
      <c r="I440" s="294" t="s">
        <v>44</v>
      </c>
      <c r="J440" s="294" t="s">
        <v>44</v>
      </c>
      <c r="K440" s="294" t="s">
        <v>44</v>
      </c>
      <c r="L440" s="294" t="s">
        <v>44</v>
      </c>
      <c r="M440" s="294" t="s">
        <v>44</v>
      </c>
      <c r="N440" s="294" t="s">
        <v>44</v>
      </c>
      <c r="O440" s="51"/>
    </row>
    <row r="441" customHeight="1" spans="1:15">
      <c r="A441" s="314">
        <v>5</v>
      </c>
      <c r="B441" s="150" t="s">
        <v>1620</v>
      </c>
      <c r="C441" s="150" t="s">
        <v>384</v>
      </c>
      <c r="D441" s="315">
        <v>1</v>
      </c>
      <c r="E441" s="150">
        <v>70</v>
      </c>
      <c r="F441" s="156">
        <v>70</v>
      </c>
      <c r="G441" s="156">
        <v>0</v>
      </c>
      <c r="H441" s="294" t="s">
        <v>44</v>
      </c>
      <c r="I441" s="294" t="s">
        <v>44</v>
      </c>
      <c r="J441" s="294" t="s">
        <v>44</v>
      </c>
      <c r="K441" s="294" t="s">
        <v>44</v>
      </c>
      <c r="L441" s="294" t="s">
        <v>44</v>
      </c>
      <c r="M441" s="294" t="s">
        <v>44</v>
      </c>
      <c r="N441" s="294" t="s">
        <v>44</v>
      </c>
      <c r="O441" s="51"/>
    </row>
    <row r="442" customHeight="1" spans="1:15">
      <c r="A442" s="314">
        <v>6</v>
      </c>
      <c r="B442" s="150" t="s">
        <v>1621</v>
      </c>
      <c r="C442" s="150"/>
      <c r="D442" s="315"/>
      <c r="E442" s="156">
        <v>8</v>
      </c>
      <c r="F442" s="156">
        <v>8</v>
      </c>
      <c r="G442" s="156">
        <v>8</v>
      </c>
      <c r="H442" s="51" t="s">
        <v>1622</v>
      </c>
      <c r="I442" s="294" t="s">
        <v>44</v>
      </c>
      <c r="J442" s="294" t="s">
        <v>44</v>
      </c>
      <c r="K442" s="294" t="s">
        <v>44</v>
      </c>
      <c r="L442" s="294" t="s">
        <v>44</v>
      </c>
      <c r="M442" s="51">
        <v>8</v>
      </c>
      <c r="N442" s="165" t="s">
        <v>1622</v>
      </c>
      <c r="O442" s="51" t="s">
        <v>1574</v>
      </c>
    </row>
    <row r="443" customHeight="1" spans="1:15">
      <c r="A443" s="296"/>
      <c r="B443" s="297" t="s">
        <v>1337</v>
      </c>
      <c r="C443" s="294"/>
      <c r="D443" s="295"/>
      <c r="E443" s="259">
        <f t="shared" ref="E443:G443" si="86">SUM(E444:E452)</f>
        <v>740</v>
      </c>
      <c r="F443" s="259">
        <f t="shared" si="86"/>
        <v>375</v>
      </c>
      <c r="G443" s="259">
        <f t="shared" si="86"/>
        <v>40</v>
      </c>
      <c r="H443" s="259"/>
      <c r="I443" s="259">
        <f>SUM(I444:I451)</f>
        <v>0</v>
      </c>
      <c r="J443" s="259"/>
      <c r="K443" s="259">
        <f>SUM(K444:K451)</f>
        <v>0</v>
      </c>
      <c r="L443" s="259"/>
      <c r="M443" s="259">
        <f>SUM(M444:M452)</f>
        <v>40</v>
      </c>
      <c r="N443" s="127"/>
      <c r="O443" s="294"/>
    </row>
    <row r="444" customHeight="1" spans="1:15">
      <c r="A444" s="314">
        <v>1</v>
      </c>
      <c r="B444" s="150" t="s">
        <v>1295</v>
      </c>
      <c r="C444" s="150" t="s">
        <v>384</v>
      </c>
      <c r="D444" s="315">
        <v>1</v>
      </c>
      <c r="E444" s="150">
        <v>30</v>
      </c>
      <c r="F444" s="316">
        <v>0</v>
      </c>
      <c r="G444" s="150">
        <v>0</v>
      </c>
      <c r="H444" s="51"/>
      <c r="I444" s="51"/>
      <c r="J444" s="51" t="s">
        <v>943</v>
      </c>
      <c r="K444" s="51"/>
      <c r="L444" s="51"/>
      <c r="M444" s="51"/>
      <c r="N444" s="165" t="s">
        <v>848</v>
      </c>
      <c r="O444" s="48" t="s">
        <v>1623</v>
      </c>
    </row>
    <row r="445" customHeight="1" spans="1:15">
      <c r="A445" s="314">
        <v>2</v>
      </c>
      <c r="B445" s="51" t="s">
        <v>1624</v>
      </c>
      <c r="C445" s="325" t="s">
        <v>384</v>
      </c>
      <c r="D445" s="315">
        <v>1</v>
      </c>
      <c r="E445" s="150">
        <v>70</v>
      </c>
      <c r="F445" s="150">
        <v>60</v>
      </c>
      <c r="G445" s="150">
        <v>30</v>
      </c>
      <c r="H445" s="51" t="s">
        <v>1625</v>
      </c>
      <c r="I445" s="294" t="s">
        <v>44</v>
      </c>
      <c r="J445" s="51" t="s">
        <v>1626</v>
      </c>
      <c r="K445" s="294" t="s">
        <v>44</v>
      </c>
      <c r="L445" s="294" t="s">
        <v>44</v>
      </c>
      <c r="M445" s="51">
        <v>30</v>
      </c>
      <c r="N445" s="294" t="s">
        <v>44</v>
      </c>
      <c r="O445" s="318" t="s">
        <v>1627</v>
      </c>
    </row>
    <row r="446" customHeight="1" spans="1:15">
      <c r="A446" s="314">
        <v>3</v>
      </c>
      <c r="B446" s="51" t="s">
        <v>1628</v>
      </c>
      <c r="C446" s="325" t="s">
        <v>384</v>
      </c>
      <c r="D446" s="315">
        <v>1</v>
      </c>
      <c r="E446" s="150">
        <v>30</v>
      </c>
      <c r="F446" s="150">
        <v>30</v>
      </c>
      <c r="G446" s="150">
        <v>0</v>
      </c>
      <c r="H446" s="294" t="s">
        <v>44</v>
      </c>
      <c r="I446" s="294" t="s">
        <v>44</v>
      </c>
      <c r="J446" s="294" t="s">
        <v>44</v>
      </c>
      <c r="K446" s="294" t="s">
        <v>44</v>
      </c>
      <c r="L446" s="294" t="s">
        <v>44</v>
      </c>
      <c r="M446" s="294" t="s">
        <v>44</v>
      </c>
      <c r="N446" s="294" t="s">
        <v>44</v>
      </c>
      <c r="O446" s="51" t="s">
        <v>1629</v>
      </c>
    </row>
    <row r="447" customHeight="1" spans="1:15">
      <c r="A447" s="314">
        <v>4</v>
      </c>
      <c r="B447" s="51" t="s">
        <v>1630</v>
      </c>
      <c r="C447" s="325" t="s">
        <v>87</v>
      </c>
      <c r="D447" s="315">
        <v>1</v>
      </c>
      <c r="E447" s="150">
        <v>10</v>
      </c>
      <c r="F447" s="150">
        <v>10</v>
      </c>
      <c r="G447" s="150">
        <v>10</v>
      </c>
      <c r="H447" s="294" t="s">
        <v>44</v>
      </c>
      <c r="I447" s="294" t="s">
        <v>44</v>
      </c>
      <c r="J447" s="294" t="s">
        <v>44</v>
      </c>
      <c r="K447" s="294" t="s">
        <v>44</v>
      </c>
      <c r="L447" s="294" t="s">
        <v>44</v>
      </c>
      <c r="M447" s="51">
        <v>10</v>
      </c>
      <c r="N447" s="294" t="s">
        <v>44</v>
      </c>
      <c r="O447" s="51" t="s">
        <v>1631</v>
      </c>
    </row>
    <row r="448" customHeight="1" spans="1:15">
      <c r="A448" s="314">
        <v>5</v>
      </c>
      <c r="B448" s="51" t="s">
        <v>1632</v>
      </c>
      <c r="C448" s="325" t="s">
        <v>73</v>
      </c>
      <c r="D448" s="315">
        <v>200</v>
      </c>
      <c r="E448" s="150">
        <v>100</v>
      </c>
      <c r="F448" s="150">
        <v>100</v>
      </c>
      <c r="G448" s="150">
        <v>0</v>
      </c>
      <c r="H448" s="294" t="s">
        <v>44</v>
      </c>
      <c r="I448" s="294" t="s">
        <v>44</v>
      </c>
      <c r="J448" s="294" t="s">
        <v>44</v>
      </c>
      <c r="K448" s="294" t="s">
        <v>44</v>
      </c>
      <c r="L448" s="294" t="s">
        <v>44</v>
      </c>
      <c r="M448" s="294" t="s">
        <v>44</v>
      </c>
      <c r="N448" s="294" t="s">
        <v>44</v>
      </c>
      <c r="O448" s="51" t="s">
        <v>1633</v>
      </c>
    </row>
    <row r="449" customHeight="1" spans="1:15">
      <c r="A449" s="314">
        <v>6</v>
      </c>
      <c r="B449" s="51" t="s">
        <v>1634</v>
      </c>
      <c r="C449" s="325"/>
      <c r="D449" s="315"/>
      <c r="E449" s="156">
        <v>5</v>
      </c>
      <c r="F449" s="156">
        <v>0</v>
      </c>
      <c r="G449" s="156">
        <v>0</v>
      </c>
      <c r="H449" s="294" t="s">
        <v>44</v>
      </c>
      <c r="I449" s="294" t="s">
        <v>44</v>
      </c>
      <c r="J449" s="294" t="s">
        <v>44</v>
      </c>
      <c r="K449" s="294" t="s">
        <v>44</v>
      </c>
      <c r="L449" s="294" t="s">
        <v>44</v>
      </c>
      <c r="M449" s="294" t="s">
        <v>44</v>
      </c>
      <c r="N449" s="294" t="s">
        <v>44</v>
      </c>
      <c r="O449" s="51" t="s">
        <v>1543</v>
      </c>
    </row>
    <row r="450" customHeight="1" spans="1:15">
      <c r="A450" s="314">
        <v>7</v>
      </c>
      <c r="B450" s="316" t="s">
        <v>1635</v>
      </c>
      <c r="C450" s="316" t="s">
        <v>384</v>
      </c>
      <c r="D450" s="320">
        <v>1</v>
      </c>
      <c r="E450" s="316">
        <v>20</v>
      </c>
      <c r="F450" s="316">
        <v>20</v>
      </c>
      <c r="G450" s="316">
        <v>0</v>
      </c>
      <c r="H450" s="294" t="s">
        <v>44</v>
      </c>
      <c r="I450" s="294" t="s">
        <v>44</v>
      </c>
      <c r="J450" s="294" t="s">
        <v>44</v>
      </c>
      <c r="K450" s="294" t="s">
        <v>44</v>
      </c>
      <c r="L450" s="294" t="s">
        <v>44</v>
      </c>
      <c r="M450" s="294" t="s">
        <v>44</v>
      </c>
      <c r="N450" s="294" t="s">
        <v>44</v>
      </c>
      <c r="O450" s="263" t="s">
        <v>1636</v>
      </c>
    </row>
    <row r="451" customHeight="1" spans="1:15">
      <c r="A451" s="314">
        <v>8</v>
      </c>
      <c r="B451" s="322" t="s">
        <v>1637</v>
      </c>
      <c r="C451" s="322" t="s">
        <v>384</v>
      </c>
      <c r="D451" s="323">
        <v>1</v>
      </c>
      <c r="E451" s="330">
        <v>400</v>
      </c>
      <c r="F451" s="330">
        <v>80</v>
      </c>
      <c r="G451" s="322">
        <v>0</v>
      </c>
      <c r="H451" s="294" t="s">
        <v>44</v>
      </c>
      <c r="I451" s="294" t="s">
        <v>44</v>
      </c>
      <c r="J451" s="294" t="s">
        <v>44</v>
      </c>
      <c r="K451" s="294" t="s">
        <v>44</v>
      </c>
      <c r="L451" s="330" t="s">
        <v>854</v>
      </c>
      <c r="M451" s="294" t="s">
        <v>44</v>
      </c>
      <c r="N451" s="294" t="s">
        <v>44</v>
      </c>
      <c r="O451" s="335" t="s">
        <v>1638</v>
      </c>
    </row>
    <row r="452" customHeight="1" spans="1:15">
      <c r="A452" s="314">
        <v>9</v>
      </c>
      <c r="B452" s="322" t="s">
        <v>1639</v>
      </c>
      <c r="C452" s="322" t="s">
        <v>384</v>
      </c>
      <c r="D452" s="323">
        <v>1</v>
      </c>
      <c r="E452" s="322">
        <v>75</v>
      </c>
      <c r="F452" s="322">
        <v>75</v>
      </c>
      <c r="G452" s="322">
        <v>0</v>
      </c>
      <c r="H452" s="294" t="s">
        <v>44</v>
      </c>
      <c r="I452" s="294" t="s">
        <v>44</v>
      </c>
      <c r="J452" s="294" t="s">
        <v>44</v>
      </c>
      <c r="K452" s="294" t="s">
        <v>44</v>
      </c>
      <c r="L452" s="294" t="s">
        <v>44</v>
      </c>
      <c r="M452" s="294" t="s">
        <v>44</v>
      </c>
      <c r="N452" s="294" t="s">
        <v>44</v>
      </c>
      <c r="O452" s="322" t="s">
        <v>1640</v>
      </c>
    </row>
    <row r="453" customHeight="1" spans="1:15">
      <c r="A453" s="312" t="s">
        <v>837</v>
      </c>
      <c r="B453" s="313" t="s">
        <v>41</v>
      </c>
      <c r="C453" s="48"/>
      <c r="D453" s="184"/>
      <c r="E453" s="178">
        <f t="shared" ref="E453:G453" si="87">E454+E460+E464+E467+E474+E493+E499</f>
        <v>31998.99</v>
      </c>
      <c r="F453" s="178">
        <f t="shared" si="87"/>
        <v>13068.52</v>
      </c>
      <c r="G453" s="178">
        <f t="shared" si="87"/>
        <v>2922.78</v>
      </c>
      <c r="H453" s="51"/>
      <c r="I453" s="51"/>
      <c r="J453" s="51"/>
      <c r="K453" s="51"/>
      <c r="L453" s="51"/>
      <c r="M453" s="51"/>
      <c r="N453" s="51"/>
      <c r="O453" s="48"/>
    </row>
    <row r="454" customHeight="1" spans="1:15">
      <c r="A454" s="296" t="s">
        <v>67</v>
      </c>
      <c r="B454" s="297" t="s">
        <v>1050</v>
      </c>
      <c r="C454" s="48"/>
      <c r="D454" s="184"/>
      <c r="E454" s="178">
        <f t="shared" ref="E454:G454" si="88">E455</f>
        <v>122.4</v>
      </c>
      <c r="F454" s="178">
        <f t="shared" si="88"/>
        <v>42.5</v>
      </c>
      <c r="G454" s="178">
        <f t="shared" si="88"/>
        <v>7.5</v>
      </c>
      <c r="H454" s="51"/>
      <c r="I454" s="51"/>
      <c r="J454" s="51"/>
      <c r="K454" s="51"/>
      <c r="L454" s="51"/>
      <c r="M454" s="51"/>
      <c r="N454" s="51"/>
      <c r="O454" s="48"/>
    </row>
    <row r="455" customHeight="1" spans="1:15">
      <c r="A455" s="186"/>
      <c r="B455" s="297" t="s">
        <v>1051</v>
      </c>
      <c r="C455" s="47"/>
      <c r="D455" s="331"/>
      <c r="E455" s="259">
        <f t="shared" ref="E455:G455" si="89">E456+E458</f>
        <v>122.4</v>
      </c>
      <c r="F455" s="259">
        <f t="shared" si="89"/>
        <v>42.5</v>
      </c>
      <c r="G455" s="259">
        <f t="shared" si="89"/>
        <v>7.5</v>
      </c>
      <c r="H455" s="51"/>
      <c r="I455" s="51"/>
      <c r="J455" s="51"/>
      <c r="K455" s="51"/>
      <c r="L455" s="51"/>
      <c r="M455" s="51"/>
      <c r="N455" s="51"/>
      <c r="O455" s="51"/>
    </row>
    <row r="456" customHeight="1" spans="1:15">
      <c r="A456" s="186"/>
      <c r="B456" s="297" t="s">
        <v>1052</v>
      </c>
      <c r="C456" s="47"/>
      <c r="D456" s="331"/>
      <c r="E456" s="259">
        <f t="shared" ref="E456:G456" si="90">SUM(E457)</f>
        <v>42.4</v>
      </c>
      <c r="F456" s="259">
        <f t="shared" si="90"/>
        <v>12.5</v>
      </c>
      <c r="G456" s="259">
        <f t="shared" si="90"/>
        <v>7.5</v>
      </c>
      <c r="H456" s="51"/>
      <c r="I456" s="51"/>
      <c r="J456" s="51"/>
      <c r="K456" s="51"/>
      <c r="L456" s="51"/>
      <c r="M456" s="51"/>
      <c r="N456" s="51"/>
      <c r="O456" s="51"/>
    </row>
    <row r="457" customHeight="1" spans="1:15">
      <c r="A457" s="331">
        <v>1</v>
      </c>
      <c r="B457" s="51" t="s">
        <v>1641</v>
      </c>
      <c r="C457" s="51" t="s">
        <v>384</v>
      </c>
      <c r="D457" s="58">
        <v>1</v>
      </c>
      <c r="E457" s="51">
        <v>42.4</v>
      </c>
      <c r="F457" s="47">
        <v>12.5</v>
      </c>
      <c r="G457" s="47">
        <v>7.5</v>
      </c>
      <c r="H457" s="51" t="s">
        <v>1642</v>
      </c>
      <c r="I457" s="51">
        <v>2.5</v>
      </c>
      <c r="J457" s="51" t="s">
        <v>1643</v>
      </c>
      <c r="K457" s="51">
        <v>2.5</v>
      </c>
      <c r="L457" s="51" t="s">
        <v>1643</v>
      </c>
      <c r="M457" s="51">
        <v>2.5</v>
      </c>
      <c r="N457" s="51" t="s">
        <v>1643</v>
      </c>
      <c r="O457" s="51"/>
    </row>
    <row r="458" customHeight="1" spans="1:15">
      <c r="A458" s="186"/>
      <c r="B458" s="297" t="s">
        <v>1106</v>
      </c>
      <c r="C458" s="47"/>
      <c r="D458" s="331"/>
      <c r="E458" s="259">
        <f t="shared" ref="E458:G458" si="91">E459</f>
        <v>80</v>
      </c>
      <c r="F458" s="259">
        <f t="shared" si="91"/>
        <v>30</v>
      </c>
      <c r="G458" s="259">
        <f t="shared" si="91"/>
        <v>0</v>
      </c>
      <c r="H458" s="51"/>
      <c r="I458" s="51"/>
      <c r="J458" s="51"/>
      <c r="K458" s="51"/>
      <c r="L458" s="51"/>
      <c r="M458" s="51"/>
      <c r="N458" s="51"/>
      <c r="O458" s="51"/>
    </row>
    <row r="459" customHeight="1" spans="1:15">
      <c r="A459" s="331">
        <v>1</v>
      </c>
      <c r="B459" s="51" t="s">
        <v>1641</v>
      </c>
      <c r="C459" s="51" t="s">
        <v>384</v>
      </c>
      <c r="D459" s="58">
        <v>1</v>
      </c>
      <c r="E459" s="47">
        <v>80</v>
      </c>
      <c r="F459" s="47">
        <v>30</v>
      </c>
      <c r="G459" s="47">
        <v>0</v>
      </c>
      <c r="H459" s="51" t="s">
        <v>854</v>
      </c>
      <c r="I459" s="294" t="s">
        <v>44</v>
      </c>
      <c r="J459" s="294" t="s">
        <v>44</v>
      </c>
      <c r="K459" s="294" t="s">
        <v>44</v>
      </c>
      <c r="L459" s="294" t="s">
        <v>44</v>
      </c>
      <c r="M459" s="51">
        <v>0</v>
      </c>
      <c r="N459" s="51" t="s">
        <v>854</v>
      </c>
      <c r="O459" s="51"/>
    </row>
    <row r="460" customHeight="1" spans="1:15">
      <c r="A460" s="296" t="s">
        <v>665</v>
      </c>
      <c r="B460" s="297" t="s">
        <v>666</v>
      </c>
      <c r="C460" s="47"/>
      <c r="D460" s="331"/>
      <c r="E460" s="259">
        <f t="shared" ref="E460:G460" si="92">E461</f>
        <v>25846.12</v>
      </c>
      <c r="F460" s="259">
        <f t="shared" si="92"/>
        <v>8742.71</v>
      </c>
      <c r="G460" s="259">
        <f t="shared" si="92"/>
        <v>2137.18</v>
      </c>
      <c r="H460" s="51"/>
      <c r="I460" s="51"/>
      <c r="J460" s="51"/>
      <c r="K460" s="51"/>
      <c r="L460" s="51"/>
      <c r="M460" s="51"/>
      <c r="N460" s="51"/>
      <c r="O460" s="51"/>
    </row>
    <row r="461" customHeight="1" spans="1:15">
      <c r="A461" s="186"/>
      <c r="B461" s="187" t="s">
        <v>667</v>
      </c>
      <c r="C461" s="47"/>
      <c r="D461" s="331"/>
      <c r="E461" s="259">
        <f t="shared" ref="E461:G461" si="93">SUM(E462:E463)</f>
        <v>25846.12</v>
      </c>
      <c r="F461" s="259">
        <f t="shared" si="93"/>
        <v>8742.71</v>
      </c>
      <c r="G461" s="259">
        <f t="shared" si="93"/>
        <v>2137.18</v>
      </c>
      <c r="H461" s="51"/>
      <c r="I461" s="51"/>
      <c r="J461" s="51"/>
      <c r="K461" s="51"/>
      <c r="L461" s="51"/>
      <c r="M461" s="51"/>
      <c r="N461" s="51"/>
      <c r="O461" s="51"/>
    </row>
    <row r="462" customHeight="1" spans="1:15">
      <c r="A462" s="331">
        <v>1</v>
      </c>
      <c r="B462" s="51" t="s">
        <v>1644</v>
      </c>
      <c r="C462" s="51" t="s">
        <v>384</v>
      </c>
      <c r="D462" s="58">
        <v>1</v>
      </c>
      <c r="E462" s="51">
        <v>25646.12</v>
      </c>
      <c r="F462" s="51">
        <v>8548.71</v>
      </c>
      <c r="G462" s="51">
        <v>2137.18</v>
      </c>
      <c r="H462" s="51" t="s">
        <v>1642</v>
      </c>
      <c r="I462" s="51">
        <v>712.39</v>
      </c>
      <c r="J462" s="51" t="s">
        <v>1643</v>
      </c>
      <c r="K462" s="51">
        <v>712.39</v>
      </c>
      <c r="L462" s="51" t="s">
        <v>1643</v>
      </c>
      <c r="M462" s="51">
        <v>712.39</v>
      </c>
      <c r="N462" s="51" t="s">
        <v>1643</v>
      </c>
      <c r="O462" s="51"/>
    </row>
    <row r="463" customHeight="1" spans="1:15">
      <c r="A463" s="331">
        <v>2</v>
      </c>
      <c r="B463" s="51" t="s">
        <v>1645</v>
      </c>
      <c r="C463" s="51" t="s">
        <v>384</v>
      </c>
      <c r="D463" s="58">
        <v>1</v>
      </c>
      <c r="E463" s="51">
        <v>200</v>
      </c>
      <c r="F463" s="51">
        <v>194</v>
      </c>
      <c r="G463" s="51">
        <v>0</v>
      </c>
      <c r="H463" s="51" t="s">
        <v>839</v>
      </c>
      <c r="I463" s="294" t="s">
        <v>44</v>
      </c>
      <c r="J463" s="294" t="s">
        <v>44</v>
      </c>
      <c r="K463" s="294" t="s">
        <v>44</v>
      </c>
      <c r="L463" s="294" t="s">
        <v>44</v>
      </c>
      <c r="M463" s="294" t="s">
        <v>44</v>
      </c>
      <c r="N463" s="294" t="s">
        <v>44</v>
      </c>
      <c r="O463" s="51"/>
    </row>
    <row r="464" customHeight="1" spans="1:15">
      <c r="A464" s="296" t="s">
        <v>699</v>
      </c>
      <c r="B464" s="297" t="s">
        <v>13</v>
      </c>
      <c r="C464" s="47"/>
      <c r="D464" s="331"/>
      <c r="E464" s="259">
        <f t="shared" ref="E464:G464" si="94">E465</f>
        <v>700</v>
      </c>
      <c r="F464" s="259">
        <f t="shared" si="94"/>
        <v>700</v>
      </c>
      <c r="G464" s="259">
        <f t="shared" si="94"/>
        <v>0</v>
      </c>
      <c r="H464" s="51"/>
      <c r="I464" s="51"/>
      <c r="J464" s="51"/>
      <c r="K464" s="51"/>
      <c r="L464" s="51"/>
      <c r="M464" s="51"/>
      <c r="N464" s="51"/>
      <c r="O464" s="51"/>
    </row>
    <row r="465" customHeight="1" spans="1:15">
      <c r="A465" s="186"/>
      <c r="B465" s="297" t="s">
        <v>1179</v>
      </c>
      <c r="C465" s="47"/>
      <c r="D465" s="331"/>
      <c r="E465" s="259">
        <f t="shared" ref="E465:G465" si="95">E466</f>
        <v>700</v>
      </c>
      <c r="F465" s="259">
        <f t="shared" si="95"/>
        <v>700</v>
      </c>
      <c r="G465" s="259">
        <f t="shared" si="95"/>
        <v>0</v>
      </c>
      <c r="H465" s="51"/>
      <c r="I465" s="51"/>
      <c r="J465" s="51"/>
      <c r="K465" s="51"/>
      <c r="L465" s="51"/>
      <c r="M465" s="51"/>
      <c r="N465" s="51"/>
      <c r="O465" s="51"/>
    </row>
    <row r="466" customHeight="1" spans="1:15">
      <c r="A466" s="331">
        <v>1</v>
      </c>
      <c r="B466" s="51" t="s">
        <v>1646</v>
      </c>
      <c r="C466" s="51" t="s">
        <v>384</v>
      </c>
      <c r="D466" s="58">
        <v>1</v>
      </c>
      <c r="E466" s="51">
        <v>700</v>
      </c>
      <c r="F466" s="51">
        <v>700</v>
      </c>
      <c r="G466" s="51">
        <v>0</v>
      </c>
      <c r="H466" s="51" t="s">
        <v>839</v>
      </c>
      <c r="I466" s="294" t="s">
        <v>44</v>
      </c>
      <c r="J466" s="294" t="s">
        <v>44</v>
      </c>
      <c r="K466" s="294" t="s">
        <v>44</v>
      </c>
      <c r="L466" s="294" t="s">
        <v>44</v>
      </c>
      <c r="M466" s="294" t="s">
        <v>44</v>
      </c>
      <c r="N466" s="294" t="s">
        <v>44</v>
      </c>
      <c r="O466" s="51"/>
    </row>
    <row r="467" customHeight="1" spans="1:15">
      <c r="A467" s="296" t="s">
        <v>1029</v>
      </c>
      <c r="B467" s="297" t="s">
        <v>14</v>
      </c>
      <c r="C467" s="47"/>
      <c r="D467" s="331"/>
      <c r="E467" s="259">
        <f t="shared" ref="E467:G467" si="96">E468+E470</f>
        <v>4010</v>
      </c>
      <c r="F467" s="259">
        <f t="shared" si="96"/>
        <v>2740</v>
      </c>
      <c r="G467" s="259">
        <f t="shared" si="96"/>
        <v>652.5</v>
      </c>
      <c r="H467" s="51"/>
      <c r="I467" s="51"/>
      <c r="J467" s="51"/>
      <c r="K467" s="51"/>
      <c r="L467" s="51"/>
      <c r="M467" s="51"/>
      <c r="N467" s="51"/>
      <c r="O467" s="51"/>
    </row>
    <row r="468" customHeight="1" spans="1:15">
      <c r="A468" s="186"/>
      <c r="B468" s="297" t="s">
        <v>1183</v>
      </c>
      <c r="C468" s="47"/>
      <c r="D468" s="331"/>
      <c r="E468" s="259">
        <f t="shared" ref="E468:G468" si="97">SUM(E469)</f>
        <v>810</v>
      </c>
      <c r="F468" s="259">
        <f t="shared" si="97"/>
        <v>210</v>
      </c>
      <c r="G468" s="259">
        <f t="shared" si="97"/>
        <v>52.5</v>
      </c>
      <c r="H468" s="51"/>
      <c r="I468" s="51"/>
      <c r="J468" s="51"/>
      <c r="K468" s="51"/>
      <c r="L468" s="51"/>
      <c r="M468" s="51"/>
      <c r="N468" s="51"/>
      <c r="O468" s="51"/>
    </row>
    <row r="469" customHeight="1" spans="1:15">
      <c r="A469" s="331">
        <v>1</v>
      </c>
      <c r="B469" s="51" t="s">
        <v>1647</v>
      </c>
      <c r="C469" s="51" t="s">
        <v>384</v>
      </c>
      <c r="D469" s="331">
        <v>1</v>
      </c>
      <c r="E469" s="47">
        <v>810</v>
      </c>
      <c r="F469" s="51">
        <v>210</v>
      </c>
      <c r="G469" s="51">
        <v>52.5</v>
      </c>
      <c r="H469" s="51" t="s">
        <v>1642</v>
      </c>
      <c r="I469" s="51">
        <v>17.5</v>
      </c>
      <c r="J469" s="51" t="s">
        <v>1643</v>
      </c>
      <c r="K469" s="51">
        <v>17.5</v>
      </c>
      <c r="L469" s="51" t="s">
        <v>1643</v>
      </c>
      <c r="M469" s="51">
        <v>17.5</v>
      </c>
      <c r="N469" s="51" t="s">
        <v>1643</v>
      </c>
      <c r="O469" s="51"/>
    </row>
    <row r="470" customHeight="1" spans="1:15">
      <c r="A470" s="186"/>
      <c r="B470" s="297" t="s">
        <v>1198</v>
      </c>
      <c r="C470" s="47"/>
      <c r="D470" s="331"/>
      <c r="E470" s="259">
        <f t="shared" ref="E470:G470" si="98">SUM(E471:E473)</f>
        <v>3200</v>
      </c>
      <c r="F470" s="259">
        <f t="shared" si="98"/>
        <v>2530</v>
      </c>
      <c r="G470" s="259">
        <f t="shared" si="98"/>
        <v>600</v>
      </c>
      <c r="H470" s="51"/>
      <c r="I470" s="51"/>
      <c r="J470" s="51"/>
      <c r="K470" s="51"/>
      <c r="L470" s="51"/>
      <c r="M470" s="51"/>
      <c r="N470" s="51"/>
      <c r="O470" s="51"/>
    </row>
    <row r="471" customHeight="1" spans="1:15">
      <c r="A471" s="331">
        <v>1</v>
      </c>
      <c r="B471" s="51" t="s">
        <v>1648</v>
      </c>
      <c r="C471" s="51" t="s">
        <v>384</v>
      </c>
      <c r="D471" s="58">
        <v>1</v>
      </c>
      <c r="E471" s="47">
        <v>2400</v>
      </c>
      <c r="F471" s="47">
        <v>2400</v>
      </c>
      <c r="G471" s="47">
        <v>600</v>
      </c>
      <c r="H471" s="51" t="s">
        <v>1642</v>
      </c>
      <c r="I471" s="51">
        <v>200</v>
      </c>
      <c r="J471" s="51" t="s">
        <v>1643</v>
      </c>
      <c r="K471" s="51">
        <v>200</v>
      </c>
      <c r="L471" s="51" t="s">
        <v>1643</v>
      </c>
      <c r="M471" s="51">
        <v>200</v>
      </c>
      <c r="N471" s="51" t="s">
        <v>1643</v>
      </c>
      <c r="O471" s="51"/>
    </row>
    <row r="472" customHeight="1" spans="1:15">
      <c r="A472" s="331">
        <v>2</v>
      </c>
      <c r="B472" s="51" t="s">
        <v>1649</v>
      </c>
      <c r="C472" s="51" t="s">
        <v>384</v>
      </c>
      <c r="D472" s="58">
        <v>1</v>
      </c>
      <c r="E472" s="47">
        <v>700</v>
      </c>
      <c r="F472" s="47">
        <v>30</v>
      </c>
      <c r="G472" s="47">
        <v>0</v>
      </c>
      <c r="H472" s="51" t="s">
        <v>839</v>
      </c>
      <c r="I472" s="294" t="s">
        <v>44</v>
      </c>
      <c r="J472" s="294" t="s">
        <v>44</v>
      </c>
      <c r="K472" s="294" t="s">
        <v>44</v>
      </c>
      <c r="L472" s="294" t="s">
        <v>44</v>
      </c>
      <c r="M472" s="294" t="s">
        <v>44</v>
      </c>
      <c r="N472" s="294" t="s">
        <v>44</v>
      </c>
      <c r="O472" s="51"/>
    </row>
    <row r="473" customHeight="1" spans="1:15">
      <c r="A473" s="331">
        <v>3</v>
      </c>
      <c r="B473" s="51" t="s">
        <v>1650</v>
      </c>
      <c r="C473" s="51" t="s">
        <v>384</v>
      </c>
      <c r="D473" s="58">
        <v>1</v>
      </c>
      <c r="E473" s="47">
        <v>100</v>
      </c>
      <c r="F473" s="47">
        <v>100</v>
      </c>
      <c r="G473" s="47">
        <v>0</v>
      </c>
      <c r="H473" s="51" t="s">
        <v>854</v>
      </c>
      <c r="I473" s="51">
        <v>0</v>
      </c>
      <c r="J473" s="51" t="s">
        <v>1651</v>
      </c>
      <c r="K473" s="51">
        <v>0</v>
      </c>
      <c r="L473" s="51" t="s">
        <v>854</v>
      </c>
      <c r="M473" s="294" t="s">
        <v>44</v>
      </c>
      <c r="N473" s="294" t="s">
        <v>44</v>
      </c>
      <c r="O473" s="51"/>
    </row>
    <row r="474" customHeight="1" spans="1:15">
      <c r="A474" s="296" t="s">
        <v>1032</v>
      </c>
      <c r="B474" s="297" t="s">
        <v>16</v>
      </c>
      <c r="C474" s="47"/>
      <c r="D474" s="331"/>
      <c r="E474" s="259">
        <f t="shared" ref="E474:G474" si="99">E475+E482</f>
        <v>207.17</v>
      </c>
      <c r="F474" s="259">
        <f t="shared" si="99"/>
        <v>180.01</v>
      </c>
      <c r="G474" s="259">
        <f t="shared" si="99"/>
        <v>0</v>
      </c>
      <c r="H474" s="51"/>
      <c r="I474" s="51"/>
      <c r="J474" s="51"/>
      <c r="K474" s="51"/>
      <c r="L474" s="51"/>
      <c r="M474" s="51"/>
      <c r="N474" s="51"/>
      <c r="O474" s="51"/>
    </row>
    <row r="475" customHeight="1" spans="1:15">
      <c r="A475" s="296"/>
      <c r="B475" s="332" t="s">
        <v>29</v>
      </c>
      <c r="C475" s="51"/>
      <c r="D475" s="58"/>
      <c r="E475" s="259">
        <f t="shared" ref="E475:G475" si="100">E476+E478</f>
        <v>24.27</v>
      </c>
      <c r="F475" s="259">
        <f t="shared" si="100"/>
        <v>24.27</v>
      </c>
      <c r="G475" s="259">
        <f t="shared" si="100"/>
        <v>0</v>
      </c>
      <c r="H475" s="51"/>
      <c r="I475" s="51"/>
      <c r="J475" s="51"/>
      <c r="K475" s="51"/>
      <c r="L475" s="51"/>
      <c r="M475" s="51"/>
      <c r="N475" s="51"/>
      <c r="O475" s="51"/>
    </row>
    <row r="476" customHeight="1" spans="2:15">
      <c r="B476" s="332" t="s">
        <v>1243</v>
      </c>
      <c r="C476" s="51"/>
      <c r="D476" s="58"/>
      <c r="E476" s="259">
        <f t="shared" ref="E476:G476" si="101">E477</f>
        <v>4.27</v>
      </c>
      <c r="F476" s="259">
        <f t="shared" si="101"/>
        <v>4.27</v>
      </c>
      <c r="G476" s="259">
        <f t="shared" si="101"/>
        <v>0</v>
      </c>
      <c r="H476" s="51"/>
      <c r="I476" s="51"/>
      <c r="J476" s="51"/>
      <c r="K476" s="51"/>
      <c r="L476" s="51"/>
      <c r="M476" s="51"/>
      <c r="N476" s="51"/>
      <c r="O476" s="51"/>
    </row>
    <row r="477" customHeight="1" spans="1:15">
      <c r="A477" s="331">
        <v>1</v>
      </c>
      <c r="B477" s="165" t="s">
        <v>1652</v>
      </c>
      <c r="C477" s="51" t="s">
        <v>384</v>
      </c>
      <c r="D477" s="58">
        <v>1</v>
      </c>
      <c r="E477" s="51">
        <v>4.27</v>
      </c>
      <c r="F477" s="51">
        <v>4.27</v>
      </c>
      <c r="G477" s="51">
        <v>0</v>
      </c>
      <c r="H477" s="51" t="s">
        <v>839</v>
      </c>
      <c r="I477" s="294" t="s">
        <v>44</v>
      </c>
      <c r="J477" s="294" t="s">
        <v>44</v>
      </c>
      <c r="K477" s="294" t="s">
        <v>44</v>
      </c>
      <c r="L477" s="294" t="s">
        <v>44</v>
      </c>
      <c r="M477" s="294" t="s">
        <v>44</v>
      </c>
      <c r="N477" s="294" t="s">
        <v>44</v>
      </c>
      <c r="O477" s="51"/>
    </row>
    <row r="478" customHeight="1" spans="2:15">
      <c r="B478" s="332" t="s">
        <v>1258</v>
      </c>
      <c r="C478" s="51"/>
      <c r="D478" s="58"/>
      <c r="E478" s="259">
        <f t="shared" ref="E478:G478" si="102">SUM(E479:E481)</f>
        <v>20</v>
      </c>
      <c r="F478" s="259">
        <f t="shared" si="102"/>
        <v>20</v>
      </c>
      <c r="G478" s="259">
        <f t="shared" si="102"/>
        <v>0</v>
      </c>
      <c r="H478" s="51"/>
      <c r="I478" s="51"/>
      <c r="J478" s="51"/>
      <c r="K478" s="51"/>
      <c r="L478" s="51"/>
      <c r="M478" s="51"/>
      <c r="N478" s="51"/>
      <c r="O478" s="51"/>
    </row>
    <row r="479" customHeight="1" spans="1:15">
      <c r="A479" s="331">
        <v>1</v>
      </c>
      <c r="B479" s="51" t="s">
        <v>1653</v>
      </c>
      <c r="C479" s="47" t="s">
        <v>384</v>
      </c>
      <c r="D479" s="331">
        <v>1</v>
      </c>
      <c r="E479" s="47">
        <v>10</v>
      </c>
      <c r="F479" s="47">
        <v>10</v>
      </c>
      <c r="G479" s="47">
        <v>0</v>
      </c>
      <c r="H479" s="51" t="s">
        <v>839</v>
      </c>
      <c r="I479" s="294" t="s">
        <v>44</v>
      </c>
      <c r="J479" s="294" t="s">
        <v>44</v>
      </c>
      <c r="K479" s="294" t="s">
        <v>44</v>
      </c>
      <c r="L479" s="294" t="s">
        <v>44</v>
      </c>
      <c r="M479" s="294" t="s">
        <v>44</v>
      </c>
      <c r="N479" s="294" t="s">
        <v>44</v>
      </c>
      <c r="O479" s="51"/>
    </row>
    <row r="480" customHeight="1" spans="1:15">
      <c r="A480" s="331">
        <v>2</v>
      </c>
      <c r="B480" s="51" t="s">
        <v>1654</v>
      </c>
      <c r="C480" s="47" t="s">
        <v>384</v>
      </c>
      <c r="D480" s="58">
        <v>1</v>
      </c>
      <c r="E480" s="47">
        <v>5</v>
      </c>
      <c r="F480" s="47">
        <v>5</v>
      </c>
      <c r="G480" s="47">
        <v>0</v>
      </c>
      <c r="H480" s="51" t="s">
        <v>854</v>
      </c>
      <c r="I480" s="51">
        <v>0</v>
      </c>
      <c r="J480" s="51" t="s">
        <v>1651</v>
      </c>
      <c r="K480" s="51">
        <v>0</v>
      </c>
      <c r="L480" s="51" t="s">
        <v>854</v>
      </c>
      <c r="M480" s="294" t="s">
        <v>44</v>
      </c>
      <c r="N480" s="294" t="s">
        <v>44</v>
      </c>
      <c r="O480" s="51"/>
    </row>
    <row r="481" customHeight="1" spans="1:15">
      <c r="A481" s="331">
        <v>3</v>
      </c>
      <c r="B481" s="51" t="s">
        <v>1652</v>
      </c>
      <c r="C481" s="47" t="s">
        <v>384</v>
      </c>
      <c r="D481" s="331">
        <v>1</v>
      </c>
      <c r="E481" s="51">
        <v>5</v>
      </c>
      <c r="F481" s="51">
        <v>5</v>
      </c>
      <c r="G481" s="51">
        <v>0</v>
      </c>
      <c r="H481" s="51" t="s">
        <v>839</v>
      </c>
      <c r="I481" s="294" t="s">
        <v>44</v>
      </c>
      <c r="J481" s="294" t="s">
        <v>44</v>
      </c>
      <c r="K481" s="294" t="s">
        <v>44</v>
      </c>
      <c r="L481" s="294" t="s">
        <v>44</v>
      </c>
      <c r="M481" s="294" t="s">
        <v>44</v>
      </c>
      <c r="N481" s="294" t="s">
        <v>44</v>
      </c>
      <c r="O481" s="51"/>
    </row>
    <row r="482" customHeight="1" spans="1:15">
      <c r="A482" s="186"/>
      <c r="B482" s="187" t="s">
        <v>30</v>
      </c>
      <c r="C482" s="51"/>
      <c r="D482" s="58"/>
      <c r="E482" s="259">
        <f t="shared" ref="E482:H482" si="103">E483+E487</f>
        <v>182.9</v>
      </c>
      <c r="F482" s="259">
        <f t="shared" si="103"/>
        <v>155.74</v>
      </c>
      <c r="G482" s="259">
        <f t="shared" si="103"/>
        <v>0</v>
      </c>
      <c r="H482" s="51">
        <f t="shared" si="103"/>
        <v>0</v>
      </c>
      <c r="I482" s="51"/>
      <c r="J482" s="51"/>
      <c r="K482" s="51"/>
      <c r="L482" s="51"/>
      <c r="M482" s="51"/>
      <c r="N482" s="51"/>
      <c r="O482" s="51"/>
    </row>
    <row r="483" customHeight="1" spans="1:15">
      <c r="A483" s="58"/>
      <c r="B483" s="187" t="s">
        <v>1278</v>
      </c>
      <c r="C483" s="51"/>
      <c r="D483" s="58"/>
      <c r="E483" s="259">
        <f t="shared" ref="E483:G483" si="104">SUM(E484:E486)</f>
        <v>81.9</v>
      </c>
      <c r="F483" s="259">
        <f t="shared" si="104"/>
        <v>54.74</v>
      </c>
      <c r="G483" s="259">
        <f t="shared" si="104"/>
        <v>0</v>
      </c>
      <c r="H483" s="51"/>
      <c r="I483" s="51"/>
      <c r="J483" s="51"/>
      <c r="K483" s="51"/>
      <c r="L483" s="51"/>
      <c r="M483" s="51"/>
      <c r="N483" s="51"/>
      <c r="O483" s="51"/>
    </row>
    <row r="484" customHeight="1" spans="1:15">
      <c r="A484" s="331">
        <v>1</v>
      </c>
      <c r="B484" s="51" t="s">
        <v>1655</v>
      </c>
      <c r="C484" s="51" t="s">
        <v>384</v>
      </c>
      <c r="D484" s="58">
        <v>1</v>
      </c>
      <c r="E484" s="51">
        <v>67.9</v>
      </c>
      <c r="F484" s="47">
        <v>40.74</v>
      </c>
      <c r="G484" s="47">
        <v>0</v>
      </c>
      <c r="H484" s="51" t="s">
        <v>839</v>
      </c>
      <c r="I484" s="294" t="s">
        <v>44</v>
      </c>
      <c r="J484" s="294" t="s">
        <v>44</v>
      </c>
      <c r="K484" s="294" t="s">
        <v>44</v>
      </c>
      <c r="L484" s="294" t="s">
        <v>44</v>
      </c>
      <c r="M484" s="294" t="s">
        <v>44</v>
      </c>
      <c r="N484" s="294" t="s">
        <v>44</v>
      </c>
      <c r="O484" s="51"/>
    </row>
    <row r="485" customHeight="1" spans="1:15">
      <c r="A485" s="331">
        <v>2</v>
      </c>
      <c r="B485" s="51" t="s">
        <v>1656</v>
      </c>
      <c r="C485" s="51" t="s">
        <v>384</v>
      </c>
      <c r="D485" s="58">
        <v>1</v>
      </c>
      <c r="E485" s="47">
        <v>7</v>
      </c>
      <c r="F485" s="47">
        <v>7</v>
      </c>
      <c r="G485" s="47">
        <v>0</v>
      </c>
      <c r="H485" s="51" t="s">
        <v>854</v>
      </c>
      <c r="I485" s="294" t="s">
        <v>44</v>
      </c>
      <c r="J485" s="294" t="s">
        <v>44</v>
      </c>
      <c r="K485" s="294" t="s">
        <v>44</v>
      </c>
      <c r="L485" s="294" t="s">
        <v>44</v>
      </c>
      <c r="M485" s="47">
        <v>0</v>
      </c>
      <c r="N485" s="51" t="s">
        <v>854</v>
      </c>
      <c r="O485" s="51"/>
    </row>
    <row r="486" customHeight="1" spans="1:15">
      <c r="A486" s="331">
        <v>3</v>
      </c>
      <c r="B486" s="51" t="s">
        <v>1657</v>
      </c>
      <c r="C486" s="51" t="s">
        <v>384</v>
      </c>
      <c r="D486" s="58">
        <v>1</v>
      </c>
      <c r="E486" s="47">
        <v>7</v>
      </c>
      <c r="F486" s="47">
        <v>7</v>
      </c>
      <c r="G486" s="47">
        <v>0</v>
      </c>
      <c r="H486" s="51" t="s">
        <v>854</v>
      </c>
      <c r="I486" s="294" t="s">
        <v>44</v>
      </c>
      <c r="J486" s="294" t="s">
        <v>44</v>
      </c>
      <c r="K486" s="294" t="s">
        <v>44</v>
      </c>
      <c r="L486" s="294" t="s">
        <v>44</v>
      </c>
      <c r="M486" s="47">
        <v>0</v>
      </c>
      <c r="N486" s="51" t="s">
        <v>854</v>
      </c>
      <c r="O486" s="51"/>
    </row>
    <row r="487" customHeight="1" spans="1:15">
      <c r="A487" s="186"/>
      <c r="B487" s="187" t="s">
        <v>1299</v>
      </c>
      <c r="C487" s="47"/>
      <c r="D487" s="331"/>
      <c r="E487" s="259">
        <f t="shared" ref="E487:G487" si="105">SUM(E488:E492)</f>
        <v>101</v>
      </c>
      <c r="F487" s="259">
        <f t="shared" si="105"/>
        <v>101</v>
      </c>
      <c r="G487" s="259">
        <f t="shared" si="105"/>
        <v>0</v>
      </c>
      <c r="H487" s="51"/>
      <c r="I487" s="51"/>
      <c r="J487" s="51"/>
      <c r="K487" s="51"/>
      <c r="L487" s="51"/>
      <c r="M487" s="51"/>
      <c r="N487" s="51"/>
      <c r="O487" s="51"/>
    </row>
    <row r="488" customHeight="1" spans="1:15">
      <c r="A488" s="331">
        <v>1</v>
      </c>
      <c r="B488" s="51" t="s">
        <v>1658</v>
      </c>
      <c r="C488" s="47" t="s">
        <v>384</v>
      </c>
      <c r="D488" s="331">
        <v>1</v>
      </c>
      <c r="E488" s="47">
        <v>25</v>
      </c>
      <c r="F488" s="47">
        <v>25</v>
      </c>
      <c r="G488" s="47">
        <v>0</v>
      </c>
      <c r="H488" s="51" t="s">
        <v>839</v>
      </c>
      <c r="I488" s="294" t="s">
        <v>44</v>
      </c>
      <c r="J488" s="294" t="s">
        <v>44</v>
      </c>
      <c r="K488" s="294" t="s">
        <v>44</v>
      </c>
      <c r="L488" s="294" t="s">
        <v>44</v>
      </c>
      <c r="M488" s="294" t="s">
        <v>44</v>
      </c>
      <c r="N488" s="294" t="s">
        <v>44</v>
      </c>
      <c r="O488" s="51"/>
    </row>
    <row r="489" customHeight="1" spans="1:15">
      <c r="A489" s="331">
        <v>2</v>
      </c>
      <c r="B489" s="51" t="s">
        <v>1659</v>
      </c>
      <c r="C489" s="47" t="s">
        <v>384</v>
      </c>
      <c r="D489" s="331">
        <v>1</v>
      </c>
      <c r="E489" s="47">
        <v>21</v>
      </c>
      <c r="F489" s="47">
        <v>21</v>
      </c>
      <c r="G489" s="47">
        <v>0</v>
      </c>
      <c r="H489" s="51" t="s">
        <v>839</v>
      </c>
      <c r="I489" s="294" t="s">
        <v>44</v>
      </c>
      <c r="J489" s="294" t="s">
        <v>44</v>
      </c>
      <c r="K489" s="294" t="s">
        <v>44</v>
      </c>
      <c r="L489" s="294" t="s">
        <v>44</v>
      </c>
      <c r="M489" s="294" t="s">
        <v>44</v>
      </c>
      <c r="N489" s="294" t="s">
        <v>44</v>
      </c>
      <c r="O489" s="51"/>
    </row>
    <row r="490" customHeight="1" spans="1:15">
      <c r="A490" s="331">
        <v>3</v>
      </c>
      <c r="B490" s="51" t="s">
        <v>1660</v>
      </c>
      <c r="C490" s="47" t="s">
        <v>384</v>
      </c>
      <c r="D490" s="331">
        <v>1</v>
      </c>
      <c r="E490" s="47">
        <v>20</v>
      </c>
      <c r="F490" s="47">
        <v>20</v>
      </c>
      <c r="G490" s="47">
        <v>0</v>
      </c>
      <c r="H490" s="51" t="s">
        <v>839</v>
      </c>
      <c r="I490" s="294" t="s">
        <v>44</v>
      </c>
      <c r="J490" s="294" t="s">
        <v>44</v>
      </c>
      <c r="K490" s="294" t="s">
        <v>44</v>
      </c>
      <c r="L490" s="294" t="s">
        <v>44</v>
      </c>
      <c r="M490" s="294" t="s">
        <v>44</v>
      </c>
      <c r="N490" s="294" t="s">
        <v>44</v>
      </c>
      <c r="O490" s="51"/>
    </row>
    <row r="491" customHeight="1" spans="1:15">
      <c r="A491" s="331">
        <v>4</v>
      </c>
      <c r="B491" s="51" t="s">
        <v>1661</v>
      </c>
      <c r="C491" s="47" t="s">
        <v>384</v>
      </c>
      <c r="D491" s="58">
        <v>1</v>
      </c>
      <c r="E491" s="47">
        <v>20</v>
      </c>
      <c r="F491" s="47">
        <v>20</v>
      </c>
      <c r="G491" s="47">
        <v>0</v>
      </c>
      <c r="H491" s="51" t="s">
        <v>839</v>
      </c>
      <c r="I491" s="294" t="s">
        <v>44</v>
      </c>
      <c r="J491" s="294" t="s">
        <v>44</v>
      </c>
      <c r="K491" s="294" t="s">
        <v>44</v>
      </c>
      <c r="L491" s="294" t="s">
        <v>44</v>
      </c>
      <c r="M491" s="294" t="s">
        <v>44</v>
      </c>
      <c r="N491" s="294" t="s">
        <v>44</v>
      </c>
      <c r="O491" s="51"/>
    </row>
    <row r="492" customHeight="1" spans="1:15">
      <c r="A492" s="331">
        <v>5</v>
      </c>
      <c r="B492" s="51" t="s">
        <v>1662</v>
      </c>
      <c r="C492" s="47" t="s">
        <v>384</v>
      </c>
      <c r="D492" s="331">
        <v>1</v>
      </c>
      <c r="E492" s="47">
        <v>15</v>
      </c>
      <c r="F492" s="47">
        <v>15</v>
      </c>
      <c r="G492" s="47">
        <v>0</v>
      </c>
      <c r="H492" s="51" t="s">
        <v>839</v>
      </c>
      <c r="I492" s="294" t="s">
        <v>44</v>
      </c>
      <c r="J492" s="294" t="s">
        <v>44</v>
      </c>
      <c r="K492" s="294" t="s">
        <v>44</v>
      </c>
      <c r="L492" s="294" t="s">
        <v>44</v>
      </c>
      <c r="M492" s="294" t="s">
        <v>44</v>
      </c>
      <c r="N492" s="294" t="s">
        <v>44</v>
      </c>
      <c r="O492" s="51"/>
    </row>
    <row r="493" customHeight="1" spans="1:15">
      <c r="A493" s="296" t="s">
        <v>1045</v>
      </c>
      <c r="B493" s="297" t="s">
        <v>17</v>
      </c>
      <c r="C493" s="47"/>
      <c r="D493" s="331"/>
      <c r="E493" s="259">
        <f t="shared" ref="E493:G493" si="106">E494+E496</f>
        <v>718.8</v>
      </c>
      <c r="F493" s="259">
        <f t="shared" si="106"/>
        <v>372.8</v>
      </c>
      <c r="G493" s="259">
        <f t="shared" si="106"/>
        <v>98.6</v>
      </c>
      <c r="H493" s="51"/>
      <c r="I493" s="51"/>
      <c r="J493" s="51"/>
      <c r="K493" s="51"/>
      <c r="L493" s="51"/>
      <c r="M493" s="51"/>
      <c r="N493" s="51"/>
      <c r="O493" s="51"/>
    </row>
    <row r="494" customHeight="1" spans="1:15">
      <c r="A494" s="331"/>
      <c r="B494" s="297" t="s">
        <v>1307</v>
      </c>
      <c r="C494" s="47"/>
      <c r="D494" s="331"/>
      <c r="E494" s="259">
        <f t="shared" ref="E494:G494" si="107">E495</f>
        <v>696</v>
      </c>
      <c r="F494" s="259">
        <f t="shared" si="107"/>
        <v>350</v>
      </c>
      <c r="G494" s="259">
        <f t="shared" si="107"/>
        <v>90</v>
      </c>
      <c r="H494" s="51"/>
      <c r="I494" s="51"/>
      <c r="J494" s="51"/>
      <c r="K494" s="51"/>
      <c r="L494" s="51"/>
      <c r="M494" s="51"/>
      <c r="N494" s="51"/>
      <c r="O494" s="51"/>
    </row>
    <row r="495" customHeight="1" spans="1:15">
      <c r="A495" s="331">
        <v>1</v>
      </c>
      <c r="B495" s="51" t="s">
        <v>1663</v>
      </c>
      <c r="C495" s="51" t="s">
        <v>384</v>
      </c>
      <c r="D495" s="58">
        <v>1</v>
      </c>
      <c r="E495" s="51">
        <v>696</v>
      </c>
      <c r="F495" s="47">
        <v>350</v>
      </c>
      <c r="G495" s="47">
        <v>90</v>
      </c>
      <c r="H495" s="51" t="s">
        <v>1642</v>
      </c>
      <c r="I495" s="51">
        <v>30</v>
      </c>
      <c r="J495" s="51" t="s">
        <v>1643</v>
      </c>
      <c r="K495" s="51">
        <v>30</v>
      </c>
      <c r="L495" s="51" t="s">
        <v>1643</v>
      </c>
      <c r="M495" s="51">
        <v>30</v>
      </c>
      <c r="N495" s="51" t="s">
        <v>1643</v>
      </c>
      <c r="O495" s="51"/>
    </row>
    <row r="496" customHeight="1" spans="1:15">
      <c r="A496" s="331"/>
      <c r="B496" s="297" t="s">
        <v>1309</v>
      </c>
      <c r="C496" s="47"/>
      <c r="D496" s="331"/>
      <c r="E496" s="259">
        <f t="shared" ref="E496:G496" si="108">SUM(E497:E498)</f>
        <v>22.8</v>
      </c>
      <c r="F496" s="259">
        <f t="shared" si="108"/>
        <v>22.8</v>
      </c>
      <c r="G496" s="259">
        <f t="shared" si="108"/>
        <v>8.6</v>
      </c>
      <c r="H496" s="51"/>
      <c r="I496" s="51"/>
      <c r="J496" s="51"/>
      <c r="K496" s="51"/>
      <c r="L496" s="51"/>
      <c r="M496" s="51"/>
      <c r="N496" s="51"/>
      <c r="O496" s="51"/>
    </row>
    <row r="497" customHeight="1" spans="1:15">
      <c r="A497" s="331">
        <v>1</v>
      </c>
      <c r="B497" s="51" t="s">
        <v>1664</v>
      </c>
      <c r="C497" s="47" t="s">
        <v>384</v>
      </c>
      <c r="D497" s="331">
        <v>1</v>
      </c>
      <c r="E497" s="47">
        <v>16.8</v>
      </c>
      <c r="F497" s="47">
        <v>16.8</v>
      </c>
      <c r="G497" s="47">
        <v>8.6</v>
      </c>
      <c r="H497" s="51" t="s">
        <v>854</v>
      </c>
      <c r="I497" s="51">
        <v>0</v>
      </c>
      <c r="J497" s="51" t="s">
        <v>1651</v>
      </c>
      <c r="K497" s="51">
        <v>0</v>
      </c>
      <c r="L497" s="51" t="s">
        <v>854</v>
      </c>
      <c r="M497" s="51">
        <v>8.6</v>
      </c>
      <c r="N497" s="51" t="s">
        <v>1665</v>
      </c>
      <c r="O497" s="51"/>
    </row>
    <row r="498" customHeight="1" spans="1:15">
      <c r="A498" s="331">
        <v>2</v>
      </c>
      <c r="B498" s="51" t="s">
        <v>1666</v>
      </c>
      <c r="C498" s="47" t="s">
        <v>384</v>
      </c>
      <c r="D498" s="331">
        <v>1</v>
      </c>
      <c r="E498" s="51">
        <v>6</v>
      </c>
      <c r="F498" s="51">
        <v>6</v>
      </c>
      <c r="G498" s="51">
        <v>0</v>
      </c>
      <c r="H498" s="333" t="s">
        <v>854</v>
      </c>
      <c r="I498" s="263">
        <v>0</v>
      </c>
      <c r="J498" s="333" t="s">
        <v>854</v>
      </c>
      <c r="K498" s="51"/>
      <c r="L498" s="51"/>
      <c r="M498" s="51"/>
      <c r="N498" s="51"/>
      <c r="O498" s="51"/>
    </row>
    <row r="499" customHeight="1" spans="1:15">
      <c r="A499" s="296" t="s">
        <v>1306</v>
      </c>
      <c r="B499" s="297" t="s">
        <v>19</v>
      </c>
      <c r="C499" s="47"/>
      <c r="D499" s="331"/>
      <c r="E499" s="25">
        <f t="shared" ref="E499:G499" si="109">E500+E503</f>
        <v>394.5</v>
      </c>
      <c r="F499" s="25">
        <f t="shared" si="109"/>
        <v>290.5</v>
      </c>
      <c r="G499" s="25">
        <f t="shared" si="109"/>
        <v>27</v>
      </c>
      <c r="H499" s="51"/>
      <c r="I499" s="51"/>
      <c r="J499" s="51"/>
      <c r="K499" s="51"/>
      <c r="L499" s="51"/>
      <c r="M499" s="51"/>
      <c r="N499" s="51"/>
      <c r="O499" s="51"/>
    </row>
    <row r="500" customHeight="1" spans="1:15">
      <c r="A500" s="186"/>
      <c r="B500" s="297" t="s">
        <v>1316</v>
      </c>
      <c r="C500" s="47"/>
      <c r="D500" s="331"/>
      <c r="E500" s="25">
        <f t="shared" ref="E500:G500" si="110">SUM(E501:E502)</f>
        <v>271</v>
      </c>
      <c r="F500" s="25">
        <f t="shared" si="110"/>
        <v>172</v>
      </c>
      <c r="G500" s="25">
        <f t="shared" si="110"/>
        <v>22</v>
      </c>
      <c r="H500" s="51"/>
      <c r="I500" s="51"/>
      <c r="J500" s="51"/>
      <c r="K500" s="51"/>
      <c r="L500" s="51"/>
      <c r="M500" s="51"/>
      <c r="N500" s="51"/>
      <c r="O500" s="51"/>
    </row>
    <row r="501" customHeight="1" spans="1:15">
      <c r="A501" s="331">
        <v>1</v>
      </c>
      <c r="B501" s="51" t="s">
        <v>1667</v>
      </c>
      <c r="C501" s="51" t="s">
        <v>384</v>
      </c>
      <c r="D501" s="58">
        <v>1</v>
      </c>
      <c r="E501" s="51">
        <v>150</v>
      </c>
      <c r="F501" s="51">
        <v>150</v>
      </c>
      <c r="G501" s="51">
        <v>0</v>
      </c>
      <c r="H501" s="51" t="s">
        <v>839</v>
      </c>
      <c r="I501" s="294" t="s">
        <v>44</v>
      </c>
      <c r="J501" s="294" t="s">
        <v>44</v>
      </c>
      <c r="K501" s="294" t="s">
        <v>44</v>
      </c>
      <c r="L501" s="294" t="s">
        <v>44</v>
      </c>
      <c r="M501" s="294" t="s">
        <v>44</v>
      </c>
      <c r="N501" s="294" t="s">
        <v>44</v>
      </c>
      <c r="O501" s="51"/>
    </row>
    <row r="502" customHeight="1" spans="1:15">
      <c r="A502" s="331">
        <v>2</v>
      </c>
      <c r="B502" s="51" t="s">
        <v>1668</v>
      </c>
      <c r="C502" s="51" t="s">
        <v>384</v>
      </c>
      <c r="D502" s="58">
        <v>1</v>
      </c>
      <c r="E502" s="51">
        <v>121</v>
      </c>
      <c r="F502" s="51">
        <v>22</v>
      </c>
      <c r="G502" s="51">
        <v>22</v>
      </c>
      <c r="H502" s="51" t="s">
        <v>1642</v>
      </c>
      <c r="I502" s="51">
        <v>11</v>
      </c>
      <c r="J502" s="51" t="s">
        <v>1643</v>
      </c>
      <c r="K502" s="51">
        <v>11</v>
      </c>
      <c r="L502" s="51" t="s">
        <v>1643</v>
      </c>
      <c r="M502" s="294" t="s">
        <v>44</v>
      </c>
      <c r="N502" s="294" t="s">
        <v>44</v>
      </c>
      <c r="O502" s="51"/>
    </row>
    <row r="503" customHeight="1" spans="1:15">
      <c r="A503" s="331"/>
      <c r="B503" s="297" t="s">
        <v>1337</v>
      </c>
      <c r="C503" s="47"/>
      <c r="D503" s="331"/>
      <c r="E503" s="259">
        <f t="shared" ref="E503:G503" si="111">SUM(E504:E514)</f>
        <v>123.5</v>
      </c>
      <c r="F503" s="259">
        <f t="shared" si="111"/>
        <v>118.5</v>
      </c>
      <c r="G503" s="259">
        <f t="shared" si="111"/>
        <v>5</v>
      </c>
      <c r="H503" s="51"/>
      <c r="I503" s="51"/>
      <c r="J503" s="51"/>
      <c r="K503" s="51"/>
      <c r="L503" s="51"/>
      <c r="M503" s="51"/>
      <c r="N503" s="51"/>
      <c r="O503" s="51"/>
    </row>
    <row r="504" customHeight="1" spans="1:15">
      <c r="A504" s="331">
        <v>1</v>
      </c>
      <c r="B504" s="51" t="s">
        <v>1669</v>
      </c>
      <c r="C504" s="47" t="s">
        <v>267</v>
      </c>
      <c r="D504" s="331">
        <v>3</v>
      </c>
      <c r="E504" s="47">
        <v>75</v>
      </c>
      <c r="F504" s="47">
        <v>75</v>
      </c>
      <c r="G504" s="47">
        <v>0</v>
      </c>
      <c r="H504" s="51" t="s">
        <v>839</v>
      </c>
      <c r="I504" s="294" t="s">
        <v>44</v>
      </c>
      <c r="J504" s="294" t="s">
        <v>44</v>
      </c>
      <c r="K504" s="294" t="s">
        <v>44</v>
      </c>
      <c r="L504" s="294" t="s">
        <v>44</v>
      </c>
      <c r="M504" s="294" t="s">
        <v>44</v>
      </c>
      <c r="N504" s="294" t="s">
        <v>44</v>
      </c>
      <c r="O504" s="51"/>
    </row>
    <row r="505" customHeight="1" spans="1:15">
      <c r="A505" s="331">
        <v>2</v>
      </c>
      <c r="B505" s="334" t="s">
        <v>1670</v>
      </c>
      <c r="C505" s="51" t="s">
        <v>384</v>
      </c>
      <c r="D505" s="58">
        <v>1</v>
      </c>
      <c r="E505" s="334">
        <v>10</v>
      </c>
      <c r="F505" s="334">
        <v>10</v>
      </c>
      <c r="G505" s="47">
        <v>0</v>
      </c>
      <c r="H505" s="51" t="s">
        <v>839</v>
      </c>
      <c r="I505" s="294" t="s">
        <v>44</v>
      </c>
      <c r="J505" s="294" t="s">
        <v>44</v>
      </c>
      <c r="K505" s="294" t="s">
        <v>44</v>
      </c>
      <c r="L505" s="294" t="s">
        <v>44</v>
      </c>
      <c r="M505" s="294" t="s">
        <v>44</v>
      </c>
      <c r="N505" s="294" t="s">
        <v>44</v>
      </c>
      <c r="O505" s="51"/>
    </row>
    <row r="506" customHeight="1" spans="1:15">
      <c r="A506" s="331">
        <v>3</v>
      </c>
      <c r="B506" s="51" t="s">
        <v>1671</v>
      </c>
      <c r="C506" s="51" t="s">
        <v>384</v>
      </c>
      <c r="D506" s="58">
        <v>1</v>
      </c>
      <c r="E506" s="51">
        <v>8</v>
      </c>
      <c r="F506" s="47">
        <v>8</v>
      </c>
      <c r="G506" s="47">
        <v>0</v>
      </c>
      <c r="H506" s="51" t="s">
        <v>839</v>
      </c>
      <c r="I506" s="294" t="s">
        <v>44</v>
      </c>
      <c r="J506" s="294" t="s">
        <v>44</v>
      </c>
      <c r="K506" s="294" t="s">
        <v>44</v>
      </c>
      <c r="L506" s="294" t="s">
        <v>44</v>
      </c>
      <c r="M506" s="294" t="s">
        <v>44</v>
      </c>
      <c r="N506" s="294" t="s">
        <v>44</v>
      </c>
      <c r="O506" s="51"/>
    </row>
    <row r="507" customHeight="1" spans="1:15">
      <c r="A507" s="331">
        <v>4</v>
      </c>
      <c r="B507" s="162" t="s">
        <v>1672</v>
      </c>
      <c r="C507" s="47" t="s">
        <v>384</v>
      </c>
      <c r="D507" s="331">
        <v>1</v>
      </c>
      <c r="E507" s="162">
        <v>6</v>
      </c>
      <c r="F507" s="162">
        <v>3</v>
      </c>
      <c r="G507" s="162">
        <v>0</v>
      </c>
      <c r="H507" s="51" t="s">
        <v>854</v>
      </c>
      <c r="I507" s="294" t="s">
        <v>44</v>
      </c>
      <c r="J507" s="294" t="s">
        <v>44</v>
      </c>
      <c r="K507" s="294" t="s">
        <v>44</v>
      </c>
      <c r="L507" s="294" t="s">
        <v>44</v>
      </c>
      <c r="M507" s="51">
        <v>0</v>
      </c>
      <c r="N507" s="51" t="s">
        <v>854</v>
      </c>
      <c r="O507" s="51"/>
    </row>
    <row r="508" customHeight="1" spans="1:15">
      <c r="A508" s="331">
        <v>5</v>
      </c>
      <c r="B508" s="51" t="s">
        <v>1673</v>
      </c>
      <c r="C508" s="47" t="s">
        <v>384</v>
      </c>
      <c r="D508" s="58">
        <v>1</v>
      </c>
      <c r="E508" s="47">
        <v>5</v>
      </c>
      <c r="F508" s="47">
        <v>5</v>
      </c>
      <c r="G508" s="47">
        <v>0</v>
      </c>
      <c r="H508" s="51" t="s">
        <v>839</v>
      </c>
      <c r="I508" s="294" t="s">
        <v>44</v>
      </c>
      <c r="J508" s="294" t="s">
        <v>44</v>
      </c>
      <c r="K508" s="294" t="s">
        <v>44</v>
      </c>
      <c r="L508" s="294" t="s">
        <v>44</v>
      </c>
      <c r="M508" s="294" t="s">
        <v>44</v>
      </c>
      <c r="N508" s="294" t="s">
        <v>44</v>
      </c>
      <c r="O508" s="51"/>
    </row>
    <row r="509" customHeight="1" spans="1:15">
      <c r="A509" s="331">
        <v>6</v>
      </c>
      <c r="B509" s="51" t="s">
        <v>1674</v>
      </c>
      <c r="C509" s="47" t="s">
        <v>384</v>
      </c>
      <c r="D509" s="331">
        <v>1</v>
      </c>
      <c r="E509" s="47">
        <v>5</v>
      </c>
      <c r="F509" s="47">
        <v>5</v>
      </c>
      <c r="G509" s="47">
        <v>5</v>
      </c>
      <c r="H509" s="51" t="s">
        <v>1643</v>
      </c>
      <c r="I509" s="294" t="s">
        <v>44</v>
      </c>
      <c r="J509" s="294" t="s">
        <v>44</v>
      </c>
      <c r="K509" s="294" t="s">
        <v>44</v>
      </c>
      <c r="L509" s="294" t="s">
        <v>44</v>
      </c>
      <c r="M509" s="47">
        <v>5</v>
      </c>
      <c r="N509" s="51" t="s">
        <v>1643</v>
      </c>
      <c r="O509" s="51"/>
    </row>
    <row r="510" customHeight="1" spans="1:15">
      <c r="A510" s="331">
        <v>7</v>
      </c>
      <c r="B510" s="51" t="s">
        <v>1673</v>
      </c>
      <c r="C510" s="47" t="s">
        <v>384</v>
      </c>
      <c r="D510" s="331">
        <v>1</v>
      </c>
      <c r="E510" s="47">
        <v>5</v>
      </c>
      <c r="F510" s="47">
        <v>5</v>
      </c>
      <c r="G510" s="47">
        <v>0</v>
      </c>
      <c r="H510" s="51" t="s">
        <v>839</v>
      </c>
      <c r="I510" s="294" t="s">
        <v>44</v>
      </c>
      <c r="J510" s="294" t="s">
        <v>44</v>
      </c>
      <c r="K510" s="294" t="s">
        <v>44</v>
      </c>
      <c r="L510" s="294" t="s">
        <v>44</v>
      </c>
      <c r="M510" s="294" t="s">
        <v>44</v>
      </c>
      <c r="N510" s="294" t="s">
        <v>44</v>
      </c>
      <c r="O510" s="51"/>
    </row>
    <row r="511" customHeight="1" spans="1:15">
      <c r="A511" s="331">
        <v>8</v>
      </c>
      <c r="B511" s="162" t="s">
        <v>1675</v>
      </c>
      <c r="C511" s="47" t="s">
        <v>87</v>
      </c>
      <c r="D511" s="331">
        <v>1</v>
      </c>
      <c r="E511" s="162">
        <v>4</v>
      </c>
      <c r="F511" s="162">
        <v>2</v>
      </c>
      <c r="G511" s="162">
        <v>0</v>
      </c>
      <c r="H511" s="51" t="s">
        <v>839</v>
      </c>
      <c r="I511" s="294" t="s">
        <v>44</v>
      </c>
      <c r="J511" s="294" t="s">
        <v>44</v>
      </c>
      <c r="K511" s="294" t="s">
        <v>44</v>
      </c>
      <c r="L511" s="294" t="s">
        <v>44</v>
      </c>
      <c r="M511" s="294" t="s">
        <v>44</v>
      </c>
      <c r="N511" s="294" t="s">
        <v>44</v>
      </c>
      <c r="O511" s="51"/>
    </row>
    <row r="512" customHeight="1" spans="1:15">
      <c r="A512" s="331">
        <v>9</v>
      </c>
      <c r="B512" s="51" t="s">
        <v>1676</v>
      </c>
      <c r="C512" s="47" t="s">
        <v>384</v>
      </c>
      <c r="D512" s="331">
        <v>1</v>
      </c>
      <c r="E512" s="47">
        <v>2</v>
      </c>
      <c r="F512" s="47">
        <v>2</v>
      </c>
      <c r="G512" s="47">
        <v>0</v>
      </c>
      <c r="H512" s="51" t="s">
        <v>839</v>
      </c>
      <c r="I512" s="294" t="s">
        <v>44</v>
      </c>
      <c r="J512" s="294" t="s">
        <v>44</v>
      </c>
      <c r="K512" s="294" t="s">
        <v>44</v>
      </c>
      <c r="L512" s="294" t="s">
        <v>44</v>
      </c>
      <c r="M512" s="294" t="s">
        <v>44</v>
      </c>
      <c r="N512" s="294" t="s">
        <v>44</v>
      </c>
      <c r="O512" s="51"/>
    </row>
    <row r="513" customHeight="1" spans="1:15">
      <c r="A513" s="331">
        <v>10</v>
      </c>
      <c r="B513" s="51" t="s">
        <v>1677</v>
      </c>
      <c r="C513" s="47" t="s">
        <v>384</v>
      </c>
      <c r="D513" s="331">
        <v>1</v>
      </c>
      <c r="E513" s="51">
        <v>2</v>
      </c>
      <c r="F513" s="51">
        <v>2</v>
      </c>
      <c r="G513" s="51">
        <v>0</v>
      </c>
      <c r="H513" s="51" t="s">
        <v>839</v>
      </c>
      <c r="I513" s="294" t="s">
        <v>44</v>
      </c>
      <c r="J513" s="294" t="s">
        <v>44</v>
      </c>
      <c r="K513" s="294" t="s">
        <v>44</v>
      </c>
      <c r="L513" s="294" t="s">
        <v>44</v>
      </c>
      <c r="M513" s="294" t="s">
        <v>44</v>
      </c>
      <c r="N513" s="294" t="s">
        <v>44</v>
      </c>
      <c r="O513" s="51"/>
    </row>
    <row r="514" customHeight="1" spans="1:15">
      <c r="A514" s="331">
        <v>11</v>
      </c>
      <c r="B514" s="51" t="s">
        <v>1678</v>
      </c>
      <c r="C514" s="47" t="s">
        <v>384</v>
      </c>
      <c r="D514" s="331">
        <v>1</v>
      </c>
      <c r="E514" s="51">
        <v>1.5</v>
      </c>
      <c r="F514" s="51">
        <v>1.5</v>
      </c>
      <c r="G514" s="51">
        <v>0</v>
      </c>
      <c r="H514" s="51" t="s">
        <v>839</v>
      </c>
      <c r="I514" s="294" t="s">
        <v>44</v>
      </c>
      <c r="J514" s="294" t="s">
        <v>44</v>
      </c>
      <c r="K514" s="294" t="s">
        <v>44</v>
      </c>
      <c r="L514" s="294" t="s">
        <v>44</v>
      </c>
      <c r="M514" s="294" t="s">
        <v>44</v>
      </c>
      <c r="N514" s="294" t="s">
        <v>44</v>
      </c>
      <c r="O514" s="51"/>
    </row>
    <row r="515" customHeight="1" spans="1:15">
      <c r="A515" s="312" t="s">
        <v>841</v>
      </c>
      <c r="B515" s="313" t="s">
        <v>42</v>
      </c>
      <c r="C515" s="51"/>
      <c r="D515" s="58"/>
      <c r="E515" s="259">
        <f t="shared" ref="E515:G515" si="112">E516+E521+E530+E541+E562+E581+E586</f>
        <v>35321.91888</v>
      </c>
      <c r="F515" s="259">
        <f t="shared" si="112"/>
        <v>17884.268</v>
      </c>
      <c r="G515" s="259">
        <f t="shared" si="112"/>
        <v>3086.86</v>
      </c>
      <c r="H515" s="51"/>
      <c r="I515" s="51"/>
      <c r="J515" s="51"/>
      <c r="K515" s="51"/>
      <c r="L515" s="51"/>
      <c r="M515" s="51"/>
      <c r="N515" s="51"/>
      <c r="O515" s="51"/>
    </row>
    <row r="516" customHeight="1" spans="1:15">
      <c r="A516" s="336" t="s">
        <v>67</v>
      </c>
      <c r="B516" s="337" t="s">
        <v>11</v>
      </c>
      <c r="C516" s="51"/>
      <c r="D516" s="58"/>
      <c r="E516" s="259">
        <f t="shared" ref="E516:G516" si="113">E517+E519</f>
        <v>110</v>
      </c>
      <c r="F516" s="259">
        <f t="shared" si="113"/>
        <v>38</v>
      </c>
      <c r="G516" s="259">
        <f t="shared" si="113"/>
        <v>8</v>
      </c>
      <c r="H516" s="51"/>
      <c r="I516" s="51"/>
      <c r="J516" s="51"/>
      <c r="K516" s="51"/>
      <c r="L516" s="51"/>
      <c r="M516" s="51"/>
      <c r="N516" s="51"/>
      <c r="O516" s="51"/>
    </row>
    <row r="517" customHeight="1" spans="1:15">
      <c r="A517" s="336"/>
      <c r="B517" s="337" t="s">
        <v>1679</v>
      </c>
      <c r="C517" s="51"/>
      <c r="D517" s="58"/>
      <c r="E517" s="259">
        <f t="shared" ref="E517:G517" si="114">E518</f>
        <v>10</v>
      </c>
      <c r="F517" s="259">
        <f t="shared" si="114"/>
        <v>5</v>
      </c>
      <c r="G517" s="259">
        <f t="shared" si="114"/>
        <v>0</v>
      </c>
      <c r="H517" s="51"/>
      <c r="I517" s="51"/>
      <c r="J517" s="51"/>
      <c r="K517" s="51"/>
      <c r="L517" s="51"/>
      <c r="M517" s="51"/>
      <c r="N517" s="51"/>
      <c r="O517" s="51"/>
    </row>
    <row r="518" customHeight="1" spans="1:15">
      <c r="A518" s="331">
        <v>1</v>
      </c>
      <c r="B518" s="51" t="s">
        <v>1680</v>
      </c>
      <c r="C518" s="51" t="s">
        <v>384</v>
      </c>
      <c r="D518" s="58">
        <v>1</v>
      </c>
      <c r="E518" s="51">
        <v>10</v>
      </c>
      <c r="F518" s="51">
        <v>5</v>
      </c>
      <c r="G518" s="51">
        <v>0</v>
      </c>
      <c r="H518" s="51" t="s">
        <v>44</v>
      </c>
      <c r="I518" s="51" t="s">
        <v>44</v>
      </c>
      <c r="J518" s="51" t="s">
        <v>44</v>
      </c>
      <c r="K518" s="51" t="s">
        <v>44</v>
      </c>
      <c r="L518" s="51" t="s">
        <v>44</v>
      </c>
      <c r="M518" s="51" t="s">
        <v>44</v>
      </c>
      <c r="N518" s="51" t="s">
        <v>44</v>
      </c>
      <c r="O518" s="51"/>
    </row>
    <row r="519" customHeight="1" spans="1:15">
      <c r="A519" s="312"/>
      <c r="B519" s="337" t="s">
        <v>1681</v>
      </c>
      <c r="C519" s="51"/>
      <c r="D519" s="58"/>
      <c r="E519" s="259">
        <f t="shared" ref="E519:G519" si="115">E520</f>
        <v>100</v>
      </c>
      <c r="F519" s="259">
        <f t="shared" si="115"/>
        <v>33</v>
      </c>
      <c r="G519" s="259">
        <f t="shared" si="115"/>
        <v>8</v>
      </c>
      <c r="H519" s="51"/>
      <c r="I519" s="51"/>
      <c r="J519" s="51"/>
      <c r="K519" s="51"/>
      <c r="L519" s="51"/>
      <c r="M519" s="51"/>
      <c r="N519" s="51"/>
      <c r="O519" s="51"/>
    </row>
    <row r="520" customHeight="1" spans="1:15">
      <c r="A520" s="331">
        <v>1</v>
      </c>
      <c r="B520" s="294" t="s">
        <v>1682</v>
      </c>
      <c r="C520" s="169" t="s">
        <v>384</v>
      </c>
      <c r="D520" s="58">
        <v>1</v>
      </c>
      <c r="E520" s="169">
        <v>100</v>
      </c>
      <c r="F520" s="169">
        <v>33</v>
      </c>
      <c r="G520" s="169">
        <v>8</v>
      </c>
      <c r="H520" s="51" t="s">
        <v>1683</v>
      </c>
      <c r="I520" s="51" t="s">
        <v>44</v>
      </c>
      <c r="J520" s="51" t="s">
        <v>44</v>
      </c>
      <c r="K520" s="51" t="s">
        <v>44</v>
      </c>
      <c r="L520" s="51" t="s">
        <v>44</v>
      </c>
      <c r="M520" s="185">
        <v>8</v>
      </c>
      <c r="N520" s="51" t="s">
        <v>1684</v>
      </c>
      <c r="O520" s="51"/>
    </row>
    <row r="521" customHeight="1" spans="1:15">
      <c r="A521" s="337" t="s">
        <v>665</v>
      </c>
      <c r="B521" s="337" t="s">
        <v>12</v>
      </c>
      <c r="C521" s="51"/>
      <c r="D521" s="58"/>
      <c r="E521" s="259">
        <f t="shared" ref="E521:G521" si="116">E522</f>
        <v>25478.2033</v>
      </c>
      <c r="F521" s="259">
        <f t="shared" si="116"/>
        <v>11410</v>
      </c>
      <c r="G521" s="259">
        <f t="shared" si="116"/>
        <v>2750</v>
      </c>
      <c r="H521" s="51"/>
      <c r="I521" s="51"/>
      <c r="J521" s="51"/>
      <c r="K521" s="51"/>
      <c r="L521" s="51"/>
      <c r="M521" s="51"/>
      <c r="N521" s="51"/>
      <c r="O521" s="51"/>
    </row>
    <row r="522" customHeight="1" spans="1:15">
      <c r="A522" s="312"/>
      <c r="B522" s="337" t="s">
        <v>27</v>
      </c>
      <c r="C522" s="51"/>
      <c r="D522" s="58"/>
      <c r="E522" s="259">
        <f t="shared" ref="E522:G522" si="117">E523+E525+E527</f>
        <v>25478.2033</v>
      </c>
      <c r="F522" s="259">
        <f t="shared" si="117"/>
        <v>11410</v>
      </c>
      <c r="G522" s="259">
        <f t="shared" si="117"/>
        <v>2750</v>
      </c>
      <c r="H522" s="51"/>
      <c r="I522" s="51"/>
      <c r="J522" s="51"/>
      <c r="K522" s="51"/>
      <c r="L522" s="51"/>
      <c r="M522" s="51"/>
      <c r="N522" s="51"/>
      <c r="O522" s="51"/>
    </row>
    <row r="523" customHeight="1" spans="1:15">
      <c r="A523" s="312"/>
      <c r="B523" s="337" t="s">
        <v>1685</v>
      </c>
      <c r="C523" s="51"/>
      <c r="D523" s="58"/>
      <c r="E523" s="259">
        <f t="shared" ref="E523:G523" si="118">E524</f>
        <v>24747.2033</v>
      </c>
      <c r="F523" s="259">
        <f t="shared" si="118"/>
        <v>10800</v>
      </c>
      <c r="G523" s="259">
        <f t="shared" si="118"/>
        <v>2700</v>
      </c>
      <c r="H523" s="51"/>
      <c r="I523" s="51"/>
      <c r="J523" s="51"/>
      <c r="K523" s="51"/>
      <c r="L523" s="51"/>
      <c r="M523" s="51"/>
      <c r="N523" s="51"/>
      <c r="O523" s="51"/>
    </row>
    <row r="524" customHeight="1" spans="1:15">
      <c r="A524" s="58">
        <v>1</v>
      </c>
      <c r="B524" s="51" t="s">
        <v>1686</v>
      </c>
      <c r="C524" s="51" t="s">
        <v>384</v>
      </c>
      <c r="D524" s="58">
        <v>1</v>
      </c>
      <c r="E524" s="47">
        <v>24747.2033</v>
      </c>
      <c r="F524" s="47">
        <v>10800</v>
      </c>
      <c r="G524" s="47">
        <v>2700</v>
      </c>
      <c r="H524" s="51" t="s">
        <v>1687</v>
      </c>
      <c r="I524" s="51">
        <v>900</v>
      </c>
      <c r="J524" s="51" t="s">
        <v>1688</v>
      </c>
      <c r="K524" s="51">
        <v>900</v>
      </c>
      <c r="L524" s="51" t="s">
        <v>1688</v>
      </c>
      <c r="M524" s="51">
        <v>900</v>
      </c>
      <c r="N524" s="51" t="s">
        <v>1688</v>
      </c>
      <c r="O524" s="51"/>
    </row>
    <row r="525" customHeight="1" spans="1:15">
      <c r="A525" s="58"/>
      <c r="B525" s="337" t="s">
        <v>1689</v>
      </c>
      <c r="C525" s="51"/>
      <c r="D525" s="58"/>
      <c r="E525" s="259">
        <f t="shared" ref="E525:G525" si="119">E526</f>
        <v>160</v>
      </c>
      <c r="F525" s="259">
        <f t="shared" si="119"/>
        <v>160</v>
      </c>
      <c r="G525" s="259">
        <f t="shared" si="119"/>
        <v>0</v>
      </c>
      <c r="H525" s="51"/>
      <c r="I525" s="51"/>
      <c r="J525" s="51"/>
      <c r="K525" s="51"/>
      <c r="L525" s="51"/>
      <c r="M525" s="51"/>
      <c r="N525" s="51"/>
      <c r="O525" s="51"/>
    </row>
    <row r="526" customHeight="1" spans="1:15">
      <c r="A526" s="58">
        <v>1</v>
      </c>
      <c r="B526" s="169" t="s">
        <v>1690</v>
      </c>
      <c r="C526" s="51" t="s">
        <v>384</v>
      </c>
      <c r="D526" s="58">
        <v>1</v>
      </c>
      <c r="E526" s="169">
        <v>160</v>
      </c>
      <c r="F526" s="169">
        <v>160</v>
      </c>
      <c r="G526" s="188">
        <v>0</v>
      </c>
      <c r="H526" s="188" t="s">
        <v>864</v>
      </c>
      <c r="I526" s="188" t="s">
        <v>44</v>
      </c>
      <c r="J526" s="188" t="s">
        <v>1691</v>
      </c>
      <c r="K526" s="188" t="s">
        <v>44</v>
      </c>
      <c r="L526" s="188" t="s">
        <v>844</v>
      </c>
      <c r="M526" s="188" t="s">
        <v>44</v>
      </c>
      <c r="N526" s="188" t="s">
        <v>864</v>
      </c>
      <c r="O526" s="51"/>
    </row>
    <row r="527" customHeight="1" spans="1:15">
      <c r="A527" s="312"/>
      <c r="B527" s="337" t="s">
        <v>1692</v>
      </c>
      <c r="C527" s="51"/>
      <c r="D527" s="58"/>
      <c r="E527" s="259">
        <f t="shared" ref="E527:G527" si="120">SUM(E528:E529)</f>
        <v>571</v>
      </c>
      <c r="F527" s="259">
        <f t="shared" si="120"/>
        <v>450</v>
      </c>
      <c r="G527" s="259">
        <f t="shared" si="120"/>
        <v>50</v>
      </c>
      <c r="H527" s="51"/>
      <c r="I527" s="51"/>
      <c r="J527" s="51"/>
      <c r="K527" s="51"/>
      <c r="L527" s="51"/>
      <c r="M527" s="51"/>
      <c r="N527" s="51"/>
      <c r="O527" s="51"/>
    </row>
    <row r="528" customHeight="1" spans="1:15">
      <c r="A528" s="58">
        <v>1</v>
      </c>
      <c r="B528" s="51" t="s">
        <v>1140</v>
      </c>
      <c r="C528" s="51" t="s">
        <v>384</v>
      </c>
      <c r="D528" s="331">
        <v>1</v>
      </c>
      <c r="E528" s="51">
        <v>171</v>
      </c>
      <c r="F528" s="47">
        <v>50</v>
      </c>
      <c r="G528" s="47">
        <v>50</v>
      </c>
      <c r="H528" s="51" t="s">
        <v>1693</v>
      </c>
      <c r="I528" s="51" t="s">
        <v>44</v>
      </c>
      <c r="J528" s="51" t="s">
        <v>44</v>
      </c>
      <c r="K528" s="51" t="s">
        <v>44</v>
      </c>
      <c r="L528" s="51" t="s">
        <v>44</v>
      </c>
      <c r="M528" s="51">
        <v>50</v>
      </c>
      <c r="N528" s="51" t="s">
        <v>1693</v>
      </c>
      <c r="O528" s="51"/>
    </row>
    <row r="529" customHeight="1" spans="1:15">
      <c r="A529" s="58">
        <v>2</v>
      </c>
      <c r="B529" s="51" t="s">
        <v>1142</v>
      </c>
      <c r="C529" s="51" t="s">
        <v>384</v>
      </c>
      <c r="D529" s="58">
        <v>1</v>
      </c>
      <c r="E529" s="47">
        <v>400</v>
      </c>
      <c r="F529" s="47">
        <v>400</v>
      </c>
      <c r="G529" s="47">
        <v>0</v>
      </c>
      <c r="H529" s="51" t="s">
        <v>44</v>
      </c>
      <c r="I529" s="51" t="s">
        <v>44</v>
      </c>
      <c r="J529" s="51" t="s">
        <v>44</v>
      </c>
      <c r="K529" s="51" t="s">
        <v>44</v>
      </c>
      <c r="L529" s="51" t="s">
        <v>44</v>
      </c>
      <c r="M529" s="51" t="s">
        <v>44</v>
      </c>
      <c r="N529" s="51" t="s">
        <v>44</v>
      </c>
      <c r="O529" s="51" t="s">
        <v>1694</v>
      </c>
    </row>
    <row r="530" customHeight="1" spans="1:15">
      <c r="A530" s="337" t="s">
        <v>699</v>
      </c>
      <c r="B530" s="337" t="s">
        <v>14</v>
      </c>
      <c r="C530" s="51"/>
      <c r="D530" s="58"/>
      <c r="E530" s="337">
        <f t="shared" ref="E530:G530" si="121">E531+E536</f>
        <v>391.1</v>
      </c>
      <c r="F530" s="337">
        <f t="shared" si="121"/>
        <v>366.93</v>
      </c>
      <c r="G530" s="337">
        <f t="shared" si="121"/>
        <v>47.76</v>
      </c>
      <c r="H530" s="51"/>
      <c r="I530" s="51"/>
      <c r="J530" s="51"/>
      <c r="K530" s="51"/>
      <c r="L530" s="51"/>
      <c r="M530" s="51"/>
      <c r="N530" s="51"/>
      <c r="O530" s="51"/>
    </row>
    <row r="531" customHeight="1" spans="1:15">
      <c r="A531" s="312"/>
      <c r="B531" s="337" t="s">
        <v>22</v>
      </c>
      <c r="C531" s="51"/>
      <c r="D531" s="58"/>
      <c r="E531" s="337">
        <f>SUM(E532:E535)</f>
        <v>200</v>
      </c>
      <c r="F531" s="337">
        <f>SUM(F532:F535)</f>
        <v>200</v>
      </c>
      <c r="G531" s="337">
        <f>SUM(G532:G535)</f>
        <v>0</v>
      </c>
      <c r="H531" s="51"/>
      <c r="I531" s="51"/>
      <c r="J531" s="51"/>
      <c r="K531" s="51"/>
      <c r="L531" s="51"/>
      <c r="M531" s="51"/>
      <c r="N531" s="51"/>
      <c r="O531" s="51"/>
    </row>
    <row r="532" customHeight="1" spans="1:15">
      <c r="A532" s="58">
        <v>1</v>
      </c>
      <c r="B532" s="51" t="s">
        <v>1695</v>
      </c>
      <c r="C532" s="51" t="s">
        <v>384</v>
      </c>
      <c r="D532" s="58">
        <v>1</v>
      </c>
      <c r="E532" s="47">
        <v>82</v>
      </c>
      <c r="F532" s="47">
        <v>82</v>
      </c>
      <c r="G532" s="47">
        <v>0</v>
      </c>
      <c r="H532" s="51" t="s">
        <v>44</v>
      </c>
      <c r="I532" s="51" t="s">
        <v>44</v>
      </c>
      <c r="J532" s="51" t="s">
        <v>44</v>
      </c>
      <c r="K532" s="51" t="s">
        <v>44</v>
      </c>
      <c r="L532" s="51" t="s">
        <v>44</v>
      </c>
      <c r="M532" s="51" t="s">
        <v>44</v>
      </c>
      <c r="N532" s="51" t="s">
        <v>44</v>
      </c>
      <c r="O532" s="51" t="s">
        <v>1696</v>
      </c>
    </row>
    <row r="533" customHeight="1" spans="1:15">
      <c r="A533" s="58">
        <v>2</v>
      </c>
      <c r="B533" s="51" t="s">
        <v>1697</v>
      </c>
      <c r="C533" s="51" t="s">
        <v>384</v>
      </c>
      <c r="D533" s="58">
        <v>1</v>
      </c>
      <c r="E533" s="47">
        <v>12</v>
      </c>
      <c r="F533" s="48">
        <v>12</v>
      </c>
      <c r="G533" s="48">
        <v>0</v>
      </c>
      <c r="H533" s="51" t="s">
        <v>44</v>
      </c>
      <c r="I533" s="51" t="s">
        <v>44</v>
      </c>
      <c r="J533" s="51" t="s">
        <v>44</v>
      </c>
      <c r="K533" s="51" t="s">
        <v>44</v>
      </c>
      <c r="L533" s="51" t="s">
        <v>44</v>
      </c>
      <c r="M533" s="51" t="s">
        <v>44</v>
      </c>
      <c r="N533" s="51" t="s">
        <v>44</v>
      </c>
      <c r="O533" s="51" t="s">
        <v>1694</v>
      </c>
    </row>
    <row r="534" customHeight="1" spans="1:15">
      <c r="A534" s="58">
        <v>3</v>
      </c>
      <c r="B534" s="51" t="s">
        <v>1698</v>
      </c>
      <c r="C534" s="51" t="s">
        <v>384</v>
      </c>
      <c r="D534" s="58">
        <v>1</v>
      </c>
      <c r="E534" s="48">
        <v>88</v>
      </c>
      <c r="F534" s="48">
        <v>88</v>
      </c>
      <c r="G534" s="48">
        <v>0</v>
      </c>
      <c r="H534" s="51" t="s">
        <v>44</v>
      </c>
      <c r="I534" s="51" t="s">
        <v>44</v>
      </c>
      <c r="J534" s="51" t="s">
        <v>44</v>
      </c>
      <c r="K534" s="51" t="s">
        <v>44</v>
      </c>
      <c r="L534" s="51" t="s">
        <v>44</v>
      </c>
      <c r="M534" s="51" t="s">
        <v>44</v>
      </c>
      <c r="N534" s="51" t="s">
        <v>44</v>
      </c>
      <c r="O534" s="51" t="s">
        <v>1696</v>
      </c>
    </row>
    <row r="535" customHeight="1" spans="1:15">
      <c r="A535" s="58">
        <v>4</v>
      </c>
      <c r="B535" s="51" t="s">
        <v>1699</v>
      </c>
      <c r="C535" s="51" t="s">
        <v>384</v>
      </c>
      <c r="D535" s="58">
        <v>1</v>
      </c>
      <c r="E535" s="48">
        <v>18</v>
      </c>
      <c r="F535" s="48">
        <v>18</v>
      </c>
      <c r="G535" s="48">
        <v>0</v>
      </c>
      <c r="H535" s="51" t="s">
        <v>44</v>
      </c>
      <c r="I535" s="51" t="s">
        <v>44</v>
      </c>
      <c r="J535" s="51" t="s">
        <v>44</v>
      </c>
      <c r="K535" s="51" t="s">
        <v>44</v>
      </c>
      <c r="L535" s="51" t="s">
        <v>44</v>
      </c>
      <c r="M535" s="51" t="s">
        <v>44</v>
      </c>
      <c r="N535" s="51" t="s">
        <v>44</v>
      </c>
      <c r="O535" s="51" t="s">
        <v>1696</v>
      </c>
    </row>
    <row r="536" customHeight="1" spans="1:15">
      <c r="A536" s="312"/>
      <c r="B536" s="337" t="s">
        <v>23</v>
      </c>
      <c r="C536" s="51"/>
      <c r="D536" s="58"/>
      <c r="E536" s="337">
        <f t="shared" ref="E536:G536" si="122">SUM(E537:E540)</f>
        <v>191.1</v>
      </c>
      <c r="F536" s="337">
        <f t="shared" si="122"/>
        <v>166.93</v>
      </c>
      <c r="G536" s="337">
        <f t="shared" si="122"/>
        <v>47.76</v>
      </c>
      <c r="H536" s="51"/>
      <c r="I536" s="51"/>
      <c r="J536" s="51"/>
      <c r="K536" s="51"/>
      <c r="L536" s="51"/>
      <c r="M536" s="51"/>
      <c r="N536" s="51"/>
      <c r="O536" s="51"/>
    </row>
    <row r="537" customHeight="1" spans="1:15">
      <c r="A537" s="58">
        <v>1</v>
      </c>
      <c r="B537" s="51" t="s">
        <v>1695</v>
      </c>
      <c r="C537" s="51" t="s">
        <v>384</v>
      </c>
      <c r="D537" s="58">
        <v>1</v>
      </c>
      <c r="E537" s="47">
        <v>81.5</v>
      </c>
      <c r="F537" s="47">
        <v>61.13</v>
      </c>
      <c r="G537" s="47">
        <v>20.37</v>
      </c>
      <c r="H537" s="51" t="s">
        <v>1700</v>
      </c>
      <c r="I537" s="51">
        <v>6.79</v>
      </c>
      <c r="J537" s="51" t="s">
        <v>1701</v>
      </c>
      <c r="K537" s="51">
        <v>6.79</v>
      </c>
      <c r="L537" s="51" t="s">
        <v>1701</v>
      </c>
      <c r="M537" s="51">
        <v>6.79</v>
      </c>
      <c r="N537" s="51" t="s">
        <v>1701</v>
      </c>
      <c r="O537" s="51" t="s">
        <v>1702</v>
      </c>
    </row>
    <row r="538" customHeight="1" spans="1:15">
      <c r="A538" s="58">
        <v>2</v>
      </c>
      <c r="B538" s="51" t="s">
        <v>1697</v>
      </c>
      <c r="C538" s="51" t="s">
        <v>384</v>
      </c>
      <c r="D538" s="58">
        <v>1</v>
      </c>
      <c r="E538" s="51">
        <v>7.6</v>
      </c>
      <c r="F538" s="51">
        <v>3.8</v>
      </c>
      <c r="G538" s="51">
        <v>1.89</v>
      </c>
      <c r="H538" s="51" t="s">
        <v>1703</v>
      </c>
      <c r="I538" s="51">
        <v>0.63</v>
      </c>
      <c r="J538" s="51" t="s">
        <v>1704</v>
      </c>
      <c r="K538" s="51">
        <v>0.63</v>
      </c>
      <c r="L538" s="51" t="s">
        <v>1704</v>
      </c>
      <c r="M538" s="51">
        <v>0.63</v>
      </c>
      <c r="N538" s="51" t="s">
        <v>1704</v>
      </c>
      <c r="O538" s="339"/>
    </row>
    <row r="539" customHeight="1" spans="1:15">
      <c r="A539" s="58">
        <v>3</v>
      </c>
      <c r="B539" s="51" t="s">
        <v>1698</v>
      </c>
      <c r="C539" s="51" t="s">
        <v>384</v>
      </c>
      <c r="D539" s="58">
        <v>1</v>
      </c>
      <c r="E539" s="51">
        <v>88</v>
      </c>
      <c r="F539" s="51">
        <v>88</v>
      </c>
      <c r="G539" s="51">
        <v>22</v>
      </c>
      <c r="H539" s="51" t="s">
        <v>1705</v>
      </c>
      <c r="I539" s="51">
        <v>7.3</v>
      </c>
      <c r="J539" s="51" t="s">
        <v>1706</v>
      </c>
      <c r="K539" s="51">
        <v>7.3</v>
      </c>
      <c r="L539" s="51" t="s">
        <v>1706</v>
      </c>
      <c r="M539" s="51">
        <v>7.3</v>
      </c>
      <c r="N539" s="51" t="s">
        <v>1706</v>
      </c>
      <c r="O539" s="339"/>
    </row>
    <row r="540" customHeight="1" spans="1:15">
      <c r="A540" s="58">
        <v>4</v>
      </c>
      <c r="B540" s="51" t="s">
        <v>1699</v>
      </c>
      <c r="C540" s="51" t="s">
        <v>384</v>
      </c>
      <c r="D540" s="58">
        <v>1</v>
      </c>
      <c r="E540" s="51">
        <v>14</v>
      </c>
      <c r="F540" s="51">
        <v>14</v>
      </c>
      <c r="G540" s="51">
        <v>3.5</v>
      </c>
      <c r="H540" s="51" t="s">
        <v>1707</v>
      </c>
      <c r="I540" s="51">
        <v>1.16</v>
      </c>
      <c r="J540" s="51" t="s">
        <v>1708</v>
      </c>
      <c r="K540" s="51">
        <v>1.16</v>
      </c>
      <c r="L540" s="51" t="s">
        <v>1708</v>
      </c>
      <c r="M540" s="51">
        <v>1.16</v>
      </c>
      <c r="N540" s="51" t="s">
        <v>1708</v>
      </c>
      <c r="O540" s="339"/>
    </row>
    <row r="541" customHeight="1" spans="1:15">
      <c r="A541" s="337" t="s">
        <v>1029</v>
      </c>
      <c r="B541" s="337" t="s">
        <v>1212</v>
      </c>
      <c r="C541" s="51"/>
      <c r="D541" s="58"/>
      <c r="E541" s="337">
        <f t="shared" ref="E541:G541" si="123">E542+E551</f>
        <v>5437.99958</v>
      </c>
      <c r="F541" s="337">
        <f t="shared" si="123"/>
        <v>5274.238</v>
      </c>
      <c r="G541" s="337">
        <f t="shared" si="123"/>
        <v>50.1</v>
      </c>
      <c r="H541" s="51"/>
      <c r="I541" s="51"/>
      <c r="J541" s="51"/>
      <c r="K541" s="51"/>
      <c r="L541" s="51"/>
      <c r="M541" s="51"/>
      <c r="N541" s="51"/>
      <c r="O541" s="51"/>
    </row>
    <row r="542" customHeight="1" spans="1:15">
      <c r="A542" s="312"/>
      <c r="B542" s="337" t="s">
        <v>22</v>
      </c>
      <c r="C542" s="51"/>
      <c r="D542" s="58"/>
      <c r="E542" s="337">
        <f t="shared" ref="E542:G542" si="124">SUM(E543:E550)</f>
        <v>5173.37</v>
      </c>
      <c r="F542" s="337">
        <f t="shared" si="124"/>
        <v>5123.37</v>
      </c>
      <c r="G542" s="337">
        <f t="shared" si="124"/>
        <v>0</v>
      </c>
      <c r="H542" s="51"/>
      <c r="I542" s="51"/>
      <c r="J542" s="51"/>
      <c r="K542" s="51"/>
      <c r="L542" s="51"/>
      <c r="M542" s="51"/>
      <c r="N542" s="51"/>
      <c r="O542" s="51"/>
    </row>
    <row r="543" customHeight="1" spans="1:15">
      <c r="A543" s="58">
        <v>1</v>
      </c>
      <c r="B543" s="51" t="s">
        <v>1709</v>
      </c>
      <c r="C543" s="51" t="s">
        <v>384</v>
      </c>
      <c r="D543" s="58">
        <v>1</v>
      </c>
      <c r="E543" s="47">
        <v>13.37</v>
      </c>
      <c r="F543" s="47">
        <v>13.37</v>
      </c>
      <c r="G543" s="47">
        <v>0</v>
      </c>
      <c r="H543" s="51" t="s">
        <v>44</v>
      </c>
      <c r="I543" s="51" t="s">
        <v>44</v>
      </c>
      <c r="J543" s="51" t="s">
        <v>44</v>
      </c>
      <c r="K543" s="51" t="s">
        <v>44</v>
      </c>
      <c r="L543" s="51" t="s">
        <v>44</v>
      </c>
      <c r="M543" s="51" t="s">
        <v>44</v>
      </c>
      <c r="N543" s="51" t="s">
        <v>44</v>
      </c>
      <c r="O543" s="51" t="s">
        <v>1710</v>
      </c>
    </row>
    <row r="544" customHeight="1" spans="1:15">
      <c r="A544" s="58">
        <v>2</v>
      </c>
      <c r="B544" s="51" t="s">
        <v>1711</v>
      </c>
      <c r="C544" s="51" t="s">
        <v>384</v>
      </c>
      <c r="D544" s="58">
        <v>1</v>
      </c>
      <c r="E544" s="47">
        <v>75</v>
      </c>
      <c r="F544" s="47">
        <v>25</v>
      </c>
      <c r="G544" s="47">
        <v>0</v>
      </c>
      <c r="H544" s="51" t="s">
        <v>44</v>
      </c>
      <c r="I544" s="51" t="s">
        <v>44</v>
      </c>
      <c r="J544" s="51" t="s">
        <v>44</v>
      </c>
      <c r="K544" s="51" t="s">
        <v>44</v>
      </c>
      <c r="L544" s="51" t="s">
        <v>44</v>
      </c>
      <c r="M544" s="51" t="s">
        <v>44</v>
      </c>
      <c r="N544" s="51" t="s">
        <v>44</v>
      </c>
      <c r="O544" s="51" t="s">
        <v>1712</v>
      </c>
    </row>
    <row r="545" customHeight="1" spans="1:15">
      <c r="A545" s="58">
        <v>3</v>
      </c>
      <c r="B545" s="48" t="s">
        <v>1713</v>
      </c>
      <c r="C545" s="51" t="s">
        <v>384</v>
      </c>
      <c r="D545" s="58">
        <v>1</v>
      </c>
      <c r="E545" s="51">
        <v>200</v>
      </c>
      <c r="F545" s="51">
        <v>200</v>
      </c>
      <c r="G545" s="51">
        <v>0</v>
      </c>
      <c r="H545" s="51" t="s">
        <v>44</v>
      </c>
      <c r="I545" s="51" t="s">
        <v>44</v>
      </c>
      <c r="J545" s="51" t="s">
        <v>44</v>
      </c>
      <c r="K545" s="51" t="s">
        <v>44</v>
      </c>
      <c r="L545" s="51" t="s">
        <v>44</v>
      </c>
      <c r="M545" s="51" t="s">
        <v>44</v>
      </c>
      <c r="N545" s="51" t="s">
        <v>44</v>
      </c>
      <c r="O545" s="339" t="s">
        <v>1714</v>
      </c>
    </row>
    <row r="546" customHeight="1" spans="1:15">
      <c r="A546" s="58">
        <v>4</v>
      </c>
      <c r="B546" s="51" t="s">
        <v>1715</v>
      </c>
      <c r="C546" s="51" t="s">
        <v>384</v>
      </c>
      <c r="D546" s="58">
        <v>1</v>
      </c>
      <c r="E546" s="51">
        <v>4500</v>
      </c>
      <c r="F546" s="51">
        <v>4500</v>
      </c>
      <c r="G546" s="51">
        <v>0</v>
      </c>
      <c r="H546" s="51" t="s">
        <v>44</v>
      </c>
      <c r="I546" s="51" t="s">
        <v>44</v>
      </c>
      <c r="J546" s="51" t="s">
        <v>44</v>
      </c>
      <c r="K546" s="51" t="s">
        <v>44</v>
      </c>
      <c r="L546" s="51" t="s">
        <v>44</v>
      </c>
      <c r="M546" s="51" t="s">
        <v>44</v>
      </c>
      <c r="N546" s="51" t="s">
        <v>44</v>
      </c>
      <c r="O546" s="51"/>
    </row>
    <row r="547" customHeight="1" spans="1:15">
      <c r="A547" s="58">
        <v>5</v>
      </c>
      <c r="B547" s="51" t="s">
        <v>1716</v>
      </c>
      <c r="C547" s="51" t="s">
        <v>384</v>
      </c>
      <c r="D547" s="58">
        <v>1</v>
      </c>
      <c r="E547" s="263">
        <v>270</v>
      </c>
      <c r="F547" s="263">
        <v>270</v>
      </c>
      <c r="G547" s="51">
        <v>0</v>
      </c>
      <c r="H547" s="51" t="s">
        <v>44</v>
      </c>
      <c r="I547" s="51" t="s">
        <v>44</v>
      </c>
      <c r="J547" s="51" t="s">
        <v>44</v>
      </c>
      <c r="K547" s="51" t="s">
        <v>44</v>
      </c>
      <c r="L547" s="51" t="s">
        <v>44</v>
      </c>
      <c r="M547" s="51" t="s">
        <v>44</v>
      </c>
      <c r="N547" s="51" t="s">
        <v>44</v>
      </c>
      <c r="O547" s="51"/>
    </row>
    <row r="548" customHeight="1" spans="1:15">
      <c r="A548" s="58">
        <v>6</v>
      </c>
      <c r="B548" s="169" t="s">
        <v>1717</v>
      </c>
      <c r="C548" s="51" t="s">
        <v>384</v>
      </c>
      <c r="D548" s="58">
        <v>1</v>
      </c>
      <c r="E548" s="169">
        <v>55</v>
      </c>
      <c r="F548" s="169">
        <v>55</v>
      </c>
      <c r="G548" s="188">
        <v>0</v>
      </c>
      <c r="H548" s="188" t="s">
        <v>44</v>
      </c>
      <c r="I548" s="188" t="s">
        <v>44</v>
      </c>
      <c r="J548" s="188" t="s">
        <v>44</v>
      </c>
      <c r="K548" s="188" t="s">
        <v>44</v>
      </c>
      <c r="L548" s="188" t="s">
        <v>44</v>
      </c>
      <c r="M548" s="188" t="s">
        <v>44</v>
      </c>
      <c r="N548" s="188" t="s">
        <v>44</v>
      </c>
      <c r="O548" s="51" t="s">
        <v>866</v>
      </c>
    </row>
    <row r="549" customHeight="1" spans="1:15">
      <c r="A549" s="58">
        <v>7</v>
      </c>
      <c r="B549" s="169" t="s">
        <v>1718</v>
      </c>
      <c r="C549" s="51" t="s">
        <v>384</v>
      </c>
      <c r="D549" s="58">
        <v>1</v>
      </c>
      <c r="E549" s="169">
        <v>42</v>
      </c>
      <c r="F549" s="169">
        <v>42</v>
      </c>
      <c r="G549" s="188">
        <v>0</v>
      </c>
      <c r="H549" s="188" t="s">
        <v>854</v>
      </c>
      <c r="I549" s="188" t="s">
        <v>44</v>
      </c>
      <c r="J549" s="188" t="s">
        <v>844</v>
      </c>
      <c r="K549" s="188" t="s">
        <v>44</v>
      </c>
      <c r="L549" s="188" t="s">
        <v>864</v>
      </c>
      <c r="M549" s="188" t="s">
        <v>44</v>
      </c>
      <c r="N549" s="188" t="s">
        <v>854</v>
      </c>
      <c r="O549" s="51"/>
    </row>
    <row r="550" customHeight="1" spans="1:15">
      <c r="A550" s="58">
        <v>8</v>
      </c>
      <c r="B550" s="169" t="s">
        <v>1719</v>
      </c>
      <c r="C550" s="51" t="s">
        <v>384</v>
      </c>
      <c r="D550" s="58">
        <v>1</v>
      </c>
      <c r="E550" s="169">
        <v>18</v>
      </c>
      <c r="F550" s="169">
        <v>18</v>
      </c>
      <c r="G550" s="188">
        <v>0</v>
      </c>
      <c r="H550" s="188" t="s">
        <v>854</v>
      </c>
      <c r="I550" s="188" t="s">
        <v>44</v>
      </c>
      <c r="J550" s="188" t="s">
        <v>844</v>
      </c>
      <c r="K550" s="188" t="s">
        <v>44</v>
      </c>
      <c r="L550" s="188" t="s">
        <v>864</v>
      </c>
      <c r="M550" s="188" t="s">
        <v>44</v>
      </c>
      <c r="N550" s="188" t="s">
        <v>854</v>
      </c>
      <c r="O550" s="51"/>
    </row>
    <row r="551" customHeight="1" spans="1:15">
      <c r="A551" s="312"/>
      <c r="B551" s="337" t="s">
        <v>23</v>
      </c>
      <c r="C551" s="51"/>
      <c r="D551" s="58"/>
      <c r="E551" s="337">
        <f t="shared" ref="E551:G551" si="125">SUM(E552:E561)</f>
        <v>264.62958</v>
      </c>
      <c r="F551" s="337">
        <f t="shared" si="125"/>
        <v>150.868</v>
      </c>
      <c r="G551" s="337">
        <f t="shared" si="125"/>
        <v>50.1</v>
      </c>
      <c r="H551" s="51"/>
      <c r="I551" s="51"/>
      <c r="J551" s="51"/>
      <c r="K551" s="51"/>
      <c r="L551" s="51"/>
      <c r="M551" s="51"/>
      <c r="N551" s="51"/>
      <c r="O551" s="51"/>
    </row>
    <row r="552" customHeight="1" spans="1:15">
      <c r="A552" s="58">
        <v>1</v>
      </c>
      <c r="B552" s="51" t="s">
        <v>1720</v>
      </c>
      <c r="C552" s="51" t="s">
        <v>384</v>
      </c>
      <c r="D552" s="58">
        <v>1</v>
      </c>
      <c r="E552" s="47">
        <v>104</v>
      </c>
      <c r="F552" s="47">
        <v>50</v>
      </c>
      <c r="G552" s="47">
        <v>0</v>
      </c>
      <c r="H552" s="51" t="s">
        <v>44</v>
      </c>
      <c r="I552" s="51" t="s">
        <v>44</v>
      </c>
      <c r="J552" s="51" t="s">
        <v>44</v>
      </c>
      <c r="K552" s="51" t="s">
        <v>44</v>
      </c>
      <c r="L552" s="51" t="s">
        <v>44</v>
      </c>
      <c r="M552" s="51" t="s">
        <v>44</v>
      </c>
      <c r="N552" s="51" t="s">
        <v>44</v>
      </c>
      <c r="O552" s="51"/>
    </row>
    <row r="553" customHeight="1" spans="1:15">
      <c r="A553" s="58">
        <v>2</v>
      </c>
      <c r="B553" s="51" t="s">
        <v>1721</v>
      </c>
      <c r="C553" s="51" t="s">
        <v>384</v>
      </c>
      <c r="D553" s="331">
        <v>1</v>
      </c>
      <c r="E553" s="51">
        <v>26</v>
      </c>
      <c r="F553" s="47">
        <v>26</v>
      </c>
      <c r="G553" s="47">
        <v>26</v>
      </c>
      <c r="H553" s="51" t="s">
        <v>1722</v>
      </c>
      <c r="I553" s="51" t="s">
        <v>44</v>
      </c>
      <c r="J553" s="51" t="s">
        <v>44</v>
      </c>
      <c r="K553" s="51" t="s">
        <v>44</v>
      </c>
      <c r="L553" s="51" t="s">
        <v>44</v>
      </c>
      <c r="M553" s="47">
        <v>26</v>
      </c>
      <c r="N553" s="51" t="s">
        <v>1722</v>
      </c>
      <c r="O553" s="51"/>
    </row>
    <row r="554" customHeight="1" spans="1:15">
      <c r="A554" s="58">
        <v>3</v>
      </c>
      <c r="B554" s="48" t="s">
        <v>1723</v>
      </c>
      <c r="C554" s="51" t="s">
        <v>384</v>
      </c>
      <c r="D554" s="58">
        <v>1</v>
      </c>
      <c r="E554" s="51">
        <v>72</v>
      </c>
      <c r="F554" s="51">
        <v>33.6</v>
      </c>
      <c r="G554" s="47">
        <v>8.4</v>
      </c>
      <c r="H554" s="51" t="s">
        <v>1642</v>
      </c>
      <c r="I554" s="51">
        <v>2.8</v>
      </c>
      <c r="J554" s="51" t="s">
        <v>1724</v>
      </c>
      <c r="K554" s="51">
        <v>2.8</v>
      </c>
      <c r="L554" s="51" t="s">
        <v>1724</v>
      </c>
      <c r="M554" s="51">
        <v>2.8</v>
      </c>
      <c r="N554" s="51" t="s">
        <v>1724</v>
      </c>
      <c r="O554" s="51"/>
    </row>
    <row r="555" customHeight="1" spans="1:15">
      <c r="A555" s="58">
        <v>4</v>
      </c>
      <c r="B555" s="169" t="s">
        <v>1725</v>
      </c>
      <c r="C555" s="169" t="s">
        <v>384</v>
      </c>
      <c r="D555" s="338">
        <v>1</v>
      </c>
      <c r="E555" s="169">
        <v>15</v>
      </c>
      <c r="F555" s="169">
        <v>15</v>
      </c>
      <c r="G555" s="169">
        <v>15</v>
      </c>
      <c r="H555" s="51" t="s">
        <v>1722</v>
      </c>
      <c r="I555" s="51" t="s">
        <v>44</v>
      </c>
      <c r="J555" s="51" t="s">
        <v>44</v>
      </c>
      <c r="K555" s="51" t="s">
        <v>44</v>
      </c>
      <c r="L555" s="51" t="s">
        <v>44</v>
      </c>
      <c r="M555" s="169">
        <v>15</v>
      </c>
      <c r="N555" s="51" t="s">
        <v>1722</v>
      </c>
      <c r="O555" s="51"/>
    </row>
    <row r="556" customHeight="1" spans="1:15">
      <c r="A556" s="58">
        <v>5</v>
      </c>
      <c r="B556" s="51" t="s">
        <v>1709</v>
      </c>
      <c r="C556" s="51" t="s">
        <v>384</v>
      </c>
      <c r="D556" s="58">
        <v>1</v>
      </c>
      <c r="E556" s="47">
        <v>13.37</v>
      </c>
      <c r="F556" s="47">
        <v>13.37</v>
      </c>
      <c r="G556" s="47">
        <v>0</v>
      </c>
      <c r="H556" s="51" t="s">
        <v>44</v>
      </c>
      <c r="I556" s="51" t="s">
        <v>44</v>
      </c>
      <c r="J556" s="51" t="s">
        <v>44</v>
      </c>
      <c r="K556" s="51" t="s">
        <v>44</v>
      </c>
      <c r="L556" s="51" t="s">
        <v>44</v>
      </c>
      <c r="M556" s="51" t="s">
        <v>44</v>
      </c>
      <c r="N556" s="51" t="s">
        <v>44</v>
      </c>
      <c r="O556" s="51" t="s">
        <v>1726</v>
      </c>
    </row>
    <row r="557" customHeight="1" spans="1:15">
      <c r="A557" s="58">
        <v>6</v>
      </c>
      <c r="B557" s="48" t="s">
        <v>1677</v>
      </c>
      <c r="C557" s="51" t="s">
        <v>384</v>
      </c>
      <c r="D557" s="58">
        <v>1</v>
      </c>
      <c r="E557" s="51">
        <v>8.976</v>
      </c>
      <c r="F557" s="51">
        <v>3.536</v>
      </c>
      <c r="G557" s="51">
        <v>0</v>
      </c>
      <c r="H557" s="51" t="s">
        <v>44</v>
      </c>
      <c r="I557" s="51" t="s">
        <v>44</v>
      </c>
      <c r="J557" s="51" t="s">
        <v>44</v>
      </c>
      <c r="K557" s="51" t="s">
        <v>44</v>
      </c>
      <c r="L557" s="51" t="s">
        <v>44</v>
      </c>
      <c r="M557" s="51" t="s">
        <v>44</v>
      </c>
      <c r="N557" s="51" t="s">
        <v>44</v>
      </c>
      <c r="O557" s="339" t="s">
        <v>1727</v>
      </c>
    </row>
    <row r="558" customHeight="1" spans="1:15">
      <c r="A558" s="58">
        <v>7</v>
      </c>
      <c r="B558" s="294" t="s">
        <v>1728</v>
      </c>
      <c r="C558" s="169" t="s">
        <v>384</v>
      </c>
      <c r="D558" s="58">
        <v>1</v>
      </c>
      <c r="E558" s="169">
        <v>7.25958</v>
      </c>
      <c r="F558" s="169">
        <v>2.42</v>
      </c>
      <c r="G558" s="169">
        <v>0</v>
      </c>
      <c r="H558" s="51" t="s">
        <v>44</v>
      </c>
      <c r="I558" s="51" t="s">
        <v>44</v>
      </c>
      <c r="J558" s="51" t="s">
        <v>44</v>
      </c>
      <c r="K558" s="51" t="s">
        <v>44</v>
      </c>
      <c r="L558" s="51" t="s">
        <v>44</v>
      </c>
      <c r="M558" s="51" t="s">
        <v>44</v>
      </c>
      <c r="N558" s="51" t="s">
        <v>44</v>
      </c>
      <c r="O558" s="51" t="s">
        <v>866</v>
      </c>
    </row>
    <row r="559" customHeight="1" spans="1:15">
      <c r="A559" s="58">
        <v>8</v>
      </c>
      <c r="B559" s="294" t="s">
        <v>1729</v>
      </c>
      <c r="C559" s="169" t="s">
        <v>384</v>
      </c>
      <c r="D559" s="58">
        <v>1</v>
      </c>
      <c r="E559" s="169">
        <v>9</v>
      </c>
      <c r="F559" s="169">
        <v>3</v>
      </c>
      <c r="G559" s="169">
        <v>0</v>
      </c>
      <c r="H559" s="51" t="s">
        <v>44</v>
      </c>
      <c r="I559" s="51" t="s">
        <v>44</v>
      </c>
      <c r="J559" s="51" t="s">
        <v>44</v>
      </c>
      <c r="K559" s="51" t="s">
        <v>44</v>
      </c>
      <c r="L559" s="51" t="s">
        <v>44</v>
      </c>
      <c r="M559" s="51" t="s">
        <v>44</v>
      </c>
      <c r="N559" s="51" t="s">
        <v>44</v>
      </c>
      <c r="O559" s="51" t="s">
        <v>866</v>
      </c>
    </row>
    <row r="560" customHeight="1" spans="1:15">
      <c r="A560" s="58">
        <v>9</v>
      </c>
      <c r="B560" s="294" t="s">
        <v>1730</v>
      </c>
      <c r="C560" s="169" t="s">
        <v>384</v>
      </c>
      <c r="D560" s="58">
        <v>1</v>
      </c>
      <c r="E560" s="169">
        <v>3.42</v>
      </c>
      <c r="F560" s="169">
        <v>1.14</v>
      </c>
      <c r="G560" s="169">
        <v>0</v>
      </c>
      <c r="H560" s="51" t="s">
        <v>44</v>
      </c>
      <c r="I560" s="51" t="s">
        <v>44</v>
      </c>
      <c r="J560" s="51" t="s">
        <v>44</v>
      </c>
      <c r="K560" s="51" t="s">
        <v>44</v>
      </c>
      <c r="L560" s="51" t="s">
        <v>44</v>
      </c>
      <c r="M560" s="51" t="s">
        <v>44</v>
      </c>
      <c r="N560" s="51" t="s">
        <v>44</v>
      </c>
      <c r="O560" s="51" t="s">
        <v>866</v>
      </c>
    </row>
    <row r="561" customHeight="1" spans="1:15">
      <c r="A561" s="58">
        <v>10</v>
      </c>
      <c r="B561" s="169" t="s">
        <v>1731</v>
      </c>
      <c r="C561" s="169" t="s">
        <v>384</v>
      </c>
      <c r="D561" s="58">
        <v>1</v>
      </c>
      <c r="E561" s="169">
        <v>5.604</v>
      </c>
      <c r="F561" s="169">
        <v>2.802</v>
      </c>
      <c r="G561" s="169">
        <v>0.7</v>
      </c>
      <c r="H561" s="51" t="s">
        <v>1732</v>
      </c>
      <c r="I561" s="51" t="s">
        <v>44</v>
      </c>
      <c r="J561" s="51" t="s">
        <v>44</v>
      </c>
      <c r="K561" s="51" t="s">
        <v>44</v>
      </c>
      <c r="L561" s="51" t="s">
        <v>44</v>
      </c>
      <c r="M561" s="169">
        <v>0.7</v>
      </c>
      <c r="N561" s="51" t="s">
        <v>1732</v>
      </c>
      <c r="O561" s="51"/>
    </row>
    <row r="562" customHeight="1" spans="1:15">
      <c r="A562" s="337" t="s">
        <v>1032</v>
      </c>
      <c r="B562" s="337" t="s">
        <v>1733</v>
      </c>
      <c r="C562" s="337"/>
      <c r="D562" s="337"/>
      <c r="E562" s="337">
        <f t="shared" ref="E562:G562" si="126">E563+E565+E567+E574</f>
        <v>3867.8</v>
      </c>
      <c r="F562" s="337">
        <f t="shared" si="126"/>
        <v>776.1</v>
      </c>
      <c r="G562" s="337">
        <f t="shared" si="126"/>
        <v>230</v>
      </c>
      <c r="H562" s="337"/>
      <c r="I562" s="337"/>
      <c r="J562" s="337"/>
      <c r="K562" s="337"/>
      <c r="L562" s="337"/>
      <c r="M562" s="337"/>
      <c r="N562" s="337"/>
      <c r="O562" s="337"/>
    </row>
    <row r="563" customHeight="1" spans="1:15">
      <c r="A563" s="336"/>
      <c r="B563" s="337" t="s">
        <v>1734</v>
      </c>
      <c r="C563" s="337"/>
      <c r="D563" s="336"/>
      <c r="E563" s="337">
        <f t="shared" ref="E563:G563" si="127">E564</f>
        <v>38</v>
      </c>
      <c r="F563" s="337">
        <f t="shared" si="127"/>
        <v>19</v>
      </c>
      <c r="G563" s="337">
        <f t="shared" si="127"/>
        <v>0</v>
      </c>
      <c r="H563" s="337"/>
      <c r="I563" s="337"/>
      <c r="J563" s="337"/>
      <c r="K563" s="337"/>
      <c r="L563" s="337"/>
      <c r="M563" s="337"/>
      <c r="N563" s="337"/>
      <c r="O563" s="337"/>
    </row>
    <row r="564" customHeight="1" spans="1:15">
      <c r="A564" s="58">
        <v>1</v>
      </c>
      <c r="B564" s="169" t="s">
        <v>1735</v>
      </c>
      <c r="C564" s="51" t="s">
        <v>384</v>
      </c>
      <c r="D564" s="58">
        <v>1</v>
      </c>
      <c r="E564" s="169">
        <v>38</v>
      </c>
      <c r="F564" s="169">
        <v>19</v>
      </c>
      <c r="G564" s="188">
        <v>0</v>
      </c>
      <c r="H564" s="188" t="s">
        <v>864</v>
      </c>
      <c r="I564" s="188" t="s">
        <v>44</v>
      </c>
      <c r="J564" s="188" t="s">
        <v>1691</v>
      </c>
      <c r="K564" s="188" t="s">
        <v>44</v>
      </c>
      <c r="L564" s="188" t="s">
        <v>844</v>
      </c>
      <c r="M564" s="188" t="s">
        <v>44</v>
      </c>
      <c r="N564" s="188" t="s">
        <v>864</v>
      </c>
      <c r="O564" s="51"/>
    </row>
    <row r="565" customHeight="1" spans="1:15">
      <c r="A565" s="336"/>
      <c r="B565" s="337" t="s">
        <v>1736</v>
      </c>
      <c r="C565" s="337"/>
      <c r="D565" s="336"/>
      <c r="E565" s="337">
        <f t="shared" ref="E565:G565" si="128">E566</f>
        <v>291</v>
      </c>
      <c r="F565" s="337">
        <f t="shared" si="128"/>
        <v>140</v>
      </c>
      <c r="G565" s="337">
        <f t="shared" si="128"/>
        <v>10</v>
      </c>
      <c r="H565" s="337"/>
      <c r="I565" s="337"/>
      <c r="J565" s="337"/>
      <c r="K565" s="337"/>
      <c r="L565" s="337"/>
      <c r="M565" s="337"/>
      <c r="N565" s="337"/>
      <c r="O565" s="337"/>
    </row>
    <row r="566" customHeight="1" spans="1:15">
      <c r="A566" s="58">
        <v>1</v>
      </c>
      <c r="B566" s="48" t="s">
        <v>1737</v>
      </c>
      <c r="C566" s="48" t="s">
        <v>384</v>
      </c>
      <c r="D566" s="58">
        <v>1</v>
      </c>
      <c r="E566" s="51">
        <v>291</v>
      </c>
      <c r="F566" s="51">
        <v>140</v>
      </c>
      <c r="G566" s="47">
        <v>10</v>
      </c>
      <c r="H566" s="51" t="s">
        <v>1738</v>
      </c>
      <c r="I566" s="51">
        <v>0</v>
      </c>
      <c r="J566" s="51" t="s">
        <v>697</v>
      </c>
      <c r="K566" s="51" t="s">
        <v>44</v>
      </c>
      <c r="L566" s="51" t="s">
        <v>1739</v>
      </c>
      <c r="M566" s="51">
        <v>10</v>
      </c>
      <c r="N566" s="51" t="s">
        <v>1738</v>
      </c>
      <c r="O566" s="51"/>
    </row>
    <row r="567" customHeight="1" spans="1:15">
      <c r="A567" s="336"/>
      <c r="B567" s="337" t="s">
        <v>1299</v>
      </c>
      <c r="C567" s="337"/>
      <c r="D567" s="336"/>
      <c r="E567" s="337">
        <f t="shared" ref="E567:G567" si="129">SUM(E568:E573)</f>
        <v>122.1</v>
      </c>
      <c r="F567" s="337">
        <f t="shared" si="129"/>
        <v>114.6</v>
      </c>
      <c r="G567" s="337">
        <f t="shared" si="129"/>
        <v>0</v>
      </c>
      <c r="H567" s="337"/>
      <c r="I567" s="337"/>
      <c r="J567" s="337"/>
      <c r="K567" s="337"/>
      <c r="L567" s="337"/>
      <c r="M567" s="337"/>
      <c r="N567" s="337"/>
      <c r="O567" s="337"/>
    </row>
    <row r="568" customHeight="1" spans="1:15">
      <c r="A568" s="58">
        <v>1</v>
      </c>
      <c r="B568" s="51" t="s">
        <v>1740</v>
      </c>
      <c r="C568" s="51" t="s">
        <v>384</v>
      </c>
      <c r="D568" s="58">
        <v>1</v>
      </c>
      <c r="E568" s="51">
        <v>15</v>
      </c>
      <c r="F568" s="51">
        <v>15</v>
      </c>
      <c r="G568" s="51">
        <v>0</v>
      </c>
      <c r="H568" s="51" t="s">
        <v>44</v>
      </c>
      <c r="I568" s="51" t="s">
        <v>44</v>
      </c>
      <c r="J568" s="51" t="s">
        <v>44</v>
      </c>
      <c r="K568" s="51" t="s">
        <v>44</v>
      </c>
      <c r="L568" s="51" t="s">
        <v>44</v>
      </c>
      <c r="M568" s="51" t="s">
        <v>44</v>
      </c>
      <c r="N568" s="51" t="s">
        <v>44</v>
      </c>
      <c r="O568" s="51" t="s">
        <v>1741</v>
      </c>
    </row>
    <row r="569" customHeight="1" spans="1:15">
      <c r="A569" s="58">
        <v>2</v>
      </c>
      <c r="B569" s="51" t="s">
        <v>1742</v>
      </c>
      <c r="C569" s="51" t="s">
        <v>384</v>
      </c>
      <c r="D569" s="58">
        <v>1</v>
      </c>
      <c r="E569" s="51">
        <v>0.6</v>
      </c>
      <c r="F569" s="51">
        <v>0.6</v>
      </c>
      <c r="G569" s="51">
        <v>0</v>
      </c>
      <c r="H569" s="51" t="s">
        <v>44</v>
      </c>
      <c r="I569" s="51" t="s">
        <v>44</v>
      </c>
      <c r="J569" s="51" t="s">
        <v>44</v>
      </c>
      <c r="K569" s="51" t="s">
        <v>44</v>
      </c>
      <c r="L569" s="51" t="s">
        <v>44</v>
      </c>
      <c r="M569" s="51" t="s">
        <v>44</v>
      </c>
      <c r="N569" s="51" t="s">
        <v>44</v>
      </c>
      <c r="O569" s="51" t="s">
        <v>1743</v>
      </c>
    </row>
    <row r="570" customHeight="1" spans="1:15">
      <c r="A570" s="58">
        <v>3</v>
      </c>
      <c r="B570" s="188" t="s">
        <v>1744</v>
      </c>
      <c r="C570" s="51" t="s">
        <v>87</v>
      </c>
      <c r="D570" s="58">
        <v>36</v>
      </c>
      <c r="E570" s="188">
        <v>40</v>
      </c>
      <c r="F570" s="188">
        <v>40</v>
      </c>
      <c r="G570" s="188">
        <v>0</v>
      </c>
      <c r="H570" s="188" t="s">
        <v>854</v>
      </c>
      <c r="I570" s="188" t="s">
        <v>44</v>
      </c>
      <c r="J570" s="188" t="s">
        <v>844</v>
      </c>
      <c r="K570" s="188" t="s">
        <v>44</v>
      </c>
      <c r="L570" s="188" t="s">
        <v>864</v>
      </c>
      <c r="M570" s="188" t="s">
        <v>44</v>
      </c>
      <c r="N570" s="188" t="s">
        <v>854</v>
      </c>
      <c r="O570" s="51"/>
    </row>
    <row r="571" customHeight="1" spans="1:15">
      <c r="A571" s="58">
        <v>4</v>
      </c>
      <c r="B571" s="169" t="s">
        <v>1745</v>
      </c>
      <c r="C571" s="51" t="s">
        <v>384</v>
      </c>
      <c r="D571" s="58">
        <v>1</v>
      </c>
      <c r="E571" s="169">
        <v>5.5</v>
      </c>
      <c r="F571" s="169">
        <v>5.5</v>
      </c>
      <c r="G571" s="188">
        <v>0</v>
      </c>
      <c r="H571" s="188" t="s">
        <v>44</v>
      </c>
      <c r="I571" s="188" t="s">
        <v>44</v>
      </c>
      <c r="J571" s="188" t="s">
        <v>44</v>
      </c>
      <c r="K571" s="188" t="s">
        <v>44</v>
      </c>
      <c r="L571" s="188" t="s">
        <v>44</v>
      </c>
      <c r="M571" s="188" t="s">
        <v>44</v>
      </c>
      <c r="N571" s="188" t="s">
        <v>44</v>
      </c>
      <c r="O571" s="51" t="s">
        <v>866</v>
      </c>
    </row>
    <row r="572" customHeight="1" spans="1:15">
      <c r="A572" s="58">
        <v>5</v>
      </c>
      <c r="B572" s="169" t="s">
        <v>1746</v>
      </c>
      <c r="C572" s="51" t="s">
        <v>384</v>
      </c>
      <c r="D572" s="58">
        <v>1</v>
      </c>
      <c r="E572" s="169">
        <v>15</v>
      </c>
      <c r="F572" s="169">
        <v>7.5</v>
      </c>
      <c r="G572" s="188">
        <v>0</v>
      </c>
      <c r="H572" s="188" t="s">
        <v>44</v>
      </c>
      <c r="I572" s="188" t="s">
        <v>44</v>
      </c>
      <c r="J572" s="188" t="s">
        <v>44</v>
      </c>
      <c r="K572" s="188" t="s">
        <v>44</v>
      </c>
      <c r="L572" s="188" t="s">
        <v>44</v>
      </c>
      <c r="M572" s="188" t="s">
        <v>44</v>
      </c>
      <c r="N572" s="188" t="s">
        <v>44</v>
      </c>
      <c r="O572" s="51" t="s">
        <v>1747</v>
      </c>
    </row>
    <row r="573" customHeight="1" spans="1:15">
      <c r="A573" s="58">
        <v>6</v>
      </c>
      <c r="B573" s="169" t="s">
        <v>1748</v>
      </c>
      <c r="C573" s="51" t="s">
        <v>384</v>
      </c>
      <c r="D573" s="58">
        <v>1</v>
      </c>
      <c r="E573" s="169">
        <v>46</v>
      </c>
      <c r="F573" s="169">
        <v>46</v>
      </c>
      <c r="G573" s="188">
        <v>0</v>
      </c>
      <c r="H573" s="188" t="s">
        <v>854</v>
      </c>
      <c r="I573" s="188" t="s">
        <v>44</v>
      </c>
      <c r="J573" s="188" t="s">
        <v>844</v>
      </c>
      <c r="K573" s="188" t="s">
        <v>44</v>
      </c>
      <c r="L573" s="188" t="s">
        <v>864</v>
      </c>
      <c r="M573" s="188" t="s">
        <v>44</v>
      </c>
      <c r="N573" s="188" t="s">
        <v>854</v>
      </c>
      <c r="O573" s="51"/>
    </row>
    <row r="574" customHeight="1" spans="1:15">
      <c r="A574" s="337"/>
      <c r="B574" s="337" t="s">
        <v>1278</v>
      </c>
      <c r="C574" s="337"/>
      <c r="D574" s="337"/>
      <c r="E574" s="337">
        <f t="shared" ref="E574:G574" si="130">SUM(E575:E580)</f>
        <v>3416.7</v>
      </c>
      <c r="F574" s="337">
        <f t="shared" si="130"/>
        <v>502.5</v>
      </c>
      <c r="G574" s="337">
        <f t="shared" si="130"/>
        <v>220</v>
      </c>
      <c r="H574" s="337"/>
      <c r="I574" s="337"/>
      <c r="J574" s="337"/>
      <c r="K574" s="337"/>
      <c r="L574" s="337"/>
      <c r="M574" s="337"/>
      <c r="N574" s="337"/>
      <c r="O574" s="337"/>
    </row>
    <row r="575" customHeight="1" spans="1:15">
      <c r="A575" s="58">
        <v>1</v>
      </c>
      <c r="B575" s="169" t="s">
        <v>1749</v>
      </c>
      <c r="C575" s="169" t="s">
        <v>384</v>
      </c>
      <c r="D575" s="338">
        <v>1</v>
      </c>
      <c r="E575" s="169">
        <v>60</v>
      </c>
      <c r="F575" s="169">
        <v>60</v>
      </c>
      <c r="G575" s="169">
        <v>60</v>
      </c>
      <c r="H575" s="51" t="s">
        <v>1722</v>
      </c>
      <c r="I575" s="51" t="s">
        <v>44</v>
      </c>
      <c r="J575" s="51" t="s">
        <v>44</v>
      </c>
      <c r="K575" s="51" t="s">
        <v>44</v>
      </c>
      <c r="L575" s="51" t="s">
        <v>44</v>
      </c>
      <c r="M575" s="169">
        <v>60</v>
      </c>
      <c r="N575" s="51" t="s">
        <v>1722</v>
      </c>
      <c r="O575" s="51"/>
    </row>
    <row r="576" customHeight="1" spans="1:15">
      <c r="A576" s="58">
        <v>2</v>
      </c>
      <c r="B576" s="169" t="s">
        <v>1750</v>
      </c>
      <c r="C576" s="169" t="s">
        <v>384</v>
      </c>
      <c r="D576" s="338">
        <v>1</v>
      </c>
      <c r="E576" s="169">
        <v>50</v>
      </c>
      <c r="F576" s="169">
        <v>50</v>
      </c>
      <c r="G576" s="169">
        <v>50</v>
      </c>
      <c r="H576" s="51" t="s">
        <v>1722</v>
      </c>
      <c r="I576" s="51" t="s">
        <v>44</v>
      </c>
      <c r="J576" s="51" t="s">
        <v>44</v>
      </c>
      <c r="K576" s="51" t="s">
        <v>44</v>
      </c>
      <c r="L576" s="51" t="s">
        <v>44</v>
      </c>
      <c r="M576" s="169">
        <v>50</v>
      </c>
      <c r="N576" s="51" t="s">
        <v>1722</v>
      </c>
      <c r="O576" s="51"/>
    </row>
    <row r="577" customHeight="1" spans="1:15">
      <c r="A577" s="58">
        <v>3</v>
      </c>
      <c r="B577" s="169" t="s">
        <v>1751</v>
      </c>
      <c r="C577" s="169" t="s">
        <v>384</v>
      </c>
      <c r="D577" s="338">
        <v>1</v>
      </c>
      <c r="E577" s="169">
        <v>10</v>
      </c>
      <c r="F577" s="169">
        <v>10</v>
      </c>
      <c r="G577" s="169">
        <v>10</v>
      </c>
      <c r="H577" s="51" t="s">
        <v>1722</v>
      </c>
      <c r="I577" s="51" t="s">
        <v>44</v>
      </c>
      <c r="J577" s="51" t="s">
        <v>44</v>
      </c>
      <c r="K577" s="51" t="s">
        <v>44</v>
      </c>
      <c r="L577" s="51" t="s">
        <v>44</v>
      </c>
      <c r="M577" s="169">
        <v>10</v>
      </c>
      <c r="N577" s="51" t="s">
        <v>1722</v>
      </c>
      <c r="O577" s="51"/>
    </row>
    <row r="578" customHeight="1" spans="1:15">
      <c r="A578" s="58">
        <v>4</v>
      </c>
      <c r="B578" s="51" t="s">
        <v>1752</v>
      </c>
      <c r="C578" s="51" t="s">
        <v>384</v>
      </c>
      <c r="D578" s="58">
        <v>1</v>
      </c>
      <c r="E578" s="47">
        <v>6</v>
      </c>
      <c r="F578" s="47">
        <v>6</v>
      </c>
      <c r="G578" s="47">
        <v>6</v>
      </c>
      <c r="H578" s="51" t="s">
        <v>1722</v>
      </c>
      <c r="I578" s="51">
        <v>0</v>
      </c>
      <c r="J578" s="51" t="s">
        <v>854</v>
      </c>
      <c r="K578" s="51">
        <v>0</v>
      </c>
      <c r="L578" s="51" t="s">
        <v>1753</v>
      </c>
      <c r="M578" s="47">
        <v>6</v>
      </c>
      <c r="N578" s="51" t="s">
        <v>1722</v>
      </c>
      <c r="O578" s="51"/>
    </row>
    <row r="579" customHeight="1" spans="1:15">
      <c r="A579" s="58">
        <v>5</v>
      </c>
      <c r="B579" s="48" t="s">
        <v>1754</v>
      </c>
      <c r="C579" s="51" t="s">
        <v>384</v>
      </c>
      <c r="D579" s="58">
        <v>1</v>
      </c>
      <c r="E579" s="51">
        <v>5</v>
      </c>
      <c r="F579" s="51">
        <v>1.5</v>
      </c>
      <c r="G579" s="51">
        <v>0</v>
      </c>
      <c r="H579" s="51" t="s">
        <v>44</v>
      </c>
      <c r="I579" s="51" t="s">
        <v>44</v>
      </c>
      <c r="J579" s="51" t="s">
        <v>44</v>
      </c>
      <c r="K579" s="51" t="s">
        <v>44</v>
      </c>
      <c r="L579" s="51" t="s">
        <v>44</v>
      </c>
      <c r="M579" s="51" t="s">
        <v>44</v>
      </c>
      <c r="N579" s="51" t="s">
        <v>44</v>
      </c>
      <c r="O579" s="339" t="s">
        <v>1755</v>
      </c>
    </row>
    <row r="580" customHeight="1" spans="1:15">
      <c r="A580" s="58">
        <v>6</v>
      </c>
      <c r="B580" s="48" t="s">
        <v>1756</v>
      </c>
      <c r="C580" s="48" t="s">
        <v>384</v>
      </c>
      <c r="D580" s="58">
        <v>1</v>
      </c>
      <c r="E580" s="48">
        <v>3285.7</v>
      </c>
      <c r="F580" s="169">
        <v>375</v>
      </c>
      <c r="G580" s="169">
        <v>94</v>
      </c>
      <c r="H580" s="51" t="s">
        <v>1757</v>
      </c>
      <c r="I580" s="51" t="s">
        <v>44</v>
      </c>
      <c r="J580" s="51" t="s">
        <v>44</v>
      </c>
      <c r="K580" s="51" t="s">
        <v>44</v>
      </c>
      <c r="L580" s="51" t="s">
        <v>44</v>
      </c>
      <c r="M580" s="169">
        <v>94</v>
      </c>
      <c r="N580" s="51" t="s">
        <v>1757</v>
      </c>
      <c r="O580" s="51"/>
    </row>
    <row r="581" customHeight="1" spans="1:15">
      <c r="A581" s="337" t="s">
        <v>1045</v>
      </c>
      <c r="B581" s="337" t="s">
        <v>17</v>
      </c>
      <c r="C581" s="337"/>
      <c r="D581" s="337"/>
      <c r="E581" s="337">
        <f t="shared" ref="E581:G581" si="131">E582+E584</f>
        <v>34.816</v>
      </c>
      <c r="F581" s="337">
        <f t="shared" si="131"/>
        <v>17</v>
      </c>
      <c r="G581" s="337">
        <f t="shared" si="131"/>
        <v>1</v>
      </c>
      <c r="H581" s="337"/>
      <c r="I581" s="337"/>
      <c r="J581" s="337"/>
      <c r="K581" s="337"/>
      <c r="L581" s="337"/>
      <c r="M581" s="337"/>
      <c r="N581" s="337"/>
      <c r="O581" s="337"/>
    </row>
    <row r="582" customHeight="1" spans="1:15">
      <c r="A582" s="337"/>
      <c r="B582" s="337" t="s">
        <v>1758</v>
      </c>
      <c r="C582" s="337"/>
      <c r="D582" s="337"/>
      <c r="E582" s="337">
        <f t="shared" ref="E582:G582" si="132">E583</f>
        <v>30</v>
      </c>
      <c r="F582" s="337">
        <f t="shared" si="132"/>
        <v>15</v>
      </c>
      <c r="G582" s="337">
        <f t="shared" si="132"/>
        <v>0</v>
      </c>
      <c r="H582" s="337"/>
      <c r="I582" s="337"/>
      <c r="J582" s="337"/>
      <c r="K582" s="337"/>
      <c r="L582" s="337"/>
      <c r="M582" s="337"/>
      <c r="N582" s="337"/>
      <c r="O582" s="337"/>
    </row>
    <row r="583" customHeight="1" spans="1:15">
      <c r="A583" s="58">
        <v>1</v>
      </c>
      <c r="B583" s="169" t="s">
        <v>1759</v>
      </c>
      <c r="C583" s="51" t="s">
        <v>384</v>
      </c>
      <c r="D583" s="58">
        <v>1</v>
      </c>
      <c r="E583" s="169">
        <v>30</v>
      </c>
      <c r="F583" s="169">
        <v>15</v>
      </c>
      <c r="G583" s="188">
        <v>0</v>
      </c>
      <c r="H583" s="188" t="s">
        <v>44</v>
      </c>
      <c r="I583" s="188" t="s">
        <v>44</v>
      </c>
      <c r="J583" s="188" t="s">
        <v>44</v>
      </c>
      <c r="K583" s="188" t="s">
        <v>44</v>
      </c>
      <c r="L583" s="188" t="s">
        <v>44</v>
      </c>
      <c r="M583" s="188" t="s">
        <v>44</v>
      </c>
      <c r="N583" s="188" t="s">
        <v>44</v>
      </c>
      <c r="O583" s="51" t="s">
        <v>866</v>
      </c>
    </row>
    <row r="584" customHeight="1" spans="1:15">
      <c r="A584" s="337"/>
      <c r="B584" s="337" t="s">
        <v>1760</v>
      </c>
      <c r="C584" s="337"/>
      <c r="D584" s="337"/>
      <c r="E584" s="337">
        <f t="shared" ref="E584:G584" si="133">E585</f>
        <v>4.816</v>
      </c>
      <c r="F584" s="337">
        <f t="shared" si="133"/>
        <v>2</v>
      </c>
      <c r="G584" s="337">
        <f t="shared" si="133"/>
        <v>1</v>
      </c>
      <c r="H584" s="337"/>
      <c r="I584" s="337"/>
      <c r="J584" s="337"/>
      <c r="K584" s="337"/>
      <c r="L584" s="337"/>
      <c r="M584" s="337"/>
      <c r="N584" s="337"/>
      <c r="O584" s="337"/>
    </row>
    <row r="585" customHeight="1" spans="1:15">
      <c r="A585" s="58">
        <v>1</v>
      </c>
      <c r="B585" s="169" t="s">
        <v>1425</v>
      </c>
      <c r="C585" s="169" t="s">
        <v>384</v>
      </c>
      <c r="D585" s="58">
        <v>1</v>
      </c>
      <c r="E585" s="169">
        <v>4.816</v>
      </c>
      <c r="F585" s="169">
        <v>2</v>
      </c>
      <c r="G585" s="169">
        <v>1</v>
      </c>
      <c r="H585" s="51" t="s">
        <v>1324</v>
      </c>
      <c r="I585" s="51" t="s">
        <v>44</v>
      </c>
      <c r="J585" s="51" t="s">
        <v>44</v>
      </c>
      <c r="K585" s="51" t="s">
        <v>44</v>
      </c>
      <c r="L585" s="51" t="s">
        <v>44</v>
      </c>
      <c r="M585" s="169">
        <v>1</v>
      </c>
      <c r="N585" s="51" t="s">
        <v>1324</v>
      </c>
      <c r="O585" s="51"/>
    </row>
    <row r="586" customHeight="1" spans="1:15">
      <c r="A586" s="337" t="s">
        <v>1306</v>
      </c>
      <c r="B586" s="337" t="s">
        <v>18</v>
      </c>
      <c r="C586" s="337"/>
      <c r="D586" s="337"/>
      <c r="E586" s="337">
        <f t="shared" ref="E586:G586" si="134">E587</f>
        <v>2</v>
      </c>
      <c r="F586" s="337">
        <f t="shared" si="134"/>
        <v>2</v>
      </c>
      <c r="G586" s="337">
        <f t="shared" si="134"/>
        <v>0</v>
      </c>
      <c r="H586" s="337"/>
      <c r="I586" s="337"/>
      <c r="J586" s="337"/>
      <c r="K586" s="337"/>
      <c r="L586" s="337"/>
      <c r="M586" s="337"/>
      <c r="N586" s="337"/>
      <c r="O586" s="337"/>
    </row>
    <row r="587" customHeight="1" spans="1:15">
      <c r="A587" s="337"/>
      <c r="B587" s="337" t="s">
        <v>1313</v>
      </c>
      <c r="C587" s="337"/>
      <c r="D587" s="337"/>
      <c r="E587" s="337">
        <f t="shared" ref="E587:G587" si="135">E588</f>
        <v>2</v>
      </c>
      <c r="F587" s="337">
        <f t="shared" si="135"/>
        <v>2</v>
      </c>
      <c r="G587" s="337">
        <f t="shared" si="135"/>
        <v>0</v>
      </c>
      <c r="H587" s="337"/>
      <c r="I587" s="337"/>
      <c r="J587" s="337"/>
      <c r="K587" s="337"/>
      <c r="L587" s="337"/>
      <c r="M587" s="337"/>
      <c r="N587" s="337"/>
      <c r="O587" s="337"/>
    </row>
    <row r="588" customHeight="1" spans="1:15">
      <c r="A588" s="58">
        <v>1</v>
      </c>
      <c r="B588" s="51" t="s">
        <v>1761</v>
      </c>
      <c r="C588" s="51" t="s">
        <v>384</v>
      </c>
      <c r="D588" s="58">
        <v>1</v>
      </c>
      <c r="E588" s="51">
        <v>2</v>
      </c>
      <c r="F588" s="51">
        <v>2</v>
      </c>
      <c r="G588" s="51">
        <v>0</v>
      </c>
      <c r="H588" s="51" t="s">
        <v>44</v>
      </c>
      <c r="I588" s="51" t="s">
        <v>44</v>
      </c>
      <c r="J588" s="51" t="s">
        <v>44</v>
      </c>
      <c r="K588" s="51" t="s">
        <v>44</v>
      </c>
      <c r="L588" s="51" t="s">
        <v>44</v>
      </c>
      <c r="M588" s="51" t="s">
        <v>44</v>
      </c>
      <c r="N588" s="51" t="s">
        <v>44</v>
      </c>
      <c r="O588" s="48" t="s">
        <v>1762</v>
      </c>
    </row>
    <row r="589" customHeight="1" spans="1:15">
      <c r="A589" s="340" t="s">
        <v>1763</v>
      </c>
      <c r="B589" s="340" t="s">
        <v>43</v>
      </c>
      <c r="C589" s="340"/>
      <c r="D589" s="336"/>
      <c r="E589" s="337">
        <f t="shared" ref="E589:H589" si="136">E591+E615+E621+E632+E640+E652+E667+E673+E675+E678+E688+E697+E701+E706</f>
        <v>38404.38412</v>
      </c>
      <c r="F589" s="337">
        <f t="shared" si="136"/>
        <v>15471.2953133333</v>
      </c>
      <c r="G589" s="337">
        <f t="shared" si="136"/>
        <v>2137.2</v>
      </c>
      <c r="H589" s="337"/>
      <c r="I589" s="337">
        <f t="shared" ref="I589:N589" si="137">I591+I615+I621+I632+I640+I652+I667+I673+I675+I678+I688+I697+I701+I706</f>
        <v>543.6</v>
      </c>
      <c r="J589" s="337"/>
      <c r="K589" s="337">
        <f t="shared" si="137"/>
        <v>539.6</v>
      </c>
      <c r="L589" s="337"/>
      <c r="M589" s="337">
        <f t="shared" si="137"/>
        <v>714</v>
      </c>
      <c r="N589" s="337"/>
      <c r="O589" s="337"/>
    </row>
    <row r="590" customHeight="1" spans="1:15">
      <c r="A590" s="340"/>
      <c r="B590" s="340" t="s">
        <v>1050</v>
      </c>
      <c r="C590" s="340"/>
      <c r="D590" s="336"/>
      <c r="E590" s="337">
        <f t="shared" ref="E590:H590" si="138">E591+E615</f>
        <v>3402.107332</v>
      </c>
      <c r="F590" s="337">
        <f t="shared" si="138"/>
        <v>3240.51865466667</v>
      </c>
      <c r="G590" s="337">
        <f t="shared" si="138"/>
        <v>87</v>
      </c>
      <c r="H590" s="337"/>
      <c r="I590" s="337">
        <f t="shared" ref="I590:N590" si="139">I591+I615</f>
        <v>0</v>
      </c>
      <c r="J590" s="337"/>
      <c r="K590" s="337">
        <f t="shared" si="139"/>
        <v>0</v>
      </c>
      <c r="L590" s="337"/>
      <c r="M590" s="337">
        <f t="shared" si="139"/>
        <v>87</v>
      </c>
      <c r="N590" s="337"/>
      <c r="O590" s="337"/>
    </row>
    <row r="591" customHeight="1" spans="1:15">
      <c r="A591" s="341"/>
      <c r="B591" s="341" t="s">
        <v>1764</v>
      </c>
      <c r="C591" s="342"/>
      <c r="D591" s="268"/>
      <c r="E591" s="281">
        <f t="shared" ref="E591:H591" si="140">SUM(E592:E614)</f>
        <v>1992.107332</v>
      </c>
      <c r="F591" s="281">
        <f t="shared" si="140"/>
        <v>1830.51865466667</v>
      </c>
      <c r="G591" s="281">
        <f t="shared" si="140"/>
        <v>87</v>
      </c>
      <c r="H591" s="281"/>
      <c r="I591" s="281">
        <f t="shared" ref="I591:N591" si="141">SUM(I592:I614)</f>
        <v>0</v>
      </c>
      <c r="J591" s="281"/>
      <c r="K591" s="281">
        <f t="shared" si="141"/>
        <v>0</v>
      </c>
      <c r="L591" s="281"/>
      <c r="M591" s="281">
        <f t="shared" si="141"/>
        <v>87</v>
      </c>
      <c r="N591" s="281"/>
      <c r="O591" s="281"/>
    </row>
    <row r="592" customHeight="1" spans="1:15">
      <c r="A592" s="343">
        <v>1</v>
      </c>
      <c r="B592" s="343" t="s">
        <v>1765</v>
      </c>
      <c r="C592" s="344" t="s">
        <v>384</v>
      </c>
      <c r="D592" s="42">
        <v>1</v>
      </c>
      <c r="E592" s="189">
        <v>38.5555</v>
      </c>
      <c r="F592" s="189">
        <v>25.7036666666667</v>
      </c>
      <c r="G592" s="189">
        <v>6</v>
      </c>
      <c r="H592" s="51" t="s">
        <v>1766</v>
      </c>
      <c r="I592" s="51">
        <v>0</v>
      </c>
      <c r="J592" s="51" t="s">
        <v>1767</v>
      </c>
      <c r="K592" s="51">
        <v>0</v>
      </c>
      <c r="L592" s="51" t="s">
        <v>1767</v>
      </c>
      <c r="M592" s="51">
        <v>6</v>
      </c>
      <c r="N592" s="51" t="s">
        <v>1768</v>
      </c>
      <c r="O592" s="345"/>
    </row>
    <row r="593" customHeight="1" spans="1:15">
      <c r="A593" s="343">
        <v>2</v>
      </c>
      <c r="B593" s="343" t="s">
        <v>1769</v>
      </c>
      <c r="C593" s="344" t="s">
        <v>384</v>
      </c>
      <c r="D593" s="42">
        <v>1</v>
      </c>
      <c r="E593" s="189">
        <v>86.1929</v>
      </c>
      <c r="F593" s="189">
        <v>57.4619333333333</v>
      </c>
      <c r="G593" s="189">
        <v>15</v>
      </c>
      <c r="H593" s="51" t="s">
        <v>1766</v>
      </c>
      <c r="I593" s="51">
        <v>0</v>
      </c>
      <c r="J593" s="51" t="s">
        <v>1767</v>
      </c>
      <c r="K593" s="51">
        <v>0</v>
      </c>
      <c r="L593" s="51" t="s">
        <v>1767</v>
      </c>
      <c r="M593" s="51">
        <v>15</v>
      </c>
      <c r="N593" s="51" t="s">
        <v>1768</v>
      </c>
      <c r="O593" s="345"/>
    </row>
    <row r="594" customHeight="1" spans="1:15">
      <c r="A594" s="343">
        <v>3</v>
      </c>
      <c r="B594" s="343" t="s">
        <v>1770</v>
      </c>
      <c r="C594" s="344" t="s">
        <v>384</v>
      </c>
      <c r="D594" s="42">
        <v>1</v>
      </c>
      <c r="E594" s="189">
        <v>93.6526</v>
      </c>
      <c r="F594" s="189">
        <v>62.4350666666667</v>
      </c>
      <c r="G594" s="189">
        <v>15</v>
      </c>
      <c r="H594" s="51" t="s">
        <v>1766</v>
      </c>
      <c r="I594" s="51">
        <v>0</v>
      </c>
      <c r="J594" s="51" t="s">
        <v>1767</v>
      </c>
      <c r="K594" s="51">
        <v>0</v>
      </c>
      <c r="L594" s="51" t="s">
        <v>1767</v>
      </c>
      <c r="M594" s="51">
        <v>15</v>
      </c>
      <c r="N594" s="51" t="s">
        <v>1768</v>
      </c>
      <c r="O594" s="345"/>
    </row>
    <row r="595" customHeight="1" spans="1:15">
      <c r="A595" s="343">
        <v>4</v>
      </c>
      <c r="B595" s="343" t="s">
        <v>1415</v>
      </c>
      <c r="C595" s="344" t="s">
        <v>384</v>
      </c>
      <c r="D595" s="42">
        <v>1</v>
      </c>
      <c r="E595" s="189">
        <v>42.63</v>
      </c>
      <c r="F595" s="189">
        <v>28.42</v>
      </c>
      <c r="G595" s="189">
        <v>7</v>
      </c>
      <c r="H595" s="51" t="s">
        <v>1766</v>
      </c>
      <c r="I595" s="51">
        <v>0</v>
      </c>
      <c r="J595" s="51" t="s">
        <v>1767</v>
      </c>
      <c r="K595" s="51">
        <v>0</v>
      </c>
      <c r="L595" s="51" t="s">
        <v>1767</v>
      </c>
      <c r="M595" s="51">
        <v>7</v>
      </c>
      <c r="N595" s="51" t="s">
        <v>1768</v>
      </c>
      <c r="O595" s="345"/>
    </row>
    <row r="596" customHeight="1" spans="1:15">
      <c r="A596" s="343">
        <v>5</v>
      </c>
      <c r="B596" s="343" t="s">
        <v>1771</v>
      </c>
      <c r="C596" s="344" t="s">
        <v>384</v>
      </c>
      <c r="D596" s="42">
        <v>1</v>
      </c>
      <c r="E596" s="189">
        <v>19.2627</v>
      </c>
      <c r="F596" s="189">
        <v>12.8418</v>
      </c>
      <c r="G596" s="189">
        <v>3</v>
      </c>
      <c r="H596" s="51" t="s">
        <v>1766</v>
      </c>
      <c r="I596" s="51">
        <v>0</v>
      </c>
      <c r="J596" s="51" t="s">
        <v>1767</v>
      </c>
      <c r="K596" s="51">
        <v>0</v>
      </c>
      <c r="L596" s="51" t="s">
        <v>1767</v>
      </c>
      <c r="M596" s="51">
        <v>3</v>
      </c>
      <c r="N596" s="51" t="s">
        <v>1768</v>
      </c>
      <c r="O596" s="345"/>
    </row>
    <row r="597" customHeight="1" spans="1:15">
      <c r="A597" s="343">
        <v>6</v>
      </c>
      <c r="B597" s="343" t="s">
        <v>1772</v>
      </c>
      <c r="C597" s="344" t="s">
        <v>384</v>
      </c>
      <c r="D597" s="42">
        <v>1</v>
      </c>
      <c r="E597" s="189">
        <v>52.575432</v>
      </c>
      <c r="F597" s="189">
        <v>35.050288</v>
      </c>
      <c r="G597" s="189">
        <v>9</v>
      </c>
      <c r="H597" s="51" t="s">
        <v>1766</v>
      </c>
      <c r="I597" s="51">
        <v>0</v>
      </c>
      <c r="J597" s="51" t="s">
        <v>1767</v>
      </c>
      <c r="K597" s="51">
        <v>0</v>
      </c>
      <c r="L597" s="51" t="s">
        <v>1767</v>
      </c>
      <c r="M597" s="51">
        <v>9</v>
      </c>
      <c r="N597" s="51" t="s">
        <v>1768</v>
      </c>
      <c r="O597" s="345"/>
    </row>
    <row r="598" customHeight="1" spans="1:15">
      <c r="A598" s="343">
        <v>7</v>
      </c>
      <c r="B598" s="343" t="s">
        <v>1773</v>
      </c>
      <c r="C598" s="344" t="s">
        <v>384</v>
      </c>
      <c r="D598" s="42">
        <v>1</v>
      </c>
      <c r="E598" s="189">
        <v>28.7</v>
      </c>
      <c r="F598" s="189">
        <v>19.1333333333333</v>
      </c>
      <c r="G598" s="189">
        <v>5</v>
      </c>
      <c r="H598" s="51" t="s">
        <v>1766</v>
      </c>
      <c r="I598" s="51">
        <v>0</v>
      </c>
      <c r="J598" s="51" t="s">
        <v>1767</v>
      </c>
      <c r="K598" s="51">
        <v>0</v>
      </c>
      <c r="L598" s="51" t="s">
        <v>1767</v>
      </c>
      <c r="M598" s="51">
        <v>5</v>
      </c>
      <c r="N598" s="51" t="s">
        <v>1768</v>
      </c>
      <c r="O598" s="345"/>
    </row>
    <row r="599" customHeight="1" spans="1:15">
      <c r="A599" s="343">
        <v>8</v>
      </c>
      <c r="B599" s="343" t="s">
        <v>1774</v>
      </c>
      <c r="C599" s="344" t="s">
        <v>384</v>
      </c>
      <c r="D599" s="42">
        <v>1</v>
      </c>
      <c r="E599" s="189">
        <v>16.15</v>
      </c>
      <c r="F599" s="189">
        <v>10.7666666666667</v>
      </c>
      <c r="G599" s="189">
        <v>3</v>
      </c>
      <c r="H599" s="51" t="s">
        <v>1766</v>
      </c>
      <c r="I599" s="51">
        <v>0</v>
      </c>
      <c r="J599" s="51" t="s">
        <v>1767</v>
      </c>
      <c r="K599" s="51">
        <v>0</v>
      </c>
      <c r="L599" s="51" t="s">
        <v>1767</v>
      </c>
      <c r="M599" s="51">
        <v>3</v>
      </c>
      <c r="N599" s="51" t="s">
        <v>1768</v>
      </c>
      <c r="O599" s="345"/>
    </row>
    <row r="600" customHeight="1" spans="1:15">
      <c r="A600" s="343">
        <v>9</v>
      </c>
      <c r="B600" s="41" t="s">
        <v>1775</v>
      </c>
      <c r="C600" s="41" t="s">
        <v>384</v>
      </c>
      <c r="D600" s="41">
        <v>1</v>
      </c>
      <c r="E600" s="189">
        <v>107.0469</v>
      </c>
      <c r="F600" s="189">
        <v>71.3646</v>
      </c>
      <c r="G600" s="189">
        <v>24</v>
      </c>
      <c r="H600" s="51" t="s">
        <v>1766</v>
      </c>
      <c r="I600" s="51">
        <v>0</v>
      </c>
      <c r="J600" s="51" t="s">
        <v>1767</v>
      </c>
      <c r="K600" s="51">
        <v>0</v>
      </c>
      <c r="L600" s="51" t="s">
        <v>1767</v>
      </c>
      <c r="M600" s="51">
        <v>24</v>
      </c>
      <c r="N600" s="51" t="s">
        <v>1768</v>
      </c>
      <c r="O600" s="41"/>
    </row>
    <row r="601" customHeight="1" spans="1:15">
      <c r="A601" s="343">
        <v>10</v>
      </c>
      <c r="B601" s="343" t="s">
        <v>1776</v>
      </c>
      <c r="C601" s="344" t="s">
        <v>1777</v>
      </c>
      <c r="D601" s="42">
        <v>5000</v>
      </c>
      <c r="E601" s="189">
        <v>250</v>
      </c>
      <c r="F601" s="189">
        <v>250</v>
      </c>
      <c r="G601" s="189">
        <v>0</v>
      </c>
      <c r="H601" s="51" t="s">
        <v>924</v>
      </c>
      <c r="I601" s="51">
        <v>0</v>
      </c>
      <c r="J601" s="51" t="s">
        <v>924</v>
      </c>
      <c r="K601" s="51">
        <v>0</v>
      </c>
      <c r="L601" s="51" t="s">
        <v>924</v>
      </c>
      <c r="M601" s="51">
        <v>0</v>
      </c>
      <c r="N601" s="51" t="s">
        <v>924</v>
      </c>
      <c r="O601" s="344"/>
    </row>
    <row r="602" customHeight="1" spans="1:15">
      <c r="A602" s="343">
        <v>11</v>
      </c>
      <c r="B602" s="343" t="s">
        <v>1778</v>
      </c>
      <c r="C602" s="344" t="s">
        <v>384</v>
      </c>
      <c r="D602" s="42">
        <v>1</v>
      </c>
      <c r="E602" s="189">
        <v>200</v>
      </c>
      <c r="F602" s="189">
        <v>200</v>
      </c>
      <c r="G602" s="189">
        <v>0</v>
      </c>
      <c r="H602" s="51" t="s">
        <v>924</v>
      </c>
      <c r="I602" s="51">
        <v>0</v>
      </c>
      <c r="J602" s="51" t="s">
        <v>924</v>
      </c>
      <c r="K602" s="51">
        <v>0</v>
      </c>
      <c r="L602" s="51" t="s">
        <v>924</v>
      </c>
      <c r="M602" s="51">
        <v>0</v>
      </c>
      <c r="N602" s="51" t="s">
        <v>924</v>
      </c>
      <c r="O602" s="344"/>
    </row>
    <row r="603" customHeight="1" spans="1:15">
      <c r="A603" s="343">
        <v>12</v>
      </c>
      <c r="B603" s="343" t="s">
        <v>1779</v>
      </c>
      <c r="C603" s="344" t="s">
        <v>384</v>
      </c>
      <c r="D603" s="42">
        <v>1</v>
      </c>
      <c r="E603" s="189">
        <v>180</v>
      </c>
      <c r="F603" s="189">
        <v>180</v>
      </c>
      <c r="G603" s="189">
        <v>0</v>
      </c>
      <c r="H603" s="51" t="s">
        <v>924</v>
      </c>
      <c r="I603" s="51">
        <v>0</v>
      </c>
      <c r="J603" s="51" t="s">
        <v>924</v>
      </c>
      <c r="K603" s="51">
        <v>0</v>
      </c>
      <c r="L603" s="51" t="s">
        <v>924</v>
      </c>
      <c r="M603" s="51">
        <v>0</v>
      </c>
      <c r="N603" s="51" t="s">
        <v>924</v>
      </c>
      <c r="O603" s="344"/>
    </row>
    <row r="604" customHeight="1" spans="1:15">
      <c r="A604" s="343">
        <v>13</v>
      </c>
      <c r="B604" s="343" t="s">
        <v>1780</v>
      </c>
      <c r="C604" s="344" t="s">
        <v>384</v>
      </c>
      <c r="D604" s="42">
        <v>1</v>
      </c>
      <c r="E604" s="189">
        <v>90</v>
      </c>
      <c r="F604" s="189">
        <v>90</v>
      </c>
      <c r="G604" s="189">
        <v>0</v>
      </c>
      <c r="H604" s="189" t="s">
        <v>924</v>
      </c>
      <c r="I604" s="189">
        <v>0</v>
      </c>
      <c r="J604" s="189" t="s">
        <v>924</v>
      </c>
      <c r="K604" s="189">
        <v>0</v>
      </c>
      <c r="L604" s="189" t="s">
        <v>924</v>
      </c>
      <c r="M604" s="189">
        <v>0</v>
      </c>
      <c r="N604" s="189" t="s">
        <v>924</v>
      </c>
      <c r="O604" s="344"/>
    </row>
    <row r="605" customHeight="1" spans="1:15">
      <c r="A605" s="343">
        <v>14</v>
      </c>
      <c r="B605" s="343" t="s">
        <v>1781</v>
      </c>
      <c r="C605" s="344" t="s">
        <v>384</v>
      </c>
      <c r="D605" s="42">
        <v>1</v>
      </c>
      <c r="E605" s="189">
        <v>116.1913</v>
      </c>
      <c r="F605" s="189">
        <v>116.1913</v>
      </c>
      <c r="G605" s="189">
        <v>0</v>
      </c>
      <c r="H605" s="51" t="s">
        <v>924</v>
      </c>
      <c r="I605" s="51">
        <v>0</v>
      </c>
      <c r="J605" s="51" t="s">
        <v>924</v>
      </c>
      <c r="K605" s="51">
        <v>0</v>
      </c>
      <c r="L605" s="51" t="s">
        <v>924</v>
      </c>
      <c r="M605" s="51">
        <v>0</v>
      </c>
      <c r="N605" s="51" t="s">
        <v>924</v>
      </c>
      <c r="O605" s="344" t="s">
        <v>1782</v>
      </c>
    </row>
    <row r="606" customHeight="1" spans="1:15">
      <c r="A606" s="343">
        <v>15</v>
      </c>
      <c r="B606" s="343" t="s">
        <v>1783</v>
      </c>
      <c r="C606" s="344" t="s">
        <v>384</v>
      </c>
      <c r="D606" s="42">
        <v>1</v>
      </c>
      <c r="E606" s="189">
        <v>16.15</v>
      </c>
      <c r="F606" s="189">
        <v>16.15</v>
      </c>
      <c r="G606" s="189">
        <v>0</v>
      </c>
      <c r="H606" s="51" t="s">
        <v>924</v>
      </c>
      <c r="I606" s="51">
        <v>0</v>
      </c>
      <c r="J606" s="51" t="s">
        <v>924</v>
      </c>
      <c r="K606" s="51">
        <v>0</v>
      </c>
      <c r="L606" s="51" t="s">
        <v>924</v>
      </c>
      <c r="M606" s="51">
        <v>0</v>
      </c>
      <c r="N606" s="51" t="s">
        <v>924</v>
      </c>
      <c r="O606" s="344" t="s">
        <v>1784</v>
      </c>
    </row>
    <row r="607" customHeight="1" spans="1:15">
      <c r="A607" s="343">
        <v>16</v>
      </c>
      <c r="B607" s="343" t="s">
        <v>1785</v>
      </c>
      <c r="C607" s="344" t="s">
        <v>384</v>
      </c>
      <c r="D607" s="42">
        <v>1</v>
      </c>
      <c r="E607" s="189">
        <v>50</v>
      </c>
      <c r="F607" s="189">
        <v>50</v>
      </c>
      <c r="G607" s="189">
        <v>0</v>
      </c>
      <c r="H607" s="51" t="s">
        <v>924</v>
      </c>
      <c r="I607" s="51">
        <v>0</v>
      </c>
      <c r="J607" s="51" t="s">
        <v>924</v>
      </c>
      <c r="K607" s="51">
        <v>0</v>
      </c>
      <c r="L607" s="51" t="s">
        <v>924</v>
      </c>
      <c r="M607" s="51">
        <v>0</v>
      </c>
      <c r="N607" s="51" t="s">
        <v>924</v>
      </c>
      <c r="O607" s="344" t="s">
        <v>1786</v>
      </c>
    </row>
    <row r="608" customHeight="1" spans="1:15">
      <c r="A608" s="343">
        <v>17</v>
      </c>
      <c r="B608" s="343" t="s">
        <v>1787</v>
      </c>
      <c r="C608" s="344" t="s">
        <v>384</v>
      </c>
      <c r="D608" s="42">
        <v>1</v>
      </c>
      <c r="E608" s="189">
        <v>60</v>
      </c>
      <c r="F608" s="189">
        <v>60</v>
      </c>
      <c r="G608" s="189">
        <v>0</v>
      </c>
      <c r="H608" s="51" t="s">
        <v>924</v>
      </c>
      <c r="I608" s="51">
        <v>0</v>
      </c>
      <c r="J608" s="51" t="s">
        <v>924</v>
      </c>
      <c r="K608" s="51">
        <v>0</v>
      </c>
      <c r="L608" s="51" t="s">
        <v>924</v>
      </c>
      <c r="M608" s="51">
        <v>0</v>
      </c>
      <c r="N608" s="51" t="s">
        <v>924</v>
      </c>
      <c r="O608" s="344" t="s">
        <v>1788</v>
      </c>
    </row>
    <row r="609" customHeight="1" spans="1:15">
      <c r="A609" s="343">
        <v>18</v>
      </c>
      <c r="B609" s="343" t="s">
        <v>1789</v>
      </c>
      <c r="C609" s="344" t="s">
        <v>384</v>
      </c>
      <c r="D609" s="42">
        <v>1</v>
      </c>
      <c r="E609" s="189">
        <v>60</v>
      </c>
      <c r="F609" s="189">
        <v>60</v>
      </c>
      <c r="G609" s="189">
        <v>0</v>
      </c>
      <c r="H609" s="51" t="s">
        <v>924</v>
      </c>
      <c r="I609" s="51">
        <v>0</v>
      </c>
      <c r="J609" s="51" t="s">
        <v>924</v>
      </c>
      <c r="K609" s="51">
        <v>0</v>
      </c>
      <c r="L609" s="51" t="s">
        <v>924</v>
      </c>
      <c r="M609" s="51">
        <v>0</v>
      </c>
      <c r="N609" s="51" t="s">
        <v>924</v>
      </c>
      <c r="O609" s="344" t="s">
        <v>1790</v>
      </c>
    </row>
    <row r="610" customHeight="1" spans="1:15">
      <c r="A610" s="343">
        <v>19</v>
      </c>
      <c r="B610" s="343" t="s">
        <v>1791</v>
      </c>
      <c r="C610" s="344" t="s">
        <v>384</v>
      </c>
      <c r="D610" s="42">
        <v>1</v>
      </c>
      <c r="E610" s="189">
        <v>60</v>
      </c>
      <c r="F610" s="189">
        <v>60</v>
      </c>
      <c r="G610" s="189">
        <v>0</v>
      </c>
      <c r="H610" s="51" t="s">
        <v>924</v>
      </c>
      <c r="I610" s="51">
        <v>0</v>
      </c>
      <c r="J610" s="51" t="s">
        <v>924</v>
      </c>
      <c r="K610" s="51">
        <v>0</v>
      </c>
      <c r="L610" s="51" t="s">
        <v>924</v>
      </c>
      <c r="M610" s="51">
        <v>0</v>
      </c>
      <c r="N610" s="51" t="s">
        <v>924</v>
      </c>
      <c r="O610" s="344" t="s">
        <v>1792</v>
      </c>
    </row>
    <row r="611" customHeight="1" spans="1:15">
      <c r="A611" s="343">
        <v>20</v>
      </c>
      <c r="B611" s="343" t="s">
        <v>1793</v>
      </c>
      <c r="C611" s="344" t="s">
        <v>384</v>
      </c>
      <c r="D611" s="42">
        <v>1</v>
      </c>
      <c r="E611" s="189">
        <v>60</v>
      </c>
      <c r="F611" s="189">
        <v>60</v>
      </c>
      <c r="G611" s="189">
        <v>0</v>
      </c>
      <c r="H611" s="189" t="s">
        <v>924</v>
      </c>
      <c r="I611" s="189">
        <v>0</v>
      </c>
      <c r="J611" s="189" t="s">
        <v>924</v>
      </c>
      <c r="K611" s="189">
        <v>0</v>
      </c>
      <c r="L611" s="189" t="s">
        <v>924</v>
      </c>
      <c r="M611" s="189">
        <v>0</v>
      </c>
      <c r="N611" s="189" t="s">
        <v>924</v>
      </c>
      <c r="O611" s="345" t="s">
        <v>1794</v>
      </c>
    </row>
    <row r="612" customHeight="1" spans="1:15">
      <c r="A612" s="343">
        <v>21</v>
      </c>
      <c r="B612" s="343" t="s">
        <v>1795</v>
      </c>
      <c r="C612" s="344" t="s">
        <v>384</v>
      </c>
      <c r="D612" s="42">
        <v>1</v>
      </c>
      <c r="E612" s="189">
        <v>95</v>
      </c>
      <c r="F612" s="189">
        <v>95</v>
      </c>
      <c r="G612" s="189">
        <v>0</v>
      </c>
      <c r="H612" s="189" t="s">
        <v>924</v>
      </c>
      <c r="I612" s="189">
        <v>0</v>
      </c>
      <c r="J612" s="189" t="s">
        <v>924</v>
      </c>
      <c r="K612" s="189">
        <v>0</v>
      </c>
      <c r="L612" s="189" t="s">
        <v>924</v>
      </c>
      <c r="M612" s="189">
        <v>0</v>
      </c>
      <c r="N612" s="189" t="s">
        <v>924</v>
      </c>
      <c r="O612" s="345" t="s">
        <v>1796</v>
      </c>
    </row>
    <row r="613" customHeight="1" spans="1:15">
      <c r="A613" s="343">
        <v>22</v>
      </c>
      <c r="B613" s="343" t="s">
        <v>1797</v>
      </c>
      <c r="C613" s="344" t="s">
        <v>87</v>
      </c>
      <c r="D613" s="42">
        <v>4</v>
      </c>
      <c r="E613" s="189">
        <v>60</v>
      </c>
      <c r="F613" s="189">
        <v>60</v>
      </c>
      <c r="G613" s="189">
        <v>0</v>
      </c>
      <c r="H613" s="51" t="s">
        <v>924</v>
      </c>
      <c r="I613" s="51">
        <v>0</v>
      </c>
      <c r="J613" s="51" t="s">
        <v>924</v>
      </c>
      <c r="K613" s="51">
        <v>0</v>
      </c>
      <c r="L613" s="51" t="s">
        <v>924</v>
      </c>
      <c r="M613" s="51">
        <v>0</v>
      </c>
      <c r="N613" s="51" t="s">
        <v>924</v>
      </c>
      <c r="O613" s="345" t="s">
        <v>1798</v>
      </c>
    </row>
    <row r="614" customHeight="1" spans="1:15">
      <c r="A614" s="343">
        <v>23</v>
      </c>
      <c r="B614" s="343" t="s">
        <v>1799</v>
      </c>
      <c r="C614" s="344" t="s">
        <v>384</v>
      </c>
      <c r="D614" s="42">
        <v>1</v>
      </c>
      <c r="E614" s="189">
        <v>210</v>
      </c>
      <c r="F614" s="189">
        <v>210</v>
      </c>
      <c r="G614" s="189">
        <v>0</v>
      </c>
      <c r="H614" s="189" t="s">
        <v>924</v>
      </c>
      <c r="I614" s="51">
        <v>0</v>
      </c>
      <c r="J614" s="189" t="s">
        <v>924</v>
      </c>
      <c r="K614" s="51">
        <v>0</v>
      </c>
      <c r="L614" s="189" t="s">
        <v>924</v>
      </c>
      <c r="M614" s="51">
        <v>0</v>
      </c>
      <c r="N614" s="189" t="s">
        <v>924</v>
      </c>
      <c r="O614" s="345" t="s">
        <v>1800</v>
      </c>
    </row>
    <row r="615" customHeight="1" spans="1:15">
      <c r="A615" s="341"/>
      <c r="B615" s="341" t="s">
        <v>1801</v>
      </c>
      <c r="C615" s="342"/>
      <c r="D615" s="268"/>
      <c r="E615" s="281">
        <f t="shared" ref="E615:H615" si="142">SUM(E616:E619)</f>
        <v>1410</v>
      </c>
      <c r="F615" s="281">
        <f t="shared" si="142"/>
        <v>1410</v>
      </c>
      <c r="G615" s="281">
        <f t="shared" si="142"/>
        <v>0</v>
      </c>
      <c r="H615" s="281"/>
      <c r="I615" s="281">
        <f t="shared" ref="I615:M615" si="143">SUM(I616:I619)</f>
        <v>0</v>
      </c>
      <c r="J615" s="281"/>
      <c r="K615" s="281">
        <f t="shared" si="143"/>
        <v>0</v>
      </c>
      <c r="L615" s="281"/>
      <c r="M615" s="281">
        <f t="shared" si="143"/>
        <v>0</v>
      </c>
      <c r="N615" s="281"/>
      <c r="O615" s="282"/>
    </row>
    <row r="616" customHeight="1" spans="1:15">
      <c r="A616" s="343">
        <v>24</v>
      </c>
      <c r="B616" s="343" t="s">
        <v>1802</v>
      </c>
      <c r="C616" s="344" t="s">
        <v>384</v>
      </c>
      <c r="D616" s="42">
        <v>1</v>
      </c>
      <c r="E616" s="189">
        <v>10</v>
      </c>
      <c r="F616" s="189">
        <v>10</v>
      </c>
      <c r="G616" s="189">
        <v>0</v>
      </c>
      <c r="H616" s="51" t="s">
        <v>924</v>
      </c>
      <c r="I616" s="51">
        <v>0</v>
      </c>
      <c r="J616" s="51" t="s">
        <v>924</v>
      </c>
      <c r="K616" s="51">
        <v>0</v>
      </c>
      <c r="L616" s="51" t="s">
        <v>924</v>
      </c>
      <c r="M616" s="51">
        <v>0</v>
      </c>
      <c r="N616" s="51" t="s">
        <v>924</v>
      </c>
      <c r="O616" s="345"/>
    </row>
    <row r="617" customHeight="1" spans="1:15">
      <c r="A617" s="343">
        <v>25</v>
      </c>
      <c r="B617" s="343" t="s">
        <v>1803</v>
      </c>
      <c r="C617" s="344" t="s">
        <v>384</v>
      </c>
      <c r="D617" s="42">
        <v>1</v>
      </c>
      <c r="E617" s="189">
        <v>350</v>
      </c>
      <c r="F617" s="189">
        <v>350</v>
      </c>
      <c r="G617" s="189">
        <v>0</v>
      </c>
      <c r="H617" s="51" t="s">
        <v>924</v>
      </c>
      <c r="I617" s="51">
        <v>0</v>
      </c>
      <c r="J617" s="51" t="s">
        <v>924</v>
      </c>
      <c r="K617" s="51">
        <v>0</v>
      </c>
      <c r="L617" s="51" t="s">
        <v>924</v>
      </c>
      <c r="M617" s="51">
        <v>0</v>
      </c>
      <c r="N617" s="51" t="s">
        <v>924</v>
      </c>
      <c r="O617" s="345" t="s">
        <v>1804</v>
      </c>
    </row>
    <row r="618" customHeight="1" spans="1:15">
      <c r="A618" s="343">
        <v>26</v>
      </c>
      <c r="B618" s="343" t="s">
        <v>1805</v>
      </c>
      <c r="C618" s="344" t="s">
        <v>384</v>
      </c>
      <c r="D618" s="42">
        <v>1</v>
      </c>
      <c r="E618" s="189">
        <v>960</v>
      </c>
      <c r="F618" s="189">
        <v>960</v>
      </c>
      <c r="G618" s="189">
        <v>0</v>
      </c>
      <c r="H618" s="51" t="s">
        <v>924</v>
      </c>
      <c r="I618" s="51">
        <v>0</v>
      </c>
      <c r="J618" s="51" t="s">
        <v>924</v>
      </c>
      <c r="K618" s="51">
        <v>0</v>
      </c>
      <c r="L618" s="51" t="s">
        <v>924</v>
      </c>
      <c r="M618" s="51">
        <v>0</v>
      </c>
      <c r="N618" s="51" t="s">
        <v>924</v>
      </c>
      <c r="O618" s="345" t="s">
        <v>1806</v>
      </c>
    </row>
    <row r="619" customHeight="1" spans="1:15">
      <c r="A619" s="343">
        <v>27</v>
      </c>
      <c r="B619" s="343" t="s">
        <v>1807</v>
      </c>
      <c r="C619" s="344" t="s">
        <v>384</v>
      </c>
      <c r="D619" s="42">
        <v>1</v>
      </c>
      <c r="E619" s="189">
        <v>90</v>
      </c>
      <c r="F619" s="189">
        <v>90</v>
      </c>
      <c r="G619" s="189">
        <v>0</v>
      </c>
      <c r="H619" s="51" t="s">
        <v>924</v>
      </c>
      <c r="I619" s="51">
        <v>0</v>
      </c>
      <c r="J619" s="51" t="s">
        <v>924</v>
      </c>
      <c r="K619" s="51">
        <v>0</v>
      </c>
      <c r="L619" s="51" t="s">
        <v>924</v>
      </c>
      <c r="M619" s="51">
        <v>0</v>
      </c>
      <c r="N619" s="51" t="s">
        <v>924</v>
      </c>
      <c r="O619" s="345" t="s">
        <v>1808</v>
      </c>
    </row>
    <row r="620" customHeight="1" spans="1:15">
      <c r="A620" s="341"/>
      <c r="B620" s="341" t="s">
        <v>12</v>
      </c>
      <c r="C620" s="342"/>
      <c r="D620" s="268"/>
      <c r="E620" s="281">
        <f t="shared" ref="E620:H620" si="144">E621+E632</f>
        <v>14461.9</v>
      </c>
      <c r="F620" s="281">
        <f t="shared" si="144"/>
        <v>3524</v>
      </c>
      <c r="G620" s="281">
        <f t="shared" si="144"/>
        <v>40</v>
      </c>
      <c r="H620" s="281"/>
      <c r="I620" s="281">
        <f t="shared" ref="I620:M620" si="145">I621+I632</f>
        <v>0</v>
      </c>
      <c r="J620" s="281"/>
      <c r="K620" s="281">
        <f t="shared" si="145"/>
        <v>0</v>
      </c>
      <c r="L620" s="281"/>
      <c r="M620" s="281">
        <f t="shared" si="145"/>
        <v>40</v>
      </c>
      <c r="N620" s="337"/>
      <c r="O620" s="282"/>
    </row>
    <row r="621" customHeight="1" spans="1:15">
      <c r="A621" s="341"/>
      <c r="B621" s="341" t="s">
        <v>1809</v>
      </c>
      <c r="C621" s="342"/>
      <c r="D621" s="268"/>
      <c r="E621" s="281">
        <f t="shared" ref="E621:H621" si="146">SUM(E622:E631)</f>
        <v>4979.5</v>
      </c>
      <c r="F621" s="281">
        <f t="shared" si="146"/>
        <v>2324</v>
      </c>
      <c r="G621" s="281">
        <f t="shared" si="146"/>
        <v>40</v>
      </c>
      <c r="H621" s="281"/>
      <c r="I621" s="281">
        <f t="shared" ref="I621:M621" si="147">SUM(I622:I631)</f>
        <v>0</v>
      </c>
      <c r="J621" s="281"/>
      <c r="K621" s="281">
        <f t="shared" si="147"/>
        <v>0</v>
      </c>
      <c r="L621" s="281"/>
      <c r="M621" s="281">
        <f t="shared" si="147"/>
        <v>40</v>
      </c>
      <c r="N621" s="281"/>
      <c r="O621" s="282"/>
    </row>
    <row r="622" customHeight="1" spans="1:15">
      <c r="A622" s="343">
        <v>28</v>
      </c>
      <c r="B622" s="343" t="s">
        <v>1810</v>
      </c>
      <c r="C622" s="344" t="s">
        <v>384</v>
      </c>
      <c r="D622" s="42">
        <v>1</v>
      </c>
      <c r="E622" s="189">
        <v>601</v>
      </c>
      <c r="F622" s="189">
        <v>350</v>
      </c>
      <c r="G622" s="189">
        <v>0</v>
      </c>
      <c r="H622" s="51" t="s">
        <v>1811</v>
      </c>
      <c r="I622" s="51">
        <v>0</v>
      </c>
      <c r="J622" s="51" t="s">
        <v>1812</v>
      </c>
      <c r="K622" s="51">
        <v>0</v>
      </c>
      <c r="L622" s="51" t="s">
        <v>1812</v>
      </c>
      <c r="M622" s="51">
        <v>0</v>
      </c>
      <c r="N622" s="51" t="s">
        <v>1811</v>
      </c>
      <c r="O622" s="345"/>
    </row>
    <row r="623" customHeight="1" spans="1:15">
      <c r="A623" s="343">
        <v>29</v>
      </c>
      <c r="B623" s="343" t="s">
        <v>1813</v>
      </c>
      <c r="C623" s="344" t="s">
        <v>384</v>
      </c>
      <c r="D623" s="42">
        <v>1</v>
      </c>
      <c r="E623" s="189">
        <v>494</v>
      </c>
      <c r="F623" s="189">
        <v>40</v>
      </c>
      <c r="G623" s="189">
        <v>40</v>
      </c>
      <c r="H623" s="51" t="s">
        <v>947</v>
      </c>
      <c r="I623" s="51">
        <v>0</v>
      </c>
      <c r="J623" s="51" t="s">
        <v>1814</v>
      </c>
      <c r="K623" s="51">
        <v>0</v>
      </c>
      <c r="L623" s="51" t="s">
        <v>1815</v>
      </c>
      <c r="M623" s="51">
        <v>40</v>
      </c>
      <c r="N623" s="51" t="s">
        <v>950</v>
      </c>
      <c r="O623" s="345"/>
    </row>
    <row r="624" customHeight="1" spans="1:15">
      <c r="A624" s="343">
        <v>30</v>
      </c>
      <c r="B624" s="343" t="s">
        <v>1816</v>
      </c>
      <c r="C624" s="344" t="s">
        <v>384</v>
      </c>
      <c r="D624" s="42">
        <v>1</v>
      </c>
      <c r="E624" s="189">
        <v>337</v>
      </c>
      <c r="F624" s="189">
        <v>237</v>
      </c>
      <c r="G624" s="189">
        <v>0</v>
      </c>
      <c r="H624" s="51" t="s">
        <v>1817</v>
      </c>
      <c r="I624" s="51">
        <v>0</v>
      </c>
      <c r="J624" s="51" t="s">
        <v>1818</v>
      </c>
      <c r="K624" s="51">
        <v>0</v>
      </c>
      <c r="L624" s="51" t="s">
        <v>1818</v>
      </c>
      <c r="M624" s="51">
        <v>0</v>
      </c>
      <c r="N624" s="51" t="s">
        <v>1819</v>
      </c>
      <c r="O624" s="345"/>
    </row>
    <row r="625" customHeight="1" spans="1:15">
      <c r="A625" s="343">
        <v>31</v>
      </c>
      <c r="B625" s="343" t="s">
        <v>1820</v>
      </c>
      <c r="C625" s="344" t="s">
        <v>384</v>
      </c>
      <c r="D625" s="42">
        <v>1</v>
      </c>
      <c r="E625" s="189">
        <v>450</v>
      </c>
      <c r="F625" s="189">
        <v>280</v>
      </c>
      <c r="G625" s="189">
        <v>0</v>
      </c>
      <c r="H625" s="51" t="s">
        <v>1811</v>
      </c>
      <c r="I625" s="51">
        <v>0</v>
      </c>
      <c r="J625" s="51" t="s">
        <v>1812</v>
      </c>
      <c r="K625" s="51">
        <v>0</v>
      </c>
      <c r="L625" s="51" t="s">
        <v>1812</v>
      </c>
      <c r="M625" s="51">
        <v>0</v>
      </c>
      <c r="N625" s="51" t="s">
        <v>1811</v>
      </c>
      <c r="O625" s="345"/>
    </row>
    <row r="626" customHeight="1" spans="1:15">
      <c r="A626" s="343">
        <v>32</v>
      </c>
      <c r="B626" s="343" t="s">
        <v>1821</v>
      </c>
      <c r="C626" s="344" t="s">
        <v>384</v>
      </c>
      <c r="D626" s="42">
        <v>1</v>
      </c>
      <c r="E626" s="189">
        <v>99</v>
      </c>
      <c r="F626" s="189">
        <v>70</v>
      </c>
      <c r="G626" s="189">
        <v>0</v>
      </c>
      <c r="H626" s="51" t="s">
        <v>947</v>
      </c>
      <c r="I626" s="51">
        <v>0</v>
      </c>
      <c r="J626" s="51" t="s">
        <v>1814</v>
      </c>
      <c r="K626" s="51">
        <v>0</v>
      </c>
      <c r="L626" s="51" t="s">
        <v>1815</v>
      </c>
      <c r="M626" s="51">
        <v>0</v>
      </c>
      <c r="N626" s="51" t="s">
        <v>950</v>
      </c>
      <c r="O626" s="345"/>
    </row>
    <row r="627" customHeight="1" spans="1:15">
      <c r="A627" s="343">
        <v>33</v>
      </c>
      <c r="B627" s="343" t="s">
        <v>1822</v>
      </c>
      <c r="C627" s="344" t="s">
        <v>384</v>
      </c>
      <c r="D627" s="42">
        <v>1</v>
      </c>
      <c r="E627" s="189">
        <v>1076</v>
      </c>
      <c r="F627" s="189">
        <v>100</v>
      </c>
      <c r="G627" s="189">
        <v>0</v>
      </c>
      <c r="H627" s="51" t="s">
        <v>1817</v>
      </c>
      <c r="I627" s="51">
        <v>0</v>
      </c>
      <c r="J627" s="51" t="s">
        <v>1818</v>
      </c>
      <c r="K627" s="51">
        <v>0</v>
      </c>
      <c r="L627" s="51" t="s">
        <v>1818</v>
      </c>
      <c r="M627" s="51">
        <v>0</v>
      </c>
      <c r="N627" s="51" t="s">
        <v>1819</v>
      </c>
      <c r="O627" s="345"/>
    </row>
    <row r="628" customHeight="1" spans="1:15">
      <c r="A628" s="343">
        <v>34</v>
      </c>
      <c r="B628" s="343" t="s">
        <v>1823</v>
      </c>
      <c r="C628" s="344" t="s">
        <v>384</v>
      </c>
      <c r="D628" s="42">
        <v>1</v>
      </c>
      <c r="E628" s="189">
        <v>575.5</v>
      </c>
      <c r="F628" s="189">
        <v>400</v>
      </c>
      <c r="G628" s="189">
        <v>0</v>
      </c>
      <c r="H628" s="51" t="s">
        <v>1811</v>
      </c>
      <c r="I628" s="51">
        <v>0</v>
      </c>
      <c r="J628" s="51" t="s">
        <v>1812</v>
      </c>
      <c r="K628" s="51">
        <v>0</v>
      </c>
      <c r="L628" s="51" t="s">
        <v>1812</v>
      </c>
      <c r="M628" s="51">
        <v>0</v>
      </c>
      <c r="N628" s="51" t="s">
        <v>1811</v>
      </c>
      <c r="O628" s="345"/>
    </row>
    <row r="629" customHeight="1" spans="1:15">
      <c r="A629" s="343">
        <v>35</v>
      </c>
      <c r="B629" s="343" t="s">
        <v>1824</v>
      </c>
      <c r="C629" s="344" t="s">
        <v>384</v>
      </c>
      <c r="D629" s="42">
        <v>1</v>
      </c>
      <c r="E629" s="189">
        <v>600</v>
      </c>
      <c r="F629" s="189">
        <v>400</v>
      </c>
      <c r="G629" s="189">
        <v>0</v>
      </c>
      <c r="H629" s="51" t="s">
        <v>1825</v>
      </c>
      <c r="I629" s="51">
        <v>0</v>
      </c>
      <c r="J629" s="51" t="s">
        <v>1825</v>
      </c>
      <c r="K629" s="51">
        <v>0</v>
      </c>
      <c r="L629" s="51" t="s">
        <v>1825</v>
      </c>
      <c r="M629" s="51">
        <v>0</v>
      </c>
      <c r="N629" s="51" t="s">
        <v>1825</v>
      </c>
      <c r="O629" s="345"/>
    </row>
    <row r="630" customHeight="1" spans="1:15">
      <c r="A630" s="343">
        <v>36</v>
      </c>
      <c r="B630" s="343" t="s">
        <v>1826</v>
      </c>
      <c r="C630" s="344" t="s">
        <v>384</v>
      </c>
      <c r="D630" s="42">
        <v>1</v>
      </c>
      <c r="E630" s="189">
        <v>700</v>
      </c>
      <c r="F630" s="189">
        <v>400</v>
      </c>
      <c r="G630" s="189">
        <v>0</v>
      </c>
      <c r="H630" s="51" t="s">
        <v>1811</v>
      </c>
      <c r="I630" s="51">
        <v>0</v>
      </c>
      <c r="J630" s="51" t="s">
        <v>1812</v>
      </c>
      <c r="K630" s="51">
        <v>0</v>
      </c>
      <c r="L630" s="51" t="s">
        <v>1812</v>
      </c>
      <c r="M630" s="51">
        <v>0</v>
      </c>
      <c r="N630" s="51" t="s">
        <v>1811</v>
      </c>
      <c r="O630" s="345" t="s">
        <v>1827</v>
      </c>
    </row>
    <row r="631" customHeight="1" spans="1:15">
      <c r="A631" s="343">
        <v>37</v>
      </c>
      <c r="B631" s="343" t="s">
        <v>1828</v>
      </c>
      <c r="C631" s="344" t="s">
        <v>384</v>
      </c>
      <c r="D631" s="42">
        <v>1</v>
      </c>
      <c r="E631" s="189">
        <v>47</v>
      </c>
      <c r="F631" s="189">
        <v>47</v>
      </c>
      <c r="G631" s="189">
        <v>0</v>
      </c>
      <c r="H631" s="51" t="s">
        <v>1811</v>
      </c>
      <c r="I631" s="51">
        <v>0</v>
      </c>
      <c r="J631" s="51" t="s">
        <v>1812</v>
      </c>
      <c r="K631" s="51">
        <v>0</v>
      </c>
      <c r="L631" s="51" t="s">
        <v>1812</v>
      </c>
      <c r="M631" s="51">
        <v>0</v>
      </c>
      <c r="N631" s="51" t="s">
        <v>1811</v>
      </c>
      <c r="O631" s="345"/>
    </row>
    <row r="632" customHeight="1" spans="1:15">
      <c r="A632" s="341"/>
      <c r="B632" s="341" t="s">
        <v>1829</v>
      </c>
      <c r="C632" s="342"/>
      <c r="D632" s="268"/>
      <c r="E632" s="281">
        <f t="shared" ref="E632:H632" si="148">SUM(E633:E638)</f>
        <v>9482.4</v>
      </c>
      <c r="F632" s="281">
        <f t="shared" si="148"/>
        <v>1200</v>
      </c>
      <c r="G632" s="281">
        <f t="shared" si="148"/>
        <v>0</v>
      </c>
      <c r="H632" s="281"/>
      <c r="I632" s="281">
        <f t="shared" ref="I632:M632" si="149">SUM(I633:I638)</f>
        <v>0</v>
      </c>
      <c r="J632" s="281"/>
      <c r="K632" s="281">
        <f t="shared" si="149"/>
        <v>0</v>
      </c>
      <c r="L632" s="281"/>
      <c r="M632" s="281">
        <f t="shared" si="149"/>
        <v>0</v>
      </c>
      <c r="N632" s="281"/>
      <c r="O632" s="282"/>
    </row>
    <row r="633" customHeight="1" spans="1:15">
      <c r="A633" s="343">
        <v>38</v>
      </c>
      <c r="B633" s="343" t="s">
        <v>1830</v>
      </c>
      <c r="C633" s="344" t="s">
        <v>384</v>
      </c>
      <c r="D633" s="42">
        <v>1</v>
      </c>
      <c r="E633" s="189">
        <v>1550</v>
      </c>
      <c r="F633" s="189">
        <v>300</v>
      </c>
      <c r="G633" s="189">
        <v>0</v>
      </c>
      <c r="H633" s="51" t="s">
        <v>1831</v>
      </c>
      <c r="I633" s="51">
        <v>0</v>
      </c>
      <c r="J633" s="51" t="s">
        <v>1831</v>
      </c>
      <c r="K633" s="51">
        <v>0</v>
      </c>
      <c r="L633" s="51" t="s">
        <v>1831</v>
      </c>
      <c r="M633" s="51">
        <v>0</v>
      </c>
      <c r="N633" s="51" t="s">
        <v>1831</v>
      </c>
      <c r="O633" s="345"/>
    </row>
    <row r="634" customHeight="1" spans="1:15">
      <c r="A634" s="343">
        <v>39</v>
      </c>
      <c r="B634" s="343" t="s">
        <v>1832</v>
      </c>
      <c r="C634" s="344" t="s">
        <v>384</v>
      </c>
      <c r="D634" s="42">
        <v>1</v>
      </c>
      <c r="E634" s="189">
        <v>390</v>
      </c>
      <c r="F634" s="189">
        <v>200</v>
      </c>
      <c r="G634" s="189">
        <v>0</v>
      </c>
      <c r="H634" s="51" t="s">
        <v>1831</v>
      </c>
      <c r="I634" s="51">
        <v>0</v>
      </c>
      <c r="J634" s="51" t="s">
        <v>1831</v>
      </c>
      <c r="K634" s="51">
        <v>0</v>
      </c>
      <c r="L634" s="51" t="s">
        <v>1831</v>
      </c>
      <c r="M634" s="51">
        <v>0</v>
      </c>
      <c r="N634" s="51" t="s">
        <v>1831</v>
      </c>
      <c r="O634" s="345"/>
    </row>
    <row r="635" customHeight="1" spans="1:15">
      <c r="A635" s="343">
        <v>40</v>
      </c>
      <c r="B635" s="343" t="s">
        <v>1833</v>
      </c>
      <c r="C635" s="344" t="s">
        <v>384</v>
      </c>
      <c r="D635" s="42">
        <v>1</v>
      </c>
      <c r="E635" s="189">
        <v>800</v>
      </c>
      <c r="F635" s="189">
        <v>0</v>
      </c>
      <c r="G635" s="189">
        <v>0</v>
      </c>
      <c r="H635" s="51" t="s">
        <v>1831</v>
      </c>
      <c r="I635" s="51">
        <v>0</v>
      </c>
      <c r="J635" s="51" t="s">
        <v>1831</v>
      </c>
      <c r="K635" s="51">
        <v>0</v>
      </c>
      <c r="L635" s="51" t="s">
        <v>1831</v>
      </c>
      <c r="M635" s="51">
        <v>0</v>
      </c>
      <c r="N635" s="51" t="s">
        <v>1831</v>
      </c>
      <c r="O635" s="345"/>
    </row>
    <row r="636" customHeight="1" spans="1:15">
      <c r="A636" s="343">
        <v>41</v>
      </c>
      <c r="B636" s="343" t="s">
        <v>1834</v>
      </c>
      <c r="C636" s="344" t="s">
        <v>384</v>
      </c>
      <c r="D636" s="42">
        <v>1</v>
      </c>
      <c r="E636" s="189">
        <v>1542.4</v>
      </c>
      <c r="F636" s="189">
        <v>500</v>
      </c>
      <c r="G636" s="189">
        <v>0</v>
      </c>
      <c r="H636" s="51" t="s">
        <v>924</v>
      </c>
      <c r="I636" s="51">
        <v>0</v>
      </c>
      <c r="J636" s="51" t="s">
        <v>924</v>
      </c>
      <c r="K636" s="51">
        <v>0</v>
      </c>
      <c r="L636" s="51" t="s">
        <v>924</v>
      </c>
      <c r="M636" s="51">
        <v>0</v>
      </c>
      <c r="N636" s="51" t="s">
        <v>924</v>
      </c>
      <c r="O636" s="345" t="s">
        <v>1835</v>
      </c>
    </row>
    <row r="637" customHeight="1" spans="1:15">
      <c r="A637" s="343">
        <v>42</v>
      </c>
      <c r="B637" s="343" t="s">
        <v>1836</v>
      </c>
      <c r="C637" s="344" t="s">
        <v>384</v>
      </c>
      <c r="D637" s="42">
        <v>1</v>
      </c>
      <c r="E637" s="189">
        <v>1200</v>
      </c>
      <c r="F637" s="189">
        <v>200</v>
      </c>
      <c r="G637" s="189">
        <v>0</v>
      </c>
      <c r="H637" s="51" t="s">
        <v>1831</v>
      </c>
      <c r="I637" s="51">
        <v>0</v>
      </c>
      <c r="J637" s="51" t="s">
        <v>1831</v>
      </c>
      <c r="K637" s="51">
        <v>0</v>
      </c>
      <c r="L637" s="51" t="s">
        <v>1831</v>
      </c>
      <c r="M637" s="51">
        <v>0</v>
      </c>
      <c r="N637" s="51" t="s">
        <v>1831</v>
      </c>
      <c r="O637" s="345"/>
    </row>
    <row r="638" customHeight="1" spans="1:15">
      <c r="A638" s="343">
        <v>43</v>
      </c>
      <c r="B638" s="343" t="s">
        <v>1837</v>
      </c>
      <c r="C638" s="344" t="s">
        <v>384</v>
      </c>
      <c r="D638" s="42">
        <v>1</v>
      </c>
      <c r="E638" s="189">
        <v>4000</v>
      </c>
      <c r="F638" s="189">
        <v>0</v>
      </c>
      <c r="G638" s="189">
        <v>0</v>
      </c>
      <c r="H638" s="51" t="s">
        <v>709</v>
      </c>
      <c r="I638" s="51">
        <v>0</v>
      </c>
      <c r="J638" s="51" t="s">
        <v>709</v>
      </c>
      <c r="K638" s="51">
        <v>0</v>
      </c>
      <c r="L638" s="51" t="s">
        <v>709</v>
      </c>
      <c r="M638" s="51">
        <v>0</v>
      </c>
      <c r="N638" s="51" t="s">
        <v>709</v>
      </c>
      <c r="O638" s="345"/>
    </row>
    <row r="639" customHeight="1" spans="1:15">
      <c r="A639" s="341"/>
      <c r="B639" s="341" t="s">
        <v>14</v>
      </c>
      <c r="C639" s="342"/>
      <c r="D639" s="268"/>
      <c r="E639" s="281">
        <f t="shared" ref="E639:H639" si="150">E640+E652</f>
        <v>3607.116</v>
      </c>
      <c r="F639" s="281">
        <f t="shared" si="150"/>
        <v>2162.36666666667</v>
      </c>
      <c r="G639" s="281">
        <f t="shared" si="150"/>
        <v>555.7</v>
      </c>
      <c r="H639" s="281"/>
      <c r="I639" s="281">
        <f t="shared" ref="I639:M639" si="151">I640+I652</f>
        <v>68.6</v>
      </c>
      <c r="J639" s="281"/>
      <c r="K639" s="281">
        <f t="shared" si="151"/>
        <v>64.6</v>
      </c>
      <c r="L639" s="281"/>
      <c r="M639" s="281">
        <f t="shared" si="151"/>
        <v>82.5</v>
      </c>
      <c r="N639" s="337"/>
      <c r="O639" s="282"/>
    </row>
    <row r="640" customHeight="1" spans="1:15">
      <c r="A640" s="341"/>
      <c r="B640" s="341" t="s">
        <v>1838</v>
      </c>
      <c r="C640" s="342"/>
      <c r="D640" s="268"/>
      <c r="E640" s="281">
        <f t="shared" ref="E640:H640" si="152">SUM(E641:E651)</f>
        <v>2290.116</v>
      </c>
      <c r="F640" s="281">
        <f t="shared" si="152"/>
        <v>1340.86666666667</v>
      </c>
      <c r="G640" s="281">
        <f t="shared" si="152"/>
        <v>555.7</v>
      </c>
      <c r="H640" s="281"/>
      <c r="I640" s="281">
        <f t="shared" ref="I640:M640" si="153">SUM(I641:I651)</f>
        <v>68.6</v>
      </c>
      <c r="J640" s="281"/>
      <c r="K640" s="281">
        <f t="shared" si="153"/>
        <v>64.6</v>
      </c>
      <c r="L640" s="281"/>
      <c r="M640" s="281">
        <f t="shared" si="153"/>
        <v>82.5</v>
      </c>
      <c r="N640" s="281"/>
      <c r="O640" s="282"/>
    </row>
    <row r="641" customHeight="1" spans="1:15">
      <c r="A641" s="343">
        <v>44</v>
      </c>
      <c r="B641" s="343" t="s">
        <v>1839</v>
      </c>
      <c r="C641" s="344" t="s">
        <v>384</v>
      </c>
      <c r="D641" s="42">
        <v>1</v>
      </c>
      <c r="E641" s="189">
        <v>421</v>
      </c>
      <c r="F641" s="189">
        <v>100</v>
      </c>
      <c r="G641" s="189">
        <v>0</v>
      </c>
      <c r="H641" s="51" t="s">
        <v>1840</v>
      </c>
      <c r="I641" s="51">
        <v>0</v>
      </c>
      <c r="J641" s="51" t="s">
        <v>1840</v>
      </c>
      <c r="K641" s="51">
        <v>0</v>
      </c>
      <c r="L641" s="51" t="s">
        <v>1840</v>
      </c>
      <c r="M641" s="51">
        <v>0</v>
      </c>
      <c r="N641" s="51" t="s">
        <v>1840</v>
      </c>
      <c r="O641" s="345"/>
    </row>
    <row r="642" customHeight="1" spans="1:15">
      <c r="A642" s="343">
        <v>45</v>
      </c>
      <c r="B642" s="343" t="s">
        <v>1841</v>
      </c>
      <c r="C642" s="344" t="s">
        <v>384</v>
      </c>
      <c r="D642" s="42">
        <v>1</v>
      </c>
      <c r="E642" s="189">
        <v>340</v>
      </c>
      <c r="F642" s="189">
        <v>340</v>
      </c>
      <c r="G642" s="189">
        <v>340</v>
      </c>
      <c r="H642" s="51" t="s">
        <v>1842</v>
      </c>
      <c r="I642" s="51">
        <v>0</v>
      </c>
      <c r="J642" s="51" t="s">
        <v>1843</v>
      </c>
      <c r="K642" s="51">
        <v>0</v>
      </c>
      <c r="L642" s="51" t="s">
        <v>92</v>
      </c>
      <c r="M642" s="51">
        <v>0</v>
      </c>
      <c r="N642" s="51" t="s">
        <v>950</v>
      </c>
      <c r="O642" s="345"/>
    </row>
    <row r="643" customHeight="1" spans="1:15">
      <c r="A643" s="343">
        <v>46</v>
      </c>
      <c r="B643" s="343" t="s">
        <v>1496</v>
      </c>
      <c r="C643" s="344" t="s">
        <v>384</v>
      </c>
      <c r="D643" s="42">
        <v>1</v>
      </c>
      <c r="E643" s="189">
        <v>360.79</v>
      </c>
      <c r="F643" s="189">
        <v>180.4</v>
      </c>
      <c r="G643" s="189">
        <v>45.3</v>
      </c>
      <c r="H643" s="51" t="s">
        <v>1768</v>
      </c>
      <c r="I643" s="51">
        <v>15.1</v>
      </c>
      <c r="J643" s="51" t="s">
        <v>1768</v>
      </c>
      <c r="K643" s="51">
        <v>15.1</v>
      </c>
      <c r="L643" s="51" t="s">
        <v>1768</v>
      </c>
      <c r="M643" s="51">
        <v>15.1</v>
      </c>
      <c r="N643" s="51" t="s">
        <v>1768</v>
      </c>
      <c r="O643" s="345"/>
    </row>
    <row r="644" customHeight="1" spans="1:15">
      <c r="A644" s="343">
        <v>47</v>
      </c>
      <c r="B644" s="343" t="s">
        <v>1844</v>
      </c>
      <c r="C644" s="344" t="s">
        <v>384</v>
      </c>
      <c r="D644" s="42">
        <v>1</v>
      </c>
      <c r="E644" s="189">
        <v>510.36</v>
      </c>
      <c r="F644" s="189">
        <v>255.18</v>
      </c>
      <c r="G644" s="189">
        <v>63.9</v>
      </c>
      <c r="H644" s="51" t="s">
        <v>1768</v>
      </c>
      <c r="I644" s="51">
        <v>21.3</v>
      </c>
      <c r="J644" s="51" t="s">
        <v>1768</v>
      </c>
      <c r="K644" s="51">
        <v>21.3</v>
      </c>
      <c r="L644" s="51" t="s">
        <v>1768</v>
      </c>
      <c r="M644" s="51">
        <v>21.3</v>
      </c>
      <c r="N644" s="51" t="s">
        <v>1768</v>
      </c>
      <c r="O644" s="345"/>
    </row>
    <row r="645" customHeight="1" spans="1:15">
      <c r="A645" s="343">
        <v>48</v>
      </c>
      <c r="B645" s="343" t="s">
        <v>1845</v>
      </c>
      <c r="C645" s="344" t="s">
        <v>384</v>
      </c>
      <c r="D645" s="42">
        <v>1</v>
      </c>
      <c r="E645" s="189">
        <v>20</v>
      </c>
      <c r="F645" s="189">
        <v>5.1</v>
      </c>
      <c r="G645" s="189">
        <v>5.1</v>
      </c>
      <c r="H645" s="51" t="s">
        <v>1768</v>
      </c>
      <c r="I645" s="51">
        <v>1.7</v>
      </c>
      <c r="J645" s="51" t="s">
        <v>1768</v>
      </c>
      <c r="K645" s="51">
        <v>1.7</v>
      </c>
      <c r="L645" s="51" t="s">
        <v>1768</v>
      </c>
      <c r="M645" s="51">
        <v>1.7</v>
      </c>
      <c r="N645" s="51" t="s">
        <v>1768</v>
      </c>
      <c r="O645" s="345"/>
    </row>
    <row r="646" customHeight="1" spans="1:15">
      <c r="A646" s="343">
        <v>49</v>
      </c>
      <c r="B646" s="343" t="s">
        <v>1846</v>
      </c>
      <c r="C646" s="344" t="s">
        <v>384</v>
      </c>
      <c r="D646" s="42">
        <v>1</v>
      </c>
      <c r="E646" s="189">
        <v>320</v>
      </c>
      <c r="F646" s="189">
        <v>280</v>
      </c>
      <c r="G646" s="189">
        <v>70</v>
      </c>
      <c r="H646" s="51" t="s">
        <v>1768</v>
      </c>
      <c r="I646" s="51">
        <v>27</v>
      </c>
      <c r="J646" s="51" t="s">
        <v>1768</v>
      </c>
      <c r="K646" s="51">
        <v>23</v>
      </c>
      <c r="L646" s="51" t="s">
        <v>1768</v>
      </c>
      <c r="M646" s="51">
        <v>20</v>
      </c>
      <c r="N646" s="51" t="s">
        <v>1768</v>
      </c>
      <c r="O646" s="345"/>
    </row>
    <row r="647" customHeight="1" spans="1:15">
      <c r="A647" s="343">
        <v>50</v>
      </c>
      <c r="B647" s="343" t="s">
        <v>1847</v>
      </c>
      <c r="C647" s="344" t="s">
        <v>384</v>
      </c>
      <c r="D647" s="42">
        <v>1</v>
      </c>
      <c r="E647" s="189">
        <v>108</v>
      </c>
      <c r="F647" s="189">
        <v>54</v>
      </c>
      <c r="G647" s="189">
        <v>10</v>
      </c>
      <c r="H647" s="51" t="s">
        <v>1768</v>
      </c>
      <c r="I647" s="51">
        <v>3.5</v>
      </c>
      <c r="J647" s="51" t="s">
        <v>1768</v>
      </c>
      <c r="K647" s="51">
        <v>3.5</v>
      </c>
      <c r="L647" s="51" t="s">
        <v>1768</v>
      </c>
      <c r="M647" s="51">
        <v>3</v>
      </c>
      <c r="N647" s="51" t="s">
        <v>1768</v>
      </c>
      <c r="O647" s="345"/>
    </row>
    <row r="648" customHeight="1" spans="1:15">
      <c r="A648" s="343">
        <v>51</v>
      </c>
      <c r="B648" s="343" t="s">
        <v>1848</v>
      </c>
      <c r="C648" s="344" t="s">
        <v>384</v>
      </c>
      <c r="D648" s="42">
        <v>1</v>
      </c>
      <c r="E648" s="189">
        <v>2.28</v>
      </c>
      <c r="F648" s="189">
        <v>1.14</v>
      </c>
      <c r="G648" s="189">
        <v>0.4</v>
      </c>
      <c r="H648" s="51" t="s">
        <v>1768</v>
      </c>
      <c r="I648" s="51">
        <v>0</v>
      </c>
      <c r="J648" s="51" t="s">
        <v>1768</v>
      </c>
      <c r="K648" s="51">
        <v>0</v>
      </c>
      <c r="L648" s="51" t="s">
        <v>1768</v>
      </c>
      <c r="M648" s="51">
        <v>0.4</v>
      </c>
      <c r="N648" s="51" t="s">
        <v>1768</v>
      </c>
      <c r="O648" s="345"/>
    </row>
    <row r="649" customHeight="1" spans="1:15">
      <c r="A649" s="343">
        <v>52</v>
      </c>
      <c r="B649" s="343" t="s">
        <v>1594</v>
      </c>
      <c r="C649" s="344" t="s">
        <v>384</v>
      </c>
      <c r="D649" s="42">
        <v>1</v>
      </c>
      <c r="E649" s="189">
        <v>89.47</v>
      </c>
      <c r="F649" s="189">
        <v>59.6466666666667</v>
      </c>
      <c r="G649" s="189">
        <v>15</v>
      </c>
      <c r="H649" s="51" t="s">
        <v>1766</v>
      </c>
      <c r="I649" s="51">
        <v>0</v>
      </c>
      <c r="J649" s="51" t="s">
        <v>1767</v>
      </c>
      <c r="K649" s="51">
        <v>0</v>
      </c>
      <c r="L649" s="51" t="s">
        <v>1767</v>
      </c>
      <c r="M649" s="51">
        <v>15</v>
      </c>
      <c r="N649" s="51" t="s">
        <v>1768</v>
      </c>
      <c r="O649" s="345"/>
    </row>
    <row r="650" customHeight="1" spans="1:15">
      <c r="A650" s="343">
        <v>53</v>
      </c>
      <c r="B650" s="343" t="s">
        <v>1849</v>
      </c>
      <c r="C650" s="344" t="s">
        <v>384</v>
      </c>
      <c r="D650" s="42">
        <v>1</v>
      </c>
      <c r="E650" s="189">
        <v>78.8</v>
      </c>
      <c r="F650" s="189">
        <v>39.4</v>
      </c>
      <c r="G650" s="189">
        <v>0</v>
      </c>
      <c r="H650" s="51" t="s">
        <v>1850</v>
      </c>
      <c r="I650" s="51">
        <v>0</v>
      </c>
      <c r="J650" s="51" t="s">
        <v>1850</v>
      </c>
      <c r="K650" s="51">
        <v>0</v>
      </c>
      <c r="L650" s="51" t="s">
        <v>1850</v>
      </c>
      <c r="M650" s="51">
        <v>0</v>
      </c>
      <c r="N650" s="51" t="s">
        <v>1850</v>
      </c>
      <c r="O650" s="345"/>
    </row>
    <row r="651" customHeight="1" spans="1:15">
      <c r="A651" s="343">
        <v>54</v>
      </c>
      <c r="B651" s="343" t="s">
        <v>1851</v>
      </c>
      <c r="C651" s="344" t="s">
        <v>384</v>
      </c>
      <c r="D651" s="42">
        <v>1</v>
      </c>
      <c r="E651" s="189">
        <v>39.416</v>
      </c>
      <c r="F651" s="189">
        <v>26</v>
      </c>
      <c r="G651" s="189">
        <v>6</v>
      </c>
      <c r="H651" s="51" t="s">
        <v>1766</v>
      </c>
      <c r="I651" s="51">
        <v>0</v>
      </c>
      <c r="J651" s="51" t="s">
        <v>1767</v>
      </c>
      <c r="K651" s="51">
        <v>0</v>
      </c>
      <c r="L651" s="51" t="s">
        <v>1767</v>
      </c>
      <c r="M651" s="51">
        <v>6</v>
      </c>
      <c r="N651" s="51" t="s">
        <v>1768</v>
      </c>
      <c r="O651" s="345"/>
    </row>
    <row r="652" customHeight="1" spans="1:15">
      <c r="A652" s="341"/>
      <c r="B652" s="341" t="s">
        <v>1852</v>
      </c>
      <c r="C652" s="342"/>
      <c r="D652" s="268"/>
      <c r="E652" s="281">
        <f t="shared" ref="E652:H652" si="154">SUM(E653:E665)</f>
        <v>1317</v>
      </c>
      <c r="F652" s="281">
        <f t="shared" si="154"/>
        <v>821.5</v>
      </c>
      <c r="G652" s="281">
        <f t="shared" si="154"/>
        <v>0</v>
      </c>
      <c r="H652" s="281"/>
      <c r="I652" s="281">
        <f t="shared" ref="I652:M652" si="155">SUM(I653:I665)</f>
        <v>0</v>
      </c>
      <c r="J652" s="281"/>
      <c r="K652" s="281">
        <f t="shared" si="155"/>
        <v>0</v>
      </c>
      <c r="L652" s="281"/>
      <c r="M652" s="281">
        <f t="shared" si="155"/>
        <v>0</v>
      </c>
      <c r="N652" s="281"/>
      <c r="O652" s="282"/>
    </row>
    <row r="653" customHeight="1" spans="1:15">
      <c r="A653" s="343">
        <v>55</v>
      </c>
      <c r="B653" s="343" t="s">
        <v>1853</v>
      </c>
      <c r="C653" s="344" t="s">
        <v>384</v>
      </c>
      <c r="D653" s="42">
        <v>1</v>
      </c>
      <c r="E653" s="189">
        <v>10</v>
      </c>
      <c r="F653" s="189">
        <v>10</v>
      </c>
      <c r="G653" s="189">
        <v>0</v>
      </c>
      <c r="H653" s="51" t="s">
        <v>924</v>
      </c>
      <c r="I653" s="51">
        <v>0</v>
      </c>
      <c r="J653" s="51" t="s">
        <v>924</v>
      </c>
      <c r="K653" s="51">
        <v>0</v>
      </c>
      <c r="L653" s="51" t="s">
        <v>924</v>
      </c>
      <c r="M653" s="51">
        <v>0</v>
      </c>
      <c r="N653" s="51" t="s">
        <v>924</v>
      </c>
      <c r="O653" s="345"/>
    </row>
    <row r="654" customHeight="1" spans="1:15">
      <c r="A654" s="343">
        <v>56</v>
      </c>
      <c r="B654" s="343" t="s">
        <v>1854</v>
      </c>
      <c r="C654" s="344" t="s">
        <v>384</v>
      </c>
      <c r="D654" s="42">
        <v>1</v>
      </c>
      <c r="E654" s="189">
        <v>10</v>
      </c>
      <c r="F654" s="189">
        <v>10</v>
      </c>
      <c r="G654" s="189">
        <v>0</v>
      </c>
      <c r="H654" s="51" t="s">
        <v>924</v>
      </c>
      <c r="I654" s="51">
        <v>0</v>
      </c>
      <c r="J654" s="51" t="s">
        <v>924</v>
      </c>
      <c r="K654" s="51">
        <v>0</v>
      </c>
      <c r="L654" s="51" t="s">
        <v>924</v>
      </c>
      <c r="M654" s="51">
        <v>0</v>
      </c>
      <c r="N654" s="51" t="s">
        <v>924</v>
      </c>
      <c r="O654" s="345"/>
    </row>
    <row r="655" customHeight="1" spans="1:15">
      <c r="A655" s="343">
        <v>57</v>
      </c>
      <c r="B655" s="343" t="s">
        <v>1855</v>
      </c>
      <c r="C655" s="344" t="s">
        <v>384</v>
      </c>
      <c r="D655" s="42">
        <v>1</v>
      </c>
      <c r="E655" s="189">
        <v>20</v>
      </c>
      <c r="F655" s="189">
        <v>20</v>
      </c>
      <c r="G655" s="189">
        <v>0</v>
      </c>
      <c r="H655" s="51" t="s">
        <v>697</v>
      </c>
      <c r="I655" s="51">
        <v>0</v>
      </c>
      <c r="J655" s="51" t="s">
        <v>697</v>
      </c>
      <c r="K655" s="51">
        <v>0</v>
      </c>
      <c r="L655" s="51" t="s">
        <v>697</v>
      </c>
      <c r="M655" s="51">
        <v>0</v>
      </c>
      <c r="N655" s="51" t="s">
        <v>1768</v>
      </c>
      <c r="O655" s="345"/>
    </row>
    <row r="656" customHeight="1" spans="1:15">
      <c r="A656" s="343">
        <v>58</v>
      </c>
      <c r="B656" s="343" t="s">
        <v>1845</v>
      </c>
      <c r="C656" s="344" t="s">
        <v>384</v>
      </c>
      <c r="D656" s="42">
        <v>1</v>
      </c>
      <c r="E656" s="189">
        <v>20</v>
      </c>
      <c r="F656" s="189">
        <v>20</v>
      </c>
      <c r="G656" s="189">
        <v>0</v>
      </c>
      <c r="H656" s="51" t="s">
        <v>924</v>
      </c>
      <c r="I656" s="51">
        <v>0</v>
      </c>
      <c r="J656" s="51" t="s">
        <v>924</v>
      </c>
      <c r="K656" s="51">
        <v>0</v>
      </c>
      <c r="L656" s="51" t="s">
        <v>924</v>
      </c>
      <c r="M656" s="51">
        <v>0</v>
      </c>
      <c r="N656" s="51" t="s">
        <v>924</v>
      </c>
      <c r="O656" s="345"/>
    </row>
    <row r="657" customHeight="1" spans="1:15">
      <c r="A657" s="343">
        <v>59</v>
      </c>
      <c r="B657" s="343" t="s">
        <v>1847</v>
      </c>
      <c r="C657" s="344" t="s">
        <v>384</v>
      </c>
      <c r="D657" s="42">
        <v>1</v>
      </c>
      <c r="E657" s="189">
        <v>108</v>
      </c>
      <c r="F657" s="189">
        <v>13.5</v>
      </c>
      <c r="G657" s="189">
        <v>0</v>
      </c>
      <c r="H657" s="51" t="s">
        <v>924</v>
      </c>
      <c r="I657" s="51">
        <v>0</v>
      </c>
      <c r="J657" s="51" t="s">
        <v>924</v>
      </c>
      <c r="K657" s="51">
        <v>0</v>
      </c>
      <c r="L657" s="51" t="s">
        <v>924</v>
      </c>
      <c r="M657" s="51">
        <v>0</v>
      </c>
      <c r="N657" s="51" t="s">
        <v>924</v>
      </c>
      <c r="O657" s="345"/>
    </row>
    <row r="658" customHeight="1" spans="1:15">
      <c r="A658" s="343">
        <v>60</v>
      </c>
      <c r="B658" s="343" t="s">
        <v>1846</v>
      </c>
      <c r="C658" s="344" t="s">
        <v>384</v>
      </c>
      <c r="D658" s="42">
        <v>1</v>
      </c>
      <c r="E658" s="189">
        <v>320</v>
      </c>
      <c r="F658" s="189">
        <v>78</v>
      </c>
      <c r="G658" s="189">
        <v>0</v>
      </c>
      <c r="H658" s="51" t="s">
        <v>924</v>
      </c>
      <c r="I658" s="51">
        <v>0</v>
      </c>
      <c r="J658" s="51" t="s">
        <v>924</v>
      </c>
      <c r="K658" s="51">
        <v>0</v>
      </c>
      <c r="L658" s="51" t="s">
        <v>924</v>
      </c>
      <c r="M658" s="51">
        <v>0</v>
      </c>
      <c r="N658" s="51" t="s">
        <v>924</v>
      </c>
      <c r="O658" s="345"/>
    </row>
    <row r="659" customHeight="1" spans="1:15">
      <c r="A659" s="343">
        <v>61</v>
      </c>
      <c r="B659" s="343" t="s">
        <v>1856</v>
      </c>
      <c r="C659" s="344" t="s">
        <v>384</v>
      </c>
      <c r="D659" s="42">
        <v>1</v>
      </c>
      <c r="E659" s="189">
        <v>8</v>
      </c>
      <c r="F659" s="189">
        <v>4</v>
      </c>
      <c r="G659" s="189">
        <v>0</v>
      </c>
      <c r="H659" s="51" t="s">
        <v>924</v>
      </c>
      <c r="I659" s="51">
        <v>0</v>
      </c>
      <c r="J659" s="51" t="s">
        <v>924</v>
      </c>
      <c r="K659" s="51">
        <v>0</v>
      </c>
      <c r="L659" s="51" t="s">
        <v>924</v>
      </c>
      <c r="M659" s="51">
        <v>0</v>
      </c>
      <c r="N659" s="51" t="s">
        <v>924</v>
      </c>
      <c r="O659" s="345"/>
    </row>
    <row r="660" customHeight="1" spans="1:15">
      <c r="A660" s="343">
        <v>62</v>
      </c>
      <c r="B660" s="343" t="s">
        <v>1857</v>
      </c>
      <c r="C660" s="344" t="s">
        <v>384</v>
      </c>
      <c r="D660" s="42">
        <v>1</v>
      </c>
      <c r="E660" s="189">
        <v>100</v>
      </c>
      <c r="F660" s="189">
        <v>30</v>
      </c>
      <c r="G660" s="189">
        <v>0</v>
      </c>
      <c r="H660" s="51" t="s">
        <v>1858</v>
      </c>
      <c r="I660" s="51">
        <v>0</v>
      </c>
      <c r="J660" s="51" t="s">
        <v>1858</v>
      </c>
      <c r="K660" s="51">
        <v>0</v>
      </c>
      <c r="L660" s="51" t="s">
        <v>1858</v>
      </c>
      <c r="M660" s="51">
        <v>0</v>
      </c>
      <c r="N660" s="51" t="s">
        <v>1858</v>
      </c>
      <c r="O660" s="345"/>
    </row>
    <row r="661" customHeight="1" spans="1:15">
      <c r="A661" s="343">
        <v>63</v>
      </c>
      <c r="B661" s="343" t="s">
        <v>1859</v>
      </c>
      <c r="C661" s="344" t="s">
        <v>87</v>
      </c>
      <c r="D661" s="42">
        <v>1</v>
      </c>
      <c r="E661" s="189">
        <v>140</v>
      </c>
      <c r="F661" s="189">
        <v>140</v>
      </c>
      <c r="G661" s="189">
        <v>0</v>
      </c>
      <c r="H661" s="51" t="s">
        <v>924</v>
      </c>
      <c r="I661" s="51">
        <v>0</v>
      </c>
      <c r="J661" s="51" t="s">
        <v>924</v>
      </c>
      <c r="K661" s="51">
        <v>0</v>
      </c>
      <c r="L661" s="51" t="s">
        <v>924</v>
      </c>
      <c r="M661" s="51">
        <v>0</v>
      </c>
      <c r="N661" s="51" t="s">
        <v>924</v>
      </c>
      <c r="O661" s="345" t="s">
        <v>1860</v>
      </c>
    </row>
    <row r="662" customHeight="1" spans="1:15">
      <c r="A662" s="343">
        <v>64</v>
      </c>
      <c r="B662" s="343" t="s">
        <v>1861</v>
      </c>
      <c r="C662" s="344" t="s">
        <v>384</v>
      </c>
      <c r="D662" s="42">
        <v>1</v>
      </c>
      <c r="E662" s="189">
        <v>90</v>
      </c>
      <c r="F662" s="189">
        <v>45</v>
      </c>
      <c r="G662" s="189">
        <v>0</v>
      </c>
      <c r="H662" s="51" t="s">
        <v>924</v>
      </c>
      <c r="I662" s="51">
        <v>0</v>
      </c>
      <c r="J662" s="51" t="s">
        <v>924</v>
      </c>
      <c r="K662" s="51">
        <v>0</v>
      </c>
      <c r="L662" s="51" t="s">
        <v>924</v>
      </c>
      <c r="M662" s="51">
        <v>0</v>
      </c>
      <c r="N662" s="51" t="s">
        <v>924</v>
      </c>
      <c r="O662" s="345"/>
    </row>
    <row r="663" customHeight="1" spans="1:15">
      <c r="A663" s="343">
        <v>65</v>
      </c>
      <c r="B663" s="343" t="s">
        <v>1862</v>
      </c>
      <c r="C663" s="344" t="s">
        <v>384</v>
      </c>
      <c r="D663" s="42">
        <v>1</v>
      </c>
      <c r="E663" s="189">
        <v>90</v>
      </c>
      <c r="F663" s="189">
        <v>90</v>
      </c>
      <c r="G663" s="189">
        <v>0</v>
      </c>
      <c r="H663" s="51" t="s">
        <v>924</v>
      </c>
      <c r="I663" s="51">
        <v>0</v>
      </c>
      <c r="J663" s="51" t="s">
        <v>924</v>
      </c>
      <c r="K663" s="51">
        <v>0</v>
      </c>
      <c r="L663" s="51" t="s">
        <v>924</v>
      </c>
      <c r="M663" s="51">
        <v>0</v>
      </c>
      <c r="N663" s="51" t="s">
        <v>924</v>
      </c>
      <c r="O663" s="345"/>
    </row>
    <row r="664" customHeight="1" spans="1:15">
      <c r="A664" s="343">
        <v>66</v>
      </c>
      <c r="B664" s="343" t="s">
        <v>1863</v>
      </c>
      <c r="C664" s="344" t="s">
        <v>87</v>
      </c>
      <c r="D664" s="42">
        <v>3</v>
      </c>
      <c r="E664" s="189">
        <v>321</v>
      </c>
      <c r="F664" s="189">
        <v>321</v>
      </c>
      <c r="G664" s="189">
        <v>0</v>
      </c>
      <c r="H664" s="51" t="s">
        <v>924</v>
      </c>
      <c r="I664" s="51">
        <v>0</v>
      </c>
      <c r="J664" s="51" t="s">
        <v>924</v>
      </c>
      <c r="K664" s="51">
        <v>0</v>
      </c>
      <c r="L664" s="51" t="s">
        <v>924</v>
      </c>
      <c r="M664" s="51">
        <v>0</v>
      </c>
      <c r="N664" s="51" t="s">
        <v>924</v>
      </c>
      <c r="O664" s="345" t="s">
        <v>1864</v>
      </c>
    </row>
    <row r="665" customHeight="1" spans="1:15">
      <c r="A665" s="343">
        <v>67</v>
      </c>
      <c r="B665" s="343" t="s">
        <v>1865</v>
      </c>
      <c r="C665" s="344" t="s">
        <v>384</v>
      </c>
      <c r="D665" s="42">
        <v>1</v>
      </c>
      <c r="E665" s="189">
        <v>80</v>
      </c>
      <c r="F665" s="189">
        <v>40</v>
      </c>
      <c r="G665" s="189">
        <v>0</v>
      </c>
      <c r="H665" s="51" t="s">
        <v>924</v>
      </c>
      <c r="I665" s="51">
        <v>0</v>
      </c>
      <c r="J665" s="51" t="s">
        <v>924</v>
      </c>
      <c r="K665" s="51">
        <v>0</v>
      </c>
      <c r="L665" s="51" t="s">
        <v>924</v>
      </c>
      <c r="M665" s="51">
        <v>0</v>
      </c>
      <c r="N665" s="51" t="s">
        <v>924</v>
      </c>
      <c r="O665" s="345" t="s">
        <v>1866</v>
      </c>
    </row>
    <row r="666" customHeight="1" spans="1:15">
      <c r="A666" s="341"/>
      <c r="B666" s="341" t="s">
        <v>15</v>
      </c>
      <c r="C666" s="342"/>
      <c r="D666" s="268"/>
      <c r="E666" s="281">
        <f t="shared" ref="E666:H666" si="156">E667+E673</f>
        <v>12422</v>
      </c>
      <c r="F666" s="281">
        <f t="shared" si="156"/>
        <v>4724</v>
      </c>
      <c r="G666" s="281">
        <f t="shared" si="156"/>
        <v>1425</v>
      </c>
      <c r="H666" s="281"/>
      <c r="I666" s="281">
        <f t="shared" ref="I666:M666" si="157">I667+I673</f>
        <v>475</v>
      </c>
      <c r="J666" s="281"/>
      <c r="K666" s="281">
        <f t="shared" si="157"/>
        <v>475</v>
      </c>
      <c r="L666" s="281"/>
      <c r="M666" s="281">
        <f t="shared" si="157"/>
        <v>475</v>
      </c>
      <c r="N666" s="337"/>
      <c r="O666" s="282"/>
    </row>
    <row r="667" customHeight="1" spans="1:15">
      <c r="A667" s="341"/>
      <c r="B667" s="341" t="s">
        <v>1867</v>
      </c>
      <c r="C667" s="342"/>
      <c r="D667" s="268"/>
      <c r="E667" s="281">
        <f t="shared" ref="E667:H667" si="158">SUM(E668:E672)</f>
        <v>11948</v>
      </c>
      <c r="F667" s="281">
        <f t="shared" si="158"/>
        <v>4250</v>
      </c>
      <c r="G667" s="281">
        <f t="shared" si="158"/>
        <v>1425</v>
      </c>
      <c r="H667" s="281"/>
      <c r="I667" s="281">
        <f t="shared" ref="I667:M667" si="159">SUM(I668:I672)</f>
        <v>475</v>
      </c>
      <c r="J667" s="281"/>
      <c r="K667" s="281">
        <f t="shared" si="159"/>
        <v>475</v>
      </c>
      <c r="L667" s="281"/>
      <c r="M667" s="281">
        <f t="shared" si="159"/>
        <v>475</v>
      </c>
      <c r="N667" s="281"/>
      <c r="O667" s="282"/>
    </row>
    <row r="668" customHeight="1" spans="1:15">
      <c r="A668" s="343">
        <v>68</v>
      </c>
      <c r="B668" s="343" t="s">
        <v>1868</v>
      </c>
      <c r="C668" s="344" t="s">
        <v>384</v>
      </c>
      <c r="D668" s="42">
        <v>1</v>
      </c>
      <c r="E668" s="189">
        <v>3477</v>
      </c>
      <c r="F668" s="189">
        <v>1100</v>
      </c>
      <c r="G668" s="189">
        <v>480</v>
      </c>
      <c r="H668" s="189" t="s">
        <v>1768</v>
      </c>
      <c r="I668" s="189">
        <v>160</v>
      </c>
      <c r="J668" s="189" t="s">
        <v>1768</v>
      </c>
      <c r="K668" s="189">
        <v>160</v>
      </c>
      <c r="L668" s="189" t="s">
        <v>1768</v>
      </c>
      <c r="M668" s="189">
        <v>160</v>
      </c>
      <c r="N668" s="189" t="s">
        <v>1768</v>
      </c>
      <c r="O668" s="41"/>
    </row>
    <row r="669" customHeight="1" spans="1:15">
      <c r="A669" s="343">
        <v>69</v>
      </c>
      <c r="B669" s="343" t="s">
        <v>1869</v>
      </c>
      <c r="C669" s="344" t="s">
        <v>384</v>
      </c>
      <c r="D669" s="42">
        <v>1</v>
      </c>
      <c r="E669" s="189">
        <v>840</v>
      </c>
      <c r="F669" s="189">
        <v>360</v>
      </c>
      <c r="G669" s="189">
        <v>90</v>
      </c>
      <c r="H669" s="51" t="s">
        <v>1768</v>
      </c>
      <c r="I669" s="51">
        <v>30</v>
      </c>
      <c r="J669" s="51" t="s">
        <v>1768</v>
      </c>
      <c r="K669" s="51">
        <v>30</v>
      </c>
      <c r="L669" s="51" t="s">
        <v>1768</v>
      </c>
      <c r="M669" s="51">
        <v>30</v>
      </c>
      <c r="N669" s="51" t="s">
        <v>1768</v>
      </c>
      <c r="O669" s="41"/>
    </row>
    <row r="670" customHeight="1" spans="1:15">
      <c r="A670" s="343">
        <v>70</v>
      </c>
      <c r="B670" s="343" t="s">
        <v>1870</v>
      </c>
      <c r="C670" s="344" t="s">
        <v>384</v>
      </c>
      <c r="D670" s="42">
        <v>1</v>
      </c>
      <c r="E670" s="189">
        <v>2205</v>
      </c>
      <c r="F670" s="189">
        <v>810</v>
      </c>
      <c r="G670" s="189">
        <v>360</v>
      </c>
      <c r="H670" s="51" t="s">
        <v>1768</v>
      </c>
      <c r="I670" s="51">
        <v>120</v>
      </c>
      <c r="J670" s="51" t="s">
        <v>1768</v>
      </c>
      <c r="K670" s="51">
        <v>120</v>
      </c>
      <c r="L670" s="51" t="s">
        <v>1768</v>
      </c>
      <c r="M670" s="51">
        <v>120</v>
      </c>
      <c r="N670" s="51" t="s">
        <v>1768</v>
      </c>
      <c r="O670" s="41"/>
    </row>
    <row r="671" customHeight="1" spans="1:15">
      <c r="A671" s="343">
        <v>71</v>
      </c>
      <c r="B671" s="343" t="s">
        <v>1871</v>
      </c>
      <c r="C671" s="344" t="s">
        <v>384</v>
      </c>
      <c r="D671" s="42">
        <v>1</v>
      </c>
      <c r="E671" s="189">
        <v>1676</v>
      </c>
      <c r="F671" s="189">
        <v>540</v>
      </c>
      <c r="G671" s="189">
        <v>135</v>
      </c>
      <c r="H671" s="51" t="s">
        <v>1768</v>
      </c>
      <c r="I671" s="51">
        <v>45</v>
      </c>
      <c r="J671" s="51" t="s">
        <v>1768</v>
      </c>
      <c r="K671" s="51">
        <v>45</v>
      </c>
      <c r="L671" s="51" t="s">
        <v>1768</v>
      </c>
      <c r="M671" s="51">
        <v>45</v>
      </c>
      <c r="N671" s="51" t="s">
        <v>1768</v>
      </c>
      <c r="O671" s="41"/>
    </row>
    <row r="672" customHeight="1" spans="1:15">
      <c r="A672" s="343">
        <v>72</v>
      </c>
      <c r="B672" s="343" t="s">
        <v>1872</v>
      </c>
      <c r="C672" s="344" t="s">
        <v>384</v>
      </c>
      <c r="D672" s="42">
        <v>1</v>
      </c>
      <c r="E672" s="189">
        <v>3750</v>
      </c>
      <c r="F672" s="189">
        <v>1440</v>
      </c>
      <c r="G672" s="189">
        <v>360</v>
      </c>
      <c r="H672" s="51" t="s">
        <v>1768</v>
      </c>
      <c r="I672" s="51">
        <v>120</v>
      </c>
      <c r="J672" s="51" t="s">
        <v>1768</v>
      </c>
      <c r="K672" s="51">
        <v>120</v>
      </c>
      <c r="L672" s="51" t="s">
        <v>1768</v>
      </c>
      <c r="M672" s="51">
        <v>120</v>
      </c>
      <c r="N672" s="51" t="s">
        <v>1768</v>
      </c>
      <c r="O672" s="41"/>
    </row>
    <row r="673" customHeight="1" spans="1:15">
      <c r="A673" s="341"/>
      <c r="B673" s="341" t="s">
        <v>1873</v>
      </c>
      <c r="C673" s="342"/>
      <c r="D673" s="268"/>
      <c r="E673" s="281">
        <f t="shared" ref="E673:H673" si="160">SUM(E674)</f>
        <v>474</v>
      </c>
      <c r="F673" s="281">
        <f t="shared" si="160"/>
        <v>474</v>
      </c>
      <c r="G673" s="281">
        <f t="shared" si="160"/>
        <v>0</v>
      </c>
      <c r="H673" s="281"/>
      <c r="I673" s="281">
        <f t="shared" ref="I673:M673" si="161">SUM(I674)</f>
        <v>0</v>
      </c>
      <c r="J673" s="281"/>
      <c r="K673" s="281">
        <f t="shared" si="161"/>
        <v>0</v>
      </c>
      <c r="L673" s="281"/>
      <c r="M673" s="281">
        <f t="shared" si="161"/>
        <v>0</v>
      </c>
      <c r="N673" s="281"/>
      <c r="O673" s="266"/>
    </row>
    <row r="674" customHeight="1" spans="1:15">
      <c r="A674" s="343">
        <v>73</v>
      </c>
      <c r="B674" s="343" t="s">
        <v>1874</v>
      </c>
      <c r="C674" s="344" t="s">
        <v>384</v>
      </c>
      <c r="D674" s="42">
        <v>1</v>
      </c>
      <c r="E674" s="189">
        <v>474</v>
      </c>
      <c r="F674" s="189">
        <v>474</v>
      </c>
      <c r="G674" s="189">
        <v>0</v>
      </c>
      <c r="H674" s="51" t="s">
        <v>924</v>
      </c>
      <c r="I674" s="51">
        <v>0</v>
      </c>
      <c r="J674" s="51" t="s">
        <v>924</v>
      </c>
      <c r="K674" s="51">
        <v>0</v>
      </c>
      <c r="L674" s="51" t="s">
        <v>924</v>
      </c>
      <c r="M674" s="51">
        <v>0</v>
      </c>
      <c r="N674" s="51" t="s">
        <v>924</v>
      </c>
      <c r="O674" s="41"/>
    </row>
    <row r="675" customHeight="1" spans="1:15">
      <c r="A675" s="341"/>
      <c r="B675" s="341" t="s">
        <v>1875</v>
      </c>
      <c r="C675" s="342"/>
      <c r="D675" s="268"/>
      <c r="E675" s="281">
        <f t="shared" ref="E675:H675" si="162">SUM(E676)</f>
        <v>18.6208</v>
      </c>
      <c r="F675" s="281">
        <f t="shared" si="162"/>
        <v>9.31</v>
      </c>
      <c r="G675" s="281">
        <f t="shared" si="162"/>
        <v>0</v>
      </c>
      <c r="H675" s="281"/>
      <c r="I675" s="281">
        <f t="shared" ref="I675:M675" si="163">SUM(I676)</f>
        <v>0</v>
      </c>
      <c r="J675" s="281"/>
      <c r="K675" s="281">
        <f t="shared" si="163"/>
        <v>0</v>
      </c>
      <c r="L675" s="281"/>
      <c r="M675" s="281">
        <f t="shared" si="163"/>
        <v>0</v>
      </c>
      <c r="N675" s="281"/>
      <c r="O675" s="266"/>
    </row>
    <row r="676" customHeight="1" spans="1:15">
      <c r="A676" s="343">
        <v>74</v>
      </c>
      <c r="B676" s="343" t="s">
        <v>1876</v>
      </c>
      <c r="C676" s="344" t="s">
        <v>384</v>
      </c>
      <c r="D676" s="42">
        <v>1</v>
      </c>
      <c r="E676" s="189">
        <v>18.6208</v>
      </c>
      <c r="F676" s="189">
        <v>9.31</v>
      </c>
      <c r="G676" s="189">
        <v>0</v>
      </c>
      <c r="H676" s="51" t="s">
        <v>44</v>
      </c>
      <c r="I676" s="51">
        <v>0</v>
      </c>
      <c r="J676" s="51" t="s">
        <v>44</v>
      </c>
      <c r="K676" s="51">
        <v>0</v>
      </c>
      <c r="L676" s="51" t="s">
        <v>44</v>
      </c>
      <c r="M676" s="51">
        <v>0</v>
      </c>
      <c r="N676" s="51" t="s">
        <v>44</v>
      </c>
      <c r="O676" s="41"/>
    </row>
    <row r="677" customHeight="1" spans="1:15">
      <c r="A677" s="341"/>
      <c r="B677" s="341" t="s">
        <v>1877</v>
      </c>
      <c r="C677" s="342"/>
      <c r="D677" s="268"/>
      <c r="E677" s="281">
        <f t="shared" ref="E677:H677" si="164">E678+E688</f>
        <v>3194.549988</v>
      </c>
      <c r="F677" s="281">
        <f t="shared" si="164"/>
        <v>1721.699992</v>
      </c>
      <c r="G677" s="281">
        <f t="shared" si="164"/>
        <v>19.5</v>
      </c>
      <c r="H677" s="281"/>
      <c r="I677" s="281">
        <f t="shared" ref="I677:M677" si="165">I678+I688</f>
        <v>0</v>
      </c>
      <c r="J677" s="281"/>
      <c r="K677" s="281">
        <f t="shared" si="165"/>
        <v>0</v>
      </c>
      <c r="L677" s="281"/>
      <c r="M677" s="281">
        <f t="shared" si="165"/>
        <v>19.5</v>
      </c>
      <c r="N677" s="337"/>
      <c r="O677" s="266"/>
    </row>
    <row r="678" customHeight="1" spans="1:15">
      <c r="A678" s="341"/>
      <c r="B678" s="341" t="s">
        <v>1878</v>
      </c>
      <c r="C678" s="342"/>
      <c r="D678" s="268"/>
      <c r="E678" s="281">
        <f t="shared" ref="E678:H678" si="166">SUM(E679:E687)</f>
        <v>2904.549988</v>
      </c>
      <c r="F678" s="281">
        <f t="shared" si="166"/>
        <v>1431.699992</v>
      </c>
      <c r="G678" s="281">
        <f t="shared" si="166"/>
        <v>19.5</v>
      </c>
      <c r="H678" s="281"/>
      <c r="I678" s="281">
        <f t="shared" ref="I678:M678" si="167">SUM(I679:I687)</f>
        <v>0</v>
      </c>
      <c r="J678" s="281"/>
      <c r="K678" s="281">
        <f t="shared" si="167"/>
        <v>0</v>
      </c>
      <c r="L678" s="281"/>
      <c r="M678" s="281">
        <f t="shared" si="167"/>
        <v>19.5</v>
      </c>
      <c r="N678" s="281"/>
      <c r="O678" s="266"/>
    </row>
    <row r="679" customHeight="1" spans="1:15">
      <c r="A679" s="343">
        <v>75</v>
      </c>
      <c r="B679" s="343" t="s">
        <v>1879</v>
      </c>
      <c r="C679" s="344" t="s">
        <v>384</v>
      </c>
      <c r="D679" s="42">
        <v>1</v>
      </c>
      <c r="E679" s="189">
        <v>3</v>
      </c>
      <c r="F679" s="189">
        <v>2</v>
      </c>
      <c r="G679" s="189">
        <v>0</v>
      </c>
      <c r="H679" s="51" t="s">
        <v>1766</v>
      </c>
      <c r="I679" s="51">
        <v>0</v>
      </c>
      <c r="J679" s="51" t="s">
        <v>1767</v>
      </c>
      <c r="K679" s="51">
        <v>0</v>
      </c>
      <c r="L679" s="51" t="s">
        <v>1767</v>
      </c>
      <c r="M679" s="51">
        <v>0</v>
      </c>
      <c r="N679" s="51" t="s">
        <v>1768</v>
      </c>
      <c r="O679" s="41"/>
    </row>
    <row r="680" customHeight="1" spans="1:15">
      <c r="A680" s="343">
        <v>76</v>
      </c>
      <c r="B680" s="343" t="s">
        <v>1880</v>
      </c>
      <c r="C680" s="344" t="s">
        <v>384</v>
      </c>
      <c r="D680" s="42">
        <v>1</v>
      </c>
      <c r="E680" s="189">
        <v>101.7735</v>
      </c>
      <c r="F680" s="189">
        <v>67.849</v>
      </c>
      <c r="G680" s="189">
        <v>17</v>
      </c>
      <c r="H680" s="51" t="s">
        <v>1766</v>
      </c>
      <c r="I680" s="51">
        <v>0</v>
      </c>
      <c r="J680" s="51" t="s">
        <v>1767</v>
      </c>
      <c r="K680" s="51">
        <v>0</v>
      </c>
      <c r="L680" s="51" t="s">
        <v>1767</v>
      </c>
      <c r="M680" s="51">
        <v>17</v>
      </c>
      <c r="N680" s="51" t="s">
        <v>1768</v>
      </c>
      <c r="O680" s="41"/>
    </row>
    <row r="681" customHeight="1" spans="1:15">
      <c r="A681" s="343">
        <v>77</v>
      </c>
      <c r="B681" s="343" t="s">
        <v>1881</v>
      </c>
      <c r="C681" s="344" t="s">
        <v>384</v>
      </c>
      <c r="D681" s="42">
        <v>1</v>
      </c>
      <c r="E681" s="189">
        <v>2.776488</v>
      </c>
      <c r="F681" s="189">
        <v>1.850992</v>
      </c>
      <c r="G681" s="189">
        <v>0.5</v>
      </c>
      <c r="H681" s="51" t="s">
        <v>1766</v>
      </c>
      <c r="I681" s="51">
        <v>0</v>
      </c>
      <c r="J681" s="51" t="s">
        <v>1767</v>
      </c>
      <c r="K681" s="51">
        <v>0</v>
      </c>
      <c r="L681" s="51" t="s">
        <v>1767</v>
      </c>
      <c r="M681" s="51">
        <v>0.5</v>
      </c>
      <c r="N681" s="51" t="s">
        <v>1768</v>
      </c>
      <c r="O681" s="41"/>
    </row>
    <row r="682" customHeight="1" spans="1:15">
      <c r="A682" s="343">
        <v>78</v>
      </c>
      <c r="B682" s="346" t="s">
        <v>1882</v>
      </c>
      <c r="C682" s="346" t="s">
        <v>384</v>
      </c>
      <c r="D682" s="347">
        <v>1</v>
      </c>
      <c r="E682" s="346">
        <v>30</v>
      </c>
      <c r="F682" s="346">
        <v>20</v>
      </c>
      <c r="G682" s="189">
        <v>2</v>
      </c>
      <c r="H682" s="51" t="s">
        <v>1766</v>
      </c>
      <c r="I682" s="51">
        <v>0</v>
      </c>
      <c r="J682" s="51" t="s">
        <v>1767</v>
      </c>
      <c r="K682" s="51">
        <v>0</v>
      </c>
      <c r="L682" s="51" t="s">
        <v>1767</v>
      </c>
      <c r="M682" s="51">
        <v>2</v>
      </c>
      <c r="N682" s="51" t="s">
        <v>1768</v>
      </c>
      <c r="O682" s="41"/>
    </row>
    <row r="683" customHeight="1" spans="1:15">
      <c r="A683" s="343">
        <v>79</v>
      </c>
      <c r="B683" s="346" t="s">
        <v>1883</v>
      </c>
      <c r="C683" s="346" t="s">
        <v>384</v>
      </c>
      <c r="D683" s="347">
        <v>1</v>
      </c>
      <c r="E683" s="346">
        <v>40</v>
      </c>
      <c r="F683" s="346">
        <v>40</v>
      </c>
      <c r="G683" s="189">
        <v>0</v>
      </c>
      <c r="H683" s="51" t="s">
        <v>1884</v>
      </c>
      <c r="I683" s="51">
        <v>0</v>
      </c>
      <c r="J683" s="51" t="s">
        <v>1884</v>
      </c>
      <c r="K683" s="51">
        <v>0</v>
      </c>
      <c r="L683" s="51" t="s">
        <v>1884</v>
      </c>
      <c r="M683" s="51">
        <v>0</v>
      </c>
      <c r="N683" s="51" t="s">
        <v>1884</v>
      </c>
      <c r="O683" s="41"/>
    </row>
    <row r="684" customHeight="1" spans="1:15">
      <c r="A684" s="343">
        <v>80</v>
      </c>
      <c r="B684" s="348" t="s">
        <v>1885</v>
      </c>
      <c r="C684" s="348" t="s">
        <v>384</v>
      </c>
      <c r="D684" s="348">
        <v>1</v>
      </c>
      <c r="E684" s="346">
        <v>2427</v>
      </c>
      <c r="F684" s="346">
        <v>1000</v>
      </c>
      <c r="G684" s="189">
        <v>0</v>
      </c>
      <c r="H684" s="51" t="s">
        <v>924</v>
      </c>
      <c r="I684" s="51">
        <v>0</v>
      </c>
      <c r="J684" s="51" t="s">
        <v>924</v>
      </c>
      <c r="K684" s="51">
        <v>0</v>
      </c>
      <c r="L684" s="51" t="s">
        <v>924</v>
      </c>
      <c r="M684" s="51">
        <v>0</v>
      </c>
      <c r="N684" s="51" t="s">
        <v>924</v>
      </c>
      <c r="O684" s="41"/>
    </row>
    <row r="685" customHeight="1" spans="1:15">
      <c r="A685" s="343">
        <v>81</v>
      </c>
      <c r="B685" s="348" t="s">
        <v>1886</v>
      </c>
      <c r="C685" s="348" t="s">
        <v>384</v>
      </c>
      <c r="D685" s="348">
        <v>1</v>
      </c>
      <c r="E685" s="346">
        <v>20</v>
      </c>
      <c r="F685" s="346">
        <v>20</v>
      </c>
      <c r="G685" s="189">
        <v>0</v>
      </c>
      <c r="H685" s="51" t="s">
        <v>924</v>
      </c>
      <c r="I685" s="51">
        <v>0</v>
      </c>
      <c r="J685" s="51" t="s">
        <v>924</v>
      </c>
      <c r="K685" s="51">
        <v>0</v>
      </c>
      <c r="L685" s="51" t="s">
        <v>924</v>
      </c>
      <c r="M685" s="51">
        <v>0</v>
      </c>
      <c r="N685" s="51" t="s">
        <v>924</v>
      </c>
      <c r="O685" s="41" t="s">
        <v>1887</v>
      </c>
    </row>
    <row r="686" customHeight="1" spans="1:15">
      <c r="A686" s="343">
        <v>82</v>
      </c>
      <c r="B686" s="348" t="s">
        <v>1888</v>
      </c>
      <c r="C686" s="348" t="s">
        <v>384</v>
      </c>
      <c r="D686" s="348">
        <v>1</v>
      </c>
      <c r="E686" s="349">
        <v>80</v>
      </c>
      <c r="F686" s="349">
        <v>80</v>
      </c>
      <c r="G686" s="189">
        <v>0</v>
      </c>
      <c r="H686" s="51" t="s">
        <v>924</v>
      </c>
      <c r="I686" s="51">
        <v>0</v>
      </c>
      <c r="J686" s="51" t="s">
        <v>924</v>
      </c>
      <c r="K686" s="51">
        <v>0</v>
      </c>
      <c r="L686" s="51" t="s">
        <v>924</v>
      </c>
      <c r="M686" s="51">
        <v>0</v>
      </c>
      <c r="N686" s="51" t="s">
        <v>924</v>
      </c>
      <c r="O686" s="41"/>
    </row>
    <row r="687" customHeight="1" spans="1:15">
      <c r="A687" s="343">
        <v>83</v>
      </c>
      <c r="B687" s="343" t="s">
        <v>1889</v>
      </c>
      <c r="C687" s="344" t="s">
        <v>384</v>
      </c>
      <c r="D687" s="42">
        <v>1</v>
      </c>
      <c r="E687" s="189">
        <v>200</v>
      </c>
      <c r="F687" s="189">
        <v>200</v>
      </c>
      <c r="G687" s="189">
        <v>0</v>
      </c>
      <c r="H687" s="51" t="s">
        <v>1884</v>
      </c>
      <c r="I687" s="51">
        <v>0</v>
      </c>
      <c r="J687" s="51" t="s">
        <v>1884</v>
      </c>
      <c r="K687" s="51">
        <v>0</v>
      </c>
      <c r="L687" s="51" t="s">
        <v>1884</v>
      </c>
      <c r="M687" s="51">
        <v>0</v>
      </c>
      <c r="N687" s="51" t="s">
        <v>1884</v>
      </c>
      <c r="O687" s="41"/>
    </row>
    <row r="688" s="287" customFormat="1" customHeight="1" spans="1:35">
      <c r="A688" s="341"/>
      <c r="B688" s="341" t="s">
        <v>1890</v>
      </c>
      <c r="C688" s="342"/>
      <c r="D688" s="268"/>
      <c r="E688" s="281">
        <f t="shared" ref="E688:H688" si="168">SUM(E689:E696)</f>
        <v>290</v>
      </c>
      <c r="F688" s="281">
        <f t="shared" si="168"/>
        <v>290</v>
      </c>
      <c r="G688" s="281">
        <f t="shared" si="168"/>
        <v>0</v>
      </c>
      <c r="H688" s="281"/>
      <c r="I688" s="281">
        <f t="shared" ref="I688:M688" si="169">SUM(I689:I696)</f>
        <v>0</v>
      </c>
      <c r="J688" s="281"/>
      <c r="K688" s="281">
        <f t="shared" si="169"/>
        <v>0</v>
      </c>
      <c r="L688" s="281"/>
      <c r="M688" s="281">
        <f t="shared" si="169"/>
        <v>0</v>
      </c>
      <c r="N688" s="281"/>
      <c r="O688" s="266"/>
      <c r="P688" s="159"/>
      <c r="Q688" s="159"/>
      <c r="R688" s="159"/>
      <c r="S688" s="159"/>
      <c r="T688" s="159"/>
      <c r="U688" s="159"/>
      <c r="V688" s="159"/>
      <c r="W688" s="159"/>
      <c r="X688" s="159"/>
      <c r="Y688" s="159"/>
      <c r="Z688" s="159"/>
      <c r="AA688" s="159"/>
      <c r="AB688" s="159"/>
      <c r="AC688" s="159"/>
      <c r="AD688" s="159"/>
      <c r="AE688" s="159"/>
      <c r="AF688" s="159"/>
      <c r="AG688" s="159"/>
      <c r="AH688" s="159"/>
      <c r="AI688" s="159"/>
    </row>
    <row r="689" s="287" customFormat="1" customHeight="1" spans="1:35">
      <c r="A689" s="343">
        <v>84</v>
      </c>
      <c r="B689" s="343" t="s">
        <v>1891</v>
      </c>
      <c r="C689" s="344" t="s">
        <v>384</v>
      </c>
      <c r="D689" s="42">
        <v>1</v>
      </c>
      <c r="E689" s="189">
        <v>50</v>
      </c>
      <c r="F689" s="189">
        <v>50</v>
      </c>
      <c r="G689" s="189">
        <v>0</v>
      </c>
      <c r="H689" s="51" t="s">
        <v>924</v>
      </c>
      <c r="I689" s="51">
        <v>0</v>
      </c>
      <c r="J689" s="51" t="s">
        <v>924</v>
      </c>
      <c r="K689" s="51">
        <v>0</v>
      </c>
      <c r="L689" s="51" t="s">
        <v>924</v>
      </c>
      <c r="M689" s="51">
        <v>0</v>
      </c>
      <c r="N689" s="51" t="s">
        <v>924</v>
      </c>
      <c r="O689" s="41"/>
      <c r="P689" s="159"/>
      <c r="Q689" s="159"/>
      <c r="R689" s="159"/>
      <c r="S689" s="159"/>
      <c r="T689" s="159"/>
      <c r="U689" s="159"/>
      <c r="V689" s="159"/>
      <c r="W689" s="159"/>
      <c r="X689" s="159"/>
      <c r="Y689" s="159"/>
      <c r="Z689" s="159"/>
      <c r="AA689" s="159"/>
      <c r="AB689" s="159"/>
      <c r="AC689" s="159"/>
      <c r="AD689" s="159"/>
      <c r="AE689" s="159"/>
      <c r="AF689" s="159"/>
      <c r="AG689" s="159"/>
      <c r="AH689" s="159"/>
      <c r="AI689" s="159"/>
    </row>
    <row r="690" s="287" customFormat="1" customHeight="1" spans="1:35">
      <c r="A690" s="343">
        <v>85</v>
      </c>
      <c r="B690" s="343" t="s">
        <v>1892</v>
      </c>
      <c r="C690" s="344" t="s">
        <v>384</v>
      </c>
      <c r="D690" s="42">
        <v>1</v>
      </c>
      <c r="E690" s="189">
        <v>40</v>
      </c>
      <c r="F690" s="189">
        <v>40</v>
      </c>
      <c r="G690" s="189">
        <v>0</v>
      </c>
      <c r="H690" s="51" t="s">
        <v>924</v>
      </c>
      <c r="I690" s="51">
        <v>0</v>
      </c>
      <c r="J690" s="51" t="s">
        <v>924</v>
      </c>
      <c r="K690" s="51">
        <v>0</v>
      </c>
      <c r="L690" s="51" t="s">
        <v>924</v>
      </c>
      <c r="M690" s="51">
        <v>0</v>
      </c>
      <c r="N690" s="51" t="s">
        <v>924</v>
      </c>
      <c r="O690" s="51"/>
      <c r="P690" s="159"/>
      <c r="Q690" s="159"/>
      <c r="R690" s="159"/>
      <c r="S690" s="159"/>
      <c r="T690" s="159"/>
      <c r="U690" s="159"/>
      <c r="V690" s="159"/>
      <c r="W690" s="159"/>
      <c r="X690" s="159"/>
      <c r="Y690" s="159"/>
      <c r="Z690" s="159"/>
      <c r="AA690" s="159"/>
      <c r="AB690" s="159"/>
      <c r="AC690" s="159"/>
      <c r="AD690" s="159"/>
      <c r="AE690" s="159"/>
      <c r="AF690" s="159"/>
      <c r="AG690" s="159"/>
      <c r="AH690" s="159"/>
      <c r="AI690" s="159"/>
    </row>
    <row r="691" s="287" customFormat="1" customHeight="1" spans="1:35">
      <c r="A691" s="343">
        <v>86</v>
      </c>
      <c r="B691" s="343" t="s">
        <v>1893</v>
      </c>
      <c r="C691" s="344" t="s">
        <v>384</v>
      </c>
      <c r="D691" s="42">
        <v>1</v>
      </c>
      <c r="E691" s="189">
        <v>30</v>
      </c>
      <c r="F691" s="189">
        <v>30</v>
      </c>
      <c r="G691" s="189">
        <v>0</v>
      </c>
      <c r="H691" s="51" t="s">
        <v>924</v>
      </c>
      <c r="I691" s="51">
        <v>0</v>
      </c>
      <c r="J691" s="51" t="s">
        <v>924</v>
      </c>
      <c r="K691" s="51">
        <v>0</v>
      </c>
      <c r="L691" s="51" t="s">
        <v>924</v>
      </c>
      <c r="M691" s="51">
        <v>0</v>
      </c>
      <c r="N691" s="51" t="s">
        <v>924</v>
      </c>
      <c r="O691" s="41"/>
      <c r="P691" s="159"/>
      <c r="Q691" s="159"/>
      <c r="R691" s="159"/>
      <c r="S691" s="159"/>
      <c r="T691" s="159"/>
      <c r="U691" s="159"/>
      <c r="V691" s="159"/>
      <c r="W691" s="159"/>
      <c r="X691" s="159"/>
      <c r="Y691" s="159"/>
      <c r="Z691" s="159"/>
      <c r="AA691" s="159"/>
      <c r="AB691" s="159"/>
      <c r="AC691" s="159"/>
      <c r="AD691" s="159"/>
      <c r="AE691" s="159"/>
      <c r="AF691" s="159"/>
      <c r="AG691" s="159"/>
      <c r="AH691" s="159"/>
      <c r="AI691" s="159"/>
    </row>
    <row r="692" s="287" customFormat="1" customHeight="1" spans="1:35">
      <c r="A692" s="343">
        <v>87</v>
      </c>
      <c r="B692" s="343" t="s">
        <v>1894</v>
      </c>
      <c r="C692" s="344" t="s">
        <v>384</v>
      </c>
      <c r="D692" s="42">
        <v>1</v>
      </c>
      <c r="E692" s="189">
        <v>20</v>
      </c>
      <c r="F692" s="189">
        <v>20</v>
      </c>
      <c r="G692" s="189">
        <v>0</v>
      </c>
      <c r="H692" s="51" t="s">
        <v>924</v>
      </c>
      <c r="I692" s="51">
        <v>0</v>
      </c>
      <c r="J692" s="51" t="s">
        <v>924</v>
      </c>
      <c r="K692" s="51">
        <v>0</v>
      </c>
      <c r="L692" s="51" t="s">
        <v>924</v>
      </c>
      <c r="M692" s="51">
        <v>0</v>
      </c>
      <c r="N692" s="51" t="s">
        <v>924</v>
      </c>
      <c r="O692" s="41" t="s">
        <v>1895</v>
      </c>
      <c r="P692" s="159"/>
      <c r="Q692" s="159"/>
      <c r="R692" s="159"/>
      <c r="S692" s="159"/>
      <c r="T692" s="159"/>
      <c r="U692" s="159"/>
      <c r="V692" s="159"/>
      <c r="W692" s="159"/>
      <c r="X692" s="159"/>
      <c r="Y692" s="159"/>
      <c r="Z692" s="159"/>
      <c r="AA692" s="159"/>
      <c r="AB692" s="159"/>
      <c r="AC692" s="159"/>
      <c r="AD692" s="159"/>
      <c r="AE692" s="159"/>
      <c r="AF692" s="159"/>
      <c r="AG692" s="159"/>
      <c r="AH692" s="159"/>
      <c r="AI692" s="159"/>
    </row>
    <row r="693" s="287" customFormat="1" customHeight="1" spans="1:35">
      <c r="A693" s="343">
        <v>88</v>
      </c>
      <c r="B693" s="343" t="s">
        <v>1896</v>
      </c>
      <c r="C693" s="344" t="s">
        <v>384</v>
      </c>
      <c r="D693" s="42">
        <v>1</v>
      </c>
      <c r="E693" s="189">
        <v>5</v>
      </c>
      <c r="F693" s="189">
        <v>5</v>
      </c>
      <c r="G693" s="189">
        <v>0</v>
      </c>
      <c r="H693" s="51" t="s">
        <v>924</v>
      </c>
      <c r="I693" s="51">
        <v>0</v>
      </c>
      <c r="J693" s="51" t="s">
        <v>924</v>
      </c>
      <c r="K693" s="51">
        <v>0</v>
      </c>
      <c r="L693" s="51" t="s">
        <v>924</v>
      </c>
      <c r="M693" s="51">
        <v>0</v>
      </c>
      <c r="N693" s="51" t="s">
        <v>924</v>
      </c>
      <c r="O693" s="41"/>
      <c r="P693" s="159"/>
      <c r="Q693" s="159"/>
      <c r="R693" s="159"/>
      <c r="S693" s="159"/>
      <c r="T693" s="159"/>
      <c r="U693" s="159"/>
      <c r="V693" s="159"/>
      <c r="W693" s="159"/>
      <c r="X693" s="159"/>
      <c r="Y693" s="159"/>
      <c r="Z693" s="159"/>
      <c r="AA693" s="159"/>
      <c r="AB693" s="159"/>
      <c r="AC693" s="159"/>
      <c r="AD693" s="159"/>
      <c r="AE693" s="159"/>
      <c r="AF693" s="159"/>
      <c r="AG693" s="159"/>
      <c r="AH693" s="159"/>
      <c r="AI693" s="159"/>
    </row>
    <row r="694" s="287" customFormat="1" customHeight="1" spans="1:35">
      <c r="A694" s="343">
        <v>89</v>
      </c>
      <c r="B694" s="343" t="s">
        <v>1897</v>
      </c>
      <c r="C694" s="344" t="s">
        <v>87</v>
      </c>
      <c r="D694" s="42">
        <v>1</v>
      </c>
      <c r="E694" s="189">
        <v>40</v>
      </c>
      <c r="F694" s="189">
        <v>40</v>
      </c>
      <c r="G694" s="189">
        <v>0</v>
      </c>
      <c r="H694" s="51" t="s">
        <v>924</v>
      </c>
      <c r="I694" s="51">
        <v>0</v>
      </c>
      <c r="J694" s="51" t="s">
        <v>924</v>
      </c>
      <c r="K694" s="51">
        <v>0</v>
      </c>
      <c r="L694" s="51" t="s">
        <v>924</v>
      </c>
      <c r="M694" s="51">
        <v>0</v>
      </c>
      <c r="N694" s="51" t="s">
        <v>924</v>
      </c>
      <c r="O694" s="41"/>
      <c r="P694" s="159"/>
      <c r="Q694" s="159"/>
      <c r="R694" s="159"/>
      <c r="S694" s="159"/>
      <c r="T694" s="159"/>
      <c r="U694" s="159"/>
      <c r="V694" s="159"/>
      <c r="W694" s="159"/>
      <c r="X694" s="159"/>
      <c r="Y694" s="159"/>
      <c r="Z694" s="159"/>
      <c r="AA694" s="159"/>
      <c r="AB694" s="159"/>
      <c r="AC694" s="159"/>
      <c r="AD694" s="159"/>
      <c r="AE694" s="159"/>
      <c r="AF694" s="159"/>
      <c r="AG694" s="159"/>
      <c r="AH694" s="159"/>
      <c r="AI694" s="159"/>
    </row>
    <row r="695" s="287" customFormat="1" customHeight="1" spans="1:35">
      <c r="A695" s="343">
        <v>90</v>
      </c>
      <c r="B695" s="343" t="s">
        <v>1898</v>
      </c>
      <c r="C695" s="344" t="s">
        <v>384</v>
      </c>
      <c r="D695" s="42">
        <v>1</v>
      </c>
      <c r="E695" s="189">
        <v>90</v>
      </c>
      <c r="F695" s="189">
        <v>90</v>
      </c>
      <c r="G695" s="51">
        <v>0</v>
      </c>
      <c r="H695" s="51" t="s">
        <v>924</v>
      </c>
      <c r="I695" s="51">
        <v>0</v>
      </c>
      <c r="J695" s="51" t="s">
        <v>924</v>
      </c>
      <c r="K695" s="51">
        <v>0</v>
      </c>
      <c r="L695" s="51" t="s">
        <v>924</v>
      </c>
      <c r="M695" s="51">
        <v>0</v>
      </c>
      <c r="N695" s="51" t="s">
        <v>924</v>
      </c>
      <c r="O695" s="41"/>
      <c r="P695" s="159"/>
      <c r="Q695" s="159"/>
      <c r="R695" s="159"/>
      <c r="S695" s="159"/>
      <c r="T695" s="159"/>
      <c r="U695" s="159"/>
      <c r="V695" s="159"/>
      <c r="W695" s="159"/>
      <c r="X695" s="159"/>
      <c r="Y695" s="159"/>
      <c r="Z695" s="159"/>
      <c r="AA695" s="159"/>
      <c r="AB695" s="159"/>
      <c r="AC695" s="159"/>
      <c r="AD695" s="159"/>
      <c r="AE695" s="159"/>
      <c r="AF695" s="159"/>
      <c r="AG695" s="159"/>
      <c r="AH695" s="159"/>
      <c r="AI695" s="159"/>
    </row>
    <row r="696" s="287" customFormat="1" customHeight="1" spans="1:35">
      <c r="A696" s="343">
        <v>91</v>
      </c>
      <c r="B696" s="343" t="s">
        <v>1899</v>
      </c>
      <c r="C696" s="344" t="s">
        <v>384</v>
      </c>
      <c r="D696" s="42">
        <v>1</v>
      </c>
      <c r="E696" s="189">
        <v>15</v>
      </c>
      <c r="F696" s="189">
        <v>15</v>
      </c>
      <c r="G696" s="51">
        <v>0</v>
      </c>
      <c r="H696" s="51" t="s">
        <v>924</v>
      </c>
      <c r="I696" s="51">
        <v>0</v>
      </c>
      <c r="J696" s="51" t="s">
        <v>924</v>
      </c>
      <c r="K696" s="51">
        <v>0</v>
      </c>
      <c r="L696" s="51" t="s">
        <v>924</v>
      </c>
      <c r="M696" s="51">
        <v>0</v>
      </c>
      <c r="N696" s="51" t="s">
        <v>924</v>
      </c>
      <c r="O696" s="41"/>
      <c r="P696" s="159"/>
      <c r="Q696" s="159"/>
      <c r="R696" s="159"/>
      <c r="S696" s="159"/>
      <c r="T696" s="159"/>
      <c r="U696" s="159"/>
      <c r="V696" s="159"/>
      <c r="W696" s="159"/>
      <c r="X696" s="159"/>
      <c r="Y696" s="159"/>
      <c r="Z696" s="159"/>
      <c r="AA696" s="159"/>
      <c r="AB696" s="159"/>
      <c r="AC696" s="159"/>
      <c r="AD696" s="159"/>
      <c r="AE696" s="159"/>
      <c r="AF696" s="159"/>
      <c r="AG696" s="159"/>
      <c r="AH696" s="159"/>
      <c r="AI696" s="159"/>
    </row>
    <row r="697" s="287" customFormat="1" customHeight="1" spans="1:35">
      <c r="A697" s="340"/>
      <c r="B697" s="340" t="s">
        <v>1900</v>
      </c>
      <c r="C697" s="340"/>
      <c r="D697" s="336"/>
      <c r="E697" s="337">
        <f t="shared" ref="E697:H697" si="170">SUM(E698:E699)</f>
        <v>89.01</v>
      </c>
      <c r="F697" s="337">
        <f t="shared" si="170"/>
        <v>49.34</v>
      </c>
      <c r="G697" s="337">
        <f t="shared" si="170"/>
        <v>10</v>
      </c>
      <c r="H697" s="337"/>
      <c r="I697" s="337">
        <f t="shared" ref="I697:M697" si="171">SUM(I698:I699)</f>
        <v>0</v>
      </c>
      <c r="J697" s="337"/>
      <c r="K697" s="337">
        <f t="shared" si="171"/>
        <v>0</v>
      </c>
      <c r="L697" s="337"/>
      <c r="M697" s="337">
        <f t="shared" si="171"/>
        <v>10</v>
      </c>
      <c r="N697" s="337"/>
      <c r="O697" s="340"/>
      <c r="P697" s="159"/>
      <c r="Q697" s="159"/>
      <c r="R697" s="159"/>
      <c r="S697" s="159"/>
      <c r="T697" s="159"/>
      <c r="U697" s="159"/>
      <c r="V697" s="159"/>
      <c r="W697" s="159"/>
      <c r="X697" s="159"/>
      <c r="Y697" s="159"/>
      <c r="Z697" s="159"/>
      <c r="AA697" s="159"/>
      <c r="AB697" s="159"/>
      <c r="AC697" s="159"/>
      <c r="AD697" s="159"/>
      <c r="AE697" s="159"/>
      <c r="AF697" s="159"/>
      <c r="AG697" s="159"/>
      <c r="AH697" s="159"/>
      <c r="AI697" s="159"/>
    </row>
    <row r="698" s="287" customFormat="1" customHeight="1" spans="1:35">
      <c r="A698" s="50">
        <v>92</v>
      </c>
      <c r="B698" s="50" t="s">
        <v>1901</v>
      </c>
      <c r="C698" s="50" t="s">
        <v>384</v>
      </c>
      <c r="D698" s="58">
        <v>1</v>
      </c>
      <c r="E698" s="51">
        <v>30</v>
      </c>
      <c r="F698" s="51">
        <v>10</v>
      </c>
      <c r="G698" s="51">
        <v>0</v>
      </c>
      <c r="H698" s="51" t="s">
        <v>1767</v>
      </c>
      <c r="I698" s="51">
        <v>0</v>
      </c>
      <c r="J698" s="51" t="s">
        <v>1767</v>
      </c>
      <c r="K698" s="51">
        <v>0</v>
      </c>
      <c r="L698" s="51" t="s">
        <v>1767</v>
      </c>
      <c r="M698" s="51">
        <v>0</v>
      </c>
      <c r="N698" s="51" t="s">
        <v>1767</v>
      </c>
      <c r="O698" s="50"/>
      <c r="P698" s="159"/>
      <c r="Q698" s="159"/>
      <c r="R698" s="159"/>
      <c r="S698" s="159"/>
      <c r="T698" s="159"/>
      <c r="U698" s="159"/>
      <c r="V698" s="159"/>
      <c r="W698" s="159"/>
      <c r="X698" s="159"/>
      <c r="Y698" s="159"/>
      <c r="Z698" s="159"/>
      <c r="AA698" s="159"/>
      <c r="AB698" s="159"/>
      <c r="AC698" s="159"/>
      <c r="AD698" s="159"/>
      <c r="AE698" s="159"/>
      <c r="AF698" s="159"/>
      <c r="AG698" s="159"/>
      <c r="AH698" s="159"/>
      <c r="AI698" s="159"/>
    </row>
    <row r="699" s="287" customFormat="1" customHeight="1" spans="1:35">
      <c r="A699" s="50">
        <v>93</v>
      </c>
      <c r="B699" s="50" t="s">
        <v>1902</v>
      </c>
      <c r="C699" s="50" t="s">
        <v>384</v>
      </c>
      <c r="D699" s="58">
        <v>1</v>
      </c>
      <c r="E699" s="51">
        <v>59.01</v>
      </c>
      <c r="F699" s="51">
        <v>39.34</v>
      </c>
      <c r="G699" s="51">
        <v>10</v>
      </c>
      <c r="H699" s="51" t="s">
        <v>1766</v>
      </c>
      <c r="I699" s="51">
        <v>0</v>
      </c>
      <c r="J699" s="51" t="s">
        <v>1767</v>
      </c>
      <c r="K699" s="51">
        <v>0</v>
      </c>
      <c r="L699" s="51" t="s">
        <v>1767</v>
      </c>
      <c r="M699" s="51">
        <v>10</v>
      </c>
      <c r="N699" s="51" t="s">
        <v>1768</v>
      </c>
      <c r="O699" s="50"/>
      <c r="P699" s="159"/>
      <c r="Q699" s="159"/>
      <c r="R699" s="159"/>
      <c r="S699" s="159"/>
      <c r="T699" s="159"/>
      <c r="U699" s="159"/>
      <c r="V699" s="159"/>
      <c r="W699" s="159"/>
      <c r="X699" s="159"/>
      <c r="Y699" s="159"/>
      <c r="Z699" s="159"/>
      <c r="AA699" s="159"/>
      <c r="AB699" s="159"/>
      <c r="AC699" s="159"/>
      <c r="AD699" s="159"/>
      <c r="AE699" s="159"/>
      <c r="AF699" s="159"/>
      <c r="AG699" s="159"/>
      <c r="AH699" s="159"/>
      <c r="AI699" s="159"/>
    </row>
    <row r="700" s="287" customFormat="1" customHeight="1" spans="1:35">
      <c r="A700" s="340"/>
      <c r="B700" s="340" t="s">
        <v>19</v>
      </c>
      <c r="C700" s="340"/>
      <c r="D700" s="336"/>
      <c r="E700" s="337">
        <f t="shared" ref="E700:H700" si="172">E701+E706</f>
        <v>1209.08</v>
      </c>
      <c r="F700" s="337">
        <f t="shared" si="172"/>
        <v>40.06</v>
      </c>
      <c r="G700" s="337">
        <f t="shared" si="172"/>
        <v>0</v>
      </c>
      <c r="H700" s="337"/>
      <c r="I700" s="337">
        <f t="shared" ref="I700:M700" si="173">I701+I706</f>
        <v>0</v>
      </c>
      <c r="J700" s="337"/>
      <c r="K700" s="337">
        <f t="shared" si="173"/>
        <v>0</v>
      </c>
      <c r="L700" s="337"/>
      <c r="M700" s="337">
        <f t="shared" si="173"/>
        <v>0</v>
      </c>
      <c r="N700" s="337"/>
      <c r="O700" s="340"/>
      <c r="P700" s="159"/>
      <c r="Q700" s="159"/>
      <c r="R700" s="159"/>
      <c r="S700" s="159"/>
      <c r="T700" s="159"/>
      <c r="U700" s="159"/>
      <c r="V700" s="159"/>
      <c r="W700" s="159"/>
      <c r="X700" s="159"/>
      <c r="Y700" s="159"/>
      <c r="Z700" s="159"/>
      <c r="AA700" s="159"/>
      <c r="AB700" s="159"/>
      <c r="AC700" s="159"/>
      <c r="AD700" s="159"/>
      <c r="AE700" s="159"/>
      <c r="AF700" s="159"/>
      <c r="AG700" s="159"/>
      <c r="AH700" s="159"/>
      <c r="AI700" s="159"/>
    </row>
    <row r="701" s="287" customFormat="1" customHeight="1" spans="1:35">
      <c r="A701" s="340"/>
      <c r="B701" s="340" t="s">
        <v>1903</v>
      </c>
      <c r="C701" s="340"/>
      <c r="D701" s="336"/>
      <c r="E701" s="337">
        <f t="shared" ref="E701:H701" si="174">SUM(E702:E705)</f>
        <v>1188.08</v>
      </c>
      <c r="F701" s="337">
        <f t="shared" si="174"/>
        <v>19.06</v>
      </c>
      <c r="G701" s="337">
        <f t="shared" si="174"/>
        <v>0</v>
      </c>
      <c r="H701" s="337"/>
      <c r="I701" s="337">
        <f t="shared" ref="I701:M701" si="175">SUM(I702:I705)</f>
        <v>0</v>
      </c>
      <c r="J701" s="337"/>
      <c r="K701" s="337">
        <f t="shared" si="175"/>
        <v>0</v>
      </c>
      <c r="L701" s="337"/>
      <c r="M701" s="337">
        <f t="shared" si="175"/>
        <v>0</v>
      </c>
      <c r="N701" s="337"/>
      <c r="O701" s="340"/>
      <c r="P701" s="159"/>
      <c r="Q701" s="159"/>
      <c r="R701" s="159"/>
      <c r="S701" s="159"/>
      <c r="T701" s="159"/>
      <c r="U701" s="159"/>
      <c r="V701" s="159"/>
      <c r="W701" s="159"/>
      <c r="X701" s="159"/>
      <c r="Y701" s="159"/>
      <c r="Z701" s="159"/>
      <c r="AA701" s="159"/>
      <c r="AB701" s="159"/>
      <c r="AC701" s="159"/>
      <c r="AD701" s="159"/>
      <c r="AE701" s="159"/>
      <c r="AF701" s="159"/>
      <c r="AG701" s="159"/>
      <c r="AH701" s="159"/>
      <c r="AI701" s="159"/>
    </row>
    <row r="702" s="287" customFormat="1" customHeight="1" spans="1:35">
      <c r="A702" s="50">
        <v>94</v>
      </c>
      <c r="B702" s="50" t="s">
        <v>1904</v>
      </c>
      <c r="C702" s="50" t="s">
        <v>384</v>
      </c>
      <c r="D702" s="58">
        <v>1</v>
      </c>
      <c r="E702" s="51">
        <v>23</v>
      </c>
      <c r="F702" s="51">
        <v>11.5</v>
      </c>
      <c r="G702" s="51">
        <v>0</v>
      </c>
      <c r="H702" s="51" t="s">
        <v>44</v>
      </c>
      <c r="I702" s="51">
        <v>0</v>
      </c>
      <c r="J702" s="51" t="s">
        <v>44</v>
      </c>
      <c r="K702" s="51">
        <v>0</v>
      </c>
      <c r="L702" s="51" t="s">
        <v>44</v>
      </c>
      <c r="M702" s="51">
        <v>0</v>
      </c>
      <c r="N702" s="51" t="s">
        <v>44</v>
      </c>
      <c r="O702" s="50"/>
      <c r="P702" s="159"/>
      <c r="Q702" s="159"/>
      <c r="R702" s="159"/>
      <c r="S702" s="159"/>
      <c r="T702" s="159"/>
      <c r="U702" s="159"/>
      <c r="V702" s="159"/>
      <c r="W702" s="159"/>
      <c r="X702" s="159"/>
      <c r="Y702" s="159"/>
      <c r="Z702" s="159"/>
      <c r="AA702" s="159"/>
      <c r="AB702" s="159"/>
      <c r="AC702" s="159"/>
      <c r="AD702" s="159"/>
      <c r="AE702" s="159"/>
      <c r="AF702" s="159"/>
      <c r="AG702" s="159"/>
      <c r="AH702" s="159"/>
      <c r="AI702" s="159"/>
    </row>
    <row r="703" s="287" customFormat="1" customHeight="1" spans="1:35">
      <c r="A703" s="50">
        <v>95</v>
      </c>
      <c r="B703" s="50" t="s">
        <v>1905</v>
      </c>
      <c r="C703" s="50" t="s">
        <v>384</v>
      </c>
      <c r="D703" s="58">
        <v>1</v>
      </c>
      <c r="E703" s="51">
        <v>5.58</v>
      </c>
      <c r="F703" s="51">
        <v>1.86</v>
      </c>
      <c r="G703" s="51">
        <v>0</v>
      </c>
      <c r="H703" s="51" t="s">
        <v>44</v>
      </c>
      <c r="I703" s="51">
        <v>0</v>
      </c>
      <c r="J703" s="51" t="s">
        <v>44</v>
      </c>
      <c r="K703" s="51">
        <v>0</v>
      </c>
      <c r="L703" s="51" t="s">
        <v>44</v>
      </c>
      <c r="M703" s="51">
        <v>0</v>
      </c>
      <c r="N703" s="51" t="s">
        <v>44</v>
      </c>
      <c r="O703" s="50"/>
      <c r="P703" s="159"/>
      <c r="Q703" s="159"/>
      <c r="R703" s="159"/>
      <c r="S703" s="159"/>
      <c r="T703" s="159"/>
      <c r="U703" s="159"/>
      <c r="V703" s="159"/>
      <c r="W703" s="159"/>
      <c r="X703" s="159"/>
      <c r="Y703" s="159"/>
      <c r="Z703" s="159"/>
      <c r="AA703" s="159"/>
      <c r="AB703" s="159"/>
      <c r="AC703" s="159"/>
      <c r="AD703" s="159"/>
      <c r="AE703" s="159"/>
      <c r="AF703" s="159"/>
      <c r="AG703" s="159"/>
      <c r="AH703" s="159"/>
      <c r="AI703" s="159"/>
    </row>
    <row r="704" s="287" customFormat="1" customHeight="1" spans="1:35">
      <c r="A704" s="50">
        <v>96</v>
      </c>
      <c r="B704" s="50" t="s">
        <v>1906</v>
      </c>
      <c r="C704" s="50" t="s">
        <v>384</v>
      </c>
      <c r="D704" s="58">
        <v>1</v>
      </c>
      <c r="E704" s="51">
        <v>19.5</v>
      </c>
      <c r="F704" s="51">
        <v>5.7</v>
      </c>
      <c r="G704" s="51">
        <v>0</v>
      </c>
      <c r="H704" s="51" t="s">
        <v>44</v>
      </c>
      <c r="I704" s="51">
        <v>0</v>
      </c>
      <c r="J704" s="51" t="s">
        <v>44</v>
      </c>
      <c r="K704" s="51">
        <v>0</v>
      </c>
      <c r="L704" s="51" t="s">
        <v>44</v>
      </c>
      <c r="M704" s="51">
        <v>0</v>
      </c>
      <c r="N704" s="51" t="s">
        <v>44</v>
      </c>
      <c r="O704" s="50"/>
      <c r="P704" s="159"/>
      <c r="Q704" s="159"/>
      <c r="R704" s="159"/>
      <c r="S704" s="159"/>
      <c r="T704" s="159"/>
      <c r="U704" s="159"/>
      <c r="V704" s="159"/>
      <c r="W704" s="159"/>
      <c r="X704" s="159"/>
      <c r="Y704" s="159"/>
      <c r="Z704" s="159"/>
      <c r="AA704" s="159"/>
      <c r="AB704" s="159"/>
      <c r="AC704" s="159"/>
      <c r="AD704" s="159"/>
      <c r="AE704" s="159"/>
      <c r="AF704" s="159"/>
      <c r="AG704" s="159"/>
      <c r="AH704" s="159"/>
      <c r="AI704" s="159"/>
    </row>
    <row r="705" s="287" customFormat="1" customHeight="1" spans="1:35">
      <c r="A705" s="50">
        <v>97</v>
      </c>
      <c r="B705" s="50" t="s">
        <v>1907</v>
      </c>
      <c r="C705" s="50" t="s">
        <v>384</v>
      </c>
      <c r="D705" s="58">
        <v>1</v>
      </c>
      <c r="E705" s="51">
        <v>1140</v>
      </c>
      <c r="F705" s="51">
        <v>0</v>
      </c>
      <c r="G705" s="51">
        <v>0</v>
      </c>
      <c r="H705" s="51" t="s">
        <v>709</v>
      </c>
      <c r="I705" s="51">
        <v>0</v>
      </c>
      <c r="J705" s="51" t="s">
        <v>709</v>
      </c>
      <c r="K705" s="51">
        <v>0</v>
      </c>
      <c r="L705" s="51" t="s">
        <v>709</v>
      </c>
      <c r="M705" s="51">
        <v>0</v>
      </c>
      <c r="N705" s="51" t="s">
        <v>709</v>
      </c>
      <c r="O705" s="50" t="s">
        <v>1908</v>
      </c>
      <c r="P705" s="159"/>
      <c r="Q705" s="159"/>
      <c r="R705" s="159"/>
      <c r="S705" s="159"/>
      <c r="T705" s="159"/>
      <c r="U705" s="159"/>
      <c r="V705" s="159"/>
      <c r="W705" s="159"/>
      <c r="X705" s="159"/>
      <c r="Y705" s="159"/>
      <c r="Z705" s="159"/>
      <c r="AA705" s="159"/>
      <c r="AB705" s="159"/>
      <c r="AC705" s="159"/>
      <c r="AD705" s="159"/>
      <c r="AE705" s="159"/>
      <c r="AF705" s="159"/>
      <c r="AG705" s="159"/>
      <c r="AH705" s="159"/>
      <c r="AI705" s="159"/>
    </row>
    <row r="706" s="287" customFormat="1" customHeight="1" spans="1:35">
      <c r="A706" s="340"/>
      <c r="B706" s="340" t="s">
        <v>1909</v>
      </c>
      <c r="C706" s="340"/>
      <c r="D706" s="336"/>
      <c r="E706" s="337">
        <f t="shared" ref="E706:H706" si="176">SUM(E707)</f>
        <v>21</v>
      </c>
      <c r="F706" s="337">
        <f t="shared" si="176"/>
        <v>21</v>
      </c>
      <c r="G706" s="337">
        <f t="shared" si="176"/>
        <v>0</v>
      </c>
      <c r="H706" s="337"/>
      <c r="I706" s="337">
        <f t="shared" ref="I706:M706" si="177">SUM(I707)</f>
        <v>0</v>
      </c>
      <c r="J706" s="337"/>
      <c r="K706" s="337">
        <f t="shared" si="177"/>
        <v>0</v>
      </c>
      <c r="L706" s="337"/>
      <c r="M706" s="337">
        <f t="shared" si="177"/>
        <v>0</v>
      </c>
      <c r="N706" s="337"/>
      <c r="O706" s="340"/>
      <c r="P706" s="159"/>
      <c r="Q706" s="159"/>
      <c r="R706" s="159"/>
      <c r="S706" s="159"/>
      <c r="T706" s="159"/>
      <c r="U706" s="159"/>
      <c r="V706" s="159"/>
      <c r="W706" s="159"/>
      <c r="X706" s="159"/>
      <c r="Y706" s="159"/>
      <c r="Z706" s="159"/>
      <c r="AA706" s="159"/>
      <c r="AB706" s="159"/>
      <c r="AC706" s="159"/>
      <c r="AD706" s="159"/>
      <c r="AE706" s="159"/>
      <c r="AF706" s="159"/>
      <c r="AG706" s="159"/>
      <c r="AH706" s="159"/>
      <c r="AI706" s="159"/>
    </row>
    <row r="707" s="287" customFormat="1" customHeight="1" spans="1:35">
      <c r="A707" s="50">
        <v>98</v>
      </c>
      <c r="B707" s="50" t="s">
        <v>1910</v>
      </c>
      <c r="C707" s="50" t="s">
        <v>384</v>
      </c>
      <c r="D707" s="58">
        <v>1</v>
      </c>
      <c r="E707" s="51">
        <v>21</v>
      </c>
      <c r="F707" s="51">
        <v>21</v>
      </c>
      <c r="G707" s="51">
        <v>0</v>
      </c>
      <c r="H707" s="51" t="s">
        <v>924</v>
      </c>
      <c r="I707" s="51">
        <v>0</v>
      </c>
      <c r="J707" s="51" t="s">
        <v>924</v>
      </c>
      <c r="K707" s="51">
        <v>0</v>
      </c>
      <c r="L707" s="51" t="s">
        <v>924</v>
      </c>
      <c r="M707" s="51">
        <v>0</v>
      </c>
      <c r="N707" s="51" t="s">
        <v>924</v>
      </c>
      <c r="O707" s="50"/>
      <c r="P707" s="159"/>
      <c r="Q707" s="159"/>
      <c r="R707" s="159"/>
      <c r="S707" s="159"/>
      <c r="T707" s="159"/>
      <c r="U707" s="159"/>
      <c r="V707" s="159"/>
      <c r="W707" s="159"/>
      <c r="X707" s="159"/>
      <c r="Y707" s="159"/>
      <c r="Z707" s="159"/>
      <c r="AA707" s="159"/>
      <c r="AB707" s="159"/>
      <c r="AC707" s="159"/>
      <c r="AD707" s="159"/>
      <c r="AE707" s="159"/>
      <c r="AF707" s="159"/>
      <c r="AG707" s="159"/>
      <c r="AH707" s="159"/>
      <c r="AI707" s="159"/>
    </row>
    <row r="708" s="287" customFormat="1" customHeight="1" spans="1:35">
      <c r="A708" s="350" t="s">
        <v>985</v>
      </c>
      <c r="B708" s="351" t="s">
        <v>45</v>
      </c>
      <c r="C708" s="51"/>
      <c r="D708" s="58"/>
      <c r="E708" s="25">
        <f>E711+E709</f>
        <v>54.09</v>
      </c>
      <c r="F708" s="25">
        <f>F711+F709</f>
        <v>21.1</v>
      </c>
      <c r="G708" s="25">
        <f>G709+G711</f>
        <v>0</v>
      </c>
      <c r="H708" s="51"/>
      <c r="I708" s="51"/>
      <c r="J708" s="51"/>
      <c r="K708" s="51"/>
      <c r="L708" s="51"/>
      <c r="M708" s="51"/>
      <c r="N708" s="51"/>
      <c r="O708" s="51"/>
      <c r="P708" s="159"/>
      <c r="Q708" s="159"/>
      <c r="R708" s="159"/>
      <c r="S708" s="159"/>
      <c r="T708" s="159"/>
      <c r="U708" s="159"/>
      <c r="V708" s="159"/>
      <c r="W708" s="159"/>
      <c r="X708" s="159"/>
      <c r="Y708" s="159"/>
      <c r="Z708" s="159"/>
      <c r="AA708" s="159"/>
      <c r="AB708" s="159"/>
      <c r="AC708" s="159"/>
      <c r="AD708" s="159"/>
      <c r="AE708" s="159"/>
      <c r="AF708" s="159"/>
      <c r="AG708" s="159"/>
      <c r="AH708" s="159"/>
      <c r="AI708" s="159"/>
    </row>
    <row r="709" s="287" customFormat="1" customHeight="1" spans="1:35">
      <c r="A709" s="350"/>
      <c r="B709" s="351" t="s">
        <v>1911</v>
      </c>
      <c r="C709" s="51"/>
      <c r="D709" s="58"/>
      <c r="E709" s="25">
        <f t="shared" ref="E709:G709" si="178">SUM(E710:E710)</f>
        <v>47.99</v>
      </c>
      <c r="F709" s="25">
        <f t="shared" si="178"/>
        <v>15</v>
      </c>
      <c r="G709" s="25">
        <f t="shared" si="178"/>
        <v>0</v>
      </c>
      <c r="H709" s="51"/>
      <c r="I709" s="51"/>
      <c r="J709" s="51"/>
      <c r="K709" s="51"/>
      <c r="L709" s="51"/>
      <c r="M709" s="51"/>
      <c r="N709" s="51"/>
      <c r="O709" s="51"/>
      <c r="P709" s="159"/>
      <c r="Q709" s="159"/>
      <c r="R709" s="159"/>
      <c r="S709" s="159"/>
      <c r="T709" s="159"/>
      <c r="U709" s="159"/>
      <c r="V709" s="159"/>
      <c r="W709" s="159"/>
      <c r="X709" s="159"/>
      <c r="Y709" s="159"/>
      <c r="Z709" s="159"/>
      <c r="AA709" s="159"/>
      <c r="AB709" s="159"/>
      <c r="AC709" s="159"/>
      <c r="AD709" s="159"/>
      <c r="AE709" s="159"/>
      <c r="AF709" s="159"/>
      <c r="AG709" s="159"/>
      <c r="AH709" s="159"/>
      <c r="AI709" s="159"/>
    </row>
    <row r="710" s="287" customFormat="1" customHeight="1" spans="1:35">
      <c r="A710" s="58">
        <v>1</v>
      </c>
      <c r="B710" s="48" t="s">
        <v>1912</v>
      </c>
      <c r="C710" s="47" t="s">
        <v>384</v>
      </c>
      <c r="D710" s="331">
        <v>1</v>
      </c>
      <c r="E710" s="47">
        <v>47.99</v>
      </c>
      <c r="F710" s="51">
        <v>15</v>
      </c>
      <c r="G710" s="51">
        <v>0</v>
      </c>
      <c r="H710" s="51"/>
      <c r="I710" s="51">
        <v>0</v>
      </c>
      <c r="J710" s="51"/>
      <c r="K710" s="51">
        <v>0</v>
      </c>
      <c r="L710" s="51"/>
      <c r="M710" s="51">
        <v>0</v>
      </c>
      <c r="N710" s="51"/>
      <c r="O710" s="48"/>
      <c r="P710" s="159"/>
      <c r="Q710" s="159"/>
      <c r="R710" s="159"/>
      <c r="S710" s="159"/>
      <c r="T710" s="159"/>
      <c r="U710" s="159"/>
      <c r="V710" s="159"/>
      <c r="W710" s="159"/>
      <c r="X710" s="159"/>
      <c r="Y710" s="159"/>
      <c r="Z710" s="159"/>
      <c r="AA710" s="159"/>
      <c r="AB710" s="159"/>
      <c r="AC710" s="159"/>
      <c r="AD710" s="159"/>
      <c r="AE710" s="159"/>
      <c r="AF710" s="159"/>
      <c r="AG710" s="159"/>
      <c r="AH710" s="159"/>
      <c r="AI710" s="159"/>
    </row>
    <row r="711" s="287" customFormat="1" customHeight="1" spans="1:35">
      <c r="A711" s="58"/>
      <c r="B711" s="351" t="s">
        <v>1913</v>
      </c>
      <c r="C711" s="47"/>
      <c r="D711" s="331"/>
      <c r="E711" s="259">
        <f t="shared" ref="E711:G711" si="179">SUM(E712:E713)</f>
        <v>6.1</v>
      </c>
      <c r="F711" s="259">
        <f t="shared" si="179"/>
        <v>6.1</v>
      </c>
      <c r="G711" s="259">
        <f t="shared" si="179"/>
        <v>0</v>
      </c>
      <c r="H711" s="51"/>
      <c r="I711" s="51"/>
      <c r="J711" s="51"/>
      <c r="K711" s="51"/>
      <c r="L711" s="51"/>
      <c r="M711" s="51"/>
      <c r="N711" s="51"/>
      <c r="O711" s="48"/>
      <c r="P711" s="159"/>
      <c r="Q711" s="159"/>
      <c r="R711" s="159"/>
      <c r="S711" s="159"/>
      <c r="T711" s="159"/>
      <c r="U711" s="159"/>
      <c r="V711" s="159"/>
      <c r="W711" s="159"/>
      <c r="X711" s="159"/>
      <c r="Y711" s="159"/>
      <c r="Z711" s="159"/>
      <c r="AA711" s="159"/>
      <c r="AB711" s="159"/>
      <c r="AC711" s="159"/>
      <c r="AD711" s="159"/>
      <c r="AE711" s="159"/>
      <c r="AF711" s="159"/>
      <c r="AG711" s="159"/>
      <c r="AH711" s="159"/>
      <c r="AI711" s="159"/>
    </row>
    <row r="712" s="287" customFormat="1" customHeight="1" spans="1:35">
      <c r="A712" s="58">
        <v>1</v>
      </c>
      <c r="B712" s="51" t="s">
        <v>1914</v>
      </c>
      <c r="C712" s="51" t="s">
        <v>384</v>
      </c>
      <c r="D712" s="58">
        <v>1</v>
      </c>
      <c r="E712" s="51">
        <v>5</v>
      </c>
      <c r="F712" s="51">
        <v>5</v>
      </c>
      <c r="G712" s="51">
        <v>0</v>
      </c>
      <c r="H712" s="51"/>
      <c r="I712" s="51">
        <v>0</v>
      </c>
      <c r="J712" s="51"/>
      <c r="K712" s="51">
        <v>0</v>
      </c>
      <c r="L712" s="51"/>
      <c r="M712" s="51">
        <v>0</v>
      </c>
      <c r="N712" s="51"/>
      <c r="O712" s="51"/>
      <c r="P712" s="159"/>
      <c r="Q712" s="159"/>
      <c r="R712" s="159"/>
      <c r="S712" s="159"/>
      <c r="T712" s="159"/>
      <c r="U712" s="159"/>
      <c r="V712" s="159"/>
      <c r="W712" s="159"/>
      <c r="X712" s="159"/>
      <c r="Y712" s="159"/>
      <c r="Z712" s="159"/>
      <c r="AA712" s="159"/>
      <c r="AB712" s="159"/>
      <c r="AC712" s="159"/>
      <c r="AD712" s="159"/>
      <c r="AE712" s="159"/>
      <c r="AF712" s="159"/>
      <c r="AG712" s="159"/>
      <c r="AH712" s="159"/>
      <c r="AI712" s="159"/>
    </row>
    <row r="713" s="287" customFormat="1" customHeight="1" spans="1:35">
      <c r="A713" s="58">
        <v>2</v>
      </c>
      <c r="B713" s="51" t="s">
        <v>1915</v>
      </c>
      <c r="C713" s="51" t="s">
        <v>384</v>
      </c>
      <c r="D713" s="58">
        <v>1</v>
      </c>
      <c r="E713" s="51">
        <v>1.1</v>
      </c>
      <c r="F713" s="51">
        <v>1.1</v>
      </c>
      <c r="G713" s="51">
        <v>0</v>
      </c>
      <c r="H713" s="51"/>
      <c r="I713" s="51">
        <v>0</v>
      </c>
      <c r="J713" s="51"/>
      <c r="K713" s="51">
        <v>0</v>
      </c>
      <c r="L713" s="51"/>
      <c r="M713" s="51">
        <v>0</v>
      </c>
      <c r="N713" s="51"/>
      <c r="O713" s="25"/>
      <c r="P713" s="159"/>
      <c r="Q713" s="159"/>
      <c r="R713" s="159"/>
      <c r="S713" s="159"/>
      <c r="T713" s="159"/>
      <c r="U713" s="159"/>
      <c r="V713" s="159"/>
      <c r="W713" s="159"/>
      <c r="X713" s="159"/>
      <c r="Y713" s="159"/>
      <c r="Z713" s="159"/>
      <c r="AA713" s="159"/>
      <c r="AB713" s="159"/>
      <c r="AC713" s="159"/>
      <c r="AD713" s="159"/>
      <c r="AE713" s="159"/>
      <c r="AF713" s="159"/>
      <c r="AG713" s="159"/>
      <c r="AH713" s="159"/>
      <c r="AI713" s="159"/>
    </row>
    <row r="714" s="287" customFormat="1" customHeight="1" spans="1:35">
      <c r="A714" s="350" t="s">
        <v>999</v>
      </c>
      <c r="B714" s="351" t="s">
        <v>46</v>
      </c>
      <c r="C714" s="25"/>
      <c r="D714" s="213"/>
      <c r="E714" s="25">
        <f>E715+E717</f>
        <v>313</v>
      </c>
      <c r="F714" s="25">
        <f>F715+F717</f>
        <v>313</v>
      </c>
      <c r="G714" s="25">
        <f>G715+G717</f>
        <v>0</v>
      </c>
      <c r="H714" s="51"/>
      <c r="I714" s="51"/>
      <c r="J714" s="51"/>
      <c r="K714" s="51"/>
      <c r="L714" s="51"/>
      <c r="M714" s="51"/>
      <c r="N714" s="51"/>
      <c r="O714" s="25"/>
      <c r="P714" s="159"/>
      <c r="Q714" s="159"/>
      <c r="R714" s="159"/>
      <c r="S714" s="159"/>
      <c r="T714" s="159"/>
      <c r="U714" s="159"/>
      <c r="V714" s="159"/>
      <c r="W714" s="159"/>
      <c r="X714" s="159"/>
      <c r="Y714" s="159"/>
      <c r="Z714" s="159"/>
      <c r="AA714" s="159"/>
      <c r="AB714" s="159"/>
      <c r="AC714" s="159"/>
      <c r="AD714" s="159"/>
      <c r="AE714" s="159"/>
      <c r="AF714" s="159"/>
      <c r="AG714" s="159"/>
      <c r="AH714" s="159"/>
      <c r="AI714" s="159"/>
    </row>
    <row r="715" s="287" customFormat="1" customHeight="1" spans="1:35">
      <c r="A715" s="350"/>
      <c r="B715" s="351" t="s">
        <v>1911</v>
      </c>
      <c r="C715" s="51"/>
      <c r="D715" s="58"/>
      <c r="E715" s="25">
        <f t="shared" ref="E715:G715" si="180">SUM(E716:E716)</f>
        <v>20</v>
      </c>
      <c r="F715" s="25">
        <f t="shared" si="180"/>
        <v>20</v>
      </c>
      <c r="G715" s="25">
        <f t="shared" si="180"/>
        <v>0</v>
      </c>
      <c r="H715" s="51"/>
      <c r="I715" s="51"/>
      <c r="J715" s="51"/>
      <c r="K715" s="51"/>
      <c r="L715" s="51"/>
      <c r="M715" s="51"/>
      <c r="N715" s="51"/>
      <c r="O715" s="25"/>
      <c r="P715" s="159"/>
      <c r="Q715" s="159"/>
      <c r="R715" s="159"/>
      <c r="S715" s="159"/>
      <c r="T715" s="159"/>
      <c r="U715" s="159"/>
      <c r="V715" s="159"/>
      <c r="W715" s="159"/>
      <c r="X715" s="159"/>
      <c r="Y715" s="159"/>
      <c r="Z715" s="159"/>
      <c r="AA715" s="159"/>
      <c r="AB715" s="159"/>
      <c r="AC715" s="159"/>
      <c r="AD715" s="159"/>
      <c r="AE715" s="159"/>
      <c r="AF715" s="159"/>
      <c r="AG715" s="159"/>
      <c r="AH715" s="159"/>
      <c r="AI715" s="159"/>
    </row>
    <row r="716" s="287" customFormat="1" customHeight="1" spans="1:35">
      <c r="A716" s="58">
        <v>1</v>
      </c>
      <c r="B716" s="51" t="s">
        <v>1916</v>
      </c>
      <c r="C716" s="47" t="s">
        <v>384</v>
      </c>
      <c r="D716" s="58">
        <v>1</v>
      </c>
      <c r="E716" s="47">
        <v>20</v>
      </c>
      <c r="F716" s="47">
        <v>20</v>
      </c>
      <c r="G716" s="47">
        <v>0</v>
      </c>
      <c r="H716" s="51" t="s">
        <v>44</v>
      </c>
      <c r="I716" s="51" t="s">
        <v>44</v>
      </c>
      <c r="J716" s="51" t="s">
        <v>44</v>
      </c>
      <c r="K716" s="51" t="s">
        <v>44</v>
      </c>
      <c r="L716" s="51" t="s">
        <v>44</v>
      </c>
      <c r="M716" s="51" t="s">
        <v>44</v>
      </c>
      <c r="N716" s="51" t="s">
        <v>44</v>
      </c>
      <c r="O716" s="25"/>
      <c r="P716" s="159"/>
      <c r="Q716" s="159"/>
      <c r="R716" s="159"/>
      <c r="S716" s="159"/>
      <c r="T716" s="159"/>
      <c r="U716" s="159"/>
      <c r="V716" s="159"/>
      <c r="W716" s="159"/>
      <c r="X716" s="159"/>
      <c r="Y716" s="159"/>
      <c r="Z716" s="159"/>
      <c r="AA716" s="159"/>
      <c r="AB716" s="159"/>
      <c r="AC716" s="159"/>
      <c r="AD716" s="159"/>
      <c r="AE716" s="159"/>
      <c r="AF716" s="159"/>
      <c r="AG716" s="159"/>
      <c r="AH716" s="159"/>
      <c r="AI716" s="159"/>
    </row>
    <row r="717" s="287" customFormat="1" customHeight="1" spans="1:35">
      <c r="A717" s="352"/>
      <c r="B717" s="351" t="s">
        <v>1913</v>
      </c>
      <c r="C717" s="47"/>
      <c r="D717" s="331"/>
      <c r="E717" s="259">
        <f>E718+E719+E720+E721</f>
        <v>293</v>
      </c>
      <c r="F717" s="259">
        <f>E717</f>
        <v>293</v>
      </c>
      <c r="G717" s="259">
        <f>SUM(G718:G718)</f>
        <v>0</v>
      </c>
      <c r="H717" s="51"/>
      <c r="I717" s="51"/>
      <c r="J717" s="51"/>
      <c r="K717" s="51"/>
      <c r="L717" s="51"/>
      <c r="M717" s="51"/>
      <c r="N717" s="51"/>
      <c r="O717" s="25"/>
      <c r="P717" s="159"/>
      <c r="Q717" s="159"/>
      <c r="R717" s="159"/>
      <c r="S717" s="159"/>
      <c r="T717" s="159"/>
      <c r="U717" s="159"/>
      <c r="V717" s="159"/>
      <c r="W717" s="159"/>
      <c r="X717" s="159"/>
      <c r="Y717" s="159"/>
      <c r="Z717" s="159"/>
      <c r="AA717" s="159"/>
      <c r="AB717" s="159"/>
      <c r="AC717" s="159"/>
      <c r="AD717" s="159"/>
      <c r="AE717" s="159"/>
      <c r="AF717" s="159"/>
      <c r="AG717" s="159"/>
      <c r="AH717" s="159"/>
      <c r="AI717" s="159"/>
    </row>
    <row r="718" customHeight="1" spans="1:15">
      <c r="A718" s="58">
        <v>1</v>
      </c>
      <c r="B718" s="51" t="s">
        <v>1917</v>
      </c>
      <c r="C718" s="47" t="s">
        <v>384</v>
      </c>
      <c r="D718" s="58">
        <v>1</v>
      </c>
      <c r="E718" s="47">
        <v>10</v>
      </c>
      <c r="F718" s="47">
        <v>10</v>
      </c>
      <c r="G718" s="47">
        <v>0</v>
      </c>
      <c r="H718" s="51" t="s">
        <v>44</v>
      </c>
      <c r="I718" s="51" t="s">
        <v>44</v>
      </c>
      <c r="J718" s="51" t="s">
        <v>44</v>
      </c>
      <c r="K718" s="51" t="s">
        <v>44</v>
      </c>
      <c r="L718" s="51" t="s">
        <v>44</v>
      </c>
      <c r="M718" s="51" t="s">
        <v>44</v>
      </c>
      <c r="N718" s="51" t="s">
        <v>44</v>
      </c>
      <c r="O718" s="25"/>
    </row>
    <row r="719" customHeight="1" spans="1:15">
      <c r="A719" s="58">
        <v>2</v>
      </c>
      <c r="B719" s="51" t="s">
        <v>1918</v>
      </c>
      <c r="C719" s="47" t="s">
        <v>384</v>
      </c>
      <c r="D719" s="58">
        <v>1</v>
      </c>
      <c r="E719" s="47">
        <v>3</v>
      </c>
      <c r="F719" s="47">
        <v>3</v>
      </c>
      <c r="G719" s="47">
        <v>0</v>
      </c>
      <c r="H719" s="51" t="s">
        <v>44</v>
      </c>
      <c r="I719" s="51" t="s">
        <v>44</v>
      </c>
      <c r="J719" s="51" t="s">
        <v>44</v>
      </c>
      <c r="K719" s="51" t="s">
        <v>44</v>
      </c>
      <c r="L719" s="51" t="s">
        <v>44</v>
      </c>
      <c r="M719" s="51" t="s">
        <v>44</v>
      </c>
      <c r="N719" s="51" t="s">
        <v>44</v>
      </c>
      <c r="O719" s="25"/>
    </row>
    <row r="720" customHeight="1" spans="1:15">
      <c r="A720" s="58">
        <v>3</v>
      </c>
      <c r="B720" s="51" t="s">
        <v>1919</v>
      </c>
      <c r="C720" s="47" t="s">
        <v>384</v>
      </c>
      <c r="D720" s="58">
        <v>1</v>
      </c>
      <c r="E720" s="47">
        <v>130</v>
      </c>
      <c r="F720" s="47">
        <v>130</v>
      </c>
      <c r="G720" s="47">
        <v>0</v>
      </c>
      <c r="H720" s="51" t="s">
        <v>44</v>
      </c>
      <c r="I720" s="51" t="s">
        <v>44</v>
      </c>
      <c r="J720" s="51" t="s">
        <v>44</v>
      </c>
      <c r="K720" s="51" t="s">
        <v>44</v>
      </c>
      <c r="L720" s="51" t="s">
        <v>44</v>
      </c>
      <c r="M720" s="51" t="s">
        <v>44</v>
      </c>
      <c r="N720" s="51" t="s">
        <v>44</v>
      </c>
      <c r="O720" s="25"/>
    </row>
    <row r="721" customHeight="1" spans="1:15">
      <c r="A721" s="58">
        <v>4</v>
      </c>
      <c r="B721" s="51" t="s">
        <v>1920</v>
      </c>
      <c r="C721" s="47" t="s">
        <v>384</v>
      </c>
      <c r="D721" s="58">
        <v>1</v>
      </c>
      <c r="E721" s="47">
        <v>150</v>
      </c>
      <c r="F721" s="47">
        <v>150</v>
      </c>
      <c r="G721" s="47">
        <v>0</v>
      </c>
      <c r="H721" s="51" t="s">
        <v>44</v>
      </c>
      <c r="I721" s="51" t="s">
        <v>44</v>
      </c>
      <c r="J721" s="51" t="s">
        <v>44</v>
      </c>
      <c r="K721" s="51" t="s">
        <v>44</v>
      </c>
      <c r="L721" s="51" t="s">
        <v>44</v>
      </c>
      <c r="M721" s="51" t="s">
        <v>44</v>
      </c>
      <c r="N721" s="51" t="s">
        <v>44</v>
      </c>
      <c r="O721" s="25"/>
    </row>
    <row r="722" customHeight="1" spans="1:15">
      <c r="A722" s="350" t="s">
        <v>1005</v>
      </c>
      <c r="B722" s="351" t="s">
        <v>47</v>
      </c>
      <c r="C722" s="51"/>
      <c r="D722" s="58"/>
      <c r="E722" s="25">
        <f t="shared" ref="E722:G722" si="181">E723+E742</f>
        <v>2430.14</v>
      </c>
      <c r="F722" s="25">
        <f t="shared" si="181"/>
        <v>1177</v>
      </c>
      <c r="G722" s="25">
        <f t="shared" si="181"/>
        <v>300.24</v>
      </c>
      <c r="H722" s="51"/>
      <c r="I722" s="51"/>
      <c r="J722" s="51"/>
      <c r="K722" s="51"/>
      <c r="L722" s="51"/>
      <c r="M722" s="51"/>
      <c r="N722" s="51"/>
      <c r="O722" s="51"/>
    </row>
    <row r="723" hidden="1" customHeight="1" spans="1:15">
      <c r="A723" s="350"/>
      <c r="B723" s="351" t="s">
        <v>1911</v>
      </c>
      <c r="C723" s="51"/>
      <c r="D723" s="58"/>
      <c r="E723" s="25">
        <f t="shared" ref="E723:G723" si="182">E724+E726+E732+E734+E736+E738+E740</f>
        <v>1622.79</v>
      </c>
      <c r="F723" s="25">
        <f t="shared" si="182"/>
        <v>883.1</v>
      </c>
      <c r="G723" s="25">
        <f t="shared" si="182"/>
        <v>300.24</v>
      </c>
      <c r="H723" s="51"/>
      <c r="I723" s="51"/>
      <c r="J723" s="51"/>
      <c r="K723" s="51"/>
      <c r="L723" s="51"/>
      <c r="M723" s="51"/>
      <c r="N723" s="51"/>
      <c r="O723" s="51"/>
    </row>
    <row r="724" customHeight="1" spans="1:15">
      <c r="A724" s="213" t="s">
        <v>67</v>
      </c>
      <c r="B724" s="337" t="s">
        <v>1921</v>
      </c>
      <c r="C724" s="51"/>
      <c r="D724" s="58"/>
      <c r="E724" s="259">
        <v>370</v>
      </c>
      <c r="F724" s="25">
        <v>310.8</v>
      </c>
      <c r="G724" s="25">
        <v>88.8</v>
      </c>
      <c r="H724" s="51"/>
      <c r="I724" s="51"/>
      <c r="J724" s="51"/>
      <c r="K724" s="51"/>
      <c r="L724" s="51"/>
      <c r="M724" s="51"/>
      <c r="N724" s="51"/>
      <c r="O724" s="51"/>
    </row>
    <row r="725" customHeight="1" spans="1:15">
      <c r="A725" s="58">
        <v>1</v>
      </c>
      <c r="B725" s="48" t="s">
        <v>1922</v>
      </c>
      <c r="C725" s="47" t="s">
        <v>384</v>
      </c>
      <c r="D725" s="331">
        <v>1</v>
      </c>
      <c r="E725" s="47">
        <v>370</v>
      </c>
      <c r="F725" s="51">
        <v>310.8</v>
      </c>
      <c r="G725" s="51">
        <v>88.8</v>
      </c>
      <c r="H725" s="51" t="s">
        <v>1923</v>
      </c>
      <c r="I725" s="51">
        <v>29.6</v>
      </c>
      <c r="J725" s="51" t="s">
        <v>950</v>
      </c>
      <c r="K725" s="51">
        <v>29.6</v>
      </c>
      <c r="L725" s="51" t="s">
        <v>950</v>
      </c>
      <c r="M725" s="51">
        <v>29.6</v>
      </c>
      <c r="N725" s="51" t="s">
        <v>950</v>
      </c>
      <c r="O725" s="51"/>
    </row>
    <row r="726" customHeight="1" spans="1:15">
      <c r="A726" s="213" t="s">
        <v>665</v>
      </c>
      <c r="B726" s="337" t="s">
        <v>1838</v>
      </c>
      <c r="C726" s="47"/>
      <c r="D726" s="331"/>
      <c r="E726" s="259">
        <f t="shared" ref="E726:G726" si="183">E727+E728+E729+E730+E731</f>
        <v>52.7</v>
      </c>
      <c r="F726" s="259">
        <f t="shared" si="183"/>
        <v>26.29</v>
      </c>
      <c r="G726" s="259">
        <f t="shared" si="183"/>
        <v>9.91</v>
      </c>
      <c r="H726" s="51"/>
      <c r="I726" s="51"/>
      <c r="J726" s="51"/>
      <c r="K726" s="51"/>
      <c r="L726" s="51"/>
      <c r="M726" s="51"/>
      <c r="N726" s="51"/>
      <c r="O726" s="48"/>
    </row>
    <row r="727" customHeight="1" spans="1:15">
      <c r="A727" s="58">
        <v>2</v>
      </c>
      <c r="B727" s="48" t="s">
        <v>1924</v>
      </c>
      <c r="C727" s="47" t="s">
        <v>384</v>
      </c>
      <c r="D727" s="331">
        <v>1</v>
      </c>
      <c r="E727" s="47">
        <v>13.5</v>
      </c>
      <c r="F727" s="51">
        <v>10.1</v>
      </c>
      <c r="G727" s="47">
        <v>5</v>
      </c>
      <c r="H727" s="51" t="s">
        <v>1923</v>
      </c>
      <c r="I727" s="51" t="s">
        <v>44</v>
      </c>
      <c r="J727" s="51" t="s">
        <v>44</v>
      </c>
      <c r="K727" s="51" t="s">
        <v>44</v>
      </c>
      <c r="L727" s="51" t="s">
        <v>44</v>
      </c>
      <c r="M727" s="51">
        <v>5</v>
      </c>
      <c r="N727" s="51" t="s">
        <v>950</v>
      </c>
      <c r="O727" s="48"/>
    </row>
    <row r="728" customHeight="1" spans="1:15">
      <c r="A728" s="58">
        <v>3</v>
      </c>
      <c r="B728" s="51" t="s">
        <v>1925</v>
      </c>
      <c r="C728" s="47" t="s">
        <v>384</v>
      </c>
      <c r="D728" s="331">
        <v>1</v>
      </c>
      <c r="E728" s="51">
        <v>3.2</v>
      </c>
      <c r="F728" s="51">
        <v>1.6</v>
      </c>
      <c r="G728" s="47">
        <v>0.4</v>
      </c>
      <c r="H728" s="51" t="s">
        <v>1923</v>
      </c>
      <c r="I728" s="51" t="s">
        <v>44</v>
      </c>
      <c r="J728" s="51" t="s">
        <v>44</v>
      </c>
      <c r="K728" s="51">
        <v>0.4</v>
      </c>
      <c r="L728" s="51" t="s">
        <v>950</v>
      </c>
      <c r="M728" s="51" t="s">
        <v>44</v>
      </c>
      <c r="N728" s="51" t="s">
        <v>44</v>
      </c>
      <c r="O728" s="48"/>
    </row>
    <row r="729" customHeight="1" spans="1:15">
      <c r="A729" s="58">
        <v>4</v>
      </c>
      <c r="B729" s="51" t="s">
        <v>1926</v>
      </c>
      <c r="C729" s="47" t="s">
        <v>384</v>
      </c>
      <c r="D729" s="331">
        <v>1</v>
      </c>
      <c r="E729" s="51">
        <v>17</v>
      </c>
      <c r="F729" s="51">
        <v>8.52</v>
      </c>
      <c r="G729" s="47">
        <v>2.13</v>
      </c>
      <c r="H729" s="51" t="s">
        <v>1923</v>
      </c>
      <c r="I729" s="51" t="s">
        <v>44</v>
      </c>
      <c r="J729" s="51" t="s">
        <v>44</v>
      </c>
      <c r="K729" s="47">
        <v>2.13</v>
      </c>
      <c r="L729" s="51" t="s">
        <v>950</v>
      </c>
      <c r="M729" s="51" t="s">
        <v>44</v>
      </c>
      <c r="N729" s="51" t="s">
        <v>44</v>
      </c>
      <c r="O729" s="48"/>
    </row>
    <row r="730" customHeight="1" spans="1:15">
      <c r="A730" s="58">
        <v>5</v>
      </c>
      <c r="B730" s="51" t="s">
        <v>1927</v>
      </c>
      <c r="C730" s="47" t="s">
        <v>384</v>
      </c>
      <c r="D730" s="331">
        <v>1</v>
      </c>
      <c r="E730" s="51">
        <v>9.8</v>
      </c>
      <c r="F730" s="51">
        <v>4.92</v>
      </c>
      <c r="G730" s="47">
        <v>1.23</v>
      </c>
      <c r="H730" s="51" t="s">
        <v>1923</v>
      </c>
      <c r="I730" s="51" t="s">
        <v>44</v>
      </c>
      <c r="J730" s="51" t="s">
        <v>44</v>
      </c>
      <c r="K730" s="47">
        <v>1.23</v>
      </c>
      <c r="L730" s="51" t="s">
        <v>950</v>
      </c>
      <c r="M730" s="51" t="s">
        <v>44</v>
      </c>
      <c r="N730" s="51" t="s">
        <v>44</v>
      </c>
      <c r="O730" s="48"/>
    </row>
    <row r="731" customHeight="1" spans="1:15">
      <c r="A731" s="58">
        <v>6</v>
      </c>
      <c r="B731" s="48" t="s">
        <v>1928</v>
      </c>
      <c r="C731" s="47" t="s">
        <v>384</v>
      </c>
      <c r="D731" s="331">
        <v>1</v>
      </c>
      <c r="E731" s="51">
        <v>9.2</v>
      </c>
      <c r="F731" s="51">
        <v>1.15</v>
      </c>
      <c r="G731" s="47">
        <v>1.15</v>
      </c>
      <c r="H731" s="51" t="s">
        <v>1923</v>
      </c>
      <c r="I731" s="51" t="s">
        <v>44</v>
      </c>
      <c r="J731" s="51" t="s">
        <v>44</v>
      </c>
      <c r="K731" s="51" t="s">
        <v>44</v>
      </c>
      <c r="L731" s="51" t="s">
        <v>44</v>
      </c>
      <c r="M731" s="47">
        <v>1.15</v>
      </c>
      <c r="N731" s="51" t="s">
        <v>950</v>
      </c>
      <c r="O731" s="48"/>
    </row>
    <row r="732" customHeight="1" spans="1:15">
      <c r="A732" s="213" t="s">
        <v>699</v>
      </c>
      <c r="B732" s="187" t="s">
        <v>1929</v>
      </c>
      <c r="C732" s="47"/>
      <c r="D732" s="331"/>
      <c r="E732" s="259">
        <v>485</v>
      </c>
      <c r="F732" s="25">
        <v>200</v>
      </c>
      <c r="G732" s="25">
        <v>50</v>
      </c>
      <c r="H732" s="51"/>
      <c r="I732" s="51"/>
      <c r="J732" s="51"/>
      <c r="K732" s="51"/>
      <c r="L732" s="51"/>
      <c r="M732" s="51"/>
      <c r="N732" s="51"/>
      <c r="O732" s="48"/>
    </row>
    <row r="733" customHeight="1" spans="1:15">
      <c r="A733" s="58">
        <v>7</v>
      </c>
      <c r="B733" s="48" t="s">
        <v>1930</v>
      </c>
      <c r="C733" s="47" t="s">
        <v>384</v>
      </c>
      <c r="D733" s="331">
        <v>1</v>
      </c>
      <c r="E733" s="47">
        <v>485</v>
      </c>
      <c r="F733" s="51">
        <v>200</v>
      </c>
      <c r="G733" s="51">
        <v>50</v>
      </c>
      <c r="H733" s="51" t="s">
        <v>1923</v>
      </c>
      <c r="I733" s="51">
        <v>20</v>
      </c>
      <c r="J733" s="51" t="s">
        <v>950</v>
      </c>
      <c r="K733" s="51">
        <v>15</v>
      </c>
      <c r="L733" s="51" t="s">
        <v>950</v>
      </c>
      <c r="M733" s="51">
        <v>15</v>
      </c>
      <c r="N733" s="51" t="s">
        <v>950</v>
      </c>
      <c r="O733" s="48"/>
    </row>
    <row r="734" customHeight="1" spans="1:15">
      <c r="A734" s="213" t="s">
        <v>1029</v>
      </c>
      <c r="B734" s="178" t="s">
        <v>1931</v>
      </c>
      <c r="C734" s="47"/>
      <c r="D734" s="331"/>
      <c r="E734" s="25">
        <v>53.97</v>
      </c>
      <c r="F734" s="25">
        <v>53.97</v>
      </c>
      <c r="G734" s="25">
        <v>53.97</v>
      </c>
      <c r="H734" s="51"/>
      <c r="I734" s="51"/>
      <c r="J734" s="51"/>
      <c r="K734" s="51"/>
      <c r="L734" s="51"/>
      <c r="M734" s="51"/>
      <c r="N734" s="51"/>
      <c r="O734" s="48"/>
    </row>
    <row r="735" customHeight="1" spans="1:15">
      <c r="A735" s="58">
        <v>8</v>
      </c>
      <c r="B735" s="51" t="s">
        <v>1932</v>
      </c>
      <c r="C735" s="47" t="s">
        <v>384</v>
      </c>
      <c r="D735" s="331">
        <v>1</v>
      </c>
      <c r="E735" s="51">
        <v>53.97</v>
      </c>
      <c r="F735" s="51">
        <v>53.97</v>
      </c>
      <c r="G735" s="51">
        <v>53.97</v>
      </c>
      <c r="H735" s="51" t="s">
        <v>1923</v>
      </c>
      <c r="I735" s="51"/>
      <c r="J735" s="51"/>
      <c r="K735" s="51">
        <v>53.97</v>
      </c>
      <c r="L735" s="51" t="s">
        <v>950</v>
      </c>
      <c r="M735" s="51"/>
      <c r="N735" s="51"/>
      <c r="O735" s="48"/>
    </row>
    <row r="736" customHeight="1" spans="1:15">
      <c r="A736" s="213" t="s">
        <v>1032</v>
      </c>
      <c r="B736" s="178" t="s">
        <v>1933</v>
      </c>
      <c r="C736" s="47"/>
      <c r="D736" s="331"/>
      <c r="E736" s="259">
        <v>64.68</v>
      </c>
      <c r="F736" s="25">
        <v>46.18</v>
      </c>
      <c r="G736" s="25">
        <v>23</v>
      </c>
      <c r="H736" s="51"/>
      <c r="I736" s="51"/>
      <c r="J736" s="51"/>
      <c r="K736" s="51"/>
      <c r="L736" s="51"/>
      <c r="M736" s="51"/>
      <c r="N736" s="51"/>
      <c r="O736" s="48"/>
    </row>
    <row r="737" customHeight="1" spans="1:15">
      <c r="A737" s="58">
        <v>9</v>
      </c>
      <c r="B737" s="48" t="s">
        <v>1934</v>
      </c>
      <c r="C737" s="47" t="s">
        <v>384</v>
      </c>
      <c r="D737" s="331">
        <v>1</v>
      </c>
      <c r="E737" s="47">
        <v>64.68</v>
      </c>
      <c r="F737" s="51">
        <v>46.18</v>
      </c>
      <c r="G737" s="51">
        <v>23</v>
      </c>
      <c r="H737" s="51" t="s">
        <v>1923</v>
      </c>
      <c r="I737" s="51">
        <v>7</v>
      </c>
      <c r="J737" s="51" t="s">
        <v>950</v>
      </c>
      <c r="K737" s="51">
        <v>7</v>
      </c>
      <c r="L737" s="51" t="s">
        <v>950</v>
      </c>
      <c r="M737" s="51">
        <v>9</v>
      </c>
      <c r="N737" s="51" t="s">
        <v>950</v>
      </c>
      <c r="O737" s="48"/>
    </row>
    <row r="738" customHeight="1" spans="1:15">
      <c r="A738" s="213" t="s">
        <v>1935</v>
      </c>
      <c r="B738" s="178" t="s">
        <v>1936</v>
      </c>
      <c r="C738" s="47"/>
      <c r="D738" s="331"/>
      <c r="E738" s="259">
        <v>157.08</v>
      </c>
      <c r="F738" s="25">
        <v>26.18</v>
      </c>
      <c r="G738" s="25">
        <v>19.64</v>
      </c>
      <c r="H738" s="51"/>
      <c r="I738" s="51"/>
      <c r="J738" s="51"/>
      <c r="K738" s="51"/>
      <c r="L738" s="51"/>
      <c r="M738" s="51"/>
      <c r="N738" s="51"/>
      <c r="O738" s="48"/>
    </row>
    <row r="739" customHeight="1" spans="1:15">
      <c r="A739" s="58">
        <v>10</v>
      </c>
      <c r="B739" s="48" t="s">
        <v>1937</v>
      </c>
      <c r="C739" s="47" t="s">
        <v>384</v>
      </c>
      <c r="D739" s="331">
        <v>1</v>
      </c>
      <c r="E739" s="47">
        <v>157.08</v>
      </c>
      <c r="F739" s="51">
        <v>26.18</v>
      </c>
      <c r="G739" s="51">
        <v>19.64</v>
      </c>
      <c r="H739" s="51" t="s">
        <v>1923</v>
      </c>
      <c r="I739" s="51">
        <v>6.55</v>
      </c>
      <c r="J739" s="51" t="s">
        <v>950</v>
      </c>
      <c r="K739" s="51">
        <v>6.55</v>
      </c>
      <c r="L739" s="51" t="s">
        <v>950</v>
      </c>
      <c r="M739" s="51">
        <v>6.55</v>
      </c>
      <c r="N739" s="51" t="s">
        <v>950</v>
      </c>
      <c r="O739" s="48"/>
    </row>
    <row r="740" customHeight="1" spans="1:15">
      <c r="A740" s="213" t="s">
        <v>1938</v>
      </c>
      <c r="B740" s="178" t="s">
        <v>1939</v>
      </c>
      <c r="C740" s="47"/>
      <c r="D740" s="331"/>
      <c r="E740" s="259">
        <v>439.36</v>
      </c>
      <c r="F740" s="25">
        <v>219.68</v>
      </c>
      <c r="G740" s="25">
        <v>54.92</v>
      </c>
      <c r="H740" s="51"/>
      <c r="I740" s="51"/>
      <c r="J740" s="51"/>
      <c r="K740" s="51"/>
      <c r="L740" s="51"/>
      <c r="M740" s="51"/>
      <c r="N740" s="51"/>
      <c r="O740" s="48"/>
    </row>
    <row r="741" customHeight="1" spans="1:15">
      <c r="A741" s="58">
        <v>11</v>
      </c>
      <c r="B741" s="48" t="s">
        <v>1940</v>
      </c>
      <c r="C741" s="47" t="s">
        <v>384</v>
      </c>
      <c r="D741" s="331">
        <v>1</v>
      </c>
      <c r="E741" s="47">
        <v>439.36</v>
      </c>
      <c r="F741" s="51">
        <v>219.68</v>
      </c>
      <c r="G741" s="51">
        <v>54.92</v>
      </c>
      <c r="H741" s="51" t="s">
        <v>1923</v>
      </c>
      <c r="I741" s="51">
        <v>18.31</v>
      </c>
      <c r="J741" s="51" t="s">
        <v>950</v>
      </c>
      <c r="K741" s="51">
        <v>18.31</v>
      </c>
      <c r="L741" s="51" t="s">
        <v>950</v>
      </c>
      <c r="M741" s="51">
        <v>18.31</v>
      </c>
      <c r="N741" s="51" t="s">
        <v>950</v>
      </c>
      <c r="O741" s="48"/>
    </row>
    <row r="742" hidden="1" customHeight="1" spans="1:15">
      <c r="A742" s="58"/>
      <c r="B742" s="351" t="s">
        <v>1913</v>
      </c>
      <c r="C742" s="47"/>
      <c r="D742" s="331"/>
      <c r="E742" s="259">
        <f>E743+E745+E750+E754</f>
        <v>807.35</v>
      </c>
      <c r="F742" s="259">
        <f>F743+F745+F750+F754</f>
        <v>293.9</v>
      </c>
      <c r="G742" s="259"/>
      <c r="H742" s="51"/>
      <c r="I742" s="51"/>
      <c r="J742" s="51"/>
      <c r="K742" s="51"/>
      <c r="L742" s="51"/>
      <c r="M742" s="51"/>
      <c r="N742" s="51"/>
      <c r="O742" s="48"/>
    </row>
    <row r="743" customHeight="1" spans="1:15">
      <c r="A743" s="213" t="s">
        <v>67</v>
      </c>
      <c r="B743" s="337" t="s">
        <v>1941</v>
      </c>
      <c r="C743" s="51"/>
      <c r="D743" s="58"/>
      <c r="E743" s="47">
        <v>370</v>
      </c>
      <c r="F743" s="51">
        <v>59.2</v>
      </c>
      <c r="G743" s="25">
        <v>0</v>
      </c>
      <c r="H743" s="51"/>
      <c r="I743" s="51"/>
      <c r="J743" s="51"/>
      <c r="K743" s="51"/>
      <c r="L743" s="51"/>
      <c r="M743" s="51"/>
      <c r="N743" s="51"/>
      <c r="O743" s="51"/>
    </row>
    <row r="744" customHeight="1" spans="1:15">
      <c r="A744" s="58">
        <v>1</v>
      </c>
      <c r="B744" s="48" t="s">
        <v>1942</v>
      </c>
      <c r="C744" s="47" t="s">
        <v>384</v>
      </c>
      <c r="D744" s="331">
        <v>1</v>
      </c>
      <c r="E744" s="47">
        <v>370</v>
      </c>
      <c r="F744" s="51">
        <v>59.2</v>
      </c>
      <c r="G744" s="51">
        <v>0</v>
      </c>
      <c r="H744" s="51" t="s">
        <v>44</v>
      </c>
      <c r="I744" s="51" t="s">
        <v>44</v>
      </c>
      <c r="J744" s="51" t="s">
        <v>44</v>
      </c>
      <c r="K744" s="51" t="s">
        <v>44</v>
      </c>
      <c r="L744" s="51" t="s">
        <v>44</v>
      </c>
      <c r="M744" s="51" t="s">
        <v>44</v>
      </c>
      <c r="N744" s="51" t="s">
        <v>44</v>
      </c>
      <c r="O744" s="51"/>
    </row>
    <row r="745" customHeight="1" spans="1:15">
      <c r="A745" s="213" t="s">
        <v>665</v>
      </c>
      <c r="B745" s="337" t="s">
        <v>1852</v>
      </c>
      <c r="C745" s="51"/>
      <c r="D745" s="58"/>
      <c r="E745" s="25">
        <f>E746+E747+E748+E749</f>
        <v>112</v>
      </c>
      <c r="F745" s="25">
        <f>F746+F747+F748+F749</f>
        <v>60.25</v>
      </c>
      <c r="G745" s="25">
        <v>0</v>
      </c>
      <c r="H745" s="51"/>
      <c r="I745" s="51"/>
      <c r="J745" s="51"/>
      <c r="K745" s="51"/>
      <c r="L745" s="51"/>
      <c r="M745" s="51"/>
      <c r="N745" s="51"/>
      <c r="O745" s="51"/>
    </row>
    <row r="746" customHeight="1" spans="1:15">
      <c r="A746" s="58">
        <v>2</v>
      </c>
      <c r="B746" s="48" t="s">
        <v>1943</v>
      </c>
      <c r="C746" s="47" t="s">
        <v>384</v>
      </c>
      <c r="D746" s="331">
        <v>1</v>
      </c>
      <c r="E746" s="47">
        <v>40</v>
      </c>
      <c r="F746" s="51">
        <v>10</v>
      </c>
      <c r="G746" s="51">
        <v>0</v>
      </c>
      <c r="H746" s="51" t="s">
        <v>1944</v>
      </c>
      <c r="I746" s="51" t="s">
        <v>44</v>
      </c>
      <c r="J746" s="51" t="s">
        <v>44</v>
      </c>
      <c r="K746" s="51" t="s">
        <v>44</v>
      </c>
      <c r="L746" s="51" t="s">
        <v>44</v>
      </c>
      <c r="M746" s="51" t="s">
        <v>44</v>
      </c>
      <c r="N746" s="51" t="s">
        <v>44</v>
      </c>
      <c r="O746" s="51"/>
    </row>
    <row r="747" customHeight="1" spans="1:15">
      <c r="A747" s="58">
        <v>3</v>
      </c>
      <c r="B747" s="48" t="s">
        <v>1945</v>
      </c>
      <c r="C747" s="47" t="s">
        <v>384</v>
      </c>
      <c r="D747" s="331">
        <v>1</v>
      </c>
      <c r="E747" s="51">
        <v>30</v>
      </c>
      <c r="F747" s="51">
        <v>11.25</v>
      </c>
      <c r="G747" s="51">
        <v>0</v>
      </c>
      <c r="H747" s="51" t="s">
        <v>854</v>
      </c>
      <c r="I747" s="51" t="s">
        <v>44</v>
      </c>
      <c r="J747" s="51" t="s">
        <v>44</v>
      </c>
      <c r="K747" s="51" t="s">
        <v>44</v>
      </c>
      <c r="L747" s="51" t="s">
        <v>44</v>
      </c>
      <c r="M747" s="51" t="s">
        <v>44</v>
      </c>
      <c r="N747" s="51" t="s">
        <v>44</v>
      </c>
      <c r="O747" s="51"/>
    </row>
    <row r="748" customHeight="1" spans="1:15">
      <c r="A748" s="58">
        <v>4</v>
      </c>
      <c r="B748" s="51" t="s">
        <v>1946</v>
      </c>
      <c r="C748" s="47" t="s">
        <v>384</v>
      </c>
      <c r="D748" s="331">
        <v>1</v>
      </c>
      <c r="E748" s="51">
        <v>12</v>
      </c>
      <c r="F748" s="51">
        <v>9</v>
      </c>
      <c r="G748" s="47">
        <v>0</v>
      </c>
      <c r="H748" s="51" t="s">
        <v>1944</v>
      </c>
      <c r="I748" s="51" t="s">
        <v>44</v>
      </c>
      <c r="J748" s="51" t="s">
        <v>44</v>
      </c>
      <c r="K748" s="51" t="s">
        <v>44</v>
      </c>
      <c r="L748" s="51" t="s">
        <v>44</v>
      </c>
      <c r="M748" s="51" t="s">
        <v>44</v>
      </c>
      <c r="N748" s="51" t="s">
        <v>44</v>
      </c>
      <c r="O748" s="51"/>
    </row>
    <row r="749" customHeight="1" spans="1:15">
      <c r="A749" s="58">
        <v>5</v>
      </c>
      <c r="B749" s="51" t="s">
        <v>1947</v>
      </c>
      <c r="C749" s="47" t="s">
        <v>384</v>
      </c>
      <c r="D749" s="331">
        <v>1</v>
      </c>
      <c r="E749" s="51">
        <v>30</v>
      </c>
      <c r="F749" s="51">
        <v>30</v>
      </c>
      <c r="G749" s="51">
        <v>0</v>
      </c>
      <c r="H749" s="51" t="s">
        <v>44</v>
      </c>
      <c r="I749" s="51" t="s">
        <v>44</v>
      </c>
      <c r="J749" s="51" t="s">
        <v>44</v>
      </c>
      <c r="K749" s="51" t="s">
        <v>44</v>
      </c>
      <c r="L749" s="51" t="s">
        <v>44</v>
      </c>
      <c r="M749" s="51" t="s">
        <v>44</v>
      </c>
      <c r="N749" s="51" t="s">
        <v>44</v>
      </c>
      <c r="O749" s="51"/>
    </row>
    <row r="750" customHeight="1" spans="1:15">
      <c r="A750" s="213" t="s">
        <v>699</v>
      </c>
      <c r="B750" s="337" t="s">
        <v>1948</v>
      </c>
      <c r="C750" s="51"/>
      <c r="D750" s="58"/>
      <c r="E750" s="25">
        <f>E751+E752+E753</f>
        <v>129</v>
      </c>
      <c r="F750" s="25">
        <f>F751+F752+F753</f>
        <v>109</v>
      </c>
      <c r="G750" s="25">
        <v>0</v>
      </c>
      <c r="H750" s="51"/>
      <c r="I750" s="51"/>
      <c r="J750" s="51"/>
      <c r="K750" s="51"/>
      <c r="L750" s="51"/>
      <c r="M750" s="51"/>
      <c r="N750" s="51"/>
      <c r="O750" s="51"/>
    </row>
    <row r="751" customHeight="1" spans="1:15">
      <c r="A751" s="58">
        <v>6</v>
      </c>
      <c r="B751" s="48" t="s">
        <v>1949</v>
      </c>
      <c r="C751" s="47" t="s">
        <v>384</v>
      </c>
      <c r="D751" s="331">
        <v>1</v>
      </c>
      <c r="E751" s="47">
        <v>60</v>
      </c>
      <c r="F751" s="51">
        <v>40</v>
      </c>
      <c r="G751" s="51">
        <v>0</v>
      </c>
      <c r="H751" s="51" t="s">
        <v>44</v>
      </c>
      <c r="I751" s="51" t="s">
        <v>44</v>
      </c>
      <c r="J751" s="51" t="s">
        <v>44</v>
      </c>
      <c r="K751" s="51" t="s">
        <v>44</v>
      </c>
      <c r="L751" s="51" t="s">
        <v>44</v>
      </c>
      <c r="M751" s="51" t="s">
        <v>44</v>
      </c>
      <c r="N751" s="51" t="s">
        <v>44</v>
      </c>
      <c r="O751" s="51"/>
    </row>
    <row r="752" customHeight="1" spans="1:15">
      <c r="A752" s="58">
        <v>7</v>
      </c>
      <c r="B752" s="51" t="s">
        <v>1950</v>
      </c>
      <c r="C752" s="47" t="s">
        <v>384</v>
      </c>
      <c r="D752" s="331">
        <v>1</v>
      </c>
      <c r="E752" s="51">
        <v>24</v>
      </c>
      <c r="F752" s="51">
        <v>24</v>
      </c>
      <c r="G752" s="51">
        <v>0</v>
      </c>
      <c r="H752" s="51" t="s">
        <v>1944</v>
      </c>
      <c r="I752" s="51" t="s">
        <v>44</v>
      </c>
      <c r="J752" s="51" t="s">
        <v>44</v>
      </c>
      <c r="K752" s="51" t="s">
        <v>44</v>
      </c>
      <c r="L752" s="51" t="s">
        <v>44</v>
      </c>
      <c r="M752" s="51" t="s">
        <v>44</v>
      </c>
      <c r="N752" s="51" t="s">
        <v>44</v>
      </c>
      <c r="O752" s="51"/>
    </row>
    <row r="753" customHeight="1" spans="1:15">
      <c r="A753" s="58">
        <v>8</v>
      </c>
      <c r="B753" s="51" t="s">
        <v>1951</v>
      </c>
      <c r="C753" s="47" t="s">
        <v>384</v>
      </c>
      <c r="D753" s="331">
        <v>1</v>
      </c>
      <c r="E753" s="51">
        <v>45</v>
      </c>
      <c r="F753" s="51">
        <v>45</v>
      </c>
      <c r="G753" s="51">
        <v>0</v>
      </c>
      <c r="H753" s="51" t="s">
        <v>1944</v>
      </c>
      <c r="I753" s="51" t="s">
        <v>44</v>
      </c>
      <c r="J753" s="51" t="s">
        <v>44</v>
      </c>
      <c r="K753" s="51" t="s">
        <v>44</v>
      </c>
      <c r="L753" s="51" t="s">
        <v>44</v>
      </c>
      <c r="M753" s="51" t="s">
        <v>44</v>
      </c>
      <c r="N753" s="51" t="s">
        <v>44</v>
      </c>
      <c r="O753" s="51"/>
    </row>
    <row r="754" customHeight="1" spans="1:15">
      <c r="A754" s="213" t="s">
        <v>1029</v>
      </c>
      <c r="B754" s="178" t="s">
        <v>1952</v>
      </c>
      <c r="C754" s="47"/>
      <c r="D754" s="331"/>
      <c r="E754" s="259">
        <v>196.35</v>
      </c>
      <c r="F754" s="25">
        <v>65.45</v>
      </c>
      <c r="G754" s="25">
        <v>0</v>
      </c>
      <c r="H754" s="51"/>
      <c r="I754" s="51"/>
      <c r="J754" s="51"/>
      <c r="K754" s="51"/>
      <c r="L754" s="51"/>
      <c r="M754" s="51"/>
      <c r="N754" s="51"/>
      <c r="O754" s="51"/>
    </row>
    <row r="755" customHeight="1" spans="1:15">
      <c r="A755" s="58">
        <v>9</v>
      </c>
      <c r="B755" s="48" t="s">
        <v>1937</v>
      </c>
      <c r="C755" s="47" t="s">
        <v>384</v>
      </c>
      <c r="D755" s="331">
        <v>1</v>
      </c>
      <c r="E755" s="47">
        <v>196.35</v>
      </c>
      <c r="F755" s="51">
        <v>65.45</v>
      </c>
      <c r="G755" s="51">
        <v>0</v>
      </c>
      <c r="H755" s="51" t="s">
        <v>854</v>
      </c>
      <c r="I755" s="51" t="s">
        <v>44</v>
      </c>
      <c r="J755" s="51" t="s">
        <v>44</v>
      </c>
      <c r="K755" s="51" t="s">
        <v>1953</v>
      </c>
      <c r="L755" s="51" t="s">
        <v>44</v>
      </c>
      <c r="M755" s="51" t="s">
        <v>44</v>
      </c>
      <c r="N755" s="51" t="s">
        <v>44</v>
      </c>
      <c r="O755" s="51"/>
    </row>
    <row r="756" customHeight="1" spans="1:15">
      <c r="A756" s="58"/>
      <c r="B756" s="313" t="s">
        <v>1017</v>
      </c>
      <c r="C756" s="51"/>
      <c r="D756" s="58"/>
      <c r="E756" s="25">
        <f>E757+E782+E785+E788+E803+E809+E814+E819</f>
        <v>7574.6</v>
      </c>
      <c r="F756" s="25">
        <f>F757+F782+F785+F788+F803+F809+F814+F819</f>
        <v>7356.56</v>
      </c>
      <c r="G756" s="25">
        <f>G757+G782+G785+G788+G803+G809+G814+G819</f>
        <v>5456.6</v>
      </c>
      <c r="H756" s="51"/>
      <c r="I756" s="51"/>
      <c r="J756" s="51"/>
      <c r="K756" s="51"/>
      <c r="L756" s="51"/>
      <c r="M756" s="51"/>
      <c r="N756" s="51"/>
      <c r="O756" s="51"/>
    </row>
    <row r="757" customHeight="1" spans="1:15">
      <c r="A757" s="186" t="s">
        <v>67</v>
      </c>
      <c r="B757" s="187" t="s">
        <v>1018</v>
      </c>
      <c r="C757" s="51"/>
      <c r="D757" s="58"/>
      <c r="E757" s="25">
        <f>E758+E767+E773+E776+E779</f>
        <v>5107.6</v>
      </c>
      <c r="F757" s="25">
        <f>F758+F767+F773+F776+F779</f>
        <v>5055.76</v>
      </c>
      <c r="G757" s="25">
        <f>G758+G767+G773+G776+G779</f>
        <v>4840</v>
      </c>
      <c r="H757" s="51"/>
      <c r="I757" s="51"/>
      <c r="J757" s="51"/>
      <c r="K757" s="51"/>
      <c r="L757" s="51"/>
      <c r="M757" s="51"/>
      <c r="N757" s="51"/>
      <c r="O757" s="51"/>
    </row>
    <row r="758" customHeight="1" spans="1:15">
      <c r="A758" s="186"/>
      <c r="B758" s="187" t="s">
        <v>1954</v>
      </c>
      <c r="C758" s="51"/>
      <c r="D758" s="58"/>
      <c r="E758" s="25">
        <f>SUM(E759:E766)</f>
        <v>2743.8</v>
      </c>
      <c r="F758" s="25">
        <f>SUM(F759:F766)</f>
        <v>2717.88</v>
      </c>
      <c r="G758" s="25">
        <f>SUM(G759:G766)</f>
        <v>2690</v>
      </c>
      <c r="H758" s="51"/>
      <c r="I758" s="51"/>
      <c r="J758" s="51"/>
      <c r="K758" s="51"/>
      <c r="L758" s="51"/>
      <c r="M758" s="51"/>
      <c r="N758" s="51"/>
      <c r="O758" s="51"/>
    </row>
    <row r="759" customHeight="1" spans="1:15">
      <c r="A759" s="58">
        <v>1</v>
      </c>
      <c r="B759" s="318" t="s">
        <v>1955</v>
      </c>
      <c r="C759" s="51"/>
      <c r="D759" s="58"/>
      <c r="E759" s="51">
        <v>28.8</v>
      </c>
      <c r="F759" s="51">
        <v>2.88</v>
      </c>
      <c r="G759" s="51">
        <v>0</v>
      </c>
      <c r="H759" s="51"/>
      <c r="I759" s="51"/>
      <c r="J759" s="51"/>
      <c r="K759" s="51"/>
      <c r="L759" s="51"/>
      <c r="M759" s="51"/>
      <c r="N759" s="51"/>
      <c r="O759" s="339" t="s">
        <v>1956</v>
      </c>
    </row>
    <row r="760" customHeight="1" spans="1:15">
      <c r="A760" s="58">
        <v>2</v>
      </c>
      <c r="B760" s="48" t="s">
        <v>1957</v>
      </c>
      <c r="C760" s="47"/>
      <c r="D760" s="331"/>
      <c r="E760" s="47">
        <v>25</v>
      </c>
      <c r="F760" s="47">
        <v>25</v>
      </c>
      <c r="G760" s="51">
        <v>0</v>
      </c>
      <c r="H760" s="51"/>
      <c r="I760" s="51"/>
      <c r="J760" s="51"/>
      <c r="K760" s="51"/>
      <c r="L760" s="51"/>
      <c r="M760" s="51"/>
      <c r="N760" s="51"/>
      <c r="O760" s="51"/>
    </row>
    <row r="761" customHeight="1" spans="1:15">
      <c r="A761" s="58">
        <v>3</v>
      </c>
      <c r="B761" s="167" t="s">
        <v>1958</v>
      </c>
      <c r="C761" s="47"/>
      <c r="D761" s="331"/>
      <c r="E761" s="167">
        <v>810</v>
      </c>
      <c r="F761" s="167">
        <v>810</v>
      </c>
      <c r="G761" s="167">
        <v>810</v>
      </c>
      <c r="H761" s="51"/>
      <c r="I761" s="167"/>
      <c r="J761" s="167"/>
      <c r="K761" s="51"/>
      <c r="L761" s="51"/>
      <c r="M761" s="167">
        <v>810</v>
      </c>
      <c r="N761" s="51"/>
      <c r="O761" s="51" t="s">
        <v>74</v>
      </c>
    </row>
    <row r="762" customHeight="1" spans="1:15">
      <c r="A762" s="58">
        <v>4</v>
      </c>
      <c r="B762" s="210" t="s">
        <v>1959</v>
      </c>
      <c r="C762" s="47"/>
      <c r="D762" s="331"/>
      <c r="E762" s="167">
        <v>400</v>
      </c>
      <c r="F762" s="167">
        <v>400</v>
      </c>
      <c r="G762" s="167">
        <v>400</v>
      </c>
      <c r="H762" s="51"/>
      <c r="I762" s="167"/>
      <c r="J762" s="167"/>
      <c r="K762" s="51"/>
      <c r="L762" s="51"/>
      <c r="M762" s="167">
        <v>400</v>
      </c>
      <c r="N762" s="51"/>
      <c r="O762" s="51" t="s">
        <v>74</v>
      </c>
    </row>
    <row r="763" customHeight="1" spans="1:15">
      <c r="A763" s="58">
        <v>5</v>
      </c>
      <c r="B763" s="210" t="s">
        <v>1960</v>
      </c>
      <c r="C763" s="47"/>
      <c r="D763" s="331"/>
      <c r="E763" s="167">
        <v>630</v>
      </c>
      <c r="F763" s="167">
        <v>630</v>
      </c>
      <c r="G763" s="167">
        <v>630</v>
      </c>
      <c r="H763" s="51"/>
      <c r="I763" s="167"/>
      <c r="J763" s="167"/>
      <c r="K763" s="51"/>
      <c r="L763" s="51"/>
      <c r="M763" s="167">
        <v>630</v>
      </c>
      <c r="N763" s="51"/>
      <c r="O763" s="51" t="s">
        <v>74</v>
      </c>
    </row>
    <row r="764" customHeight="1" spans="1:15">
      <c r="A764" s="58">
        <v>6</v>
      </c>
      <c r="B764" s="210" t="s">
        <v>1961</v>
      </c>
      <c r="C764" s="47"/>
      <c r="D764" s="331"/>
      <c r="E764" s="167">
        <v>400</v>
      </c>
      <c r="F764" s="167">
        <v>400</v>
      </c>
      <c r="G764" s="167">
        <v>400</v>
      </c>
      <c r="H764" s="51"/>
      <c r="I764" s="51"/>
      <c r="J764" s="51"/>
      <c r="K764" s="51"/>
      <c r="L764" s="51"/>
      <c r="M764" s="167">
        <v>400</v>
      </c>
      <c r="N764" s="51"/>
      <c r="O764" s="51" t="s">
        <v>74</v>
      </c>
    </row>
    <row r="765" customHeight="1" spans="1:15">
      <c r="A765" s="58">
        <v>7</v>
      </c>
      <c r="B765" s="210" t="s">
        <v>1962</v>
      </c>
      <c r="C765" s="47"/>
      <c r="D765" s="331"/>
      <c r="E765" s="167">
        <v>300</v>
      </c>
      <c r="F765" s="167">
        <v>300</v>
      </c>
      <c r="G765" s="167">
        <v>300</v>
      </c>
      <c r="H765" s="51"/>
      <c r="I765" s="51"/>
      <c r="J765" s="51"/>
      <c r="K765" s="51"/>
      <c r="L765" s="51"/>
      <c r="M765" s="167">
        <v>300</v>
      </c>
      <c r="N765" s="51"/>
      <c r="O765" s="51" t="s">
        <v>74</v>
      </c>
    </row>
    <row r="766" customHeight="1" spans="1:15">
      <c r="A766" s="58">
        <v>8</v>
      </c>
      <c r="B766" s="210" t="s">
        <v>1963</v>
      </c>
      <c r="C766" s="47"/>
      <c r="D766" s="331"/>
      <c r="E766" s="353">
        <v>150</v>
      </c>
      <c r="F766" s="353">
        <v>150</v>
      </c>
      <c r="G766" s="353">
        <v>150</v>
      </c>
      <c r="H766" s="51"/>
      <c r="I766" s="353">
        <v>150</v>
      </c>
      <c r="J766" s="51"/>
      <c r="K766" s="51"/>
      <c r="L766" s="51"/>
      <c r="M766" s="47"/>
      <c r="N766" s="51"/>
      <c r="O766" s="51" t="s">
        <v>74</v>
      </c>
    </row>
    <row r="767" customHeight="1" spans="1:15">
      <c r="A767" s="186"/>
      <c r="B767" s="187" t="s">
        <v>1964</v>
      </c>
      <c r="C767" s="51"/>
      <c r="D767" s="58"/>
      <c r="E767" s="25">
        <f>SUM(E768:E772)</f>
        <v>2000</v>
      </c>
      <c r="F767" s="25">
        <f>SUM(F768:F772)</f>
        <v>2000</v>
      </c>
      <c r="G767" s="25">
        <f>SUM(G768:G772)</f>
        <v>1840</v>
      </c>
      <c r="H767" s="51"/>
      <c r="I767" s="51"/>
      <c r="J767" s="51"/>
      <c r="K767" s="51"/>
      <c r="L767" s="51"/>
      <c r="M767" s="51"/>
      <c r="N767" s="51"/>
      <c r="O767" s="51"/>
    </row>
    <row r="768" customHeight="1" spans="1:15">
      <c r="A768" s="58">
        <v>1</v>
      </c>
      <c r="B768" s="51" t="s">
        <v>1965</v>
      </c>
      <c r="C768" s="51"/>
      <c r="D768" s="58"/>
      <c r="E768" s="51">
        <v>160</v>
      </c>
      <c r="F768" s="51">
        <v>160</v>
      </c>
      <c r="G768" s="51">
        <v>0</v>
      </c>
      <c r="H768" s="51"/>
      <c r="I768" s="51"/>
      <c r="J768" s="51"/>
      <c r="K768" s="51"/>
      <c r="L768" s="51"/>
      <c r="M768" s="51"/>
      <c r="N768" s="51"/>
      <c r="O768" s="339"/>
    </row>
    <row r="769" customHeight="1" spans="1:15">
      <c r="A769" s="58">
        <v>3</v>
      </c>
      <c r="B769" s="51" t="s">
        <v>1966</v>
      </c>
      <c r="C769" s="51"/>
      <c r="D769" s="58"/>
      <c r="E769" s="51">
        <v>40</v>
      </c>
      <c r="F769" s="51">
        <v>40</v>
      </c>
      <c r="G769" s="51">
        <v>40</v>
      </c>
      <c r="H769" s="51"/>
      <c r="I769" s="51">
        <v>40</v>
      </c>
      <c r="J769" s="51"/>
      <c r="K769" s="51"/>
      <c r="L769" s="51"/>
      <c r="M769" s="51"/>
      <c r="N769" s="51"/>
      <c r="O769" s="339"/>
    </row>
    <row r="770" customHeight="1" spans="1:15">
      <c r="A770" s="58">
        <v>4</v>
      </c>
      <c r="B770" s="354" t="s">
        <v>1967</v>
      </c>
      <c r="C770" s="51"/>
      <c r="D770" s="58"/>
      <c r="E770" s="51">
        <v>1700</v>
      </c>
      <c r="F770" s="51">
        <v>1700</v>
      </c>
      <c r="G770" s="51">
        <v>1700</v>
      </c>
      <c r="H770" s="51"/>
      <c r="I770" s="51"/>
      <c r="J770" s="51"/>
      <c r="K770" s="51"/>
      <c r="L770" s="51"/>
      <c r="M770" s="51">
        <v>1700</v>
      </c>
      <c r="N770" s="51"/>
      <c r="O770" s="339"/>
    </row>
    <row r="771" customHeight="1" spans="1:15">
      <c r="A771" s="58">
        <v>8</v>
      </c>
      <c r="B771" s="48" t="s">
        <v>1968</v>
      </c>
      <c r="C771" s="47"/>
      <c r="D771" s="331"/>
      <c r="E771" s="47">
        <v>50</v>
      </c>
      <c r="F771" s="47">
        <v>50</v>
      </c>
      <c r="G771" s="51">
        <v>50</v>
      </c>
      <c r="H771" s="51"/>
      <c r="I771" s="51"/>
      <c r="J771" s="51"/>
      <c r="K771" s="51"/>
      <c r="L771" s="51"/>
      <c r="M771" s="47">
        <v>50</v>
      </c>
      <c r="N771" s="51"/>
      <c r="O771" s="51"/>
    </row>
    <row r="772" customHeight="1" spans="1:15">
      <c r="A772" s="58">
        <v>9</v>
      </c>
      <c r="B772" s="48" t="s">
        <v>1969</v>
      </c>
      <c r="C772" s="47"/>
      <c r="D772" s="331"/>
      <c r="E772" s="47">
        <v>50</v>
      </c>
      <c r="F772" s="47">
        <v>50</v>
      </c>
      <c r="G772" s="51">
        <v>50</v>
      </c>
      <c r="H772" s="51"/>
      <c r="I772" s="51"/>
      <c r="J772" s="51"/>
      <c r="K772" s="51"/>
      <c r="L772" s="51"/>
      <c r="M772" s="47">
        <v>50</v>
      </c>
      <c r="N772" s="51"/>
      <c r="O772" s="51"/>
    </row>
    <row r="773" customHeight="1" spans="1:15">
      <c r="A773" s="186"/>
      <c r="B773" s="187" t="s">
        <v>1970</v>
      </c>
      <c r="C773" s="51"/>
      <c r="D773" s="58"/>
      <c r="E773" s="25">
        <f>SUM(E774:E775)</f>
        <v>140</v>
      </c>
      <c r="F773" s="25">
        <f>SUM(F774:F775)</f>
        <v>140</v>
      </c>
      <c r="G773" s="25">
        <f>SUM(G774:G775)</f>
        <v>140</v>
      </c>
      <c r="H773" s="51"/>
      <c r="I773" s="51"/>
      <c r="J773" s="51"/>
      <c r="K773" s="51"/>
      <c r="L773" s="51"/>
      <c r="M773" s="51"/>
      <c r="N773" s="51"/>
      <c r="O773" s="51"/>
    </row>
    <row r="774" customHeight="1" spans="1:15">
      <c r="A774" s="58">
        <v>2</v>
      </c>
      <c r="B774" s="51" t="s">
        <v>1971</v>
      </c>
      <c r="C774" s="51"/>
      <c r="D774" s="58"/>
      <c r="E774" s="51">
        <v>20</v>
      </c>
      <c r="F774" s="51">
        <v>20</v>
      </c>
      <c r="G774" s="51">
        <v>20</v>
      </c>
      <c r="H774" s="51"/>
      <c r="I774" s="51"/>
      <c r="J774" s="51"/>
      <c r="K774" s="51"/>
      <c r="L774" s="51"/>
      <c r="M774" s="51">
        <v>20</v>
      </c>
      <c r="N774" s="51"/>
      <c r="O774" s="339"/>
    </row>
    <row r="775" customHeight="1" spans="1:15">
      <c r="A775" s="58">
        <v>7</v>
      </c>
      <c r="B775" s="48" t="s">
        <v>1972</v>
      </c>
      <c r="C775" s="47"/>
      <c r="D775" s="331"/>
      <c r="E775" s="47">
        <v>120</v>
      </c>
      <c r="F775" s="47">
        <v>120</v>
      </c>
      <c r="G775" s="47">
        <v>120</v>
      </c>
      <c r="H775" s="51"/>
      <c r="I775" s="51"/>
      <c r="J775" s="51"/>
      <c r="K775" s="51"/>
      <c r="L775" s="51"/>
      <c r="M775" s="47">
        <v>120</v>
      </c>
      <c r="N775" s="51"/>
      <c r="O775" s="51"/>
    </row>
    <row r="776" customHeight="1" spans="1:15">
      <c r="A776" s="186"/>
      <c r="B776" s="187" t="s">
        <v>32</v>
      </c>
      <c r="C776" s="51"/>
      <c r="D776" s="58"/>
      <c r="E776" s="25">
        <f>SUM(E777:E778)</f>
        <v>170</v>
      </c>
      <c r="F776" s="25">
        <f>SUM(F777:F778)</f>
        <v>170</v>
      </c>
      <c r="G776" s="25">
        <f>SUM(G777:G778)</f>
        <v>170</v>
      </c>
      <c r="H776" s="51"/>
      <c r="I776" s="51"/>
      <c r="J776" s="51"/>
      <c r="K776" s="51"/>
      <c r="L776" s="51"/>
      <c r="M776" s="51"/>
      <c r="N776" s="51"/>
      <c r="O776" s="51"/>
    </row>
    <row r="777" customHeight="1" spans="1:15">
      <c r="A777" s="58">
        <v>5</v>
      </c>
      <c r="B777" s="318" t="s">
        <v>1973</v>
      </c>
      <c r="C777" s="51"/>
      <c r="D777" s="58"/>
      <c r="E777" s="51">
        <v>20</v>
      </c>
      <c r="F777" s="51">
        <v>20</v>
      </c>
      <c r="G777" s="51">
        <v>20</v>
      </c>
      <c r="H777" s="51"/>
      <c r="I777" s="51">
        <v>20</v>
      </c>
      <c r="J777" s="51"/>
      <c r="K777" s="51"/>
      <c r="L777" s="51"/>
      <c r="M777" s="51"/>
      <c r="N777" s="51"/>
      <c r="O777" s="339"/>
    </row>
    <row r="778" customHeight="1" spans="1:15">
      <c r="A778" s="58">
        <v>6</v>
      </c>
      <c r="B778" s="318" t="s">
        <v>1974</v>
      </c>
      <c r="C778" s="51"/>
      <c r="D778" s="58"/>
      <c r="E778" s="51">
        <v>150</v>
      </c>
      <c r="F778" s="51">
        <v>150</v>
      </c>
      <c r="G778" s="51">
        <v>150</v>
      </c>
      <c r="H778" s="51"/>
      <c r="I778" s="51"/>
      <c r="J778" s="51"/>
      <c r="K778" s="51"/>
      <c r="L778" s="51"/>
      <c r="M778" s="51">
        <v>150</v>
      </c>
      <c r="N778" s="51"/>
      <c r="O778" s="339"/>
    </row>
    <row r="779" customHeight="1" spans="1:15">
      <c r="A779" s="58"/>
      <c r="B779" s="187" t="s">
        <v>1975</v>
      </c>
      <c r="C779" s="48"/>
      <c r="D779" s="184"/>
      <c r="E779" s="178">
        <f>SUM(E780:E781)</f>
        <v>53.8</v>
      </c>
      <c r="F779" s="178">
        <f>SUM(F780:F781)</f>
        <v>27.88</v>
      </c>
      <c r="G779" s="178">
        <f>SUM(G780:G781)</f>
        <v>0</v>
      </c>
      <c r="H779" s="51"/>
      <c r="I779" s="51"/>
      <c r="J779" s="51"/>
      <c r="K779" s="51"/>
      <c r="L779" s="51"/>
      <c r="M779" s="51"/>
      <c r="N779" s="51"/>
      <c r="O779" s="51"/>
    </row>
    <row r="780" customHeight="1" spans="1:15">
      <c r="A780" s="58">
        <v>1</v>
      </c>
      <c r="B780" s="318" t="s">
        <v>1955</v>
      </c>
      <c r="C780" s="51"/>
      <c r="D780" s="58"/>
      <c r="E780" s="51">
        <v>28.8</v>
      </c>
      <c r="F780" s="51">
        <v>2.88</v>
      </c>
      <c r="G780" s="51">
        <v>0</v>
      </c>
      <c r="H780" s="51"/>
      <c r="I780" s="51"/>
      <c r="J780" s="51"/>
      <c r="K780" s="51"/>
      <c r="L780" s="51"/>
      <c r="M780" s="51"/>
      <c r="N780" s="51"/>
      <c r="O780" s="339" t="s">
        <v>1956</v>
      </c>
    </row>
    <row r="781" customHeight="1" spans="1:15">
      <c r="A781" s="58">
        <v>2</v>
      </c>
      <c r="B781" s="48" t="s">
        <v>1957</v>
      </c>
      <c r="C781" s="47"/>
      <c r="D781" s="331"/>
      <c r="E781" s="47">
        <v>25</v>
      </c>
      <c r="F781" s="51">
        <v>25</v>
      </c>
      <c r="G781" s="51">
        <v>0</v>
      </c>
      <c r="H781" s="51"/>
      <c r="I781" s="51"/>
      <c r="J781" s="51"/>
      <c r="K781" s="51"/>
      <c r="L781" s="51"/>
      <c r="M781" s="51"/>
      <c r="N781" s="51"/>
      <c r="O781" s="51"/>
    </row>
    <row r="782" customHeight="1" spans="1:15">
      <c r="A782" s="186" t="s">
        <v>665</v>
      </c>
      <c r="B782" s="313" t="s">
        <v>1020</v>
      </c>
      <c r="C782" s="51"/>
      <c r="D782" s="58"/>
      <c r="E782" s="355">
        <f>E783</f>
        <v>80</v>
      </c>
      <c r="F782" s="355">
        <f>F783</f>
        <v>80</v>
      </c>
      <c r="G782" s="355">
        <f>G783</f>
        <v>0</v>
      </c>
      <c r="H782" s="51"/>
      <c r="I782" s="51"/>
      <c r="J782" s="51"/>
      <c r="K782" s="51"/>
      <c r="L782" s="51"/>
      <c r="M782" s="51"/>
      <c r="N782" s="51"/>
      <c r="O782" s="51"/>
    </row>
    <row r="783" customHeight="1" spans="1:15">
      <c r="A783" s="186"/>
      <c r="B783" s="187" t="s">
        <v>1212</v>
      </c>
      <c r="C783" s="51"/>
      <c r="D783" s="58"/>
      <c r="E783" s="25">
        <f>E784</f>
        <v>80</v>
      </c>
      <c r="F783" s="25">
        <f>F784</f>
        <v>80</v>
      </c>
      <c r="G783" s="25">
        <f>G784</f>
        <v>0</v>
      </c>
      <c r="H783" s="51"/>
      <c r="I783" s="51"/>
      <c r="J783" s="51"/>
      <c r="K783" s="51"/>
      <c r="L783" s="51"/>
      <c r="M783" s="51"/>
      <c r="N783" s="51"/>
      <c r="O783" s="51"/>
    </row>
    <row r="784" customHeight="1" spans="1:15">
      <c r="A784" s="58"/>
      <c r="B784" s="51" t="s">
        <v>1976</v>
      </c>
      <c r="C784" s="47" t="s">
        <v>384</v>
      </c>
      <c r="D784" s="331">
        <v>1</v>
      </c>
      <c r="E784" s="51">
        <v>80</v>
      </c>
      <c r="F784" s="51">
        <v>80</v>
      </c>
      <c r="G784" s="51">
        <v>0</v>
      </c>
      <c r="H784" s="51"/>
      <c r="I784" s="51"/>
      <c r="J784" s="51"/>
      <c r="K784" s="51"/>
      <c r="L784" s="51"/>
      <c r="M784" s="51"/>
      <c r="N784" s="51"/>
      <c r="O784" s="51"/>
    </row>
    <row r="785" customHeight="1" spans="1:15">
      <c r="A785" s="186" t="s">
        <v>699</v>
      </c>
      <c r="B785" s="187" t="s">
        <v>1977</v>
      </c>
      <c r="C785" s="47"/>
      <c r="D785" s="331"/>
      <c r="E785" s="259">
        <f t="shared" ref="E785:G785" si="184">SUM(E787:E787)</f>
        <v>75</v>
      </c>
      <c r="F785" s="259">
        <f t="shared" si="184"/>
        <v>75</v>
      </c>
      <c r="G785" s="259">
        <f t="shared" si="184"/>
        <v>75</v>
      </c>
      <c r="H785" s="51"/>
      <c r="I785" s="51"/>
      <c r="J785" s="51"/>
      <c r="K785" s="51"/>
      <c r="L785" s="51"/>
      <c r="M785" s="51"/>
      <c r="N785" s="51"/>
      <c r="O785" s="51"/>
    </row>
    <row r="786" customHeight="1" spans="1:15">
      <c r="A786" s="186"/>
      <c r="B786" s="187" t="s">
        <v>1212</v>
      </c>
      <c r="C786" s="47"/>
      <c r="D786" s="331"/>
      <c r="E786" s="259">
        <f>E787</f>
        <v>75</v>
      </c>
      <c r="F786" s="259">
        <f>F787</f>
        <v>75</v>
      </c>
      <c r="G786" s="259">
        <f>G787</f>
        <v>75</v>
      </c>
      <c r="H786" s="51"/>
      <c r="I786" s="51"/>
      <c r="J786" s="51"/>
      <c r="K786" s="51"/>
      <c r="L786" s="51"/>
      <c r="M786" s="51"/>
      <c r="N786" s="51"/>
      <c r="O786" s="51"/>
    </row>
    <row r="787" customHeight="1" spans="1:15">
      <c r="A787" s="58">
        <v>1</v>
      </c>
      <c r="B787" s="51" t="s">
        <v>1978</v>
      </c>
      <c r="C787" s="47" t="s">
        <v>384</v>
      </c>
      <c r="D787" s="331">
        <v>1</v>
      </c>
      <c r="E787" s="356">
        <v>75</v>
      </c>
      <c r="F787" s="356">
        <v>75</v>
      </c>
      <c r="G787" s="356">
        <v>75</v>
      </c>
      <c r="H787" s="356" t="s">
        <v>854</v>
      </c>
      <c r="I787" s="356">
        <v>75</v>
      </c>
      <c r="J787" s="356" t="s">
        <v>854</v>
      </c>
      <c r="K787" s="51"/>
      <c r="L787" s="51"/>
      <c r="M787" s="51"/>
      <c r="N787" s="51"/>
      <c r="O787" s="51"/>
    </row>
    <row r="788" customHeight="1" spans="1:15">
      <c r="A788" s="186" t="s">
        <v>1029</v>
      </c>
      <c r="B788" s="187" t="s">
        <v>1033</v>
      </c>
      <c r="C788" s="51"/>
      <c r="D788" s="58"/>
      <c r="E788" s="25">
        <f>E789+E792+E796+E798+E801</f>
        <v>979</v>
      </c>
      <c r="F788" s="25">
        <f>F789+F792+F796+F798+F801</f>
        <v>979</v>
      </c>
      <c r="G788" s="25">
        <f>G789+G792+G796+G798+G801</f>
        <v>0</v>
      </c>
      <c r="H788" s="51"/>
      <c r="I788" s="51"/>
      <c r="J788" s="51"/>
      <c r="K788" s="51"/>
      <c r="L788" s="51"/>
      <c r="M788" s="51"/>
      <c r="N788" s="51"/>
      <c r="O788" s="51"/>
    </row>
    <row r="789" customHeight="1" spans="1:15">
      <c r="A789" s="186"/>
      <c r="B789" s="187" t="s">
        <v>1979</v>
      </c>
      <c r="C789" s="51"/>
      <c r="D789" s="58"/>
      <c r="E789" s="25">
        <f>SUM(E790:E791)</f>
        <v>10</v>
      </c>
      <c r="F789" s="25">
        <f>SUM(F790:F791)</f>
        <v>10</v>
      </c>
      <c r="G789" s="25">
        <f>SUM(G790:G791)</f>
        <v>0</v>
      </c>
      <c r="H789" s="51"/>
      <c r="I789" s="51"/>
      <c r="J789" s="51"/>
      <c r="K789" s="51"/>
      <c r="L789" s="51"/>
      <c r="M789" s="51"/>
      <c r="N789" s="51"/>
      <c r="O789" s="51"/>
    </row>
    <row r="790" customHeight="1" spans="1:15">
      <c r="A790" s="58">
        <v>2</v>
      </c>
      <c r="B790" s="51" t="s">
        <v>1980</v>
      </c>
      <c r="C790" s="47" t="s">
        <v>384</v>
      </c>
      <c r="D790" s="331">
        <v>1</v>
      </c>
      <c r="E790" s="47">
        <v>5</v>
      </c>
      <c r="F790" s="47">
        <v>5</v>
      </c>
      <c r="G790" s="51">
        <v>0</v>
      </c>
      <c r="H790" s="51"/>
      <c r="I790" s="51"/>
      <c r="J790" s="51"/>
      <c r="K790" s="51"/>
      <c r="L790" s="51"/>
      <c r="M790" s="51"/>
      <c r="N790" s="51"/>
      <c r="O790" s="51"/>
    </row>
    <row r="791" customHeight="1" spans="1:15">
      <c r="A791" s="58">
        <v>3</v>
      </c>
      <c r="B791" s="51" t="s">
        <v>1981</v>
      </c>
      <c r="C791" s="47" t="s">
        <v>384</v>
      </c>
      <c r="D791" s="331">
        <v>1</v>
      </c>
      <c r="E791" s="47">
        <v>5</v>
      </c>
      <c r="F791" s="47">
        <v>5</v>
      </c>
      <c r="G791" s="51">
        <v>0</v>
      </c>
      <c r="H791" s="51"/>
      <c r="I791" s="51"/>
      <c r="J791" s="51"/>
      <c r="K791" s="51"/>
      <c r="L791" s="51"/>
      <c r="M791" s="51"/>
      <c r="N791" s="51"/>
      <c r="O791" s="51"/>
    </row>
    <row r="792" customHeight="1" spans="1:15">
      <c r="A792" s="186"/>
      <c r="B792" s="187" t="s">
        <v>1982</v>
      </c>
      <c r="C792" s="51"/>
      <c r="D792" s="58"/>
      <c r="E792" s="25">
        <f>SUM(E793:E795)</f>
        <v>50</v>
      </c>
      <c r="F792" s="25">
        <f>SUM(F793:F795)</f>
        <v>50</v>
      </c>
      <c r="G792" s="25">
        <f>SUM(G793:G795)</f>
        <v>0</v>
      </c>
      <c r="H792" s="51"/>
      <c r="I792" s="51"/>
      <c r="J792" s="51"/>
      <c r="K792" s="51"/>
      <c r="L792" s="51"/>
      <c r="M792" s="51"/>
      <c r="N792" s="51"/>
      <c r="O792" s="51"/>
    </row>
    <row r="793" customHeight="1" spans="1:15">
      <c r="A793" s="58">
        <v>5</v>
      </c>
      <c r="B793" s="51" t="s">
        <v>1983</v>
      </c>
      <c r="C793" s="47" t="s">
        <v>384</v>
      </c>
      <c r="D793" s="331">
        <v>1</v>
      </c>
      <c r="E793" s="47">
        <v>20</v>
      </c>
      <c r="F793" s="47">
        <v>20</v>
      </c>
      <c r="G793" s="51">
        <v>0</v>
      </c>
      <c r="H793" s="51"/>
      <c r="I793" s="51"/>
      <c r="J793" s="51"/>
      <c r="K793" s="51"/>
      <c r="L793" s="51"/>
      <c r="M793" s="51"/>
      <c r="N793" s="51"/>
      <c r="O793" s="51"/>
    </row>
    <row r="794" customHeight="1" spans="1:15">
      <c r="A794" s="58">
        <v>6</v>
      </c>
      <c r="B794" s="51" t="s">
        <v>1984</v>
      </c>
      <c r="C794" s="47" t="s">
        <v>384</v>
      </c>
      <c r="D794" s="331">
        <v>1</v>
      </c>
      <c r="E794" s="47">
        <v>25</v>
      </c>
      <c r="F794" s="47">
        <v>25</v>
      </c>
      <c r="G794" s="51">
        <v>0</v>
      </c>
      <c r="H794" s="51"/>
      <c r="I794" s="51"/>
      <c r="J794" s="51"/>
      <c r="K794" s="51"/>
      <c r="L794" s="51"/>
      <c r="M794" s="51"/>
      <c r="N794" s="51"/>
      <c r="O794" s="51"/>
    </row>
    <row r="795" customHeight="1" spans="1:15">
      <c r="A795" s="58">
        <v>4</v>
      </c>
      <c r="B795" s="51" t="s">
        <v>1985</v>
      </c>
      <c r="C795" s="47" t="s">
        <v>384</v>
      </c>
      <c r="D795" s="331">
        <v>1</v>
      </c>
      <c r="E795" s="47">
        <v>5</v>
      </c>
      <c r="F795" s="47">
        <v>5</v>
      </c>
      <c r="G795" s="51">
        <v>0</v>
      </c>
      <c r="H795" s="51"/>
      <c r="I795" s="51"/>
      <c r="J795" s="51"/>
      <c r="K795" s="51"/>
      <c r="L795" s="51"/>
      <c r="M795" s="51"/>
      <c r="N795" s="51"/>
      <c r="O795" s="25"/>
    </row>
    <row r="796" customHeight="1" spans="1:15">
      <c r="A796" s="186"/>
      <c r="B796" s="187" t="s">
        <v>17</v>
      </c>
      <c r="C796" s="51"/>
      <c r="D796" s="58"/>
      <c r="E796" s="25">
        <f>SUM(E797)</f>
        <v>780</v>
      </c>
      <c r="F796" s="25">
        <f>SUM(F797)</f>
        <v>780</v>
      </c>
      <c r="G796" s="25">
        <f>SUM(G797)</f>
        <v>0</v>
      </c>
      <c r="H796" s="51"/>
      <c r="I796" s="51"/>
      <c r="J796" s="51"/>
      <c r="K796" s="51"/>
      <c r="L796" s="51"/>
      <c r="M796" s="51"/>
      <c r="N796" s="51"/>
      <c r="O796" s="51"/>
    </row>
    <row r="797" customHeight="1" spans="1:15">
      <c r="A797" s="58">
        <v>1</v>
      </c>
      <c r="B797" s="51" t="s">
        <v>1986</v>
      </c>
      <c r="C797" s="47" t="s">
        <v>384</v>
      </c>
      <c r="D797" s="331">
        <v>1</v>
      </c>
      <c r="E797" s="47">
        <v>780</v>
      </c>
      <c r="F797" s="47">
        <v>780</v>
      </c>
      <c r="G797" s="51">
        <v>0</v>
      </c>
      <c r="H797" s="51"/>
      <c r="I797" s="51"/>
      <c r="J797" s="51"/>
      <c r="K797" s="51"/>
      <c r="L797" s="51"/>
      <c r="M797" s="51"/>
      <c r="N797" s="51"/>
      <c r="O797" s="51"/>
    </row>
    <row r="798" customHeight="1" spans="1:15">
      <c r="A798" s="58"/>
      <c r="B798" s="187" t="s">
        <v>1970</v>
      </c>
      <c r="C798" s="47"/>
      <c r="D798" s="331"/>
      <c r="E798" s="259">
        <f>SUM(E799:E800)</f>
        <v>6</v>
      </c>
      <c r="F798" s="259">
        <f>SUM(F799:F800)</f>
        <v>6</v>
      </c>
      <c r="G798" s="259">
        <f>SUM(G799:G800)</f>
        <v>0</v>
      </c>
      <c r="H798" s="51"/>
      <c r="I798" s="51"/>
      <c r="J798" s="51"/>
      <c r="K798" s="51"/>
      <c r="L798" s="51"/>
      <c r="M798" s="51"/>
      <c r="N798" s="51"/>
      <c r="O798" s="51"/>
    </row>
    <row r="799" customHeight="1" spans="1:15">
      <c r="A799" s="58">
        <v>7</v>
      </c>
      <c r="B799" s="51" t="s">
        <v>1987</v>
      </c>
      <c r="C799" s="47" t="s">
        <v>384</v>
      </c>
      <c r="D799" s="331">
        <v>1</v>
      </c>
      <c r="E799" s="47">
        <v>3</v>
      </c>
      <c r="F799" s="47">
        <v>3</v>
      </c>
      <c r="G799" s="51">
        <v>0</v>
      </c>
      <c r="H799" s="51"/>
      <c r="I799" s="51"/>
      <c r="J799" s="51"/>
      <c r="K799" s="51"/>
      <c r="L799" s="51"/>
      <c r="M799" s="51"/>
      <c r="N799" s="51"/>
      <c r="O799" s="51"/>
    </row>
    <row r="800" customHeight="1" spans="1:15">
      <c r="A800" s="58">
        <v>8</v>
      </c>
      <c r="B800" s="51" t="s">
        <v>1988</v>
      </c>
      <c r="C800" s="47" t="s">
        <v>384</v>
      </c>
      <c r="D800" s="331">
        <v>1</v>
      </c>
      <c r="E800" s="47">
        <v>3</v>
      </c>
      <c r="F800" s="47">
        <v>3</v>
      </c>
      <c r="G800" s="51">
        <v>0</v>
      </c>
      <c r="H800" s="51"/>
      <c r="I800" s="51"/>
      <c r="J800" s="51"/>
      <c r="K800" s="51"/>
      <c r="L800" s="51"/>
      <c r="M800" s="51"/>
      <c r="N800" s="51"/>
      <c r="O800" s="51"/>
    </row>
    <row r="801" customHeight="1" spans="1:15">
      <c r="A801" s="58"/>
      <c r="B801" s="187" t="s">
        <v>1989</v>
      </c>
      <c r="C801" s="47"/>
      <c r="D801" s="331"/>
      <c r="E801" s="25">
        <f>SUM(E802)</f>
        <v>133</v>
      </c>
      <c r="F801" s="25">
        <f>SUM(F802)</f>
        <v>133</v>
      </c>
      <c r="G801" s="25">
        <f>SUM(G802)</f>
        <v>0</v>
      </c>
      <c r="H801" s="51"/>
      <c r="I801" s="51"/>
      <c r="J801" s="51"/>
      <c r="K801" s="51"/>
      <c r="L801" s="51"/>
      <c r="M801" s="51"/>
      <c r="N801" s="51"/>
      <c r="O801" s="51"/>
    </row>
    <row r="802" customHeight="1" spans="1:15">
      <c r="A802" s="58">
        <v>9</v>
      </c>
      <c r="B802" s="51" t="s">
        <v>1990</v>
      </c>
      <c r="C802" s="47" t="s">
        <v>384</v>
      </c>
      <c r="D802" s="331">
        <v>1</v>
      </c>
      <c r="E802" s="51">
        <v>133</v>
      </c>
      <c r="F802" s="51">
        <v>133</v>
      </c>
      <c r="G802" s="51">
        <v>0</v>
      </c>
      <c r="H802" s="51"/>
      <c r="I802" s="51"/>
      <c r="J802" s="51"/>
      <c r="K802" s="51"/>
      <c r="L802" s="51"/>
      <c r="M802" s="51"/>
      <c r="N802" s="51"/>
      <c r="O802" s="51"/>
    </row>
    <row r="803" customHeight="1" spans="1:15">
      <c r="A803" s="186" t="s">
        <v>1032</v>
      </c>
      <c r="B803" s="187" t="s">
        <v>1991</v>
      </c>
      <c r="C803" s="51"/>
      <c r="D803" s="58"/>
      <c r="E803" s="25">
        <f>SUM(E804)</f>
        <v>190</v>
      </c>
      <c r="F803" s="25">
        <f>SUM(F804)</f>
        <v>190</v>
      </c>
      <c r="G803" s="25">
        <f>SUM(G804)</f>
        <v>110</v>
      </c>
      <c r="H803" s="51"/>
      <c r="I803" s="51"/>
      <c r="J803" s="51"/>
      <c r="K803" s="51"/>
      <c r="L803" s="51"/>
      <c r="M803" s="51"/>
      <c r="N803" s="51"/>
      <c r="O803" s="51"/>
    </row>
    <row r="804" customHeight="1" spans="1:15">
      <c r="A804" s="58"/>
      <c r="B804" s="187" t="s">
        <v>1992</v>
      </c>
      <c r="C804" s="51"/>
      <c r="D804" s="58"/>
      <c r="E804" s="25">
        <f>SUM(E805:E808)</f>
        <v>190</v>
      </c>
      <c r="F804" s="25">
        <f>SUM(F805:F808)</f>
        <v>190</v>
      </c>
      <c r="G804" s="25">
        <f>SUM(G805:G808)</f>
        <v>110</v>
      </c>
      <c r="H804" s="51"/>
      <c r="I804" s="51"/>
      <c r="J804" s="51"/>
      <c r="K804" s="51"/>
      <c r="L804" s="51"/>
      <c r="M804" s="51"/>
      <c r="N804" s="51"/>
      <c r="O804" s="51"/>
    </row>
    <row r="805" customHeight="1" spans="1:15">
      <c r="A805" s="58">
        <v>1</v>
      </c>
      <c r="B805" s="51" t="s">
        <v>1993</v>
      </c>
      <c r="C805" s="51" t="s">
        <v>384</v>
      </c>
      <c r="D805" s="58">
        <v>1</v>
      </c>
      <c r="E805" s="51">
        <v>80</v>
      </c>
      <c r="F805" s="51">
        <v>80</v>
      </c>
      <c r="G805" s="51">
        <v>0</v>
      </c>
      <c r="H805" s="51"/>
      <c r="I805" s="51"/>
      <c r="J805" s="51"/>
      <c r="K805" s="51"/>
      <c r="L805" s="51"/>
      <c r="M805" s="51"/>
      <c r="N805" s="51"/>
      <c r="O805" s="51"/>
    </row>
    <row r="806" customHeight="1" spans="1:15">
      <c r="A806" s="58">
        <v>2</v>
      </c>
      <c r="B806" s="51" t="s">
        <v>1994</v>
      </c>
      <c r="C806" s="51" t="s">
        <v>384</v>
      </c>
      <c r="D806" s="58">
        <v>1</v>
      </c>
      <c r="E806" s="51">
        <v>50</v>
      </c>
      <c r="F806" s="51">
        <v>50</v>
      </c>
      <c r="G806" s="51">
        <v>50</v>
      </c>
      <c r="H806" s="51" t="s">
        <v>663</v>
      </c>
      <c r="I806" s="51">
        <v>50</v>
      </c>
      <c r="J806" s="51"/>
      <c r="K806" s="51"/>
      <c r="L806" s="51"/>
      <c r="M806" s="51"/>
      <c r="N806" s="51"/>
      <c r="O806" s="51"/>
    </row>
    <row r="807" customHeight="1" spans="1:15">
      <c r="A807" s="58">
        <v>3</v>
      </c>
      <c r="B807" s="51" t="s">
        <v>1995</v>
      </c>
      <c r="C807" s="51" t="s">
        <v>384</v>
      </c>
      <c r="D807" s="58">
        <v>1</v>
      </c>
      <c r="E807" s="51">
        <v>30</v>
      </c>
      <c r="F807" s="51">
        <v>30</v>
      </c>
      <c r="G807" s="51">
        <v>30</v>
      </c>
      <c r="H807" s="51" t="s">
        <v>1065</v>
      </c>
      <c r="I807" s="51"/>
      <c r="J807" s="51"/>
      <c r="K807" s="51"/>
      <c r="L807" s="51"/>
      <c r="M807" s="51">
        <v>30</v>
      </c>
      <c r="N807" s="51" t="s">
        <v>1065</v>
      </c>
      <c r="O807" s="51"/>
    </row>
    <row r="808" customHeight="1" spans="1:15">
      <c r="A808" s="58">
        <v>4</v>
      </c>
      <c r="B808" s="51" t="s">
        <v>1996</v>
      </c>
      <c r="C808" s="51" t="s">
        <v>384</v>
      </c>
      <c r="D808" s="58">
        <v>1</v>
      </c>
      <c r="E808" s="51">
        <v>30</v>
      </c>
      <c r="F808" s="51">
        <v>30</v>
      </c>
      <c r="G808" s="51">
        <v>30</v>
      </c>
      <c r="H808" s="51" t="s">
        <v>1065</v>
      </c>
      <c r="I808" s="51"/>
      <c r="J808" s="51"/>
      <c r="K808" s="51"/>
      <c r="L808" s="51"/>
      <c r="M808" s="51">
        <v>30</v>
      </c>
      <c r="N808" s="51" t="s">
        <v>1065</v>
      </c>
      <c r="O808" s="51"/>
    </row>
    <row r="809" customHeight="1" spans="1:15">
      <c r="A809" s="186" t="s">
        <v>1045</v>
      </c>
      <c r="B809" s="187" t="s">
        <v>1997</v>
      </c>
      <c r="C809" s="186"/>
      <c r="D809" s="187"/>
      <c r="E809" s="25">
        <f>E810</f>
        <v>780</v>
      </c>
      <c r="F809" s="25">
        <f>F810</f>
        <v>780</v>
      </c>
      <c r="G809" s="25">
        <f>G810</f>
        <v>400</v>
      </c>
      <c r="H809" s="187"/>
      <c r="I809" s="186"/>
      <c r="J809" s="187"/>
      <c r="K809" s="186"/>
      <c r="L809" s="187"/>
      <c r="M809" s="186"/>
      <c r="N809" s="187"/>
      <c r="O809" s="186"/>
    </row>
    <row r="810" customHeight="1" spans="1:15">
      <c r="A810" s="186"/>
      <c r="B810" s="187" t="s">
        <v>1992</v>
      </c>
      <c r="C810" s="186"/>
      <c r="D810" s="187"/>
      <c r="E810" s="25">
        <f>SUM(E811:E813)</f>
        <v>780</v>
      </c>
      <c r="F810" s="25">
        <f>SUM(F811:F813)</f>
        <v>780</v>
      </c>
      <c r="G810" s="25">
        <f>SUM(G811:G813)</f>
        <v>400</v>
      </c>
      <c r="H810" s="187"/>
      <c r="I810" s="186"/>
      <c r="J810" s="187"/>
      <c r="K810" s="186"/>
      <c r="L810" s="187"/>
      <c r="M810" s="186"/>
      <c r="N810" s="187"/>
      <c r="O810" s="186"/>
    </row>
    <row r="811" customHeight="1" spans="1:15">
      <c r="A811" s="58">
        <v>1</v>
      </c>
      <c r="B811" s="51" t="s">
        <v>1998</v>
      </c>
      <c r="C811" s="51" t="s">
        <v>384</v>
      </c>
      <c r="D811" s="51">
        <v>2</v>
      </c>
      <c r="E811" s="51">
        <v>200</v>
      </c>
      <c r="F811" s="51">
        <v>200</v>
      </c>
      <c r="G811" s="51">
        <v>0</v>
      </c>
      <c r="H811" s="51"/>
      <c r="I811" s="51"/>
      <c r="J811" s="51"/>
      <c r="K811" s="51"/>
      <c r="L811" s="51"/>
      <c r="M811" s="51"/>
      <c r="N811" s="51"/>
      <c r="O811" s="51"/>
    </row>
    <row r="812" customHeight="1" spans="1:15">
      <c r="A812" s="58">
        <v>2</v>
      </c>
      <c r="B812" s="51" t="s">
        <v>1999</v>
      </c>
      <c r="C812" s="51" t="s">
        <v>384</v>
      </c>
      <c r="D812" s="51">
        <v>1</v>
      </c>
      <c r="E812" s="51">
        <v>180</v>
      </c>
      <c r="F812" s="51">
        <v>180</v>
      </c>
      <c r="G812" s="51">
        <v>0</v>
      </c>
      <c r="H812" s="51"/>
      <c r="I812" s="51"/>
      <c r="J812" s="51"/>
      <c r="K812" s="51"/>
      <c r="L812" s="51"/>
      <c r="M812" s="51"/>
      <c r="N812" s="51"/>
      <c r="O812" s="51"/>
    </row>
    <row r="813" customHeight="1" spans="1:15">
      <c r="A813" s="58">
        <v>3</v>
      </c>
      <c r="B813" s="263" t="s">
        <v>2000</v>
      </c>
      <c r="C813" s="263" t="s">
        <v>384</v>
      </c>
      <c r="D813" s="263">
        <v>1</v>
      </c>
      <c r="E813" s="263">
        <v>400</v>
      </c>
      <c r="F813" s="263">
        <v>400</v>
      </c>
      <c r="G813" s="263">
        <v>400</v>
      </c>
      <c r="H813" s="263"/>
      <c r="I813" s="263">
        <v>400</v>
      </c>
      <c r="J813" s="263"/>
      <c r="K813" s="263"/>
      <c r="L813" s="263"/>
      <c r="M813" s="263"/>
      <c r="N813" s="263"/>
      <c r="O813" s="263"/>
    </row>
    <row r="814" customHeight="1" spans="1:15">
      <c r="A814" s="186" t="s">
        <v>1306</v>
      </c>
      <c r="B814" s="187" t="s">
        <v>1030</v>
      </c>
      <c r="C814" s="51"/>
      <c r="D814" s="58"/>
      <c r="E814" s="25">
        <f>E815</f>
        <v>363</v>
      </c>
      <c r="F814" s="25">
        <f>F815</f>
        <v>196.8</v>
      </c>
      <c r="G814" s="25">
        <f>G815</f>
        <v>31.6</v>
      </c>
      <c r="H814" s="51"/>
      <c r="I814" s="51"/>
      <c r="J814" s="51"/>
      <c r="K814" s="51"/>
      <c r="L814" s="51"/>
      <c r="M814" s="51"/>
      <c r="N814" s="51"/>
      <c r="O814" s="51"/>
    </row>
    <row r="815" customHeight="1" spans="1:15">
      <c r="A815" s="58"/>
      <c r="B815" s="187" t="s">
        <v>2001</v>
      </c>
      <c r="C815" s="51"/>
      <c r="D815" s="58"/>
      <c r="E815" s="25">
        <f>SUM(E816:E818)</f>
        <v>363</v>
      </c>
      <c r="F815" s="25">
        <f>SUM(F816:F818)</f>
        <v>196.8</v>
      </c>
      <c r="G815" s="25">
        <f>SUM(G816:G818)</f>
        <v>31.6</v>
      </c>
      <c r="H815" s="51"/>
      <c r="I815" s="51"/>
      <c r="J815" s="51"/>
      <c r="K815" s="51"/>
      <c r="L815" s="51"/>
      <c r="M815" s="51"/>
      <c r="N815" s="51"/>
      <c r="O815" s="51"/>
    </row>
    <row r="816" customHeight="1" spans="1:15">
      <c r="A816" s="58">
        <v>1</v>
      </c>
      <c r="B816" s="51" t="s">
        <v>2002</v>
      </c>
      <c r="C816" s="51" t="s">
        <v>384</v>
      </c>
      <c r="D816" s="58">
        <v>1</v>
      </c>
      <c r="E816" s="51">
        <v>175</v>
      </c>
      <c r="F816" s="51">
        <v>8.8</v>
      </c>
      <c r="G816" s="51">
        <v>0</v>
      </c>
      <c r="H816" s="51"/>
      <c r="I816" s="51"/>
      <c r="J816" s="51"/>
      <c r="K816" s="51"/>
      <c r="L816" s="51"/>
      <c r="M816" s="51"/>
      <c r="N816" s="51"/>
      <c r="O816" s="51"/>
    </row>
    <row r="817" customHeight="1" spans="1:15">
      <c r="A817" s="58">
        <v>2</v>
      </c>
      <c r="B817" s="51" t="s">
        <v>2003</v>
      </c>
      <c r="C817" s="51" t="s">
        <v>384</v>
      </c>
      <c r="D817" s="58">
        <v>1</v>
      </c>
      <c r="E817" s="51">
        <v>158</v>
      </c>
      <c r="F817" s="51">
        <v>158</v>
      </c>
      <c r="G817" s="51">
        <v>31.6</v>
      </c>
      <c r="H817" s="51" t="s">
        <v>2004</v>
      </c>
      <c r="I817" s="51"/>
      <c r="J817" s="51"/>
      <c r="K817" s="51"/>
      <c r="L817" s="51" t="s">
        <v>2005</v>
      </c>
      <c r="M817" s="51">
        <v>31.6</v>
      </c>
      <c r="N817" s="51"/>
      <c r="O817" s="51"/>
    </row>
    <row r="818" customHeight="1" spans="1:15">
      <c r="A818" s="58">
        <v>3</v>
      </c>
      <c r="B818" s="51" t="s">
        <v>2006</v>
      </c>
      <c r="C818" s="51" t="s">
        <v>384</v>
      </c>
      <c r="D818" s="58">
        <v>1</v>
      </c>
      <c r="E818" s="51">
        <v>30</v>
      </c>
      <c r="F818" s="51">
        <v>30</v>
      </c>
      <c r="G818" s="51">
        <v>0</v>
      </c>
      <c r="H818" s="51"/>
      <c r="I818" s="51"/>
      <c r="J818" s="51"/>
      <c r="K818" s="51"/>
      <c r="L818" s="51"/>
      <c r="M818" s="51"/>
      <c r="N818" s="51"/>
      <c r="O818" s="51"/>
    </row>
    <row r="819" customHeight="1" spans="1:15">
      <c r="A819" s="186" t="s">
        <v>1312</v>
      </c>
      <c r="B819" s="187" t="s">
        <v>2007</v>
      </c>
      <c r="C819" s="51"/>
      <c r="D819" s="58"/>
      <c r="E819" s="51">
        <f>E820</f>
        <v>0</v>
      </c>
      <c r="F819" s="51">
        <f>F820</f>
        <v>0</v>
      </c>
      <c r="G819" s="51">
        <f>G820</f>
        <v>0</v>
      </c>
      <c r="H819" s="51"/>
      <c r="I819" s="51"/>
      <c r="J819" s="51"/>
      <c r="K819" s="51"/>
      <c r="L819" s="51"/>
      <c r="M819" s="51"/>
      <c r="N819" s="51"/>
      <c r="O819" s="51"/>
    </row>
    <row r="820" customHeight="1" spans="1:15">
      <c r="A820" s="58"/>
      <c r="B820" s="187" t="s">
        <v>2008</v>
      </c>
      <c r="C820" s="51"/>
      <c r="D820" s="58"/>
      <c r="E820" s="51">
        <f>SUM(E821)</f>
        <v>0</v>
      </c>
      <c r="F820" s="51">
        <f>SUM(F821)</f>
        <v>0</v>
      </c>
      <c r="G820" s="51">
        <f>SUM(G821)</f>
        <v>0</v>
      </c>
      <c r="H820" s="51"/>
      <c r="I820" s="51"/>
      <c r="J820" s="51"/>
      <c r="K820" s="51"/>
      <c r="L820" s="51"/>
      <c r="M820" s="51"/>
      <c r="N820" s="51"/>
      <c r="O820" s="51"/>
    </row>
    <row r="821" customHeight="1" spans="1:15">
      <c r="A821" s="58"/>
      <c r="B821" s="51"/>
      <c r="C821" s="51"/>
      <c r="D821" s="58"/>
      <c r="E821" s="51"/>
      <c r="F821" s="51"/>
      <c r="G821" s="51"/>
      <c r="H821" s="51"/>
      <c r="I821" s="51"/>
      <c r="J821" s="51"/>
      <c r="K821" s="51"/>
      <c r="L821" s="51"/>
      <c r="M821" s="51"/>
      <c r="N821" s="51"/>
      <c r="O821" s="51"/>
    </row>
  </sheetData>
  <protectedRanges>
    <protectedRange sqref="B411" name="Range1_3_6"/>
    <protectedRange sqref="C429:E429" name="Range1_1"/>
    <protectedRange sqref="B386" name="Range1_3_6_1"/>
    <protectedRange sqref="D580:E580" name="Range1_14_2"/>
  </protectedRanges>
  <mergeCells count="1">
    <mergeCell ref="A1:O1"/>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outlinePr summaryBelow="0" summaryRight="0"/>
  </sheetPr>
  <dimension ref="A1:AM60"/>
  <sheetViews>
    <sheetView zoomScale="80" zoomScaleNormal="80" workbookViewId="0">
      <pane ySplit="2" topLeftCell="A44" activePane="bottomLeft" state="frozen"/>
      <selection/>
      <selection pane="bottomLeft" activeCell="C46" sqref="C46:E46"/>
    </sheetView>
  </sheetViews>
  <sheetFormatPr defaultColWidth="9" defaultRowHeight="40" customHeight="1"/>
  <cols>
    <col min="1" max="1" width="7.66923076923077" style="81" customWidth="1"/>
    <col min="2" max="2" width="37.6538461538462" style="81" customWidth="1"/>
    <col min="3" max="5" width="15.1692307692308" style="82" customWidth="1"/>
    <col min="6" max="12" width="13.6692307692308" style="83" customWidth="1"/>
    <col min="13" max="13" width="15.1692307692308" style="81" customWidth="1"/>
    <col min="14" max="14" width="9.33076923076923" style="85" customWidth="1"/>
    <col min="15" max="39" width="9" style="85"/>
    <col min="40" max="16384" width="9" style="240"/>
  </cols>
  <sheetData>
    <row r="1" customHeight="1" spans="1:13">
      <c r="A1" s="87" t="s">
        <v>2009</v>
      </c>
      <c r="B1" s="241"/>
      <c r="C1" s="241"/>
      <c r="D1" s="241"/>
      <c r="E1" s="241"/>
      <c r="F1" s="241"/>
      <c r="G1" s="241"/>
      <c r="H1" s="241"/>
      <c r="I1" s="241"/>
      <c r="J1" s="241"/>
      <c r="K1" s="241"/>
      <c r="L1" s="241"/>
      <c r="M1" s="241"/>
    </row>
    <row r="2" s="80" customFormat="1" customHeight="1" spans="1:13">
      <c r="A2" s="89" t="s">
        <v>2</v>
      </c>
      <c r="B2" s="89" t="s">
        <v>52</v>
      </c>
      <c r="C2" s="242" t="s">
        <v>55</v>
      </c>
      <c r="D2" s="242" t="s">
        <v>56</v>
      </c>
      <c r="E2" s="92" t="s">
        <v>57</v>
      </c>
      <c r="F2" s="92" t="s">
        <v>58</v>
      </c>
      <c r="G2" s="92" t="s">
        <v>59</v>
      </c>
      <c r="H2" s="92" t="s">
        <v>60</v>
      </c>
      <c r="I2" s="92" t="s">
        <v>61</v>
      </c>
      <c r="J2" s="92" t="s">
        <v>60</v>
      </c>
      <c r="K2" s="92" t="s">
        <v>62</v>
      </c>
      <c r="L2" s="92" t="s">
        <v>60</v>
      </c>
      <c r="M2" s="100" t="s">
        <v>63</v>
      </c>
    </row>
    <row r="3" s="80" customFormat="1" customHeight="1" spans="1:13">
      <c r="A3" s="243"/>
      <c r="B3" s="243" t="s">
        <v>2010</v>
      </c>
      <c r="C3" s="242">
        <f>C4+C24+C41+C46+C49+C58</f>
        <v>88271.39</v>
      </c>
      <c r="D3" s="242">
        <f>D4+D24+D41+D46+D49+D58</f>
        <v>15236.63</v>
      </c>
      <c r="E3" s="242">
        <f>E4+E24+E41+E46+E49+E58</f>
        <v>433.97</v>
      </c>
      <c r="F3" s="92" t="s">
        <v>65</v>
      </c>
      <c r="G3" s="92"/>
      <c r="H3" s="92" t="s">
        <v>65</v>
      </c>
      <c r="I3" s="92"/>
      <c r="J3" s="92" t="s">
        <v>65</v>
      </c>
      <c r="K3" s="92"/>
      <c r="L3" s="92" t="s">
        <v>65</v>
      </c>
      <c r="M3" s="89"/>
    </row>
    <row r="4" s="80" customFormat="1" customHeight="1" spans="1:13">
      <c r="A4" s="243" t="s">
        <v>66</v>
      </c>
      <c r="B4" s="243" t="s">
        <v>39</v>
      </c>
      <c r="C4" s="242">
        <f>C5+C21</f>
        <v>33150.91</v>
      </c>
      <c r="D4" s="242">
        <f>D5+D21</f>
        <v>11548.21</v>
      </c>
      <c r="E4" s="242">
        <f>E5+E21</f>
        <v>100.5</v>
      </c>
      <c r="F4" s="242"/>
      <c r="G4" s="242">
        <f>G5+G21</f>
        <v>47.4</v>
      </c>
      <c r="H4" s="242"/>
      <c r="I4" s="242">
        <f>I5+I21</f>
        <v>0</v>
      </c>
      <c r="J4" s="242"/>
      <c r="K4" s="242">
        <f>K5+K21</f>
        <v>53.1</v>
      </c>
      <c r="L4" s="92"/>
      <c r="M4" s="89"/>
    </row>
    <row r="5" s="80" customFormat="1" customHeight="1" spans="1:15">
      <c r="A5" s="101"/>
      <c r="B5" s="101" t="s">
        <v>2011</v>
      </c>
      <c r="C5" s="92">
        <f>SUM(C6:C20)</f>
        <v>32390.91</v>
      </c>
      <c r="D5" s="92">
        <f>SUM(D6:D20)</f>
        <v>11180.21</v>
      </c>
      <c r="E5" s="92">
        <f>SUM(E6:E20)</f>
        <v>100.5</v>
      </c>
      <c r="F5" s="92"/>
      <c r="G5" s="92">
        <f>SUM(G6:G20)</f>
        <v>47.4</v>
      </c>
      <c r="H5" s="92"/>
      <c r="I5" s="92">
        <f>SUM(I6:I20)</f>
        <v>0</v>
      </c>
      <c r="J5" s="92"/>
      <c r="K5" s="92">
        <f>SUM(K6:K20)</f>
        <v>53.1</v>
      </c>
      <c r="L5" s="20"/>
      <c r="M5" s="20"/>
      <c r="N5" s="271"/>
      <c r="O5" s="271"/>
    </row>
    <row r="6" s="80" customFormat="1" customHeight="1" spans="1:15">
      <c r="A6" s="244">
        <v>1</v>
      </c>
      <c r="B6" s="20" t="s">
        <v>2012</v>
      </c>
      <c r="C6" s="245">
        <v>14120</v>
      </c>
      <c r="D6" s="98">
        <v>613.34</v>
      </c>
      <c r="E6" s="20">
        <f t="shared" ref="E6:E20" si="0">G6+I6+K6</f>
        <v>0</v>
      </c>
      <c r="F6" s="20"/>
      <c r="G6" s="20">
        <v>0</v>
      </c>
      <c r="H6" s="20" t="s">
        <v>44</v>
      </c>
      <c r="I6" s="20">
        <v>0</v>
      </c>
      <c r="J6" s="20" t="s">
        <v>44</v>
      </c>
      <c r="K6" s="20">
        <v>0</v>
      </c>
      <c r="L6" s="20" t="s">
        <v>44</v>
      </c>
      <c r="M6" s="20" t="s">
        <v>74</v>
      </c>
      <c r="N6" s="271"/>
      <c r="O6" s="271"/>
    </row>
    <row r="7" s="80" customFormat="1" customHeight="1" spans="1:15">
      <c r="A7" s="244">
        <v>2</v>
      </c>
      <c r="B7" s="20" t="s">
        <v>2013</v>
      </c>
      <c r="C7" s="245">
        <v>1849.92</v>
      </c>
      <c r="D7" s="98">
        <v>739.97</v>
      </c>
      <c r="E7" s="20">
        <f t="shared" si="0"/>
        <v>0</v>
      </c>
      <c r="F7" s="20"/>
      <c r="G7" s="20">
        <v>0</v>
      </c>
      <c r="H7" s="20" t="s">
        <v>44</v>
      </c>
      <c r="I7" s="20">
        <v>0</v>
      </c>
      <c r="J7" s="20" t="s">
        <v>44</v>
      </c>
      <c r="K7" s="20">
        <v>0</v>
      </c>
      <c r="L7" s="20" t="s">
        <v>44</v>
      </c>
      <c r="M7" s="20" t="s">
        <v>74</v>
      </c>
      <c r="N7" s="271"/>
      <c r="O7" s="271"/>
    </row>
    <row r="8" s="80" customFormat="1" customHeight="1" spans="1:39">
      <c r="A8" s="244">
        <v>3</v>
      </c>
      <c r="B8" s="20" t="s">
        <v>2014</v>
      </c>
      <c r="C8" s="245">
        <v>176.2</v>
      </c>
      <c r="D8" s="98">
        <v>35.24</v>
      </c>
      <c r="E8" s="20">
        <f t="shared" si="0"/>
        <v>35.24</v>
      </c>
      <c r="F8" s="20"/>
      <c r="G8" s="20">
        <v>0</v>
      </c>
      <c r="H8" s="20" t="s">
        <v>44</v>
      </c>
      <c r="I8" s="20">
        <v>0</v>
      </c>
      <c r="J8" s="20" t="s">
        <v>44</v>
      </c>
      <c r="K8" s="20">
        <v>35.24</v>
      </c>
      <c r="L8" s="20" t="s">
        <v>2015</v>
      </c>
      <c r="M8" s="20" t="s">
        <v>74</v>
      </c>
      <c r="N8" s="271"/>
      <c r="O8" s="271"/>
      <c r="P8" s="85"/>
      <c r="Q8" s="85"/>
      <c r="R8" s="85"/>
      <c r="S8" s="85"/>
      <c r="T8" s="85"/>
      <c r="U8" s="85"/>
      <c r="V8" s="85"/>
      <c r="W8" s="85"/>
      <c r="X8" s="85"/>
      <c r="Y8" s="85"/>
      <c r="Z8" s="85"/>
      <c r="AA8" s="85"/>
      <c r="AB8" s="85"/>
      <c r="AC8" s="85"/>
      <c r="AD8" s="85"/>
      <c r="AE8" s="85"/>
      <c r="AF8" s="85"/>
      <c r="AG8" s="85"/>
      <c r="AH8" s="85"/>
      <c r="AI8" s="85"/>
      <c r="AJ8" s="85"/>
      <c r="AK8" s="85"/>
      <c r="AL8" s="85"/>
      <c r="AM8" s="85"/>
    </row>
    <row r="9" s="80" customFormat="1" customHeight="1" spans="1:15">
      <c r="A9" s="244">
        <v>4</v>
      </c>
      <c r="B9" s="20" t="s">
        <v>2016</v>
      </c>
      <c r="C9" s="245">
        <v>837.3</v>
      </c>
      <c r="D9" s="98">
        <v>586.11</v>
      </c>
      <c r="E9" s="20">
        <f t="shared" si="0"/>
        <v>0</v>
      </c>
      <c r="F9" s="20"/>
      <c r="G9" s="20">
        <v>0</v>
      </c>
      <c r="H9" s="20" t="s">
        <v>44</v>
      </c>
      <c r="I9" s="20">
        <v>0</v>
      </c>
      <c r="J9" s="20" t="s">
        <v>44</v>
      </c>
      <c r="K9" s="20">
        <v>0</v>
      </c>
      <c r="L9" s="20" t="s">
        <v>44</v>
      </c>
      <c r="M9" s="20" t="s">
        <v>74</v>
      </c>
      <c r="N9" s="271"/>
      <c r="O9" s="271"/>
    </row>
    <row r="10" s="80" customFormat="1" customHeight="1" spans="1:15">
      <c r="A10" s="244">
        <v>5</v>
      </c>
      <c r="B10" s="20" t="s">
        <v>2017</v>
      </c>
      <c r="C10" s="245">
        <v>276.04</v>
      </c>
      <c r="D10" s="98">
        <v>110.6</v>
      </c>
      <c r="E10" s="20">
        <f t="shared" si="0"/>
        <v>47.4</v>
      </c>
      <c r="F10" s="20" t="s">
        <v>2018</v>
      </c>
      <c r="G10" s="20">
        <v>47.4</v>
      </c>
      <c r="H10" s="20" t="s">
        <v>2019</v>
      </c>
      <c r="I10" s="20">
        <v>0</v>
      </c>
      <c r="J10" s="20" t="s">
        <v>44</v>
      </c>
      <c r="K10" s="20">
        <v>0</v>
      </c>
      <c r="L10" s="20" t="s">
        <v>44</v>
      </c>
      <c r="M10" s="20" t="s">
        <v>74</v>
      </c>
      <c r="N10" s="271"/>
      <c r="O10" s="271"/>
    </row>
    <row r="11" s="80" customFormat="1" customHeight="1" spans="1:15">
      <c r="A11" s="244">
        <v>6</v>
      </c>
      <c r="B11" s="20" t="s">
        <v>2020</v>
      </c>
      <c r="C11" s="245">
        <v>343.8</v>
      </c>
      <c r="D11" s="98">
        <v>115.2</v>
      </c>
      <c r="E11" s="20">
        <f t="shared" si="0"/>
        <v>0</v>
      </c>
      <c r="F11" s="20"/>
      <c r="G11" s="20">
        <v>0</v>
      </c>
      <c r="H11" s="20" t="s">
        <v>44</v>
      </c>
      <c r="I11" s="20">
        <v>0</v>
      </c>
      <c r="J11" s="20" t="s">
        <v>44</v>
      </c>
      <c r="K11" s="20">
        <v>0</v>
      </c>
      <c r="L11" s="20" t="s">
        <v>44</v>
      </c>
      <c r="M11" s="20" t="s">
        <v>74</v>
      </c>
      <c r="N11" s="271"/>
      <c r="O11" s="271"/>
    </row>
    <row r="12" s="80" customFormat="1" customHeight="1" spans="1:15">
      <c r="A12" s="244">
        <v>7</v>
      </c>
      <c r="B12" s="20" t="s">
        <v>2021</v>
      </c>
      <c r="C12" s="245">
        <v>178.6</v>
      </c>
      <c r="D12" s="98">
        <v>17.86</v>
      </c>
      <c r="E12" s="20">
        <f t="shared" si="0"/>
        <v>17.86</v>
      </c>
      <c r="F12" s="20" t="s">
        <v>2022</v>
      </c>
      <c r="G12" s="20">
        <v>0</v>
      </c>
      <c r="H12" s="20" t="s">
        <v>44</v>
      </c>
      <c r="I12" s="20">
        <v>0</v>
      </c>
      <c r="J12" s="20" t="s">
        <v>44</v>
      </c>
      <c r="K12" s="20">
        <v>17.86</v>
      </c>
      <c r="L12" s="20" t="s">
        <v>2022</v>
      </c>
      <c r="M12" s="20" t="s">
        <v>74</v>
      </c>
      <c r="N12" s="271"/>
      <c r="O12" s="271"/>
    </row>
    <row r="13" s="80" customFormat="1" customHeight="1" spans="1:39">
      <c r="A13" s="244">
        <v>8</v>
      </c>
      <c r="B13" s="20" t="s">
        <v>2023</v>
      </c>
      <c r="C13" s="245">
        <v>157</v>
      </c>
      <c r="D13" s="98">
        <v>109.9</v>
      </c>
      <c r="E13" s="20">
        <f t="shared" si="0"/>
        <v>0</v>
      </c>
      <c r="F13" s="20"/>
      <c r="G13" s="20">
        <v>0</v>
      </c>
      <c r="H13" s="20" t="s">
        <v>44</v>
      </c>
      <c r="I13" s="20">
        <v>0</v>
      </c>
      <c r="J13" s="20" t="s">
        <v>44</v>
      </c>
      <c r="K13" s="20">
        <v>0</v>
      </c>
      <c r="L13" s="20" t="s">
        <v>44</v>
      </c>
      <c r="M13" s="20" t="s">
        <v>74</v>
      </c>
      <c r="N13" s="85"/>
      <c r="O13" s="85"/>
      <c r="P13" s="85"/>
      <c r="Q13" s="85"/>
      <c r="R13" s="85"/>
      <c r="S13" s="85"/>
      <c r="T13" s="85"/>
      <c r="U13" s="85"/>
      <c r="V13" s="85"/>
      <c r="W13" s="85"/>
      <c r="X13" s="85"/>
      <c r="Y13" s="85"/>
      <c r="Z13" s="85"/>
      <c r="AA13" s="85"/>
      <c r="AB13" s="85"/>
      <c r="AC13" s="85"/>
      <c r="AD13" s="85"/>
      <c r="AE13" s="85"/>
      <c r="AF13" s="85"/>
      <c r="AG13" s="85"/>
      <c r="AH13" s="85"/>
      <c r="AI13" s="85"/>
      <c r="AJ13" s="85"/>
      <c r="AK13" s="85"/>
      <c r="AL13" s="85"/>
      <c r="AM13" s="85"/>
    </row>
    <row r="14" s="80" customFormat="1" customHeight="1" spans="1:15">
      <c r="A14" s="244">
        <v>9</v>
      </c>
      <c r="B14" s="20" t="s">
        <v>2024</v>
      </c>
      <c r="C14" s="245">
        <v>5979</v>
      </c>
      <c r="D14" s="98">
        <v>3585</v>
      </c>
      <c r="E14" s="20">
        <f t="shared" si="0"/>
        <v>0</v>
      </c>
      <c r="F14" s="20"/>
      <c r="G14" s="20">
        <v>0</v>
      </c>
      <c r="H14" s="20" t="s">
        <v>44</v>
      </c>
      <c r="I14" s="20">
        <v>0</v>
      </c>
      <c r="J14" s="20" t="s">
        <v>44</v>
      </c>
      <c r="K14" s="20">
        <v>0</v>
      </c>
      <c r="L14" s="20" t="s">
        <v>44</v>
      </c>
      <c r="M14" s="20" t="s">
        <v>74</v>
      </c>
      <c r="N14" s="271"/>
      <c r="O14" s="271"/>
    </row>
    <row r="15" s="80" customFormat="1" customHeight="1" spans="1:15">
      <c r="A15" s="244">
        <v>10</v>
      </c>
      <c r="B15" s="20" t="s">
        <v>2025</v>
      </c>
      <c r="C15" s="245">
        <v>714.2</v>
      </c>
      <c r="D15" s="98">
        <v>499.94</v>
      </c>
      <c r="E15" s="20">
        <f t="shared" si="0"/>
        <v>0</v>
      </c>
      <c r="F15" s="20"/>
      <c r="G15" s="20">
        <v>0</v>
      </c>
      <c r="H15" s="20" t="s">
        <v>44</v>
      </c>
      <c r="I15" s="20">
        <v>0</v>
      </c>
      <c r="J15" s="20" t="s">
        <v>44</v>
      </c>
      <c r="K15" s="20">
        <v>0</v>
      </c>
      <c r="L15" s="20" t="s">
        <v>44</v>
      </c>
      <c r="M15" s="20" t="s">
        <v>74</v>
      </c>
      <c r="N15" s="271"/>
      <c r="O15" s="271"/>
    </row>
    <row r="16" s="80" customFormat="1" customHeight="1" spans="1:15">
      <c r="A16" s="244">
        <v>11</v>
      </c>
      <c r="B16" s="20" t="s">
        <v>2026</v>
      </c>
      <c r="C16" s="245">
        <v>72.6</v>
      </c>
      <c r="D16" s="98">
        <v>50.82</v>
      </c>
      <c r="E16" s="20">
        <f t="shared" si="0"/>
        <v>0</v>
      </c>
      <c r="F16" s="20"/>
      <c r="G16" s="20">
        <v>0</v>
      </c>
      <c r="H16" s="20" t="s">
        <v>44</v>
      </c>
      <c r="I16" s="20">
        <v>0</v>
      </c>
      <c r="J16" s="20" t="s">
        <v>44</v>
      </c>
      <c r="K16" s="20">
        <v>0</v>
      </c>
      <c r="L16" s="20" t="s">
        <v>44</v>
      </c>
      <c r="M16" s="20" t="s">
        <v>74</v>
      </c>
      <c r="N16" s="271"/>
      <c r="O16" s="271"/>
    </row>
    <row r="17" s="80" customFormat="1" customHeight="1" spans="1:15">
      <c r="A17" s="244">
        <v>12</v>
      </c>
      <c r="B17" s="20" t="s">
        <v>2027</v>
      </c>
      <c r="C17" s="245">
        <v>6999.15</v>
      </c>
      <c r="D17" s="98">
        <v>4203.12</v>
      </c>
      <c r="E17" s="20">
        <f t="shared" si="0"/>
        <v>0</v>
      </c>
      <c r="F17" s="20"/>
      <c r="G17" s="20">
        <v>0</v>
      </c>
      <c r="H17" s="20" t="s">
        <v>44</v>
      </c>
      <c r="I17" s="20">
        <v>0</v>
      </c>
      <c r="J17" s="20" t="s">
        <v>44</v>
      </c>
      <c r="K17" s="20">
        <v>0</v>
      </c>
      <c r="L17" s="20" t="s">
        <v>44</v>
      </c>
      <c r="M17" s="20" t="s">
        <v>74</v>
      </c>
      <c r="N17" s="271"/>
      <c r="O17" s="271"/>
    </row>
    <row r="18" s="80" customFormat="1" customHeight="1" spans="1:15">
      <c r="A18" s="244">
        <v>13</v>
      </c>
      <c r="B18" s="20" t="s">
        <v>2028</v>
      </c>
      <c r="C18" s="245">
        <v>183.3</v>
      </c>
      <c r="D18" s="98">
        <v>128.31</v>
      </c>
      <c r="E18" s="20">
        <f t="shared" si="0"/>
        <v>0</v>
      </c>
      <c r="F18" s="20"/>
      <c r="G18" s="20">
        <v>0</v>
      </c>
      <c r="H18" s="20" t="s">
        <v>44</v>
      </c>
      <c r="I18" s="20">
        <v>0</v>
      </c>
      <c r="J18" s="20" t="s">
        <v>44</v>
      </c>
      <c r="K18" s="20">
        <v>0</v>
      </c>
      <c r="L18" s="20" t="s">
        <v>44</v>
      </c>
      <c r="M18" s="20" t="s">
        <v>74</v>
      </c>
      <c r="N18" s="271"/>
      <c r="O18" s="271"/>
    </row>
    <row r="19" s="80" customFormat="1" customHeight="1" spans="1:15">
      <c r="A19" s="244">
        <v>14</v>
      </c>
      <c r="B19" s="20" t="s">
        <v>2029</v>
      </c>
      <c r="C19" s="245">
        <v>333.8</v>
      </c>
      <c r="D19" s="98">
        <v>333.8</v>
      </c>
      <c r="E19" s="20">
        <f t="shared" si="0"/>
        <v>0</v>
      </c>
      <c r="F19" s="20"/>
      <c r="G19" s="20">
        <v>0</v>
      </c>
      <c r="H19" s="20" t="s">
        <v>44</v>
      </c>
      <c r="I19" s="20">
        <v>0</v>
      </c>
      <c r="J19" s="20" t="s">
        <v>44</v>
      </c>
      <c r="K19" s="20">
        <v>0</v>
      </c>
      <c r="L19" s="20" t="s">
        <v>44</v>
      </c>
      <c r="M19" s="20" t="s">
        <v>74</v>
      </c>
      <c r="N19" s="271"/>
      <c r="O19" s="271"/>
    </row>
    <row r="20" s="81" customFormat="1" customHeight="1" spans="1:13">
      <c r="A20" s="244">
        <v>15</v>
      </c>
      <c r="B20" s="20" t="s">
        <v>2030</v>
      </c>
      <c r="C20" s="245">
        <v>170</v>
      </c>
      <c r="D20" s="98">
        <v>51</v>
      </c>
      <c r="E20" s="20">
        <f t="shared" si="0"/>
        <v>0</v>
      </c>
      <c r="F20" s="20"/>
      <c r="G20" s="20">
        <v>0</v>
      </c>
      <c r="H20" s="20" t="s">
        <v>44</v>
      </c>
      <c r="I20" s="20">
        <v>0</v>
      </c>
      <c r="J20" s="20" t="s">
        <v>44</v>
      </c>
      <c r="K20" s="20">
        <v>0</v>
      </c>
      <c r="L20" s="20" t="s">
        <v>44</v>
      </c>
      <c r="M20" s="20" t="s">
        <v>74</v>
      </c>
    </row>
    <row r="21" s="81" customFormat="1" customHeight="1" spans="1:14">
      <c r="A21" s="101"/>
      <c r="B21" s="101" t="s">
        <v>2031</v>
      </c>
      <c r="C21" s="92">
        <f>SUM(C22:C23)</f>
        <v>760</v>
      </c>
      <c r="D21" s="92">
        <f>SUM(D22:D23)</f>
        <v>368</v>
      </c>
      <c r="E21" s="92">
        <f>SUM(E22:E23)</f>
        <v>0</v>
      </c>
      <c r="F21" s="92"/>
      <c r="G21" s="92">
        <f>SUM(G22:G23)</f>
        <v>0</v>
      </c>
      <c r="H21" s="92"/>
      <c r="I21" s="92">
        <f>SUM(I22:I23)</f>
        <v>0</v>
      </c>
      <c r="J21" s="92"/>
      <c r="K21" s="92">
        <f>SUM(K22:K23)</f>
        <v>0</v>
      </c>
      <c r="L21" s="20"/>
      <c r="M21" s="92"/>
      <c r="N21" s="85"/>
    </row>
    <row r="22" s="80" customFormat="1" customHeight="1" spans="1:39">
      <c r="A22" s="244">
        <v>1</v>
      </c>
      <c r="B22" s="20" t="s">
        <v>2032</v>
      </c>
      <c r="C22" s="245">
        <v>560</v>
      </c>
      <c r="D22" s="98">
        <v>168</v>
      </c>
      <c r="E22" s="20">
        <f>G22+I22+K22</f>
        <v>0</v>
      </c>
      <c r="F22" s="20" t="s">
        <v>937</v>
      </c>
      <c r="G22" s="20">
        <v>0</v>
      </c>
      <c r="H22" s="20" t="s">
        <v>44</v>
      </c>
      <c r="I22" s="20">
        <v>0</v>
      </c>
      <c r="J22" s="20" t="s">
        <v>44</v>
      </c>
      <c r="K22" s="20">
        <v>0</v>
      </c>
      <c r="L22" s="20" t="s">
        <v>44</v>
      </c>
      <c r="M22" s="20" t="s">
        <v>695</v>
      </c>
      <c r="N22" s="271"/>
      <c r="O22" s="271"/>
      <c r="P22" s="85"/>
      <c r="Q22" s="85"/>
      <c r="R22" s="85"/>
      <c r="S22" s="85"/>
      <c r="T22" s="85"/>
      <c r="U22" s="85"/>
      <c r="V22" s="85"/>
      <c r="W22" s="85"/>
      <c r="X22" s="85"/>
      <c r="Y22" s="85"/>
      <c r="Z22" s="85"/>
      <c r="AA22" s="85"/>
      <c r="AB22" s="85"/>
      <c r="AC22" s="85"/>
      <c r="AD22" s="85"/>
      <c r="AE22" s="85"/>
      <c r="AF22" s="85"/>
      <c r="AG22" s="85"/>
      <c r="AH22" s="85"/>
      <c r="AI22" s="85"/>
      <c r="AJ22" s="85"/>
      <c r="AK22" s="85"/>
      <c r="AL22" s="85"/>
      <c r="AM22" s="85"/>
    </row>
    <row r="23" s="80" customFormat="1" customHeight="1" spans="1:39">
      <c r="A23" s="244">
        <v>2</v>
      </c>
      <c r="B23" s="20" t="s">
        <v>2033</v>
      </c>
      <c r="C23" s="245">
        <v>200</v>
      </c>
      <c r="D23" s="98">
        <v>200</v>
      </c>
      <c r="E23" s="20">
        <v>0</v>
      </c>
      <c r="F23" s="20" t="s">
        <v>937</v>
      </c>
      <c r="G23" s="20">
        <v>0</v>
      </c>
      <c r="H23" s="20" t="s">
        <v>44</v>
      </c>
      <c r="I23" s="20">
        <v>0</v>
      </c>
      <c r="J23" s="20" t="s">
        <v>44</v>
      </c>
      <c r="K23" s="20">
        <v>0</v>
      </c>
      <c r="L23" s="20" t="s">
        <v>44</v>
      </c>
      <c r="M23" s="20" t="s">
        <v>695</v>
      </c>
      <c r="N23" s="271"/>
      <c r="O23" s="271"/>
      <c r="P23" s="85"/>
      <c r="Q23" s="85"/>
      <c r="R23" s="85"/>
      <c r="S23" s="85"/>
      <c r="T23" s="85"/>
      <c r="U23" s="85"/>
      <c r="V23" s="85"/>
      <c r="W23" s="85"/>
      <c r="X23" s="85"/>
      <c r="Y23" s="85"/>
      <c r="Z23" s="85"/>
      <c r="AA23" s="85"/>
      <c r="AB23" s="85"/>
      <c r="AC23" s="85"/>
      <c r="AD23" s="85"/>
      <c r="AE23" s="85"/>
      <c r="AF23" s="85"/>
      <c r="AG23" s="85"/>
      <c r="AH23" s="85"/>
      <c r="AI23" s="85"/>
      <c r="AJ23" s="85"/>
      <c r="AK23" s="85"/>
      <c r="AL23" s="85"/>
      <c r="AM23" s="85"/>
    </row>
    <row r="24" customHeight="1" spans="1:13">
      <c r="A24" s="246" t="s">
        <v>722</v>
      </c>
      <c r="B24" s="247" t="s">
        <v>40</v>
      </c>
      <c r="C24" s="248">
        <f t="shared" ref="C24:G24" si="1">C25+C35</f>
        <v>50075.35</v>
      </c>
      <c r="D24" s="248">
        <f t="shared" si="1"/>
        <v>2730.42</v>
      </c>
      <c r="E24" s="248">
        <f t="shared" si="1"/>
        <v>101.7</v>
      </c>
      <c r="F24" s="248"/>
      <c r="G24" s="248">
        <f t="shared" si="1"/>
        <v>0</v>
      </c>
      <c r="H24" s="248"/>
      <c r="I24" s="248">
        <f>I25+I35</f>
        <v>0</v>
      </c>
      <c r="J24" s="248"/>
      <c r="K24" s="248">
        <f>K25+K35</f>
        <v>408.62</v>
      </c>
      <c r="L24" s="69"/>
      <c r="M24" s="272"/>
    </row>
    <row r="25" customHeight="1" spans="1:15">
      <c r="A25" s="249"/>
      <c r="B25" s="250" t="s">
        <v>2011</v>
      </c>
      <c r="C25" s="248">
        <f t="shared" ref="C25:G25" si="2">SUM(C26:C34)</f>
        <v>46210.35</v>
      </c>
      <c r="D25" s="248">
        <f t="shared" si="2"/>
        <v>1070.42</v>
      </c>
      <c r="E25" s="248">
        <f t="shared" si="2"/>
        <v>101.7</v>
      </c>
      <c r="F25" s="248"/>
      <c r="G25" s="248">
        <f t="shared" si="2"/>
        <v>0</v>
      </c>
      <c r="H25" s="248"/>
      <c r="I25" s="248">
        <f>SUM(I26:I34)</f>
        <v>0</v>
      </c>
      <c r="J25" s="248"/>
      <c r="K25" s="248">
        <f>SUM(K26:K34)</f>
        <v>408.62</v>
      </c>
      <c r="L25" s="165"/>
      <c r="M25" s="273"/>
      <c r="N25" s="271"/>
      <c r="O25" s="271"/>
    </row>
    <row r="26" s="81" customFormat="1" customHeight="1" spans="1:13">
      <c r="A26" s="31">
        <v>1</v>
      </c>
      <c r="B26" s="251" t="s">
        <v>2034</v>
      </c>
      <c r="C26" s="167">
        <v>37820</v>
      </c>
      <c r="D26" s="167">
        <v>0</v>
      </c>
      <c r="E26" s="167">
        <v>0</v>
      </c>
      <c r="F26" s="51" t="s">
        <v>864</v>
      </c>
      <c r="G26" s="51"/>
      <c r="H26" s="162" t="s">
        <v>864</v>
      </c>
      <c r="I26" s="51"/>
      <c r="J26" s="51"/>
      <c r="K26" s="51"/>
      <c r="L26" s="165"/>
      <c r="M26" s="274"/>
    </row>
    <row r="27" customHeight="1" spans="1:13">
      <c r="A27" s="31">
        <v>2</v>
      </c>
      <c r="B27" s="150" t="s">
        <v>2035</v>
      </c>
      <c r="C27" s="167">
        <v>6098</v>
      </c>
      <c r="D27" s="167">
        <v>300</v>
      </c>
      <c r="E27" s="167">
        <v>0</v>
      </c>
      <c r="F27" s="51"/>
      <c r="G27" s="51"/>
      <c r="H27" s="51"/>
      <c r="I27" s="51"/>
      <c r="J27" s="51"/>
      <c r="K27" s="51"/>
      <c r="L27" s="165"/>
      <c r="M27" s="273" t="s">
        <v>2036</v>
      </c>
    </row>
    <row r="28" s="2" customFormat="1" customHeight="1" spans="1:13">
      <c r="A28" s="31">
        <v>3</v>
      </c>
      <c r="B28" s="251" t="s">
        <v>2037</v>
      </c>
      <c r="C28" s="167">
        <v>429.55</v>
      </c>
      <c r="D28" s="167">
        <v>85</v>
      </c>
      <c r="E28" s="167">
        <v>0</v>
      </c>
      <c r="F28" s="162"/>
      <c r="G28" s="51"/>
      <c r="H28" s="162"/>
      <c r="I28" s="51"/>
      <c r="J28" s="51"/>
      <c r="K28" s="51"/>
      <c r="L28" s="165"/>
      <c r="M28" s="272"/>
    </row>
    <row r="29" customHeight="1" spans="1:13">
      <c r="A29" s="31">
        <v>4</v>
      </c>
      <c r="B29" s="251" t="s">
        <v>2038</v>
      </c>
      <c r="C29" s="167">
        <v>443.35</v>
      </c>
      <c r="D29" s="167">
        <v>88</v>
      </c>
      <c r="E29" s="167">
        <v>0</v>
      </c>
      <c r="F29" s="162"/>
      <c r="G29" s="51"/>
      <c r="H29" s="51"/>
      <c r="I29" s="51"/>
      <c r="J29" s="51"/>
      <c r="K29" s="51">
        <v>88.67</v>
      </c>
      <c r="L29" s="164" t="s">
        <v>2039</v>
      </c>
      <c r="M29" s="272"/>
    </row>
    <row r="30" customHeight="1" spans="1:13">
      <c r="A30" s="31">
        <v>5</v>
      </c>
      <c r="B30" s="251" t="s">
        <v>2040</v>
      </c>
      <c r="C30" s="167">
        <v>339</v>
      </c>
      <c r="D30" s="167">
        <v>101.7</v>
      </c>
      <c r="E30" s="167">
        <v>101.7</v>
      </c>
      <c r="F30" s="162" t="s">
        <v>2041</v>
      </c>
      <c r="G30" s="51"/>
      <c r="H30" s="51"/>
      <c r="I30" s="51"/>
      <c r="J30" s="162" t="s">
        <v>2042</v>
      </c>
      <c r="K30" s="51">
        <v>84.75</v>
      </c>
      <c r="L30" s="164" t="s">
        <v>2043</v>
      </c>
      <c r="M30" s="272"/>
    </row>
    <row r="31" s="81" customFormat="1" customHeight="1" spans="1:13">
      <c r="A31" s="31">
        <v>6</v>
      </c>
      <c r="B31" s="251" t="s">
        <v>2044</v>
      </c>
      <c r="C31" s="167">
        <v>286</v>
      </c>
      <c r="D31" s="167">
        <v>200.2</v>
      </c>
      <c r="E31" s="167">
        <v>0</v>
      </c>
      <c r="F31" s="162" t="s">
        <v>2045</v>
      </c>
      <c r="G31" s="51"/>
      <c r="H31" s="51"/>
      <c r="I31" s="51"/>
      <c r="J31" s="51"/>
      <c r="K31" s="51">
        <v>85.8</v>
      </c>
      <c r="L31" s="164" t="s">
        <v>2045</v>
      </c>
      <c r="M31" s="272"/>
    </row>
    <row r="32" customHeight="1" spans="1:13">
      <c r="A32" s="31">
        <v>7</v>
      </c>
      <c r="B32" s="167" t="s">
        <v>2046</v>
      </c>
      <c r="C32" s="167">
        <v>280</v>
      </c>
      <c r="D32" s="167">
        <v>167.89</v>
      </c>
      <c r="E32" s="167">
        <v>0</v>
      </c>
      <c r="F32" s="162"/>
      <c r="G32" s="51"/>
      <c r="H32" s="51"/>
      <c r="I32" s="51"/>
      <c r="J32" s="51"/>
      <c r="K32" s="49">
        <v>149.4</v>
      </c>
      <c r="L32" s="164"/>
      <c r="M32" s="275"/>
    </row>
    <row r="33" s="81" customFormat="1" customHeight="1" spans="1:13">
      <c r="A33" s="31">
        <v>8</v>
      </c>
      <c r="B33" s="169" t="s">
        <v>2047</v>
      </c>
      <c r="C33" s="167">
        <v>258.15</v>
      </c>
      <c r="D33" s="167">
        <v>51.63</v>
      </c>
      <c r="E33" s="167">
        <v>0</v>
      </c>
      <c r="F33" s="162"/>
      <c r="G33" s="51"/>
      <c r="H33" s="51"/>
      <c r="I33" s="51"/>
      <c r="J33" s="51"/>
      <c r="K33" s="51"/>
      <c r="L33" s="164"/>
      <c r="M33" s="275"/>
    </row>
    <row r="34" customHeight="1" spans="1:13">
      <c r="A34" s="31">
        <v>9</v>
      </c>
      <c r="B34" s="252" t="s">
        <v>2048</v>
      </c>
      <c r="C34" s="253">
        <v>256.3</v>
      </c>
      <c r="D34" s="253">
        <v>76</v>
      </c>
      <c r="E34" s="254">
        <v>0</v>
      </c>
      <c r="F34" s="162"/>
      <c r="G34" s="51"/>
      <c r="H34" s="51"/>
      <c r="I34" s="51"/>
      <c r="J34" s="51"/>
      <c r="K34" s="49"/>
      <c r="L34" s="164"/>
      <c r="M34" s="275"/>
    </row>
    <row r="35" customHeight="1" spans="1:13">
      <c r="A35" s="255"/>
      <c r="B35" s="255" t="s">
        <v>2031</v>
      </c>
      <c r="C35" s="256">
        <f>SUM(C36:C40)</f>
        <v>3865</v>
      </c>
      <c r="D35" s="256">
        <f>SUM(D36:D40)</f>
        <v>1660</v>
      </c>
      <c r="E35" s="256">
        <f>SUM(E36:E40)</f>
        <v>0</v>
      </c>
      <c r="F35" s="256"/>
      <c r="G35" s="256">
        <f t="shared" ref="G35:K35" si="3">G36+G37+G38</f>
        <v>0</v>
      </c>
      <c r="H35" s="256"/>
      <c r="I35" s="256">
        <f t="shared" si="3"/>
        <v>0</v>
      </c>
      <c r="J35" s="256"/>
      <c r="K35" s="256">
        <f t="shared" si="3"/>
        <v>0</v>
      </c>
      <c r="L35" s="256"/>
      <c r="M35" s="255"/>
    </row>
    <row r="36" s="81" customFormat="1" customHeight="1" spans="1:13">
      <c r="A36" s="31">
        <v>1</v>
      </c>
      <c r="B36" s="20" t="s">
        <v>2049</v>
      </c>
      <c r="C36" s="20">
        <v>980</v>
      </c>
      <c r="D36" s="20">
        <v>490</v>
      </c>
      <c r="E36" s="20">
        <v>0</v>
      </c>
      <c r="F36" s="257"/>
      <c r="G36" s="257"/>
      <c r="H36" s="257"/>
      <c r="I36" s="257"/>
      <c r="J36" s="257"/>
      <c r="K36" s="257"/>
      <c r="L36" s="257"/>
      <c r="M36" s="257"/>
    </row>
    <row r="37" customHeight="1" spans="1:13">
      <c r="A37" s="31">
        <v>2</v>
      </c>
      <c r="B37" s="20" t="s">
        <v>2050</v>
      </c>
      <c r="C37" s="20">
        <v>970</v>
      </c>
      <c r="D37" s="20">
        <v>485</v>
      </c>
      <c r="E37" s="20">
        <v>0</v>
      </c>
      <c r="F37" s="257"/>
      <c r="G37" s="257"/>
      <c r="H37" s="257"/>
      <c r="I37" s="257"/>
      <c r="J37" s="257"/>
      <c r="K37" s="257"/>
      <c r="L37" s="257"/>
      <c r="M37" s="257"/>
    </row>
    <row r="38" s="81" customFormat="1" customHeight="1" spans="1:13">
      <c r="A38" s="31">
        <v>3</v>
      </c>
      <c r="B38" s="20" t="s">
        <v>2051</v>
      </c>
      <c r="C38" s="20">
        <v>940</v>
      </c>
      <c r="D38" s="20">
        <v>470</v>
      </c>
      <c r="E38" s="20">
        <v>0</v>
      </c>
      <c r="F38" s="257"/>
      <c r="G38" s="257"/>
      <c r="H38" s="257"/>
      <c r="I38" s="257"/>
      <c r="J38" s="257"/>
      <c r="K38" s="257"/>
      <c r="L38" s="257"/>
      <c r="M38" s="257"/>
    </row>
    <row r="39" s="81" customFormat="1" customHeight="1" spans="1:13">
      <c r="A39" s="31">
        <v>4</v>
      </c>
      <c r="B39" s="20" t="s">
        <v>2052</v>
      </c>
      <c r="C39" s="20">
        <v>198</v>
      </c>
      <c r="D39" s="20">
        <v>60</v>
      </c>
      <c r="E39" s="20">
        <v>0</v>
      </c>
      <c r="F39" s="257"/>
      <c r="G39" s="257"/>
      <c r="H39" s="257"/>
      <c r="I39" s="257"/>
      <c r="J39" s="257"/>
      <c r="K39" s="257"/>
      <c r="L39" s="257"/>
      <c r="M39" s="257"/>
    </row>
    <row r="40" s="81" customFormat="1" customHeight="1" spans="1:13">
      <c r="A40" s="31">
        <v>5</v>
      </c>
      <c r="B40" s="20" t="s">
        <v>2053</v>
      </c>
      <c r="C40" s="20">
        <v>777</v>
      </c>
      <c r="D40" s="20">
        <v>155</v>
      </c>
      <c r="E40" s="20">
        <v>0</v>
      </c>
      <c r="F40" s="257"/>
      <c r="G40" s="257"/>
      <c r="H40" s="257"/>
      <c r="I40" s="257"/>
      <c r="J40" s="257"/>
      <c r="K40" s="257"/>
      <c r="L40" s="257"/>
      <c r="M40" s="257"/>
    </row>
    <row r="41" customHeight="1" spans="1:13">
      <c r="A41" s="258" t="s">
        <v>837</v>
      </c>
      <c r="B41" s="247" t="s">
        <v>41</v>
      </c>
      <c r="C41" s="259">
        <f>C42+C45</f>
        <v>565</v>
      </c>
      <c r="D41" s="259">
        <f>D42+D45</f>
        <v>36.5</v>
      </c>
      <c r="E41" s="259">
        <f>E42+E45</f>
        <v>0</v>
      </c>
      <c r="F41" s="259"/>
      <c r="G41" s="259"/>
      <c r="H41" s="259"/>
      <c r="I41" s="259"/>
      <c r="J41" s="259"/>
      <c r="K41" s="259"/>
      <c r="L41" s="259"/>
      <c r="M41" s="55"/>
    </row>
    <row r="42" customHeight="1" spans="1:13">
      <c r="A42" s="260"/>
      <c r="B42" s="255" t="s">
        <v>2054</v>
      </c>
      <c r="C42" s="261">
        <f>SUM(C43:C43)</f>
        <v>365</v>
      </c>
      <c r="D42" s="261">
        <f>SUM(D43:D43)</f>
        <v>36.5</v>
      </c>
      <c r="E42" s="262">
        <f>SUM(E43:E43)</f>
        <v>0</v>
      </c>
      <c r="F42" s="263"/>
      <c r="G42" s="263"/>
      <c r="H42" s="263"/>
      <c r="I42" s="263"/>
      <c r="J42" s="263"/>
      <c r="K42" s="263"/>
      <c r="L42" s="263"/>
      <c r="M42" s="276"/>
    </row>
    <row r="43" s="240" customFormat="1" customHeight="1" spans="1:39">
      <c r="A43" s="31">
        <v>1</v>
      </c>
      <c r="B43" s="20" t="s">
        <v>2055</v>
      </c>
      <c r="C43" s="20">
        <v>365</v>
      </c>
      <c r="D43" s="20">
        <v>36.5</v>
      </c>
      <c r="E43" s="20">
        <v>0</v>
      </c>
      <c r="F43" s="20" t="s">
        <v>839</v>
      </c>
      <c r="G43" s="20"/>
      <c r="H43" s="257"/>
      <c r="I43" s="257"/>
      <c r="J43" s="257"/>
      <c r="K43" s="257"/>
      <c r="L43" s="257"/>
      <c r="M43" s="257"/>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row>
    <row r="44" s="240" customFormat="1" customHeight="1" spans="1:39">
      <c r="A44" s="31"/>
      <c r="B44" s="255" t="s">
        <v>2056</v>
      </c>
      <c r="C44" s="264">
        <v>200</v>
      </c>
      <c r="D44" s="264">
        <v>0</v>
      </c>
      <c r="E44" s="264">
        <v>0</v>
      </c>
      <c r="F44" s="51"/>
      <c r="G44" s="51"/>
      <c r="H44" s="51"/>
      <c r="I44" s="51"/>
      <c r="J44" s="51"/>
      <c r="K44" s="51"/>
      <c r="L44" s="51"/>
      <c r="M44" s="189"/>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row>
    <row r="45" s="240" customFormat="1" customHeight="1" spans="1:39">
      <c r="A45" s="31">
        <v>1</v>
      </c>
      <c r="B45" s="20" t="s">
        <v>2057</v>
      </c>
      <c r="C45" s="20">
        <v>200</v>
      </c>
      <c r="D45" s="20">
        <v>0</v>
      </c>
      <c r="E45" s="20">
        <v>0</v>
      </c>
      <c r="F45" s="20" t="s">
        <v>2058</v>
      </c>
      <c r="G45" s="257"/>
      <c r="H45" s="257"/>
      <c r="I45" s="257"/>
      <c r="J45" s="257"/>
      <c r="K45" s="257"/>
      <c r="L45" s="257"/>
      <c r="M45" s="257"/>
      <c r="N45" s="85"/>
      <c r="O45" s="85"/>
      <c r="P45" s="85"/>
      <c r="Q45" s="85"/>
      <c r="R45" s="85"/>
      <c r="S45" s="85"/>
      <c r="T45" s="85"/>
      <c r="U45" s="85"/>
      <c r="V45" s="85"/>
      <c r="W45" s="85"/>
      <c r="X45" s="85"/>
      <c r="Y45" s="85"/>
      <c r="Z45" s="85"/>
      <c r="AA45" s="85"/>
      <c r="AB45" s="85"/>
      <c r="AC45" s="85"/>
      <c r="AD45" s="85"/>
      <c r="AE45" s="85"/>
      <c r="AF45" s="85"/>
      <c r="AG45" s="85"/>
      <c r="AH45" s="85"/>
      <c r="AI45" s="85"/>
      <c r="AJ45" s="85"/>
      <c r="AK45" s="85"/>
      <c r="AL45" s="85"/>
      <c r="AM45" s="85"/>
    </row>
    <row r="46" customHeight="1" spans="1:13">
      <c r="A46" s="258" t="s">
        <v>1763</v>
      </c>
      <c r="B46" s="265" t="s">
        <v>2059</v>
      </c>
      <c r="C46" s="264">
        <f>C47</f>
        <v>631.57</v>
      </c>
      <c r="D46" s="264">
        <f>D47</f>
        <v>190</v>
      </c>
      <c r="E46" s="264">
        <f>E47</f>
        <v>0</v>
      </c>
      <c r="F46" s="51"/>
      <c r="G46" s="51"/>
      <c r="H46" s="51"/>
      <c r="I46" s="51"/>
      <c r="J46" s="51"/>
      <c r="K46" s="51"/>
      <c r="L46" s="51"/>
      <c r="M46" s="277"/>
    </row>
    <row r="47" customHeight="1" spans="1:13">
      <c r="A47" s="31"/>
      <c r="B47" s="266" t="s">
        <v>2054</v>
      </c>
      <c r="C47" s="264">
        <f>SUM(C48:C48)</f>
        <v>631.57</v>
      </c>
      <c r="D47" s="264">
        <f>SUM(D48:D48)</f>
        <v>190</v>
      </c>
      <c r="E47" s="264">
        <f>SUM(E48:E48)</f>
        <v>0</v>
      </c>
      <c r="F47" s="51"/>
      <c r="G47" s="51"/>
      <c r="H47" s="51"/>
      <c r="I47" s="51"/>
      <c r="J47" s="51"/>
      <c r="K47" s="51"/>
      <c r="L47" s="51"/>
      <c r="M47" s="278"/>
    </row>
    <row r="48" customHeight="1" spans="1:13">
      <c r="A48" s="31">
        <v>1</v>
      </c>
      <c r="B48" s="20" t="s">
        <v>2060</v>
      </c>
      <c r="C48" s="20">
        <v>631.57</v>
      </c>
      <c r="D48" s="20">
        <v>190</v>
      </c>
      <c r="E48" s="20">
        <v>0</v>
      </c>
      <c r="F48" s="20" t="s">
        <v>2061</v>
      </c>
      <c r="G48" s="20" t="s">
        <v>44</v>
      </c>
      <c r="H48" s="20" t="s">
        <v>44</v>
      </c>
      <c r="I48" s="20" t="s">
        <v>44</v>
      </c>
      <c r="J48" s="20" t="s">
        <v>44</v>
      </c>
      <c r="K48" s="20" t="s">
        <v>44</v>
      </c>
      <c r="L48" s="20" t="s">
        <v>44</v>
      </c>
      <c r="M48" s="20"/>
    </row>
    <row r="49" customHeight="1" spans="1:13">
      <c r="A49" s="258" t="s">
        <v>985</v>
      </c>
      <c r="B49" s="267" t="s">
        <v>43</v>
      </c>
      <c r="C49" s="259">
        <f>C50+C55</f>
        <v>3398.56</v>
      </c>
      <c r="D49" s="259">
        <f t="shared" ref="C49:G49" si="4">D50+D55</f>
        <v>281.5</v>
      </c>
      <c r="E49" s="259">
        <f t="shared" si="4"/>
        <v>96.77</v>
      </c>
      <c r="F49" s="259"/>
      <c r="G49" s="259">
        <f t="shared" si="4"/>
        <v>0</v>
      </c>
      <c r="H49" s="259"/>
      <c r="I49" s="259">
        <f>I50+I55</f>
        <v>0</v>
      </c>
      <c r="J49" s="259"/>
      <c r="K49" s="259">
        <f>K50+K55</f>
        <v>96.77</v>
      </c>
      <c r="L49" s="279"/>
      <c r="M49" s="280"/>
    </row>
    <row r="50" customHeight="1" spans="1:13">
      <c r="A50" s="268"/>
      <c r="B50" s="266" t="s">
        <v>2054</v>
      </c>
      <c r="C50" s="259">
        <f>SUM(C51:C54)</f>
        <v>2833.56</v>
      </c>
      <c r="D50" s="259">
        <f>SUM(D51:D54)</f>
        <v>226</v>
      </c>
      <c r="E50" s="259">
        <f>SUM(E51:E54)</f>
        <v>96.77</v>
      </c>
      <c r="F50" s="259"/>
      <c r="G50" s="259">
        <f>SUM(G51:G57)</f>
        <v>0</v>
      </c>
      <c r="H50" s="259"/>
      <c r="I50" s="259">
        <f>SUM(I51:I57)</f>
        <v>0</v>
      </c>
      <c r="J50" s="259"/>
      <c r="K50" s="259">
        <f>SUM(K51:K57)</f>
        <v>96.77</v>
      </c>
      <c r="L50" s="281"/>
      <c r="M50" s="282"/>
    </row>
    <row r="51" customHeight="1" spans="1:13">
      <c r="A51" s="31">
        <v>1</v>
      </c>
      <c r="B51" s="20" t="s">
        <v>2062</v>
      </c>
      <c r="C51" s="20">
        <v>322.56</v>
      </c>
      <c r="D51" s="20">
        <v>226</v>
      </c>
      <c r="E51" s="20">
        <v>96.77</v>
      </c>
      <c r="F51" s="20" t="s">
        <v>2063</v>
      </c>
      <c r="G51" s="20">
        <v>0</v>
      </c>
      <c r="H51" s="20" t="s">
        <v>1884</v>
      </c>
      <c r="I51" s="20">
        <v>0</v>
      </c>
      <c r="J51" s="20" t="s">
        <v>1884</v>
      </c>
      <c r="K51" s="20">
        <v>96.77</v>
      </c>
      <c r="L51" s="20" t="s">
        <v>2063</v>
      </c>
      <c r="M51" s="20" t="s">
        <v>2064</v>
      </c>
    </row>
    <row r="52" customHeight="1" spans="1:13">
      <c r="A52" s="31">
        <v>2</v>
      </c>
      <c r="B52" s="20" t="s">
        <v>2065</v>
      </c>
      <c r="C52" s="20">
        <v>850</v>
      </c>
      <c r="D52" s="20">
        <v>0</v>
      </c>
      <c r="E52" s="20">
        <f>G52+I52+K52</f>
        <v>0</v>
      </c>
      <c r="F52" s="20" t="s">
        <v>2066</v>
      </c>
      <c r="G52" s="20">
        <v>0</v>
      </c>
      <c r="H52" s="20" t="s">
        <v>2066</v>
      </c>
      <c r="I52" s="20">
        <v>0</v>
      </c>
      <c r="J52" s="20" t="s">
        <v>2066</v>
      </c>
      <c r="K52" s="20">
        <v>0</v>
      </c>
      <c r="L52" s="20" t="s">
        <v>2066</v>
      </c>
      <c r="M52" s="20"/>
    </row>
    <row r="53" customHeight="1" spans="1:13">
      <c r="A53" s="31">
        <v>3</v>
      </c>
      <c r="B53" s="20" t="s">
        <v>2067</v>
      </c>
      <c r="C53" s="20">
        <v>950</v>
      </c>
      <c r="D53" s="20">
        <v>0</v>
      </c>
      <c r="E53" s="20">
        <f>G53+I53+K53</f>
        <v>0</v>
      </c>
      <c r="F53" s="20" t="s">
        <v>2066</v>
      </c>
      <c r="G53" s="20">
        <v>0</v>
      </c>
      <c r="H53" s="20" t="s">
        <v>2066</v>
      </c>
      <c r="I53" s="20">
        <v>0</v>
      </c>
      <c r="J53" s="20" t="s">
        <v>2066</v>
      </c>
      <c r="K53" s="20">
        <v>0</v>
      </c>
      <c r="L53" s="20" t="s">
        <v>2066</v>
      </c>
      <c r="M53" s="20"/>
    </row>
    <row r="54" customHeight="1" spans="1:13">
      <c r="A54" s="31">
        <v>4</v>
      </c>
      <c r="B54" s="20" t="s">
        <v>2068</v>
      </c>
      <c r="C54" s="20">
        <v>711</v>
      </c>
      <c r="D54" s="20">
        <v>0</v>
      </c>
      <c r="E54" s="20">
        <f>G54+I54+K54</f>
        <v>0</v>
      </c>
      <c r="F54" s="20" t="s">
        <v>2066</v>
      </c>
      <c r="G54" s="20">
        <v>0</v>
      </c>
      <c r="H54" s="20" t="s">
        <v>2066</v>
      </c>
      <c r="I54" s="20">
        <v>0</v>
      </c>
      <c r="J54" s="20" t="s">
        <v>2066</v>
      </c>
      <c r="K54" s="20">
        <v>0</v>
      </c>
      <c r="L54" s="20" t="s">
        <v>2066</v>
      </c>
      <c r="M54" s="20"/>
    </row>
    <row r="55" customHeight="1" spans="1:13">
      <c r="A55" s="269"/>
      <c r="B55" s="266" t="s">
        <v>2056</v>
      </c>
      <c r="C55" s="259">
        <f>C57+C56</f>
        <v>565</v>
      </c>
      <c r="D55" s="259">
        <f t="shared" ref="D55:K55" si="5">D57+D56</f>
        <v>55.5</v>
      </c>
      <c r="E55" s="259">
        <f t="shared" si="5"/>
        <v>0</v>
      </c>
      <c r="F55" s="259"/>
      <c r="G55" s="259">
        <f t="shared" si="5"/>
        <v>0</v>
      </c>
      <c r="H55" s="259"/>
      <c r="I55" s="259">
        <f t="shared" si="5"/>
        <v>0</v>
      </c>
      <c r="J55" s="259"/>
      <c r="K55" s="259">
        <f t="shared" si="5"/>
        <v>0</v>
      </c>
      <c r="L55" s="281"/>
      <c r="M55" s="283"/>
    </row>
    <row r="56" customHeight="1" spans="1:13">
      <c r="A56" s="31">
        <v>5</v>
      </c>
      <c r="B56" s="20" t="s">
        <v>2069</v>
      </c>
      <c r="C56" s="20">
        <v>185</v>
      </c>
      <c r="D56" s="20">
        <v>55.5</v>
      </c>
      <c r="E56" s="20">
        <f>G56+I56+K56</f>
        <v>0</v>
      </c>
      <c r="F56" s="20" t="s">
        <v>2066</v>
      </c>
      <c r="G56" s="20">
        <v>0</v>
      </c>
      <c r="H56" s="20" t="s">
        <v>2066</v>
      </c>
      <c r="I56" s="20">
        <v>0</v>
      </c>
      <c r="J56" s="20" t="s">
        <v>2066</v>
      </c>
      <c r="K56" s="20">
        <v>0</v>
      </c>
      <c r="L56" s="20" t="s">
        <v>2066</v>
      </c>
      <c r="M56" s="20"/>
    </row>
    <row r="57" customHeight="1" spans="1:13">
      <c r="A57" s="31">
        <v>6</v>
      </c>
      <c r="B57" s="20" t="s">
        <v>2070</v>
      </c>
      <c r="C57" s="20">
        <v>380</v>
      </c>
      <c r="D57" s="20">
        <v>0</v>
      </c>
      <c r="E57" s="20">
        <v>0</v>
      </c>
      <c r="F57" s="20" t="s">
        <v>2066</v>
      </c>
      <c r="G57" s="20">
        <v>0</v>
      </c>
      <c r="H57" s="20" t="s">
        <v>2066</v>
      </c>
      <c r="I57" s="20">
        <v>0</v>
      </c>
      <c r="J57" s="20" t="s">
        <v>2066</v>
      </c>
      <c r="K57" s="20">
        <v>0</v>
      </c>
      <c r="L57" s="20" t="s">
        <v>2066</v>
      </c>
      <c r="M57" s="20"/>
    </row>
    <row r="58" customHeight="1" spans="1:13">
      <c r="A58" s="258" t="s">
        <v>999</v>
      </c>
      <c r="B58" s="265" t="s">
        <v>1017</v>
      </c>
      <c r="C58" s="259">
        <f>C59</f>
        <v>450</v>
      </c>
      <c r="D58" s="259">
        <f>D59</f>
        <v>450</v>
      </c>
      <c r="E58" s="259">
        <f>E59</f>
        <v>135</v>
      </c>
      <c r="F58" s="259"/>
      <c r="G58" s="259"/>
      <c r="H58" s="259"/>
      <c r="I58" s="259"/>
      <c r="J58" s="259"/>
      <c r="K58" s="259"/>
      <c r="L58" s="162"/>
      <c r="M58" s="284"/>
    </row>
    <row r="59" customHeight="1" spans="1:13">
      <c r="A59" s="31"/>
      <c r="B59" s="257" t="s">
        <v>2071</v>
      </c>
      <c r="C59" s="270">
        <v>450</v>
      </c>
      <c r="D59" s="270">
        <v>450</v>
      </c>
      <c r="E59" s="270">
        <v>135</v>
      </c>
      <c r="F59" s="162"/>
      <c r="G59" s="162"/>
      <c r="H59" s="162"/>
      <c r="I59" s="162"/>
      <c r="J59" s="162"/>
      <c r="K59" s="162"/>
      <c r="L59" s="162"/>
      <c r="M59" s="284"/>
    </row>
    <row r="60" customHeight="1" spans="1:13">
      <c r="A60" s="31">
        <v>1</v>
      </c>
      <c r="B60" s="257" t="s">
        <v>2072</v>
      </c>
      <c r="C60" s="270">
        <v>450</v>
      </c>
      <c r="D60" s="270">
        <v>450</v>
      </c>
      <c r="E60" s="270">
        <v>135</v>
      </c>
      <c r="F60" s="162" t="s">
        <v>2073</v>
      </c>
      <c r="G60" s="162"/>
      <c r="H60" s="162"/>
      <c r="I60" s="162"/>
      <c r="J60" s="162"/>
      <c r="K60" s="162">
        <v>135</v>
      </c>
      <c r="L60" s="162" t="s">
        <v>2073</v>
      </c>
      <c r="M60" s="284"/>
    </row>
  </sheetData>
  <mergeCells count="1">
    <mergeCell ref="A1:M1"/>
  </mergeCells>
  <pageMargins left="0.7" right="0.7" top="0.75" bottom="0.75" header="0.3" footer="0.3"/>
  <headerFooter/>
  <ignoredErrors>
    <ignoredError sqref="E55" formula="1"/>
  </ignoredError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outlinePr summaryBelow="0" summaryRight="0"/>
  </sheetPr>
  <dimension ref="A1:AM62"/>
  <sheetViews>
    <sheetView zoomScale="80" zoomScaleNormal="80" workbookViewId="0">
      <pane ySplit="2" topLeftCell="A41" activePane="bottomLeft" state="frozen"/>
      <selection/>
      <selection pane="bottomLeft" activeCell="H3" sqref="H3"/>
    </sheetView>
  </sheetViews>
  <sheetFormatPr defaultColWidth="9" defaultRowHeight="40" customHeight="1"/>
  <cols>
    <col min="1" max="1" width="11.1692307692308" style="191" customWidth="1"/>
    <col min="2" max="2" width="22.6692307692308" style="192" customWidth="1"/>
    <col min="3" max="5" width="3.83076923076923" style="192" customWidth="1"/>
    <col min="6" max="8" width="11.5" style="5" customWidth="1"/>
    <col min="9" max="15" width="13.6692307692308" style="5" customWidth="1"/>
    <col min="16" max="16" width="33" style="192" customWidth="1"/>
    <col min="17" max="25" width="9" style="190"/>
    <col min="26" max="39" width="9" style="1"/>
  </cols>
  <sheetData>
    <row r="1" s="190" customFormat="1" customHeight="1" spans="1:16">
      <c r="A1" s="6" t="s">
        <v>2074</v>
      </c>
      <c r="B1" s="6"/>
      <c r="C1" s="6"/>
      <c r="D1" s="6"/>
      <c r="E1" s="6"/>
      <c r="F1" s="193"/>
      <c r="G1" s="193"/>
      <c r="H1" s="193"/>
      <c r="I1" s="6"/>
      <c r="J1" s="6"/>
      <c r="K1" s="6"/>
      <c r="L1" s="6"/>
      <c r="M1" s="6"/>
      <c r="N1" s="6"/>
      <c r="O1" s="6"/>
      <c r="P1" s="6"/>
    </row>
    <row r="2" s="190" customFormat="1" customHeight="1" spans="1:16">
      <c r="A2" s="8" t="s">
        <v>2</v>
      </c>
      <c r="B2" s="8" t="s">
        <v>52</v>
      </c>
      <c r="C2" s="8" t="s">
        <v>53</v>
      </c>
      <c r="D2" s="8" t="s">
        <v>3</v>
      </c>
      <c r="E2" s="8" t="s">
        <v>54</v>
      </c>
      <c r="F2" s="9" t="s">
        <v>55</v>
      </c>
      <c r="G2" s="63" t="s">
        <v>56</v>
      </c>
      <c r="H2" s="9" t="s">
        <v>57</v>
      </c>
      <c r="I2" s="9" t="s">
        <v>58</v>
      </c>
      <c r="J2" s="9" t="s">
        <v>59</v>
      </c>
      <c r="K2" s="9" t="s">
        <v>60</v>
      </c>
      <c r="L2" s="9" t="s">
        <v>61</v>
      </c>
      <c r="M2" s="9" t="s">
        <v>60</v>
      </c>
      <c r="N2" s="9" t="s">
        <v>62</v>
      </c>
      <c r="O2" s="9" t="s">
        <v>60</v>
      </c>
      <c r="P2" s="60" t="s">
        <v>63</v>
      </c>
    </row>
    <row r="3" s="190" customFormat="1" customHeight="1" spans="1:16">
      <c r="A3" s="194"/>
      <c r="B3" s="194" t="s">
        <v>38</v>
      </c>
      <c r="C3" s="195"/>
      <c r="D3" s="195"/>
      <c r="E3" s="195"/>
      <c r="F3" s="63">
        <f>F4+F19+F33+F45</f>
        <v>56075.27</v>
      </c>
      <c r="G3" s="63">
        <f>G4+G19+G33+G45</f>
        <v>41055.15</v>
      </c>
      <c r="H3" s="63">
        <f>H4+H19+H33+H45</f>
        <v>6354.19</v>
      </c>
      <c r="I3" s="9" t="s">
        <v>65</v>
      </c>
      <c r="J3" s="9"/>
      <c r="K3" s="9" t="s">
        <v>65</v>
      </c>
      <c r="L3" s="9"/>
      <c r="M3" s="9" t="s">
        <v>65</v>
      </c>
      <c r="N3" s="9"/>
      <c r="O3" s="9" t="s">
        <v>65</v>
      </c>
      <c r="P3" s="195"/>
    </row>
    <row r="4" s="190" customFormat="1" customHeight="1" spans="1:16">
      <c r="A4" s="10" t="s">
        <v>66</v>
      </c>
      <c r="B4" s="10" t="s">
        <v>39</v>
      </c>
      <c r="C4" s="8"/>
      <c r="D4" s="12"/>
      <c r="E4" s="12"/>
      <c r="F4" s="9">
        <f>F5+F10+F17</f>
        <v>30597.5</v>
      </c>
      <c r="G4" s="9">
        <f t="shared" ref="G4:N4" si="0">G5+G10+G17</f>
        <v>20445</v>
      </c>
      <c r="H4" s="9">
        <f t="shared" si="0"/>
        <v>4230</v>
      </c>
      <c r="I4" s="9"/>
      <c r="J4" s="9">
        <f t="shared" si="0"/>
        <v>1400</v>
      </c>
      <c r="K4" s="9"/>
      <c r="L4" s="9">
        <f t="shared" si="0"/>
        <v>2400</v>
      </c>
      <c r="M4" s="9"/>
      <c r="N4" s="9">
        <f t="shared" si="0"/>
        <v>430</v>
      </c>
      <c r="O4" s="9"/>
      <c r="P4" s="12"/>
    </row>
    <row r="5" s="190" customFormat="1" customHeight="1" spans="1:16">
      <c r="A5" s="11" t="s">
        <v>1045</v>
      </c>
      <c r="B5" s="196" t="s">
        <v>2075</v>
      </c>
      <c r="C5" s="197"/>
      <c r="D5" s="12"/>
      <c r="E5" s="12"/>
      <c r="F5" s="9">
        <f>F6+F8</f>
        <v>2550</v>
      </c>
      <c r="G5" s="9">
        <f>G6+G8</f>
        <v>850</v>
      </c>
      <c r="H5" s="9">
        <f>H6+H8</f>
        <v>0</v>
      </c>
      <c r="I5" s="9"/>
      <c r="J5" s="9">
        <f>J6+J8</f>
        <v>0</v>
      </c>
      <c r="K5" s="9"/>
      <c r="L5" s="9">
        <f>L6+L8</f>
        <v>0</v>
      </c>
      <c r="M5" s="9"/>
      <c r="N5" s="9">
        <f>N6+N8</f>
        <v>0</v>
      </c>
      <c r="O5" s="11"/>
      <c r="P5" s="196"/>
    </row>
    <row r="6" s="190" customFormat="1" customHeight="1" spans="1:16">
      <c r="A6" s="11"/>
      <c r="B6" s="196" t="s">
        <v>23</v>
      </c>
      <c r="C6" s="197"/>
      <c r="D6" s="12"/>
      <c r="E6" s="12"/>
      <c r="F6" s="9">
        <f>F7</f>
        <v>2500</v>
      </c>
      <c r="G6" s="9">
        <f>G7</f>
        <v>800</v>
      </c>
      <c r="H6" s="9">
        <f>H7</f>
        <v>0</v>
      </c>
      <c r="I6" s="9"/>
      <c r="J6" s="9">
        <f>J7</f>
        <v>0</v>
      </c>
      <c r="K6" s="9"/>
      <c r="L6" s="9">
        <f>L7</f>
        <v>0</v>
      </c>
      <c r="M6" s="9"/>
      <c r="N6" s="9">
        <f>N7</f>
        <v>0</v>
      </c>
      <c r="O6" s="11"/>
      <c r="P6" s="196"/>
    </row>
    <row r="7" s="190" customFormat="1" customHeight="1" spans="1:39">
      <c r="A7" s="198">
        <v>1</v>
      </c>
      <c r="B7" s="12" t="s">
        <v>2076</v>
      </c>
      <c r="C7" s="12"/>
      <c r="D7" s="12" t="s">
        <v>384</v>
      </c>
      <c r="E7" s="12">
        <v>1</v>
      </c>
      <c r="F7" s="15">
        <v>2500</v>
      </c>
      <c r="G7" s="15">
        <v>800</v>
      </c>
      <c r="H7" s="199">
        <f>J7+L7+N7</f>
        <v>0</v>
      </c>
      <c r="I7" s="226" t="s">
        <v>2077</v>
      </c>
      <c r="J7" s="15">
        <v>0</v>
      </c>
      <c r="K7" s="15" t="s">
        <v>44</v>
      </c>
      <c r="L7" s="15">
        <v>0</v>
      </c>
      <c r="M7" s="15" t="s">
        <v>44</v>
      </c>
      <c r="N7" s="15">
        <v>0</v>
      </c>
      <c r="O7" s="198" t="s">
        <v>44</v>
      </c>
      <c r="P7" s="12" t="s">
        <v>74</v>
      </c>
      <c r="Z7" s="1"/>
      <c r="AA7" s="1"/>
      <c r="AB7" s="1"/>
      <c r="AC7" s="1"/>
      <c r="AD7" s="1"/>
      <c r="AE7" s="1"/>
      <c r="AF7" s="1"/>
      <c r="AG7" s="1"/>
      <c r="AH7" s="1"/>
      <c r="AI7" s="1"/>
      <c r="AJ7" s="1"/>
      <c r="AK7" s="1"/>
      <c r="AL7" s="1"/>
      <c r="AM7" s="1"/>
    </row>
    <row r="8" s="190" customFormat="1" customHeight="1" spans="1:39">
      <c r="A8" s="11"/>
      <c r="B8" s="196" t="s">
        <v>22</v>
      </c>
      <c r="C8" s="197"/>
      <c r="D8" s="12"/>
      <c r="E8" s="12"/>
      <c r="F8" s="9">
        <f>F9</f>
        <v>50</v>
      </c>
      <c r="G8" s="9">
        <f>G9</f>
        <v>50</v>
      </c>
      <c r="H8" s="9">
        <f>H9</f>
        <v>0</v>
      </c>
      <c r="I8" s="9"/>
      <c r="J8" s="9">
        <f>J9</f>
        <v>0</v>
      </c>
      <c r="K8" s="9"/>
      <c r="L8" s="9">
        <f>L9</f>
        <v>0</v>
      </c>
      <c r="M8" s="9"/>
      <c r="N8" s="9">
        <f>N9</f>
        <v>0</v>
      </c>
      <c r="O8" s="11"/>
      <c r="P8" s="196"/>
      <c r="Z8" s="1"/>
      <c r="AA8" s="1"/>
      <c r="AB8" s="1"/>
      <c r="AC8" s="1"/>
      <c r="AD8" s="1"/>
      <c r="AE8" s="1"/>
      <c r="AF8" s="1"/>
      <c r="AG8" s="1"/>
      <c r="AH8" s="1"/>
      <c r="AI8" s="1"/>
      <c r="AJ8" s="1"/>
      <c r="AK8" s="1"/>
      <c r="AL8" s="1"/>
      <c r="AM8" s="1"/>
    </row>
    <row r="9" s="4" customFormat="1" customHeight="1" spans="1:39">
      <c r="A9" s="12">
        <v>1</v>
      </c>
      <c r="B9" s="12" t="s">
        <v>2078</v>
      </c>
      <c r="C9" s="17" t="s">
        <v>384</v>
      </c>
      <c r="D9" s="17" t="s">
        <v>384</v>
      </c>
      <c r="E9" s="12">
        <v>1</v>
      </c>
      <c r="F9" s="15">
        <v>50</v>
      </c>
      <c r="G9" s="200">
        <v>50</v>
      </c>
      <c r="H9" s="16">
        <f>J9+L9+N9</f>
        <v>0</v>
      </c>
      <c r="I9" s="227" t="s">
        <v>697</v>
      </c>
      <c r="J9" s="15">
        <v>0</v>
      </c>
      <c r="K9" s="16" t="s">
        <v>44</v>
      </c>
      <c r="L9" s="16">
        <v>0</v>
      </c>
      <c r="M9" s="15" t="s">
        <v>712</v>
      </c>
      <c r="N9" s="16">
        <v>0</v>
      </c>
      <c r="O9" s="15" t="s">
        <v>697</v>
      </c>
      <c r="P9" s="66" t="s">
        <v>695</v>
      </c>
      <c r="Q9" s="190"/>
      <c r="R9" s="190"/>
      <c r="S9" s="190"/>
      <c r="T9" s="190"/>
      <c r="U9" s="190"/>
      <c r="V9" s="190"/>
      <c r="W9" s="190"/>
      <c r="X9" s="190"/>
      <c r="Y9" s="190"/>
      <c r="Z9" s="1"/>
      <c r="AA9" s="1"/>
      <c r="AB9" s="1"/>
      <c r="AC9" s="1"/>
      <c r="AD9" s="1"/>
      <c r="AE9" s="1"/>
      <c r="AF9" s="1"/>
      <c r="AG9" s="1"/>
      <c r="AH9" s="1"/>
      <c r="AI9" s="1"/>
      <c r="AJ9" s="1"/>
      <c r="AK9" s="1"/>
      <c r="AL9" s="1"/>
      <c r="AM9" s="1"/>
    </row>
    <row r="10" s="190" customFormat="1" customHeight="1" spans="1:16">
      <c r="A10" s="11" t="s">
        <v>2079</v>
      </c>
      <c r="B10" s="196" t="s">
        <v>2080</v>
      </c>
      <c r="C10" s="197"/>
      <c r="D10" s="12"/>
      <c r="E10" s="12"/>
      <c r="F10" s="9">
        <f>F11+F14</f>
        <v>9047.5</v>
      </c>
      <c r="G10" s="9">
        <f>G11+G14</f>
        <v>5295</v>
      </c>
      <c r="H10" s="9">
        <f>H11+H14</f>
        <v>1230</v>
      </c>
      <c r="I10" s="9"/>
      <c r="J10" s="9">
        <f>J11+J14</f>
        <v>400</v>
      </c>
      <c r="K10" s="9"/>
      <c r="L10" s="9">
        <f>L11+L14</f>
        <v>400</v>
      </c>
      <c r="M10" s="9"/>
      <c r="N10" s="9">
        <f>N11+N14</f>
        <v>430</v>
      </c>
      <c r="O10" s="11"/>
      <c r="P10" s="196"/>
    </row>
    <row r="11" s="190" customFormat="1" customHeight="1" spans="1:16">
      <c r="A11" s="11"/>
      <c r="B11" s="196" t="s">
        <v>23</v>
      </c>
      <c r="C11" s="197"/>
      <c r="D11" s="12"/>
      <c r="E11" s="12"/>
      <c r="F11" s="9">
        <f>F12+F13</f>
        <v>4512.5</v>
      </c>
      <c r="G11" s="9">
        <f>G12+G13</f>
        <v>2265</v>
      </c>
      <c r="H11" s="9">
        <f>H12+H13</f>
        <v>1230</v>
      </c>
      <c r="I11" s="9"/>
      <c r="J11" s="9">
        <f>J12+J13</f>
        <v>400</v>
      </c>
      <c r="K11" s="9"/>
      <c r="L11" s="9">
        <f>L12+L13</f>
        <v>400</v>
      </c>
      <c r="M11" s="9"/>
      <c r="N11" s="9">
        <f>N12+N13</f>
        <v>430</v>
      </c>
      <c r="O11" s="11"/>
      <c r="P11" s="196"/>
    </row>
    <row r="12" s="190" customFormat="1" customHeight="1" spans="1:16">
      <c r="A12" s="14">
        <v>1</v>
      </c>
      <c r="B12" s="12" t="s">
        <v>2081</v>
      </c>
      <c r="C12" s="12"/>
      <c r="D12" s="12" t="s">
        <v>384</v>
      </c>
      <c r="E12" s="12">
        <v>1</v>
      </c>
      <c r="F12" s="15">
        <v>95</v>
      </c>
      <c r="G12" s="16">
        <v>65</v>
      </c>
      <c r="H12" s="15">
        <f>J12+L12+N12</f>
        <v>30</v>
      </c>
      <c r="I12" s="15" t="s">
        <v>1065</v>
      </c>
      <c r="J12" s="15">
        <v>0</v>
      </c>
      <c r="K12" s="15" t="s">
        <v>44</v>
      </c>
      <c r="L12" s="15">
        <v>0</v>
      </c>
      <c r="M12" s="15" t="s">
        <v>44</v>
      </c>
      <c r="N12" s="15">
        <v>30</v>
      </c>
      <c r="O12" s="15" t="s">
        <v>1065</v>
      </c>
      <c r="P12" s="15" t="s">
        <v>74</v>
      </c>
    </row>
    <row r="13" s="190" customFormat="1" customHeight="1" spans="1:16">
      <c r="A13" s="14">
        <v>2</v>
      </c>
      <c r="B13" s="12" t="s">
        <v>2082</v>
      </c>
      <c r="C13" s="12"/>
      <c r="D13" s="12" t="s">
        <v>384</v>
      </c>
      <c r="E13" s="12">
        <v>1</v>
      </c>
      <c r="F13" s="15">
        <v>4417.5</v>
      </c>
      <c r="G13" s="16">
        <v>2200</v>
      </c>
      <c r="H13" s="15">
        <f>J13+L13+N13</f>
        <v>1200</v>
      </c>
      <c r="I13" s="15" t="s">
        <v>673</v>
      </c>
      <c r="J13" s="15">
        <v>400</v>
      </c>
      <c r="K13" s="15" t="s">
        <v>674</v>
      </c>
      <c r="L13" s="15">
        <v>400</v>
      </c>
      <c r="M13" s="15" t="s">
        <v>674</v>
      </c>
      <c r="N13" s="15">
        <v>400</v>
      </c>
      <c r="O13" s="15" t="s">
        <v>674</v>
      </c>
      <c r="P13" s="15" t="s">
        <v>74</v>
      </c>
    </row>
    <row r="14" s="190" customFormat="1" customHeight="1" spans="1:16">
      <c r="A14" s="11"/>
      <c r="B14" s="196" t="s">
        <v>22</v>
      </c>
      <c r="C14" s="197"/>
      <c r="D14" s="12"/>
      <c r="E14" s="12"/>
      <c r="F14" s="9">
        <f>F15+F16</f>
        <v>4535</v>
      </c>
      <c r="G14" s="9">
        <f>G15+G16</f>
        <v>3030</v>
      </c>
      <c r="H14" s="9">
        <f>H15+H16</f>
        <v>0</v>
      </c>
      <c r="I14" s="9"/>
      <c r="J14" s="9">
        <f>J15+J16</f>
        <v>0</v>
      </c>
      <c r="K14" s="9"/>
      <c r="L14" s="9">
        <f>L15+L16</f>
        <v>0</v>
      </c>
      <c r="M14" s="9"/>
      <c r="N14" s="9">
        <f>N15+N16</f>
        <v>0</v>
      </c>
      <c r="O14" s="9"/>
      <c r="P14" s="11"/>
    </row>
    <row r="15" s="190" customFormat="1" customHeight="1" spans="1:39">
      <c r="A15" s="14">
        <v>1</v>
      </c>
      <c r="B15" s="12" t="s">
        <v>2083</v>
      </c>
      <c r="C15" s="12"/>
      <c r="D15" s="12" t="s">
        <v>384</v>
      </c>
      <c r="E15" s="12">
        <v>1</v>
      </c>
      <c r="F15" s="15">
        <v>98</v>
      </c>
      <c r="G15" s="16">
        <v>30</v>
      </c>
      <c r="H15" s="15">
        <f>J15+L15+N15</f>
        <v>0</v>
      </c>
      <c r="I15" s="15"/>
      <c r="J15" s="15">
        <v>0</v>
      </c>
      <c r="K15" s="15" t="s">
        <v>44</v>
      </c>
      <c r="L15" s="15">
        <v>0</v>
      </c>
      <c r="M15" s="15" t="s">
        <v>44</v>
      </c>
      <c r="N15" s="15">
        <v>0</v>
      </c>
      <c r="O15" s="15" t="s">
        <v>44</v>
      </c>
      <c r="P15" s="15" t="s">
        <v>2084</v>
      </c>
      <c r="Z15" s="1"/>
      <c r="AA15" s="1"/>
      <c r="AB15" s="1"/>
      <c r="AC15" s="1"/>
      <c r="AD15" s="1"/>
      <c r="AE15" s="1"/>
      <c r="AF15" s="1"/>
      <c r="AG15" s="1"/>
      <c r="AH15" s="1"/>
      <c r="AI15" s="1"/>
      <c r="AJ15" s="1"/>
      <c r="AK15" s="1"/>
      <c r="AL15" s="1"/>
      <c r="AM15" s="1"/>
    </row>
    <row r="16" s="190" customFormat="1" customHeight="1" spans="1:39">
      <c r="A16" s="14">
        <v>2</v>
      </c>
      <c r="B16" s="12" t="s">
        <v>2082</v>
      </c>
      <c r="C16" s="12"/>
      <c r="D16" s="12" t="s">
        <v>384</v>
      </c>
      <c r="E16" s="12">
        <v>1</v>
      </c>
      <c r="F16" s="15">
        <v>4437</v>
      </c>
      <c r="G16" s="16">
        <v>3000</v>
      </c>
      <c r="H16" s="15">
        <f>J16+L16+N16</f>
        <v>0</v>
      </c>
      <c r="I16" s="15" t="s">
        <v>854</v>
      </c>
      <c r="J16" s="15">
        <v>0</v>
      </c>
      <c r="K16" s="15" t="s">
        <v>44</v>
      </c>
      <c r="L16" s="15">
        <v>0</v>
      </c>
      <c r="M16" s="15" t="s">
        <v>44</v>
      </c>
      <c r="N16" s="15">
        <v>0</v>
      </c>
      <c r="O16" s="15" t="s">
        <v>854</v>
      </c>
      <c r="P16" s="15"/>
      <c r="Z16" s="1"/>
      <c r="AA16" s="1"/>
      <c r="AB16" s="1"/>
      <c r="AC16" s="1"/>
      <c r="AD16" s="1"/>
      <c r="AE16" s="1"/>
      <c r="AF16" s="1"/>
      <c r="AG16" s="1"/>
      <c r="AH16" s="1"/>
      <c r="AI16" s="1"/>
      <c r="AJ16" s="1"/>
      <c r="AK16" s="1"/>
      <c r="AL16" s="1"/>
      <c r="AM16" s="1"/>
    </row>
    <row r="17" s="190" customFormat="1" customHeight="1" spans="1:16">
      <c r="A17" s="11" t="s">
        <v>1312</v>
      </c>
      <c r="B17" s="196" t="s">
        <v>2085</v>
      </c>
      <c r="C17" s="197"/>
      <c r="D17" s="12"/>
      <c r="E17" s="12"/>
      <c r="F17" s="9">
        <f>F18</f>
        <v>19000</v>
      </c>
      <c r="G17" s="9">
        <f>G18</f>
        <v>14300</v>
      </c>
      <c r="H17" s="9">
        <f>H18</f>
        <v>3000</v>
      </c>
      <c r="I17" s="9"/>
      <c r="J17" s="9">
        <f>J18</f>
        <v>1000</v>
      </c>
      <c r="K17" s="9"/>
      <c r="L17" s="9">
        <f>L18</f>
        <v>2000</v>
      </c>
      <c r="M17" s="9"/>
      <c r="N17" s="9">
        <f>N18</f>
        <v>0</v>
      </c>
      <c r="O17" s="11"/>
      <c r="P17" s="196"/>
    </row>
    <row r="18" s="190" customFormat="1" customHeight="1" spans="1:39">
      <c r="A18" s="14">
        <v>1</v>
      </c>
      <c r="B18" s="12" t="s">
        <v>2086</v>
      </c>
      <c r="C18" s="12"/>
      <c r="D18" s="12" t="s">
        <v>384</v>
      </c>
      <c r="E18" s="12">
        <v>1</v>
      </c>
      <c r="F18" s="15">
        <v>19000</v>
      </c>
      <c r="G18" s="16">
        <v>14300</v>
      </c>
      <c r="H18" s="15">
        <f>J18+L18+N18</f>
        <v>3000</v>
      </c>
      <c r="I18" s="15" t="s">
        <v>2087</v>
      </c>
      <c r="J18" s="15">
        <v>1000</v>
      </c>
      <c r="K18" s="15" t="s">
        <v>2088</v>
      </c>
      <c r="L18" s="15">
        <v>2000</v>
      </c>
      <c r="M18" s="15" t="s">
        <v>1172</v>
      </c>
      <c r="N18" s="15">
        <v>0</v>
      </c>
      <c r="O18" s="15" t="s">
        <v>44</v>
      </c>
      <c r="P18" s="15" t="s">
        <v>695</v>
      </c>
      <c r="Z18" s="1"/>
      <c r="AA18" s="1"/>
      <c r="AB18" s="1"/>
      <c r="AC18" s="1"/>
      <c r="AD18" s="1"/>
      <c r="AE18" s="1"/>
      <c r="AF18" s="1"/>
      <c r="AG18" s="1"/>
      <c r="AH18" s="1"/>
      <c r="AI18" s="1"/>
      <c r="AJ18" s="1"/>
      <c r="AK18" s="1"/>
      <c r="AL18" s="1"/>
      <c r="AM18" s="1"/>
    </row>
    <row r="19" s="190" customFormat="1" customHeight="1" spans="1:16">
      <c r="A19" s="201" t="s">
        <v>722</v>
      </c>
      <c r="B19" s="201" t="s">
        <v>723</v>
      </c>
      <c r="C19" s="202"/>
      <c r="D19" s="46"/>
      <c r="E19" s="203"/>
      <c r="F19" s="74">
        <f t="shared" ref="F19:H19" si="1">F20+F23+F26+F31</f>
        <v>23857.17</v>
      </c>
      <c r="G19" s="74">
        <f t="shared" si="1"/>
        <v>19320</v>
      </c>
      <c r="H19" s="74">
        <f t="shared" si="1"/>
        <v>1834.99</v>
      </c>
      <c r="I19" s="74"/>
      <c r="J19" s="74">
        <f t="shared" ref="J19:N19" si="2">J20+J23+J26+J31</f>
        <v>398.33</v>
      </c>
      <c r="K19" s="74"/>
      <c r="L19" s="74">
        <f t="shared" si="2"/>
        <v>398.33</v>
      </c>
      <c r="M19" s="74"/>
      <c r="N19" s="74">
        <f t="shared" si="2"/>
        <v>1038.33</v>
      </c>
      <c r="O19" s="228"/>
      <c r="P19" s="229"/>
    </row>
    <row r="20" s="190" customFormat="1" customHeight="1" spans="1:16">
      <c r="A20" s="23" t="s">
        <v>665</v>
      </c>
      <c r="B20" s="38" t="s">
        <v>2089</v>
      </c>
      <c r="C20" s="204"/>
      <c r="D20" s="50"/>
      <c r="E20" s="58"/>
      <c r="F20" s="205">
        <f t="shared" ref="F20:H20" si="3">F21</f>
        <v>300</v>
      </c>
      <c r="G20" s="205">
        <f t="shared" si="3"/>
        <v>300</v>
      </c>
      <c r="H20" s="205">
        <f t="shared" si="3"/>
        <v>0</v>
      </c>
      <c r="I20" s="38"/>
      <c r="J20" s="205">
        <f t="shared" ref="J20:N20" si="4">J21</f>
        <v>0</v>
      </c>
      <c r="K20" s="50"/>
      <c r="L20" s="205">
        <f t="shared" si="4"/>
        <v>0</v>
      </c>
      <c r="M20" s="205"/>
      <c r="N20" s="205">
        <f t="shared" si="4"/>
        <v>0</v>
      </c>
      <c r="O20" s="230"/>
      <c r="P20" s="38"/>
    </row>
    <row r="21" s="190" customFormat="1" customHeight="1" spans="1:16">
      <c r="A21" s="23"/>
      <c r="B21" s="38" t="s">
        <v>22</v>
      </c>
      <c r="C21" s="204"/>
      <c r="D21" s="50"/>
      <c r="E21" s="58"/>
      <c r="F21" s="205">
        <f t="shared" ref="F21:H21" si="5">F22</f>
        <v>300</v>
      </c>
      <c r="G21" s="205">
        <f t="shared" si="5"/>
        <v>300</v>
      </c>
      <c r="H21" s="205">
        <f t="shared" si="5"/>
        <v>0</v>
      </c>
      <c r="I21" s="38"/>
      <c r="J21" s="205">
        <f t="shared" ref="J21:N21" si="6">J22</f>
        <v>0</v>
      </c>
      <c r="K21" s="50"/>
      <c r="L21" s="205">
        <f t="shared" si="6"/>
        <v>0</v>
      </c>
      <c r="M21" s="205"/>
      <c r="N21" s="205">
        <f t="shared" si="6"/>
        <v>0</v>
      </c>
      <c r="O21" s="230"/>
      <c r="P21" s="38"/>
    </row>
    <row r="22" s="190" customFormat="1" customHeight="1" spans="1:16">
      <c r="A22" s="50">
        <v>1</v>
      </c>
      <c r="B22" s="31" t="s">
        <v>2090</v>
      </c>
      <c r="C22" s="204"/>
      <c r="D22" s="50"/>
      <c r="E22" s="58"/>
      <c r="F22" s="31">
        <v>300</v>
      </c>
      <c r="G22" s="31">
        <v>300</v>
      </c>
      <c r="H22" s="31">
        <v>0</v>
      </c>
      <c r="I22" s="38"/>
      <c r="J22" s="31">
        <v>0</v>
      </c>
      <c r="K22" s="31"/>
      <c r="L22" s="31">
        <v>0</v>
      </c>
      <c r="M22" s="31"/>
      <c r="N22" s="31">
        <v>0</v>
      </c>
      <c r="O22" s="230"/>
      <c r="P22" s="38"/>
    </row>
    <row r="23" s="190" customFormat="1" customHeight="1" spans="1:16">
      <c r="A23" s="23" t="s">
        <v>1029</v>
      </c>
      <c r="B23" s="38" t="s">
        <v>2091</v>
      </c>
      <c r="C23" s="204"/>
      <c r="D23" s="50"/>
      <c r="E23" s="58"/>
      <c r="F23" s="29">
        <f t="shared" ref="F23:H23" si="7">F24</f>
        <v>217.17</v>
      </c>
      <c r="G23" s="29">
        <f t="shared" si="7"/>
        <v>40</v>
      </c>
      <c r="H23" s="29">
        <f t="shared" si="7"/>
        <v>40</v>
      </c>
      <c r="I23" s="29"/>
      <c r="J23" s="29">
        <f t="shared" ref="J23:N23" si="8">J24</f>
        <v>0</v>
      </c>
      <c r="K23" s="29"/>
      <c r="L23" s="29">
        <f t="shared" si="8"/>
        <v>0</v>
      </c>
      <c r="M23" s="29"/>
      <c r="N23" s="29">
        <f t="shared" si="8"/>
        <v>40</v>
      </c>
      <c r="O23" s="231"/>
      <c r="P23" s="38"/>
    </row>
    <row r="24" customHeight="1" spans="1:16">
      <c r="A24" s="23"/>
      <c r="B24" s="38" t="s">
        <v>23</v>
      </c>
      <c r="C24" s="204"/>
      <c r="D24" s="50"/>
      <c r="E24" s="58"/>
      <c r="F24" s="29">
        <f t="shared" ref="F24:H24" si="9">SUM(F25:F25)</f>
        <v>217.17</v>
      </c>
      <c r="G24" s="29">
        <f t="shared" si="9"/>
        <v>40</v>
      </c>
      <c r="H24" s="29">
        <f t="shared" si="9"/>
        <v>40</v>
      </c>
      <c r="I24" s="29"/>
      <c r="J24" s="29">
        <f t="shared" ref="J24:N24" si="10">SUM(J25:J25)</f>
        <v>0</v>
      </c>
      <c r="K24" s="29"/>
      <c r="L24" s="29">
        <f t="shared" si="10"/>
        <v>0</v>
      </c>
      <c r="M24" s="29"/>
      <c r="N24" s="29">
        <f t="shared" si="10"/>
        <v>40</v>
      </c>
      <c r="O24" s="231"/>
      <c r="P24" s="38"/>
    </row>
    <row r="25" customHeight="1" spans="1:16">
      <c r="A25" s="50">
        <v>1</v>
      </c>
      <c r="B25" s="31" t="s">
        <v>2092</v>
      </c>
      <c r="C25" s="204"/>
      <c r="D25" s="50"/>
      <c r="E25" s="58"/>
      <c r="F25" s="152">
        <v>217.17</v>
      </c>
      <c r="G25" s="152">
        <v>40</v>
      </c>
      <c r="H25" s="152">
        <v>40</v>
      </c>
      <c r="I25" s="38"/>
      <c r="J25" s="204"/>
      <c r="K25" s="50"/>
      <c r="L25" s="58"/>
      <c r="M25" s="205"/>
      <c r="N25" s="152">
        <v>40</v>
      </c>
      <c r="O25" s="161" t="s">
        <v>1693</v>
      </c>
      <c r="P25" s="49"/>
    </row>
    <row r="26" customHeight="1" spans="1:16">
      <c r="A26" s="23" t="s">
        <v>2079</v>
      </c>
      <c r="B26" s="38" t="s">
        <v>2080</v>
      </c>
      <c r="C26" s="204"/>
      <c r="D26" s="50"/>
      <c r="E26" s="58"/>
      <c r="F26" s="29">
        <f t="shared" ref="F26:H26" si="11">F27</f>
        <v>13340</v>
      </c>
      <c r="G26" s="29">
        <f t="shared" si="11"/>
        <v>8980</v>
      </c>
      <c r="H26" s="29">
        <f t="shared" si="11"/>
        <v>1794.99</v>
      </c>
      <c r="I26" s="29"/>
      <c r="J26" s="29">
        <f t="shared" ref="J26:N26" si="12">J27</f>
        <v>398.33</v>
      </c>
      <c r="K26" s="29"/>
      <c r="L26" s="29">
        <f t="shared" si="12"/>
        <v>398.33</v>
      </c>
      <c r="M26" s="29"/>
      <c r="N26" s="29">
        <f t="shared" si="12"/>
        <v>998.33</v>
      </c>
      <c r="O26" s="231"/>
      <c r="P26" s="38"/>
    </row>
    <row r="27" customHeight="1" spans="1:16">
      <c r="A27" s="23"/>
      <c r="B27" s="38" t="s">
        <v>23</v>
      </c>
      <c r="C27" s="204"/>
      <c r="D27" s="50"/>
      <c r="E27" s="58"/>
      <c r="F27" s="29">
        <f t="shared" ref="F27:H27" si="13">SUM(F28:F30)</f>
        <v>13340</v>
      </c>
      <c r="G27" s="29">
        <f t="shared" si="13"/>
        <v>8980</v>
      </c>
      <c r="H27" s="29">
        <f t="shared" si="13"/>
        <v>1794.99</v>
      </c>
      <c r="I27" s="29"/>
      <c r="J27" s="29">
        <f>SUM(J28:J29)</f>
        <v>398.33</v>
      </c>
      <c r="K27" s="29"/>
      <c r="L27" s="29">
        <f>SUM(L28:L29)</f>
        <v>398.33</v>
      </c>
      <c r="M27" s="29"/>
      <c r="N27" s="29">
        <f>SUM(N28:N30)</f>
        <v>998.33</v>
      </c>
      <c r="O27" s="231"/>
      <c r="P27" s="38"/>
    </row>
    <row r="28" customHeight="1" spans="1:16">
      <c r="A28" s="31">
        <v>1</v>
      </c>
      <c r="B28" s="31" t="s">
        <v>2093</v>
      </c>
      <c r="C28" s="204"/>
      <c r="D28" s="50"/>
      <c r="E28" s="58"/>
      <c r="F28" s="152">
        <v>1000</v>
      </c>
      <c r="G28" s="151">
        <v>1000</v>
      </c>
      <c r="H28" s="151">
        <v>300</v>
      </c>
      <c r="I28" s="232"/>
      <c r="J28" s="232"/>
      <c r="K28" s="50"/>
      <c r="L28" s="58"/>
      <c r="M28" s="233"/>
      <c r="N28" s="233">
        <v>300</v>
      </c>
      <c r="O28" s="234" t="s">
        <v>2094</v>
      </c>
      <c r="P28" s="50" t="s">
        <v>2095</v>
      </c>
    </row>
    <row r="29" customHeight="1" spans="1:16">
      <c r="A29" s="31">
        <v>2</v>
      </c>
      <c r="B29" s="31" t="s">
        <v>2096</v>
      </c>
      <c r="C29" s="204"/>
      <c r="D29" s="50"/>
      <c r="E29" s="58"/>
      <c r="F29" s="152">
        <v>7840</v>
      </c>
      <c r="G29" s="151">
        <v>4780</v>
      </c>
      <c r="H29" s="151">
        <v>1194.99</v>
      </c>
      <c r="I29" s="232"/>
      <c r="J29" s="235">
        <v>398.33</v>
      </c>
      <c r="K29" s="50"/>
      <c r="L29" s="58">
        <v>398.33</v>
      </c>
      <c r="M29" s="233"/>
      <c r="N29" s="233">
        <v>398.33</v>
      </c>
      <c r="O29" s="234"/>
      <c r="P29" s="50" t="s">
        <v>2097</v>
      </c>
    </row>
    <row r="30" customHeight="1" spans="1:16">
      <c r="A30" s="31">
        <v>3</v>
      </c>
      <c r="B30" s="31" t="s">
        <v>2098</v>
      </c>
      <c r="C30" s="31"/>
      <c r="D30" s="151"/>
      <c r="E30" s="31"/>
      <c r="F30" s="31">
        <v>4500</v>
      </c>
      <c r="G30" s="33">
        <v>3200</v>
      </c>
      <c r="H30" s="33">
        <v>300</v>
      </c>
      <c r="I30" s="72"/>
      <c r="J30" s="72"/>
      <c r="K30" s="72"/>
      <c r="L30" s="72"/>
      <c r="M30" s="72"/>
      <c r="N30" s="31">
        <v>300</v>
      </c>
      <c r="O30" s="236"/>
      <c r="P30" s="45"/>
    </row>
    <row r="31" customHeight="1" spans="1:16">
      <c r="A31" s="23" t="s">
        <v>1312</v>
      </c>
      <c r="B31" s="38" t="s">
        <v>2085</v>
      </c>
      <c r="C31" s="204"/>
      <c r="D31" s="50"/>
      <c r="E31" s="58"/>
      <c r="F31" s="29">
        <f t="shared" ref="F31:H31" si="14">F32</f>
        <v>10000</v>
      </c>
      <c r="G31" s="29">
        <f t="shared" si="14"/>
        <v>10000</v>
      </c>
      <c r="H31" s="29">
        <f t="shared" si="14"/>
        <v>0</v>
      </c>
      <c r="I31" s="29"/>
      <c r="J31" s="29">
        <f t="shared" ref="J31:N31" si="15">J32</f>
        <v>0</v>
      </c>
      <c r="K31" s="29"/>
      <c r="L31" s="29">
        <f t="shared" si="15"/>
        <v>0</v>
      </c>
      <c r="M31" s="29"/>
      <c r="N31" s="29">
        <f t="shared" si="15"/>
        <v>0</v>
      </c>
      <c r="O31" s="231"/>
      <c r="P31" s="38"/>
    </row>
    <row r="32" customHeight="1" spans="1:16">
      <c r="A32" s="30">
        <v>1</v>
      </c>
      <c r="B32" s="31" t="s">
        <v>2099</v>
      </c>
      <c r="C32" s="204"/>
      <c r="D32" s="50"/>
      <c r="E32" s="58"/>
      <c r="F32" s="151">
        <v>10000</v>
      </c>
      <c r="G32" s="151">
        <v>10000</v>
      </c>
      <c r="H32" s="151">
        <v>0</v>
      </c>
      <c r="I32" s="38"/>
      <c r="J32" s="204"/>
      <c r="K32" s="50"/>
      <c r="L32" s="58"/>
      <c r="M32" s="205"/>
      <c r="N32" s="205"/>
      <c r="O32" s="230"/>
      <c r="P32" s="38"/>
    </row>
    <row r="33" customHeight="1" spans="1:16">
      <c r="A33" s="206" t="s">
        <v>837</v>
      </c>
      <c r="B33" s="207" t="s">
        <v>2100</v>
      </c>
      <c r="C33" s="27"/>
      <c r="D33" s="27"/>
      <c r="E33" s="28"/>
      <c r="F33" s="148">
        <f t="shared" ref="F33:H33" si="16">F34+F39</f>
        <v>201</v>
      </c>
      <c r="G33" s="148">
        <f t="shared" si="16"/>
        <v>123</v>
      </c>
      <c r="H33" s="148">
        <f t="shared" si="16"/>
        <v>9.2</v>
      </c>
      <c r="I33" s="51"/>
      <c r="J33" s="51"/>
      <c r="K33" s="51"/>
      <c r="L33" s="51"/>
      <c r="M33" s="51"/>
      <c r="N33" s="51"/>
      <c r="O33" s="51"/>
      <c r="P33" s="27"/>
    </row>
    <row r="34" customHeight="1" spans="1:16">
      <c r="A34" s="208" t="s">
        <v>67</v>
      </c>
      <c r="B34" s="209" t="s">
        <v>2101</v>
      </c>
      <c r="C34" s="27"/>
      <c r="D34" s="27"/>
      <c r="E34" s="28"/>
      <c r="F34" s="148">
        <f>SUM(F35:F38)</f>
        <v>104</v>
      </c>
      <c r="G34" s="148">
        <f>SUM(G35:G38)</f>
        <v>35</v>
      </c>
      <c r="H34" s="148">
        <f>SUM(H35:H38)</f>
        <v>9.2</v>
      </c>
      <c r="I34" s="51"/>
      <c r="J34" s="51"/>
      <c r="K34" s="51"/>
      <c r="L34" s="51"/>
      <c r="M34" s="51"/>
      <c r="N34" s="51"/>
      <c r="O34" s="51"/>
      <c r="P34" s="27"/>
    </row>
    <row r="35" customHeight="1" spans="1:16">
      <c r="A35" s="27">
        <v>1</v>
      </c>
      <c r="B35" s="184" t="s">
        <v>2102</v>
      </c>
      <c r="C35" s="27"/>
      <c r="D35" s="27" t="s">
        <v>384</v>
      </c>
      <c r="E35" s="28">
        <v>1</v>
      </c>
      <c r="F35" s="162">
        <v>48</v>
      </c>
      <c r="G35" s="162">
        <v>13</v>
      </c>
      <c r="H35" s="162">
        <v>3.2</v>
      </c>
      <c r="I35" s="51" t="s">
        <v>1643</v>
      </c>
      <c r="J35" s="51"/>
      <c r="K35" s="51"/>
      <c r="L35" s="51"/>
      <c r="M35" s="51"/>
      <c r="N35" s="51">
        <v>3.2</v>
      </c>
      <c r="O35" s="51" t="s">
        <v>1643</v>
      </c>
      <c r="P35" s="27"/>
    </row>
    <row r="36" customHeight="1" spans="1:16">
      <c r="A36" s="27">
        <v>2</v>
      </c>
      <c r="B36" s="210" t="s">
        <v>2103</v>
      </c>
      <c r="C36" s="27"/>
      <c r="D36" s="27" t="s">
        <v>384</v>
      </c>
      <c r="E36" s="28">
        <v>1</v>
      </c>
      <c r="F36" s="162">
        <v>18</v>
      </c>
      <c r="G36" s="162">
        <v>9</v>
      </c>
      <c r="H36" s="162">
        <v>3</v>
      </c>
      <c r="I36" s="51" t="s">
        <v>1643</v>
      </c>
      <c r="J36" s="51"/>
      <c r="K36" s="51"/>
      <c r="L36" s="51"/>
      <c r="M36" s="51"/>
      <c r="N36" s="51"/>
      <c r="O36" s="51"/>
      <c r="P36" s="27"/>
    </row>
    <row r="37" customHeight="1" spans="1:16">
      <c r="A37" s="27">
        <v>3</v>
      </c>
      <c r="B37" s="184" t="s">
        <v>2104</v>
      </c>
      <c r="C37" s="27"/>
      <c r="D37" s="27" t="s">
        <v>384</v>
      </c>
      <c r="E37" s="28">
        <v>1</v>
      </c>
      <c r="F37" s="162">
        <v>28</v>
      </c>
      <c r="G37" s="162">
        <v>8</v>
      </c>
      <c r="H37" s="162">
        <v>3</v>
      </c>
      <c r="I37" s="51" t="s">
        <v>1643</v>
      </c>
      <c r="J37" s="51"/>
      <c r="K37" s="51"/>
      <c r="L37" s="51"/>
      <c r="M37" s="51"/>
      <c r="N37" s="51"/>
      <c r="O37" s="51"/>
      <c r="P37" s="27"/>
    </row>
    <row r="38" customHeight="1" spans="1:16">
      <c r="A38" s="27">
        <v>4</v>
      </c>
      <c r="B38" s="210" t="s">
        <v>2105</v>
      </c>
      <c r="C38" s="27"/>
      <c r="D38" s="27" t="s">
        <v>384</v>
      </c>
      <c r="E38" s="28">
        <v>1</v>
      </c>
      <c r="F38" s="162">
        <v>10</v>
      </c>
      <c r="G38" s="162">
        <v>5</v>
      </c>
      <c r="H38" s="162">
        <v>0</v>
      </c>
      <c r="I38" s="51" t="s">
        <v>839</v>
      </c>
      <c r="J38" s="51"/>
      <c r="K38" s="51"/>
      <c r="L38" s="51"/>
      <c r="M38" s="51"/>
      <c r="N38" s="51"/>
      <c r="O38" s="51"/>
      <c r="P38" s="27"/>
    </row>
    <row r="39" customHeight="1" spans="1:16">
      <c r="A39" s="209" t="s">
        <v>665</v>
      </c>
      <c r="B39" s="209" t="s">
        <v>2106</v>
      </c>
      <c r="C39" s="27"/>
      <c r="D39" s="27"/>
      <c r="E39" s="28"/>
      <c r="F39" s="148">
        <f t="shared" ref="F39:H39" si="17">SUM(F40:F44)</f>
        <v>97</v>
      </c>
      <c r="G39" s="148">
        <f t="shared" si="17"/>
        <v>88</v>
      </c>
      <c r="H39" s="148">
        <f t="shared" si="17"/>
        <v>0</v>
      </c>
      <c r="I39" s="51"/>
      <c r="J39" s="51"/>
      <c r="K39" s="51"/>
      <c r="L39" s="51"/>
      <c r="M39" s="51"/>
      <c r="N39" s="51"/>
      <c r="O39" s="51"/>
      <c r="P39" s="27"/>
    </row>
    <row r="40" customHeight="1" spans="1:16">
      <c r="A40" s="27">
        <v>1</v>
      </c>
      <c r="B40" s="27" t="s">
        <v>2107</v>
      </c>
      <c r="C40" s="27"/>
      <c r="D40" s="27" t="s">
        <v>384</v>
      </c>
      <c r="E40" s="28">
        <v>1</v>
      </c>
      <c r="F40" s="162">
        <v>30</v>
      </c>
      <c r="G40" s="162">
        <v>30</v>
      </c>
      <c r="H40" s="162">
        <v>0</v>
      </c>
      <c r="I40" s="51" t="s">
        <v>839</v>
      </c>
      <c r="J40" s="51"/>
      <c r="K40" s="51"/>
      <c r="L40" s="51"/>
      <c r="M40" s="51"/>
      <c r="N40" s="51"/>
      <c r="O40" s="51"/>
      <c r="P40" s="27"/>
    </row>
    <row r="41" customHeight="1" spans="1:16">
      <c r="A41" s="27">
        <v>2</v>
      </c>
      <c r="B41" s="27" t="s">
        <v>2108</v>
      </c>
      <c r="C41" s="27"/>
      <c r="D41" s="27" t="s">
        <v>384</v>
      </c>
      <c r="E41" s="28">
        <v>1</v>
      </c>
      <c r="F41" s="162">
        <v>30</v>
      </c>
      <c r="G41" s="162">
        <v>30</v>
      </c>
      <c r="H41" s="162">
        <v>0</v>
      </c>
      <c r="I41" s="51" t="s">
        <v>839</v>
      </c>
      <c r="J41" s="51"/>
      <c r="K41" s="51"/>
      <c r="L41" s="51"/>
      <c r="M41" s="51"/>
      <c r="N41" s="51"/>
      <c r="O41" s="51"/>
      <c r="P41" s="27"/>
    </row>
    <row r="42" customHeight="1" spans="1:16">
      <c r="A42" s="27">
        <v>3</v>
      </c>
      <c r="B42" s="27" t="s">
        <v>2109</v>
      </c>
      <c r="C42" s="27"/>
      <c r="D42" s="27" t="s">
        <v>384</v>
      </c>
      <c r="E42" s="28">
        <v>1</v>
      </c>
      <c r="F42" s="162">
        <v>18</v>
      </c>
      <c r="G42" s="162">
        <v>9</v>
      </c>
      <c r="H42" s="162">
        <v>0</v>
      </c>
      <c r="I42" s="51" t="s">
        <v>839</v>
      </c>
      <c r="J42" s="51"/>
      <c r="K42" s="51"/>
      <c r="L42" s="51"/>
      <c r="M42" s="51"/>
      <c r="N42" s="51"/>
      <c r="O42" s="51"/>
      <c r="P42" s="27"/>
    </row>
    <row r="43" customHeight="1" spans="1:16">
      <c r="A43" s="27">
        <v>4</v>
      </c>
      <c r="B43" s="51" t="s">
        <v>2110</v>
      </c>
      <c r="C43" s="27"/>
      <c r="D43" s="27" t="s">
        <v>384</v>
      </c>
      <c r="E43" s="28">
        <v>1</v>
      </c>
      <c r="F43" s="162">
        <v>13</v>
      </c>
      <c r="G43" s="162">
        <v>13</v>
      </c>
      <c r="H43" s="162">
        <v>0</v>
      </c>
      <c r="I43" s="51" t="s">
        <v>839</v>
      </c>
      <c r="J43" s="51"/>
      <c r="K43" s="51"/>
      <c r="L43" s="51"/>
      <c r="M43" s="51"/>
      <c r="N43" s="51"/>
      <c r="O43" s="51"/>
      <c r="P43" s="27"/>
    </row>
    <row r="44" customHeight="1" spans="1:16">
      <c r="A44" s="27">
        <v>5</v>
      </c>
      <c r="B44" s="211" t="s">
        <v>2111</v>
      </c>
      <c r="C44" s="27"/>
      <c r="D44" s="27" t="s">
        <v>384</v>
      </c>
      <c r="E44" s="28">
        <v>1</v>
      </c>
      <c r="F44" s="162">
        <v>6</v>
      </c>
      <c r="G44" s="162">
        <v>6</v>
      </c>
      <c r="H44" s="162">
        <v>0</v>
      </c>
      <c r="I44" s="51" t="s">
        <v>839</v>
      </c>
      <c r="J44" s="51"/>
      <c r="K44" s="51"/>
      <c r="L44" s="51"/>
      <c r="M44" s="51"/>
      <c r="N44" s="51"/>
      <c r="O44" s="51"/>
      <c r="P44" s="27"/>
    </row>
    <row r="45" customHeight="1" spans="1:16">
      <c r="A45" s="207" t="s">
        <v>841</v>
      </c>
      <c r="B45" s="207" t="s">
        <v>2059</v>
      </c>
      <c r="C45" s="24"/>
      <c r="D45" s="212"/>
      <c r="E45" s="213"/>
      <c r="F45" s="25">
        <f>F46</f>
        <v>1419.6</v>
      </c>
      <c r="G45" s="25">
        <f>G46</f>
        <v>1167.15</v>
      </c>
      <c r="H45" s="25">
        <f>H46</f>
        <v>280</v>
      </c>
      <c r="I45" s="25"/>
      <c r="J45" s="25"/>
      <c r="K45" s="25"/>
      <c r="L45" s="213"/>
      <c r="M45" s="213"/>
      <c r="N45" s="213"/>
      <c r="O45" s="237"/>
      <c r="P45" s="24"/>
    </row>
    <row r="46" customHeight="1" spans="1:16">
      <c r="A46" s="53" t="s">
        <v>67</v>
      </c>
      <c r="B46" s="209" t="s">
        <v>2112</v>
      </c>
      <c r="C46" s="214"/>
      <c r="D46" s="215"/>
      <c r="E46" s="28"/>
      <c r="F46" s="205">
        <f>F47+F50</f>
        <v>1419.6</v>
      </c>
      <c r="G46" s="205">
        <f>G47+G50</f>
        <v>1167.15</v>
      </c>
      <c r="H46" s="205">
        <f>H47+H50</f>
        <v>280</v>
      </c>
      <c r="I46" s="205"/>
      <c r="J46" s="205"/>
      <c r="K46" s="205"/>
      <c r="L46" s="213"/>
      <c r="M46" s="58"/>
      <c r="N46" s="213"/>
      <c r="O46" s="237"/>
      <c r="P46" s="50"/>
    </row>
    <row r="47" customHeight="1" spans="1:16">
      <c r="A47" s="53"/>
      <c r="B47" s="209" t="s">
        <v>23</v>
      </c>
      <c r="C47" s="214"/>
      <c r="D47" s="215"/>
      <c r="E47" s="28"/>
      <c r="F47" s="74">
        <f t="shared" ref="F47:H47" si="18">SUM(F48:F49)</f>
        <v>342.3</v>
      </c>
      <c r="G47" s="74">
        <f t="shared" si="18"/>
        <v>146</v>
      </c>
      <c r="H47" s="74">
        <f t="shared" si="18"/>
        <v>50</v>
      </c>
      <c r="I47" s="205"/>
      <c r="J47" s="205"/>
      <c r="K47" s="205"/>
      <c r="L47" s="213"/>
      <c r="M47" s="58"/>
      <c r="N47" s="213"/>
      <c r="O47" s="237"/>
      <c r="P47" s="50"/>
    </row>
    <row r="48" customHeight="1" spans="1:16">
      <c r="A48" s="50">
        <v>1</v>
      </c>
      <c r="B48" s="50" t="s">
        <v>2113</v>
      </c>
      <c r="C48" s="50"/>
      <c r="D48" s="55" t="s">
        <v>384</v>
      </c>
      <c r="E48" s="55">
        <v>1</v>
      </c>
      <c r="F48" s="51">
        <v>242.3</v>
      </c>
      <c r="G48" s="216">
        <v>96</v>
      </c>
      <c r="H48" s="216">
        <v>0</v>
      </c>
      <c r="I48" s="216" t="s">
        <v>2114</v>
      </c>
      <c r="J48" s="216" t="s">
        <v>44</v>
      </c>
      <c r="K48" s="216" t="s">
        <v>44</v>
      </c>
      <c r="L48" s="216" t="s">
        <v>44</v>
      </c>
      <c r="M48" s="216" t="s">
        <v>44</v>
      </c>
      <c r="N48" s="216" t="s">
        <v>44</v>
      </c>
      <c r="O48" s="216" t="s">
        <v>44</v>
      </c>
      <c r="P48" s="50"/>
    </row>
    <row r="49" customHeight="1" spans="1:16">
      <c r="A49" s="50">
        <v>2</v>
      </c>
      <c r="B49" s="50" t="s">
        <v>2115</v>
      </c>
      <c r="C49" s="50"/>
      <c r="D49" s="55" t="s">
        <v>384</v>
      </c>
      <c r="E49" s="217">
        <v>1</v>
      </c>
      <c r="F49" s="51">
        <v>100</v>
      </c>
      <c r="G49" s="216">
        <v>50</v>
      </c>
      <c r="H49" s="216">
        <v>50</v>
      </c>
      <c r="I49" s="216" t="s">
        <v>2042</v>
      </c>
      <c r="J49" s="216" t="s">
        <v>44</v>
      </c>
      <c r="K49" s="216" t="s">
        <v>44</v>
      </c>
      <c r="L49" s="216" t="s">
        <v>44</v>
      </c>
      <c r="M49" s="216" t="s">
        <v>44</v>
      </c>
      <c r="N49" s="216">
        <v>50</v>
      </c>
      <c r="O49" s="216" t="s">
        <v>2042</v>
      </c>
      <c r="P49" s="50"/>
    </row>
    <row r="50" customHeight="1" spans="1:16">
      <c r="A50" s="53" t="s">
        <v>665</v>
      </c>
      <c r="B50" s="209" t="s">
        <v>19</v>
      </c>
      <c r="C50" s="218"/>
      <c r="D50" s="218"/>
      <c r="E50" s="219"/>
      <c r="F50" s="25">
        <f>F51+F58</f>
        <v>1077.3</v>
      </c>
      <c r="G50" s="25">
        <f>G51+G58</f>
        <v>1021.15</v>
      </c>
      <c r="H50" s="25">
        <f>H51+H58</f>
        <v>230</v>
      </c>
      <c r="I50" s="25"/>
      <c r="J50" s="25"/>
      <c r="K50" s="25"/>
      <c r="L50" s="58"/>
      <c r="M50" s="58"/>
      <c r="N50" s="58"/>
      <c r="O50" s="238"/>
      <c r="P50" s="50"/>
    </row>
    <row r="51" customHeight="1" spans="1:16">
      <c r="A51" s="220"/>
      <c r="B51" s="209" t="s">
        <v>23</v>
      </c>
      <c r="C51" s="214"/>
      <c r="D51" s="215"/>
      <c r="E51" s="28"/>
      <c r="F51" s="74">
        <f t="shared" ref="F51:H51" si="19">SUM(F52:F57)</f>
        <v>978.8</v>
      </c>
      <c r="G51" s="74">
        <f t="shared" si="19"/>
        <v>959.65</v>
      </c>
      <c r="H51" s="74">
        <f t="shared" si="19"/>
        <v>220</v>
      </c>
      <c r="I51" s="216"/>
      <c r="J51" s="216"/>
      <c r="K51" s="216"/>
      <c r="L51" s="51"/>
      <c r="M51" s="51"/>
      <c r="N51" s="50"/>
      <c r="O51" s="50"/>
      <c r="P51" s="50"/>
    </row>
    <row r="52" customHeight="1" spans="1:16">
      <c r="A52" s="220">
        <v>1</v>
      </c>
      <c r="B52" s="184" t="s">
        <v>2116</v>
      </c>
      <c r="C52" s="184"/>
      <c r="D52" s="50" t="s">
        <v>384</v>
      </c>
      <c r="E52" s="220">
        <v>1</v>
      </c>
      <c r="F52" s="150">
        <v>200</v>
      </c>
      <c r="G52" s="150">
        <v>200</v>
      </c>
      <c r="H52" s="150">
        <v>200</v>
      </c>
      <c r="I52" s="216" t="s">
        <v>1722</v>
      </c>
      <c r="J52" s="49" t="s">
        <v>44</v>
      </c>
      <c r="K52" s="150" t="s">
        <v>843</v>
      </c>
      <c r="L52" s="49" t="s">
        <v>44</v>
      </c>
      <c r="M52" s="150" t="s">
        <v>843</v>
      </c>
      <c r="N52" s="216">
        <v>200</v>
      </c>
      <c r="O52" s="184" t="s">
        <v>670</v>
      </c>
      <c r="P52" s="50"/>
    </row>
    <row r="53" customHeight="1" spans="1:16">
      <c r="A53" s="220">
        <v>2</v>
      </c>
      <c r="B53" s="50" t="s">
        <v>2117</v>
      </c>
      <c r="C53" s="50"/>
      <c r="D53" s="50" t="s">
        <v>384</v>
      </c>
      <c r="E53" s="220">
        <v>1</v>
      </c>
      <c r="F53" s="51">
        <v>700</v>
      </c>
      <c r="G53" s="216">
        <v>700</v>
      </c>
      <c r="H53" s="216">
        <v>0</v>
      </c>
      <c r="I53" s="216" t="s">
        <v>2118</v>
      </c>
      <c r="J53" s="49" t="s">
        <v>44</v>
      </c>
      <c r="K53" s="216" t="s">
        <v>966</v>
      </c>
      <c r="L53" s="49" t="s">
        <v>44</v>
      </c>
      <c r="M53" s="216" t="s">
        <v>966</v>
      </c>
      <c r="N53" s="49" t="s">
        <v>44</v>
      </c>
      <c r="O53" s="216" t="s">
        <v>2118</v>
      </c>
      <c r="P53" s="50" t="s">
        <v>2119</v>
      </c>
    </row>
    <row r="54" customHeight="1" spans="1:16">
      <c r="A54" s="220">
        <v>3</v>
      </c>
      <c r="B54" s="221" t="s">
        <v>1904</v>
      </c>
      <c r="C54" s="221"/>
      <c r="D54" s="45" t="s">
        <v>384</v>
      </c>
      <c r="E54" s="184">
        <v>1</v>
      </c>
      <c r="F54" s="222">
        <v>13.5</v>
      </c>
      <c r="G54" s="222">
        <v>4.5</v>
      </c>
      <c r="H54" s="216">
        <v>0</v>
      </c>
      <c r="I54" s="221" t="s">
        <v>44</v>
      </c>
      <c r="J54" s="221" t="s">
        <v>44</v>
      </c>
      <c r="K54" s="45" t="s">
        <v>44</v>
      </c>
      <c r="L54" s="184" t="s">
        <v>44</v>
      </c>
      <c r="M54" s="222" t="s">
        <v>44</v>
      </c>
      <c r="N54" s="222" t="s">
        <v>44</v>
      </c>
      <c r="O54" s="45" t="s">
        <v>44</v>
      </c>
      <c r="P54" s="221" t="s">
        <v>2120</v>
      </c>
    </row>
    <row r="55" customHeight="1" spans="1:16">
      <c r="A55" s="220">
        <v>4</v>
      </c>
      <c r="B55" s="221" t="s">
        <v>2121</v>
      </c>
      <c r="C55" s="221"/>
      <c r="D55" s="45" t="s">
        <v>384</v>
      </c>
      <c r="E55" s="184">
        <v>1</v>
      </c>
      <c r="F55" s="222">
        <v>9</v>
      </c>
      <c r="G55" s="222">
        <v>3</v>
      </c>
      <c r="H55" s="216">
        <v>0</v>
      </c>
      <c r="I55" s="221" t="s">
        <v>44</v>
      </c>
      <c r="J55" s="221" t="s">
        <v>44</v>
      </c>
      <c r="K55" s="45" t="s">
        <v>44</v>
      </c>
      <c r="L55" s="184" t="s">
        <v>44</v>
      </c>
      <c r="M55" s="222" t="s">
        <v>44</v>
      </c>
      <c r="N55" s="222" t="s">
        <v>44</v>
      </c>
      <c r="O55" s="45" t="s">
        <v>44</v>
      </c>
      <c r="P55" s="221" t="s">
        <v>2122</v>
      </c>
    </row>
    <row r="56" customHeight="1" spans="1:16">
      <c r="A56" s="220">
        <v>5</v>
      </c>
      <c r="B56" s="223" t="s">
        <v>2123</v>
      </c>
      <c r="C56" s="223"/>
      <c r="D56" s="223" t="s">
        <v>384</v>
      </c>
      <c r="E56" s="184">
        <v>1</v>
      </c>
      <c r="F56" s="167">
        <v>48</v>
      </c>
      <c r="G56" s="169">
        <v>48</v>
      </c>
      <c r="H56" s="169">
        <v>20</v>
      </c>
      <c r="I56" s="221" t="s">
        <v>44</v>
      </c>
      <c r="J56" s="221" t="s">
        <v>44</v>
      </c>
      <c r="K56" s="221" t="s">
        <v>44</v>
      </c>
      <c r="L56" s="221" t="s">
        <v>44</v>
      </c>
      <c r="M56" s="221" t="s">
        <v>44</v>
      </c>
      <c r="N56" s="221" t="s">
        <v>44</v>
      </c>
      <c r="O56" s="221" t="s">
        <v>44</v>
      </c>
      <c r="P56" s="221" t="s">
        <v>866</v>
      </c>
    </row>
    <row r="57" customHeight="1" spans="1:16">
      <c r="A57" s="220">
        <v>6</v>
      </c>
      <c r="B57" s="224" t="s">
        <v>2124</v>
      </c>
      <c r="C57" s="223"/>
      <c r="D57" s="223" t="s">
        <v>384</v>
      </c>
      <c r="E57" s="225">
        <v>1</v>
      </c>
      <c r="F57" s="225">
        <v>8.3</v>
      </c>
      <c r="G57" s="225">
        <v>4.15</v>
      </c>
      <c r="H57" s="169">
        <v>0</v>
      </c>
      <c r="I57" s="221" t="s">
        <v>44</v>
      </c>
      <c r="J57" s="221" t="s">
        <v>44</v>
      </c>
      <c r="K57" s="221" t="s">
        <v>44</v>
      </c>
      <c r="L57" s="221" t="s">
        <v>44</v>
      </c>
      <c r="M57" s="221" t="s">
        <v>44</v>
      </c>
      <c r="N57" s="221" t="s">
        <v>44</v>
      </c>
      <c r="O57" s="221" t="s">
        <v>44</v>
      </c>
      <c r="P57" s="221"/>
    </row>
    <row r="58" customHeight="1" spans="1:16">
      <c r="A58" s="53"/>
      <c r="B58" s="209" t="s">
        <v>22</v>
      </c>
      <c r="C58" s="50"/>
      <c r="D58" s="55"/>
      <c r="E58" s="55"/>
      <c r="F58" s="74">
        <f t="shared" ref="F58:H58" si="20">SUM(F59:F62)</f>
        <v>98.5</v>
      </c>
      <c r="G58" s="74">
        <f t="shared" si="20"/>
        <v>61.5</v>
      </c>
      <c r="H58" s="74">
        <f t="shared" si="20"/>
        <v>10</v>
      </c>
      <c r="I58" s="74"/>
      <c r="J58" s="74"/>
      <c r="K58" s="74"/>
      <c r="L58" s="184"/>
      <c r="M58" s="239"/>
      <c r="N58" s="239"/>
      <c r="O58" s="53"/>
      <c r="P58" s="209"/>
    </row>
    <row r="59" customHeight="1" spans="1:16">
      <c r="A59" s="45">
        <v>1</v>
      </c>
      <c r="B59" s="221" t="s">
        <v>2125</v>
      </c>
      <c r="C59" s="221"/>
      <c r="D59" s="45" t="s">
        <v>384</v>
      </c>
      <c r="E59" s="184">
        <v>1</v>
      </c>
      <c r="F59" s="222">
        <v>10.5</v>
      </c>
      <c r="G59" s="222">
        <v>3.5</v>
      </c>
      <c r="H59" s="45">
        <v>0</v>
      </c>
      <c r="I59" s="221" t="s">
        <v>44</v>
      </c>
      <c r="J59" s="221" t="s">
        <v>44</v>
      </c>
      <c r="K59" s="45" t="s">
        <v>44</v>
      </c>
      <c r="L59" s="184" t="s">
        <v>44</v>
      </c>
      <c r="M59" s="222" t="s">
        <v>44</v>
      </c>
      <c r="N59" s="222" t="s">
        <v>44</v>
      </c>
      <c r="O59" s="45" t="s">
        <v>44</v>
      </c>
      <c r="P59" s="221" t="s">
        <v>2126</v>
      </c>
    </row>
    <row r="60" customHeight="1" spans="1:16">
      <c r="A60" s="45">
        <v>2</v>
      </c>
      <c r="B60" s="223" t="s">
        <v>2127</v>
      </c>
      <c r="C60" s="223"/>
      <c r="D60" s="223" t="s">
        <v>384</v>
      </c>
      <c r="E60" s="184">
        <v>1</v>
      </c>
      <c r="F60" s="167">
        <v>60</v>
      </c>
      <c r="G60" s="169">
        <v>30</v>
      </c>
      <c r="H60" s="169">
        <v>10</v>
      </c>
      <c r="I60" s="221" t="s">
        <v>44</v>
      </c>
      <c r="J60" s="221" t="s">
        <v>44</v>
      </c>
      <c r="K60" s="45" t="s">
        <v>44</v>
      </c>
      <c r="L60" s="184" t="s">
        <v>44</v>
      </c>
      <c r="M60" s="222" t="s">
        <v>44</v>
      </c>
      <c r="N60" s="222" t="s">
        <v>44</v>
      </c>
      <c r="O60" s="45" t="s">
        <v>44</v>
      </c>
      <c r="P60" s="221" t="s">
        <v>1726</v>
      </c>
    </row>
    <row r="61" customHeight="1" spans="1:16">
      <c r="A61" s="45">
        <v>3</v>
      </c>
      <c r="B61" s="224" t="s">
        <v>2128</v>
      </c>
      <c r="C61" s="223"/>
      <c r="D61" s="223" t="s">
        <v>384</v>
      </c>
      <c r="E61" s="184">
        <v>1</v>
      </c>
      <c r="F61" s="167">
        <v>10</v>
      </c>
      <c r="G61" s="169">
        <v>10</v>
      </c>
      <c r="H61" s="169">
        <v>0</v>
      </c>
      <c r="I61" s="221" t="s">
        <v>44</v>
      </c>
      <c r="J61" s="221" t="s">
        <v>44</v>
      </c>
      <c r="K61" s="45" t="s">
        <v>44</v>
      </c>
      <c r="L61" s="184" t="s">
        <v>44</v>
      </c>
      <c r="M61" s="222" t="s">
        <v>44</v>
      </c>
      <c r="N61" s="222" t="s">
        <v>44</v>
      </c>
      <c r="O61" s="45" t="s">
        <v>44</v>
      </c>
      <c r="P61" s="221" t="s">
        <v>1726</v>
      </c>
    </row>
    <row r="62" customHeight="1" spans="1:16">
      <c r="A62" s="45">
        <v>4</v>
      </c>
      <c r="B62" s="221" t="s">
        <v>2129</v>
      </c>
      <c r="C62" s="221"/>
      <c r="D62" s="45" t="s">
        <v>384</v>
      </c>
      <c r="E62" s="184">
        <v>1</v>
      </c>
      <c r="F62" s="222">
        <v>18</v>
      </c>
      <c r="G62" s="222">
        <v>18</v>
      </c>
      <c r="H62" s="169">
        <v>0</v>
      </c>
      <c r="I62" s="221" t="s">
        <v>44</v>
      </c>
      <c r="J62" s="221" t="s">
        <v>44</v>
      </c>
      <c r="K62" s="45" t="s">
        <v>44</v>
      </c>
      <c r="L62" s="184" t="s">
        <v>44</v>
      </c>
      <c r="M62" s="222" t="s">
        <v>44</v>
      </c>
      <c r="N62" s="222" t="s">
        <v>44</v>
      </c>
      <c r="O62" s="45" t="s">
        <v>44</v>
      </c>
      <c r="P62" s="221" t="s">
        <v>2130</v>
      </c>
    </row>
  </sheetData>
  <protectedRanges>
    <protectedRange sqref="B16 F16:G16" name="Range1_3_2_1_1_2"/>
    <protectedRange sqref="B16 F16:G16" name="Range1_3_2_2_2"/>
    <protectedRange sqref="G2" name="Range1"/>
    <protectedRange sqref="B16 F16:G16" name="Range1_3_2_1"/>
    <protectedRange sqref="B13 F13:G13" name="Range1_3_2_2_1"/>
    <protectedRange sqref="B13 F13:G13" name="Range1_3_2_1_1_1"/>
    <protectedRange sqref="B13 F13:G13" name="Range1_3_1"/>
    <protectedRange sqref="C22:E22" name="Range1_3_2"/>
    <protectedRange sqref="B28" name="Range1_3_4_1"/>
    <protectedRange sqref="B43" name="Range1_1_1_1"/>
    <protectedRange sqref="A45" name="Range1_5"/>
    <protectedRange sqref="B45" name="Range1_2_2_1"/>
    <protectedRange sqref="G50:K50" name="Range1_3_1_1"/>
    <protectedRange sqref="G53:K53 O53 M53" name="Range1_3_1_1_1"/>
    <protectedRange sqref="B57" name="Range1_2_1_1_1"/>
    <protectedRange sqref="B57" name="Range1_2_1_1_1_1"/>
  </protectedRanges>
  <mergeCells count="1">
    <mergeCell ref="A1:P1"/>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outlinePr summaryBelow="0" summaryRight="0"/>
  </sheetPr>
  <dimension ref="A1:AM478"/>
  <sheetViews>
    <sheetView zoomScale="90" zoomScaleNormal="90" workbookViewId="0">
      <pane ySplit="2" topLeftCell="A449" activePane="bottomLeft" state="frozen"/>
      <selection/>
      <selection pane="bottomLeft" activeCell="A420" sqref="A420"/>
    </sheetView>
  </sheetViews>
  <sheetFormatPr defaultColWidth="9" defaultRowHeight="40" customHeight="1"/>
  <cols>
    <col min="1" max="1" width="9.5" style="108" customWidth="1"/>
    <col min="2" max="2" width="23.3307692307692" style="83" customWidth="1"/>
    <col min="3" max="3" width="47.8307692307692" style="83" customWidth="1"/>
    <col min="4" max="6" width="11.6692307692308" style="83" customWidth="1"/>
    <col min="7" max="13" width="13.6692307692308" style="83" customWidth="1"/>
    <col min="14" max="14" width="15.6692307692308" style="83" customWidth="1"/>
    <col min="15" max="15" width="36.8307692307692" style="104"/>
    <col min="16" max="18" width="9" style="104"/>
    <col min="19" max="20" width="9.33076923076923" style="104" customWidth="1"/>
    <col min="21" max="33" width="9" style="104"/>
    <col min="34" max="39" width="9" style="106"/>
    <col min="40" max="16384" width="9" style="107"/>
  </cols>
  <sheetData>
    <row r="1" s="104" customFormat="1" customHeight="1" spans="1:14">
      <c r="A1" s="109" t="s">
        <v>2131</v>
      </c>
      <c r="B1" s="88"/>
      <c r="C1" s="88"/>
      <c r="D1" s="110"/>
      <c r="E1" s="110"/>
      <c r="F1" s="110"/>
      <c r="G1" s="110"/>
      <c r="H1" s="110"/>
      <c r="I1" s="110"/>
      <c r="J1" s="110"/>
      <c r="K1" s="110"/>
      <c r="L1" s="110"/>
      <c r="M1" s="110"/>
      <c r="N1" s="88"/>
    </row>
    <row r="2" s="104" customFormat="1" customHeight="1" spans="1:14">
      <c r="A2" s="111" t="s">
        <v>2</v>
      </c>
      <c r="B2" s="92" t="s">
        <v>52</v>
      </c>
      <c r="C2" s="92" t="s">
        <v>2132</v>
      </c>
      <c r="D2" s="92" t="s">
        <v>55</v>
      </c>
      <c r="E2" s="92" t="s">
        <v>56</v>
      </c>
      <c r="F2" s="92" t="s">
        <v>57</v>
      </c>
      <c r="G2" s="92" t="s">
        <v>58</v>
      </c>
      <c r="H2" s="92" t="s">
        <v>59</v>
      </c>
      <c r="I2" s="92" t="s">
        <v>60</v>
      </c>
      <c r="J2" s="92" t="s">
        <v>61</v>
      </c>
      <c r="K2" s="92" t="s">
        <v>60</v>
      </c>
      <c r="L2" s="92" t="s">
        <v>62</v>
      </c>
      <c r="M2" s="92" t="s">
        <v>60</v>
      </c>
      <c r="N2" s="92" t="s">
        <v>63</v>
      </c>
    </row>
    <row r="3" s="104" customFormat="1" customHeight="1" spans="1:14">
      <c r="A3" s="112"/>
      <c r="B3" s="113" t="s">
        <v>38</v>
      </c>
      <c r="C3" s="92"/>
      <c r="D3" s="92">
        <f>D4+D250+D420+D451</f>
        <v>95977.5563</v>
      </c>
      <c r="E3" s="92">
        <f>E4+E250+E420+E451</f>
        <v>60813.6347</v>
      </c>
      <c r="F3" s="92">
        <f>F4+F250+F420+F451</f>
        <v>9469.9787</v>
      </c>
      <c r="G3" s="92" t="s">
        <v>65</v>
      </c>
      <c r="H3" s="92"/>
      <c r="I3" s="92" t="s">
        <v>65</v>
      </c>
      <c r="J3" s="92"/>
      <c r="K3" s="92" t="s">
        <v>65</v>
      </c>
      <c r="L3" s="92"/>
      <c r="M3" s="92" t="s">
        <v>65</v>
      </c>
      <c r="N3" s="92"/>
    </row>
    <row r="4" s="104" customFormat="1" customHeight="1" spans="1:14">
      <c r="A4" s="112" t="s">
        <v>66</v>
      </c>
      <c r="B4" s="113" t="s">
        <v>39</v>
      </c>
      <c r="C4" s="92" t="s">
        <v>38</v>
      </c>
      <c r="D4" s="92">
        <f t="shared" ref="D4:F4" si="0">D5+D31++D87+D96+D103+D106+D120+D138+D154+D172+D180+D198+D207+D217+D223+D225+D227+D236+D238</f>
        <v>63569.808</v>
      </c>
      <c r="E4" s="92">
        <f t="shared" si="0"/>
        <v>43241.9447</v>
      </c>
      <c r="F4" s="92">
        <f t="shared" si="0"/>
        <v>6451.0587</v>
      </c>
      <c r="G4" s="92"/>
      <c r="H4" s="92">
        <f t="shared" ref="H4:L4" si="1">H5+H31++H87+H96+H103+H106+H120+H138+H154+H172+H180+H198+H207+H217+H223+H225+H227+H236+H238</f>
        <v>238.4387</v>
      </c>
      <c r="I4" s="92"/>
      <c r="J4" s="92">
        <f t="shared" si="1"/>
        <v>1910.35</v>
      </c>
      <c r="K4" s="92"/>
      <c r="L4" s="92">
        <f t="shared" si="1"/>
        <v>4302.27</v>
      </c>
      <c r="M4" s="92"/>
      <c r="N4" s="20"/>
    </row>
    <row r="5" s="104" customFormat="1" customHeight="1" spans="1:14">
      <c r="A5" s="114" t="s">
        <v>66</v>
      </c>
      <c r="B5" s="115" t="s">
        <v>2133</v>
      </c>
      <c r="C5" s="92"/>
      <c r="D5" s="92">
        <f t="shared" ref="D5:F5" si="2">D6+D15</f>
        <v>3471.76</v>
      </c>
      <c r="E5" s="92">
        <f t="shared" si="2"/>
        <v>2140.258</v>
      </c>
      <c r="F5" s="92">
        <f t="shared" si="2"/>
        <v>312.7</v>
      </c>
      <c r="G5" s="92"/>
      <c r="H5" s="92">
        <f t="shared" ref="H5:L5" si="3">H6+H15</f>
        <v>14.3</v>
      </c>
      <c r="I5" s="92"/>
      <c r="J5" s="92">
        <f t="shared" si="3"/>
        <v>5</v>
      </c>
      <c r="K5" s="92"/>
      <c r="L5" s="92">
        <f t="shared" si="3"/>
        <v>293.4</v>
      </c>
      <c r="M5" s="115"/>
      <c r="N5" s="115"/>
    </row>
    <row r="6" s="104" customFormat="1" customHeight="1" spans="1:14">
      <c r="A6" s="114" t="s">
        <v>665</v>
      </c>
      <c r="B6" s="115" t="s">
        <v>2134</v>
      </c>
      <c r="C6" s="92"/>
      <c r="D6" s="92">
        <f t="shared" ref="D6:F6" si="4">D7+D12</f>
        <v>1810</v>
      </c>
      <c r="E6" s="92">
        <f t="shared" si="4"/>
        <v>667</v>
      </c>
      <c r="F6" s="92">
        <f t="shared" si="4"/>
        <v>255</v>
      </c>
      <c r="G6" s="92"/>
      <c r="H6" s="92">
        <f t="shared" ref="H6:L6" si="5">H7+H12</f>
        <v>0</v>
      </c>
      <c r="I6" s="92"/>
      <c r="J6" s="92">
        <f t="shared" si="5"/>
        <v>0</v>
      </c>
      <c r="K6" s="92"/>
      <c r="L6" s="92">
        <f t="shared" si="5"/>
        <v>255</v>
      </c>
      <c r="M6" s="115"/>
      <c r="N6" s="115"/>
    </row>
    <row r="7" s="104" customFormat="1" customHeight="1" spans="1:14">
      <c r="A7" s="114"/>
      <c r="B7" s="115" t="s">
        <v>23</v>
      </c>
      <c r="C7" s="92"/>
      <c r="D7" s="92">
        <f t="shared" ref="D7:F7" si="6">SUM(D8:D11)</f>
        <v>1210</v>
      </c>
      <c r="E7" s="92">
        <f t="shared" si="6"/>
        <v>567</v>
      </c>
      <c r="F7" s="92">
        <f t="shared" si="6"/>
        <v>255</v>
      </c>
      <c r="G7" s="92"/>
      <c r="H7" s="92">
        <f t="shared" ref="H7:L7" si="7">SUM(H8:H11)</f>
        <v>0</v>
      </c>
      <c r="I7" s="92"/>
      <c r="J7" s="92">
        <f t="shared" si="7"/>
        <v>0</v>
      </c>
      <c r="K7" s="92"/>
      <c r="L7" s="92">
        <f t="shared" si="7"/>
        <v>255</v>
      </c>
      <c r="M7" s="115"/>
      <c r="N7" s="115"/>
    </row>
    <row r="8" s="104" customFormat="1" customHeight="1" spans="1:14">
      <c r="A8" s="116">
        <v>1</v>
      </c>
      <c r="B8" s="20" t="s">
        <v>2135</v>
      </c>
      <c r="C8" s="20" t="s">
        <v>2136</v>
      </c>
      <c r="D8" s="20">
        <v>150</v>
      </c>
      <c r="E8" s="20">
        <v>15</v>
      </c>
      <c r="F8" s="20">
        <f t="shared" ref="F8:F11" si="8">H8+J8+L8</f>
        <v>15</v>
      </c>
      <c r="G8" s="20" t="s">
        <v>209</v>
      </c>
      <c r="H8" s="20">
        <v>0</v>
      </c>
      <c r="I8" s="20" t="s">
        <v>44</v>
      </c>
      <c r="J8" s="20">
        <v>0</v>
      </c>
      <c r="K8" s="20" t="s">
        <v>44</v>
      </c>
      <c r="L8" s="20">
        <v>15</v>
      </c>
      <c r="M8" s="20" t="s">
        <v>1356</v>
      </c>
      <c r="N8" s="115"/>
    </row>
    <row r="9" s="104" customFormat="1" customHeight="1" spans="1:14">
      <c r="A9" s="116">
        <v>2</v>
      </c>
      <c r="B9" s="20" t="s">
        <v>2137</v>
      </c>
      <c r="C9" s="20" t="s">
        <v>2138</v>
      </c>
      <c r="D9" s="20">
        <v>820</v>
      </c>
      <c r="E9" s="20">
        <v>336</v>
      </c>
      <c r="F9" s="20">
        <f t="shared" si="8"/>
        <v>240</v>
      </c>
      <c r="G9" s="20" t="s">
        <v>209</v>
      </c>
      <c r="H9" s="20">
        <v>0</v>
      </c>
      <c r="I9" s="20" t="s">
        <v>44</v>
      </c>
      <c r="J9" s="20">
        <v>0</v>
      </c>
      <c r="K9" s="20" t="s">
        <v>44</v>
      </c>
      <c r="L9" s="20">
        <v>240</v>
      </c>
      <c r="M9" s="20" t="s">
        <v>364</v>
      </c>
      <c r="N9" s="115"/>
    </row>
    <row r="10" s="104" customFormat="1" customHeight="1" spans="1:14">
      <c r="A10" s="116">
        <v>3</v>
      </c>
      <c r="B10" s="20" t="s">
        <v>2139</v>
      </c>
      <c r="C10" s="20" t="s">
        <v>2140</v>
      </c>
      <c r="D10" s="20">
        <v>150</v>
      </c>
      <c r="E10" s="20">
        <v>135</v>
      </c>
      <c r="F10" s="20">
        <f t="shared" si="8"/>
        <v>0</v>
      </c>
      <c r="G10" s="20" t="s">
        <v>697</v>
      </c>
      <c r="H10" s="20">
        <v>0</v>
      </c>
      <c r="I10" s="20" t="s">
        <v>549</v>
      </c>
      <c r="J10" s="20">
        <v>0</v>
      </c>
      <c r="K10" s="20" t="s">
        <v>702</v>
      </c>
      <c r="L10" s="20">
        <v>0</v>
      </c>
      <c r="M10" s="20" t="s">
        <v>702</v>
      </c>
      <c r="N10" s="115"/>
    </row>
    <row r="11" s="104" customFormat="1" customHeight="1" spans="1:39">
      <c r="A11" s="116">
        <v>4</v>
      </c>
      <c r="B11" s="20" t="s">
        <v>2141</v>
      </c>
      <c r="C11" s="20" t="s">
        <v>2142</v>
      </c>
      <c r="D11" s="20">
        <v>90</v>
      </c>
      <c r="E11" s="20">
        <v>81</v>
      </c>
      <c r="F11" s="20">
        <f t="shared" si="8"/>
        <v>0</v>
      </c>
      <c r="G11" s="20" t="s">
        <v>697</v>
      </c>
      <c r="H11" s="20">
        <v>0</v>
      </c>
      <c r="I11" s="20" t="s">
        <v>549</v>
      </c>
      <c r="J11" s="20">
        <v>0</v>
      </c>
      <c r="K11" s="20" t="s">
        <v>702</v>
      </c>
      <c r="L11" s="20">
        <v>0</v>
      </c>
      <c r="M11" s="20" t="s">
        <v>702</v>
      </c>
      <c r="N11" s="115"/>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row>
    <row r="12" s="104" customFormat="1" customHeight="1" spans="1:39">
      <c r="A12" s="116"/>
      <c r="B12" s="115" t="s">
        <v>22</v>
      </c>
      <c r="C12" s="117"/>
      <c r="D12" s="92">
        <f t="shared" ref="D12:G12" si="9">SUM(D13:D14)</f>
        <v>600</v>
      </c>
      <c r="E12" s="92">
        <f t="shared" si="9"/>
        <v>100</v>
      </c>
      <c r="F12" s="92">
        <f t="shared" si="9"/>
        <v>0</v>
      </c>
      <c r="G12" s="92">
        <f t="shared" si="9"/>
        <v>0</v>
      </c>
      <c r="H12" s="92"/>
      <c r="I12" s="92">
        <f>SUM(I13:I14)</f>
        <v>0</v>
      </c>
      <c r="J12" s="92"/>
      <c r="K12" s="92">
        <f>SUM(K13:K14)</f>
        <v>0</v>
      </c>
      <c r="L12" s="115"/>
      <c r="M12" s="115"/>
      <c r="N12" s="115"/>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row>
    <row r="13" s="104" customFormat="1" customHeight="1" spans="1:39">
      <c r="A13" s="116">
        <v>1</v>
      </c>
      <c r="B13" s="20" t="s">
        <v>2143</v>
      </c>
      <c r="C13" s="20" t="s">
        <v>2144</v>
      </c>
      <c r="D13" s="20">
        <v>400</v>
      </c>
      <c r="E13" s="20">
        <v>0</v>
      </c>
      <c r="F13" s="20">
        <f t="shared" ref="F13:F27" si="10">H13+J13+L13</f>
        <v>0</v>
      </c>
      <c r="G13" s="20" t="s">
        <v>697</v>
      </c>
      <c r="H13" s="20">
        <v>0</v>
      </c>
      <c r="I13" s="20" t="s">
        <v>44</v>
      </c>
      <c r="J13" s="20">
        <v>0</v>
      </c>
      <c r="K13" s="20" t="s">
        <v>44</v>
      </c>
      <c r="L13" s="20">
        <v>0</v>
      </c>
      <c r="M13" s="20" t="s">
        <v>697</v>
      </c>
      <c r="N13" s="115"/>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row>
    <row r="14" s="104" customFormat="1" customHeight="1" spans="1:39">
      <c r="A14" s="118">
        <v>2</v>
      </c>
      <c r="B14" s="20" t="s">
        <v>2145</v>
      </c>
      <c r="C14" s="20" t="s">
        <v>2146</v>
      </c>
      <c r="D14" s="20">
        <v>200</v>
      </c>
      <c r="E14" s="20">
        <v>100</v>
      </c>
      <c r="F14" s="20">
        <f t="shared" si="10"/>
        <v>0</v>
      </c>
      <c r="G14" s="20" t="s">
        <v>697</v>
      </c>
      <c r="H14" s="20">
        <v>0</v>
      </c>
      <c r="I14" s="20" t="s">
        <v>44</v>
      </c>
      <c r="J14" s="20">
        <v>0</v>
      </c>
      <c r="K14" s="20" t="s">
        <v>44</v>
      </c>
      <c r="L14" s="20">
        <v>0</v>
      </c>
      <c r="M14" s="20" t="s">
        <v>697</v>
      </c>
      <c r="N14" s="115"/>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row>
    <row r="15" s="104" customFormat="1" customHeight="1" spans="1:39">
      <c r="A15" s="114" t="s">
        <v>699</v>
      </c>
      <c r="B15" s="115" t="s">
        <v>19</v>
      </c>
      <c r="C15" s="92"/>
      <c r="D15" s="92">
        <f t="shared" ref="D15:F15" si="11">D16+D28</f>
        <v>1661.76</v>
      </c>
      <c r="E15" s="92">
        <f t="shared" si="11"/>
        <v>1473.258</v>
      </c>
      <c r="F15" s="92">
        <f t="shared" si="11"/>
        <v>57.7</v>
      </c>
      <c r="G15" s="92"/>
      <c r="H15" s="92">
        <f t="shared" ref="H15:L15" si="12">H16+H28</f>
        <v>14.3</v>
      </c>
      <c r="I15" s="92"/>
      <c r="J15" s="92">
        <f t="shared" si="12"/>
        <v>5</v>
      </c>
      <c r="K15" s="92"/>
      <c r="L15" s="92">
        <f t="shared" si="12"/>
        <v>38.4</v>
      </c>
      <c r="M15" s="115"/>
      <c r="N15" s="115"/>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row>
    <row r="16" s="104" customFormat="1" customHeight="1" spans="1:39">
      <c r="A16" s="114"/>
      <c r="B16" s="115" t="s">
        <v>23</v>
      </c>
      <c r="C16" s="92"/>
      <c r="D16" s="92">
        <f t="shared" ref="D16:F16" si="13">SUM(D17:D27)</f>
        <v>1163.76</v>
      </c>
      <c r="E16" s="92">
        <f t="shared" si="13"/>
        <v>975.258</v>
      </c>
      <c r="F16" s="92">
        <f t="shared" si="13"/>
        <v>57.7</v>
      </c>
      <c r="G16" s="92"/>
      <c r="H16" s="92">
        <f t="shared" ref="H16:L16" si="14">SUM(H17:H27)</f>
        <v>14.3</v>
      </c>
      <c r="I16" s="92"/>
      <c r="J16" s="92">
        <f t="shared" si="14"/>
        <v>5</v>
      </c>
      <c r="K16" s="92"/>
      <c r="L16" s="92">
        <f t="shared" si="14"/>
        <v>38.4</v>
      </c>
      <c r="M16" s="115"/>
      <c r="N16" s="115"/>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row>
    <row r="17" s="104" customFormat="1" customHeight="1" spans="1:39">
      <c r="A17" s="116">
        <v>1</v>
      </c>
      <c r="B17" s="20" t="s">
        <v>2147</v>
      </c>
      <c r="C17" s="20" t="s">
        <v>2148</v>
      </c>
      <c r="D17" s="117">
        <v>275</v>
      </c>
      <c r="E17" s="117">
        <v>247.5</v>
      </c>
      <c r="F17" s="117">
        <f t="shared" si="10"/>
        <v>0</v>
      </c>
      <c r="G17" s="117"/>
      <c r="H17" s="117">
        <v>0</v>
      </c>
      <c r="I17" s="117" t="s">
        <v>44</v>
      </c>
      <c r="J17" s="117">
        <v>0</v>
      </c>
      <c r="K17" s="117" t="s">
        <v>44</v>
      </c>
      <c r="L17" s="117">
        <v>0</v>
      </c>
      <c r="M17" s="117" t="s">
        <v>44</v>
      </c>
      <c r="N17" s="117" t="s">
        <v>74</v>
      </c>
      <c r="O17" s="83"/>
      <c r="P17" s="83"/>
      <c r="Q17" s="83"/>
      <c r="R17" s="83"/>
      <c r="S17" s="83"/>
      <c r="T17" s="83"/>
      <c r="U17" s="83"/>
      <c r="V17" s="83"/>
      <c r="W17" s="83"/>
      <c r="X17" s="83"/>
      <c r="Y17" s="83"/>
      <c r="Z17" s="83"/>
      <c r="AA17" s="83"/>
      <c r="AB17" s="83"/>
      <c r="AC17" s="83"/>
      <c r="AD17" s="83"/>
      <c r="AE17" s="83"/>
      <c r="AF17" s="83"/>
      <c r="AG17" s="83"/>
      <c r="AH17" s="83"/>
      <c r="AI17" s="83"/>
      <c r="AJ17" s="83"/>
      <c r="AK17" s="83"/>
      <c r="AL17" s="83"/>
      <c r="AM17" s="83"/>
    </row>
    <row r="18" s="104" customFormat="1" customHeight="1" spans="1:39">
      <c r="A18" s="116">
        <v>2</v>
      </c>
      <c r="B18" s="20" t="s">
        <v>2149</v>
      </c>
      <c r="C18" s="20" t="s">
        <v>2150</v>
      </c>
      <c r="D18" s="20">
        <v>23.78</v>
      </c>
      <c r="E18" s="117">
        <v>23.778</v>
      </c>
      <c r="F18" s="117">
        <f t="shared" si="10"/>
        <v>14.3</v>
      </c>
      <c r="G18" s="117" t="s">
        <v>2151</v>
      </c>
      <c r="H18" s="117">
        <v>14.3</v>
      </c>
      <c r="I18" s="117" t="s">
        <v>2151</v>
      </c>
      <c r="J18" s="117">
        <v>0</v>
      </c>
      <c r="K18" s="117" t="s">
        <v>702</v>
      </c>
      <c r="L18" s="117">
        <v>0</v>
      </c>
      <c r="M18" s="117" t="s">
        <v>702</v>
      </c>
      <c r="N18" s="117" t="s">
        <v>74</v>
      </c>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row>
    <row r="19" s="104" customFormat="1" customHeight="1" spans="1:39">
      <c r="A19" s="116">
        <v>3</v>
      </c>
      <c r="B19" s="20" t="s">
        <v>2152</v>
      </c>
      <c r="C19" s="20" t="s">
        <v>2152</v>
      </c>
      <c r="D19" s="20">
        <v>63.98</v>
      </c>
      <c r="E19" s="117">
        <v>63.98</v>
      </c>
      <c r="F19" s="117">
        <f t="shared" si="10"/>
        <v>38.4</v>
      </c>
      <c r="G19" s="117" t="s">
        <v>2153</v>
      </c>
      <c r="H19" s="117">
        <v>0</v>
      </c>
      <c r="I19" s="117" t="s">
        <v>702</v>
      </c>
      <c r="J19" s="117">
        <v>0</v>
      </c>
      <c r="K19" s="117" t="s">
        <v>702</v>
      </c>
      <c r="L19" s="117">
        <v>38.4</v>
      </c>
      <c r="M19" s="117" t="s">
        <v>2154</v>
      </c>
      <c r="N19" s="117" t="s">
        <v>74</v>
      </c>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row>
    <row r="20" s="104" customFormat="1" customHeight="1" spans="1:39">
      <c r="A20" s="116">
        <v>4</v>
      </c>
      <c r="B20" s="20" t="s">
        <v>2155</v>
      </c>
      <c r="C20" s="20" t="s">
        <v>2155</v>
      </c>
      <c r="D20" s="20">
        <v>125</v>
      </c>
      <c r="E20" s="117">
        <v>75</v>
      </c>
      <c r="F20" s="117">
        <f t="shared" si="10"/>
        <v>0</v>
      </c>
      <c r="G20" s="117" t="s">
        <v>2156</v>
      </c>
      <c r="H20" s="117">
        <v>0</v>
      </c>
      <c r="I20" s="117" t="s">
        <v>44</v>
      </c>
      <c r="J20" s="117">
        <v>0</v>
      </c>
      <c r="K20" s="117" t="s">
        <v>44</v>
      </c>
      <c r="L20" s="117">
        <v>0</v>
      </c>
      <c r="M20" s="117" t="s">
        <v>44</v>
      </c>
      <c r="N20" s="117" t="s">
        <v>74</v>
      </c>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row>
    <row r="21" s="104" customFormat="1" customHeight="1" spans="1:39">
      <c r="A21" s="116">
        <v>5</v>
      </c>
      <c r="B21" s="20" t="s">
        <v>2157</v>
      </c>
      <c r="C21" s="20" t="s">
        <v>2157</v>
      </c>
      <c r="D21" s="20">
        <v>10</v>
      </c>
      <c r="E21" s="117">
        <v>10</v>
      </c>
      <c r="F21" s="117">
        <f t="shared" si="10"/>
        <v>0</v>
      </c>
      <c r="G21" s="117" t="s">
        <v>697</v>
      </c>
      <c r="H21" s="117">
        <v>0</v>
      </c>
      <c r="I21" s="117" t="s">
        <v>549</v>
      </c>
      <c r="J21" s="117">
        <v>0</v>
      </c>
      <c r="K21" s="117" t="s">
        <v>702</v>
      </c>
      <c r="L21" s="117">
        <v>0</v>
      </c>
      <c r="M21" s="117" t="s">
        <v>702</v>
      </c>
      <c r="N21" s="117" t="s">
        <v>74</v>
      </c>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row>
    <row r="22" s="104" customFormat="1" customHeight="1" spans="1:39">
      <c r="A22" s="116">
        <v>6</v>
      </c>
      <c r="B22" s="20" t="s">
        <v>2158</v>
      </c>
      <c r="C22" s="20" t="s">
        <v>2158</v>
      </c>
      <c r="D22" s="20">
        <v>25</v>
      </c>
      <c r="E22" s="117">
        <v>15</v>
      </c>
      <c r="F22" s="117">
        <f t="shared" si="10"/>
        <v>0</v>
      </c>
      <c r="G22" s="117" t="s">
        <v>697</v>
      </c>
      <c r="H22" s="117">
        <v>0</v>
      </c>
      <c r="I22" s="117" t="s">
        <v>549</v>
      </c>
      <c r="J22" s="117">
        <v>0</v>
      </c>
      <c r="K22" s="117" t="s">
        <v>702</v>
      </c>
      <c r="L22" s="117">
        <v>0</v>
      </c>
      <c r="M22" s="117" t="s">
        <v>702</v>
      </c>
      <c r="N22" s="117" t="s">
        <v>74</v>
      </c>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row>
    <row r="23" s="104" customFormat="1" customHeight="1" spans="1:39">
      <c r="A23" s="116">
        <v>7</v>
      </c>
      <c r="B23" s="20" t="s">
        <v>2159</v>
      </c>
      <c r="C23" s="20" t="s">
        <v>2159</v>
      </c>
      <c r="D23" s="20">
        <v>215</v>
      </c>
      <c r="E23" s="117">
        <v>129</v>
      </c>
      <c r="F23" s="117">
        <f t="shared" si="10"/>
        <v>0</v>
      </c>
      <c r="G23" s="117" t="s">
        <v>2156</v>
      </c>
      <c r="H23" s="117">
        <v>0</v>
      </c>
      <c r="I23" s="117" t="s">
        <v>44</v>
      </c>
      <c r="J23" s="117">
        <v>0</v>
      </c>
      <c r="K23" s="117" t="s">
        <v>44</v>
      </c>
      <c r="L23" s="117">
        <v>0</v>
      </c>
      <c r="M23" s="117" t="s">
        <v>44</v>
      </c>
      <c r="N23" s="117" t="s">
        <v>74</v>
      </c>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row>
    <row r="24" s="104" customFormat="1" customHeight="1" spans="1:39">
      <c r="A24" s="116">
        <v>8</v>
      </c>
      <c r="B24" s="20" t="s">
        <v>2160</v>
      </c>
      <c r="C24" s="20" t="s">
        <v>2160</v>
      </c>
      <c r="D24" s="20">
        <v>350</v>
      </c>
      <c r="E24" s="117">
        <v>350</v>
      </c>
      <c r="F24" s="117">
        <f t="shared" si="10"/>
        <v>0</v>
      </c>
      <c r="G24" s="117" t="s">
        <v>702</v>
      </c>
      <c r="H24" s="117">
        <v>0</v>
      </c>
      <c r="I24" s="117" t="s">
        <v>44</v>
      </c>
      <c r="J24" s="117">
        <v>0</v>
      </c>
      <c r="K24" s="117" t="s">
        <v>44</v>
      </c>
      <c r="L24" s="117">
        <v>0</v>
      </c>
      <c r="M24" s="117" t="s">
        <v>44</v>
      </c>
      <c r="N24" s="117" t="s">
        <v>74</v>
      </c>
      <c r="AH24" s="106"/>
      <c r="AI24" s="106"/>
      <c r="AJ24" s="106"/>
      <c r="AK24" s="106"/>
      <c r="AL24" s="106"/>
      <c r="AM24" s="106"/>
    </row>
    <row r="25" s="104" customFormat="1" customHeight="1" spans="1:39">
      <c r="A25" s="116">
        <v>9</v>
      </c>
      <c r="B25" s="20" t="s">
        <v>2161</v>
      </c>
      <c r="C25" s="20" t="s">
        <v>2161</v>
      </c>
      <c r="D25" s="20">
        <v>20</v>
      </c>
      <c r="E25" s="20">
        <v>20</v>
      </c>
      <c r="F25" s="117">
        <f t="shared" si="10"/>
        <v>0</v>
      </c>
      <c r="G25" s="117" t="s">
        <v>702</v>
      </c>
      <c r="H25" s="117">
        <v>0</v>
      </c>
      <c r="I25" s="117" t="s">
        <v>44</v>
      </c>
      <c r="J25" s="117">
        <v>0</v>
      </c>
      <c r="K25" s="117" t="s">
        <v>44</v>
      </c>
      <c r="L25" s="117">
        <v>0</v>
      </c>
      <c r="M25" s="117" t="s">
        <v>44</v>
      </c>
      <c r="N25" s="117" t="s">
        <v>2162</v>
      </c>
      <c r="AH25" s="106"/>
      <c r="AI25" s="106"/>
      <c r="AJ25" s="106"/>
      <c r="AK25" s="106"/>
      <c r="AL25" s="106"/>
      <c r="AM25" s="106"/>
    </row>
    <row r="26" s="104" customFormat="1" customHeight="1" spans="1:39">
      <c r="A26" s="116">
        <v>10</v>
      </c>
      <c r="B26" s="20" t="s">
        <v>2161</v>
      </c>
      <c r="C26" s="20" t="s">
        <v>2161</v>
      </c>
      <c r="D26" s="20">
        <v>16</v>
      </c>
      <c r="E26" s="20">
        <v>5</v>
      </c>
      <c r="F26" s="117">
        <f t="shared" si="10"/>
        <v>5</v>
      </c>
      <c r="G26" s="117" t="s">
        <v>653</v>
      </c>
      <c r="H26" s="117">
        <v>0</v>
      </c>
      <c r="I26" s="117" t="s">
        <v>44</v>
      </c>
      <c r="J26" s="117">
        <v>5</v>
      </c>
      <c r="K26" s="117" t="s">
        <v>653</v>
      </c>
      <c r="L26" s="117">
        <v>0</v>
      </c>
      <c r="M26" s="117" t="s">
        <v>44</v>
      </c>
      <c r="N26" s="117" t="s">
        <v>2163</v>
      </c>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row>
    <row r="27" s="104" customFormat="1" customHeight="1" spans="1:39">
      <c r="A27" s="116">
        <v>11</v>
      </c>
      <c r="B27" s="20" t="s">
        <v>2164</v>
      </c>
      <c r="C27" s="20" t="s">
        <v>2164</v>
      </c>
      <c r="D27" s="20">
        <v>40</v>
      </c>
      <c r="E27" s="20">
        <v>36</v>
      </c>
      <c r="F27" s="117">
        <f t="shared" si="10"/>
        <v>0</v>
      </c>
      <c r="G27" s="117" t="s">
        <v>702</v>
      </c>
      <c r="H27" s="117">
        <v>0</v>
      </c>
      <c r="I27" s="117" t="s">
        <v>44</v>
      </c>
      <c r="J27" s="117">
        <v>0</v>
      </c>
      <c r="K27" s="117" t="s">
        <v>44</v>
      </c>
      <c r="L27" s="117">
        <v>0</v>
      </c>
      <c r="M27" s="117" t="s">
        <v>44</v>
      </c>
      <c r="N27" s="115"/>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row>
    <row r="28" s="104" customFormat="1" customHeight="1" spans="1:39">
      <c r="A28" s="114"/>
      <c r="B28" s="115" t="s">
        <v>22</v>
      </c>
      <c r="C28" s="92"/>
      <c r="D28" s="92">
        <f t="shared" ref="D28:F28" si="15">SUM(D29:D30)</f>
        <v>498</v>
      </c>
      <c r="E28" s="92">
        <f t="shared" si="15"/>
        <v>498</v>
      </c>
      <c r="F28" s="92">
        <f t="shared" si="15"/>
        <v>0</v>
      </c>
      <c r="G28" s="92"/>
      <c r="H28" s="92">
        <f t="shared" ref="H28:L28" si="16">SUM(H29:H30)</f>
        <v>0</v>
      </c>
      <c r="I28" s="92"/>
      <c r="J28" s="92">
        <f t="shared" si="16"/>
        <v>0</v>
      </c>
      <c r="K28" s="92"/>
      <c r="L28" s="92">
        <f t="shared" si="16"/>
        <v>0</v>
      </c>
      <c r="M28" s="92"/>
      <c r="N28" s="115"/>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row>
    <row r="29" s="104" customFormat="1" customHeight="1" spans="1:39">
      <c r="A29" s="116">
        <v>1</v>
      </c>
      <c r="B29" s="20" t="s">
        <v>2165</v>
      </c>
      <c r="C29" s="20" t="s">
        <v>2166</v>
      </c>
      <c r="D29" s="20">
        <v>11</v>
      </c>
      <c r="E29" s="20">
        <v>11</v>
      </c>
      <c r="F29" s="117">
        <v>0</v>
      </c>
      <c r="G29" s="119"/>
      <c r="H29" s="117">
        <v>0</v>
      </c>
      <c r="I29" s="117" t="s">
        <v>44</v>
      </c>
      <c r="J29" s="117">
        <v>0</v>
      </c>
      <c r="K29" s="117" t="s">
        <v>44</v>
      </c>
      <c r="L29" s="117">
        <v>0</v>
      </c>
      <c r="M29" s="115"/>
      <c r="N29" s="20" t="s">
        <v>2167</v>
      </c>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row>
    <row r="30" s="104" customFormat="1" customHeight="1" spans="1:39">
      <c r="A30" s="116">
        <v>2</v>
      </c>
      <c r="B30" s="20" t="s">
        <v>2168</v>
      </c>
      <c r="C30" s="20" t="s">
        <v>2169</v>
      </c>
      <c r="D30" s="20">
        <v>487</v>
      </c>
      <c r="E30" s="20">
        <v>487</v>
      </c>
      <c r="F30" s="117">
        <v>0</v>
      </c>
      <c r="G30" s="119"/>
      <c r="H30" s="117">
        <v>0</v>
      </c>
      <c r="I30" s="117" t="s">
        <v>44</v>
      </c>
      <c r="J30" s="117">
        <v>0</v>
      </c>
      <c r="K30" s="117" t="s">
        <v>44</v>
      </c>
      <c r="L30" s="117">
        <v>0</v>
      </c>
      <c r="M30" s="115"/>
      <c r="N30" s="20" t="s">
        <v>2167</v>
      </c>
      <c r="O30" s="83"/>
      <c r="P30" s="83"/>
      <c r="Q30" s="83"/>
      <c r="R30" s="83"/>
      <c r="S30" s="83"/>
      <c r="T30" s="83"/>
      <c r="U30" s="83"/>
      <c r="V30" s="83"/>
      <c r="W30" s="83"/>
      <c r="X30" s="83"/>
      <c r="Y30" s="83"/>
      <c r="Z30" s="83"/>
      <c r="AA30" s="83"/>
      <c r="AB30" s="83"/>
      <c r="AC30" s="83"/>
      <c r="AD30" s="83"/>
      <c r="AE30" s="83"/>
      <c r="AF30" s="83"/>
      <c r="AG30" s="83"/>
      <c r="AH30" s="83"/>
      <c r="AI30" s="83"/>
      <c r="AJ30" s="83"/>
      <c r="AK30" s="83"/>
      <c r="AL30" s="83"/>
      <c r="AM30" s="83"/>
    </row>
    <row r="31" s="104" customFormat="1" customHeight="1" spans="1:39">
      <c r="A31" s="114" t="s">
        <v>722</v>
      </c>
      <c r="B31" s="115" t="s">
        <v>2170</v>
      </c>
      <c r="C31" s="117"/>
      <c r="D31" s="92">
        <f t="shared" ref="D31:F31" si="17">D32+D38+D70</f>
        <v>16505.73</v>
      </c>
      <c r="E31" s="92">
        <f t="shared" si="17"/>
        <v>7914.274</v>
      </c>
      <c r="F31" s="92">
        <f t="shared" si="17"/>
        <v>1589.4</v>
      </c>
      <c r="G31" s="92"/>
      <c r="H31" s="92">
        <f t="shared" ref="H31:L31" si="18">H32+H38+H70</f>
        <v>0</v>
      </c>
      <c r="I31" s="92"/>
      <c r="J31" s="92">
        <f t="shared" si="18"/>
        <v>325</v>
      </c>
      <c r="K31" s="92"/>
      <c r="L31" s="92">
        <f t="shared" si="18"/>
        <v>1264.4</v>
      </c>
      <c r="M31" s="115"/>
      <c r="N31" s="115"/>
      <c r="O31" s="83"/>
      <c r="P31" s="83"/>
      <c r="Q31" s="83"/>
      <c r="R31" s="83"/>
      <c r="S31" s="83"/>
      <c r="T31" s="83"/>
      <c r="U31" s="83"/>
      <c r="V31" s="83"/>
      <c r="W31" s="83"/>
      <c r="X31" s="83"/>
      <c r="Y31" s="83"/>
      <c r="Z31" s="83"/>
      <c r="AA31" s="83"/>
      <c r="AB31" s="83"/>
      <c r="AC31" s="83"/>
      <c r="AD31" s="83"/>
      <c r="AE31" s="83"/>
      <c r="AF31" s="83"/>
      <c r="AG31" s="83"/>
      <c r="AH31" s="83"/>
      <c r="AI31" s="83"/>
      <c r="AJ31" s="83"/>
      <c r="AK31" s="83"/>
      <c r="AL31" s="83"/>
      <c r="AM31" s="83"/>
    </row>
    <row r="32" s="104" customFormat="1" customHeight="1" spans="1:39">
      <c r="A32" s="114" t="s">
        <v>67</v>
      </c>
      <c r="B32" s="115" t="s">
        <v>2112</v>
      </c>
      <c r="C32" s="117"/>
      <c r="D32" s="92">
        <f t="shared" ref="D32:F32" si="19">D33+D36</f>
        <v>8390</v>
      </c>
      <c r="E32" s="92">
        <f t="shared" si="19"/>
        <v>2360</v>
      </c>
      <c r="F32" s="92">
        <f t="shared" si="19"/>
        <v>360</v>
      </c>
      <c r="G32" s="92"/>
      <c r="H32" s="92">
        <f t="shared" ref="H32:L32" si="20">H33+H36</f>
        <v>0</v>
      </c>
      <c r="I32" s="92"/>
      <c r="J32" s="92">
        <f t="shared" si="20"/>
        <v>0</v>
      </c>
      <c r="K32" s="92"/>
      <c r="L32" s="92">
        <f t="shared" si="20"/>
        <v>360</v>
      </c>
      <c r="M32" s="115"/>
      <c r="N32" s="115"/>
      <c r="O32" s="83"/>
      <c r="P32" s="83"/>
      <c r="Q32" s="83"/>
      <c r="R32" s="83"/>
      <c r="S32" s="83"/>
      <c r="T32" s="83"/>
      <c r="U32" s="83"/>
      <c r="V32" s="83"/>
      <c r="W32" s="83"/>
      <c r="X32" s="83"/>
      <c r="Y32" s="83"/>
      <c r="Z32" s="83"/>
      <c r="AA32" s="83"/>
      <c r="AB32" s="83"/>
      <c r="AC32" s="83"/>
      <c r="AD32" s="83"/>
      <c r="AE32" s="83"/>
      <c r="AF32" s="83"/>
      <c r="AG32" s="83"/>
      <c r="AH32" s="83"/>
      <c r="AI32" s="83"/>
      <c r="AJ32" s="83"/>
      <c r="AK32" s="83"/>
      <c r="AL32" s="83"/>
      <c r="AM32" s="83"/>
    </row>
    <row r="33" s="104" customFormat="1" customHeight="1" spans="1:39">
      <c r="A33" s="114"/>
      <c r="B33" s="115" t="s">
        <v>23</v>
      </c>
      <c r="C33" s="117"/>
      <c r="D33" s="92">
        <f t="shared" ref="D33:F33" si="21">D34+D35</f>
        <v>3590</v>
      </c>
      <c r="E33" s="92">
        <f t="shared" si="21"/>
        <v>1160</v>
      </c>
      <c r="F33" s="92">
        <f t="shared" si="21"/>
        <v>360</v>
      </c>
      <c r="G33" s="92"/>
      <c r="H33" s="92">
        <f t="shared" ref="H33:L33" si="22">H34+H35</f>
        <v>0</v>
      </c>
      <c r="I33" s="92"/>
      <c r="J33" s="92">
        <f t="shared" si="22"/>
        <v>0</v>
      </c>
      <c r="K33" s="92"/>
      <c r="L33" s="92">
        <f t="shared" si="22"/>
        <v>360</v>
      </c>
      <c r="M33" s="115"/>
      <c r="N33" s="115"/>
      <c r="O33" s="83"/>
      <c r="P33" s="83"/>
      <c r="Q33" s="83"/>
      <c r="R33" s="83"/>
      <c r="S33" s="83"/>
      <c r="T33" s="83"/>
      <c r="U33" s="83"/>
      <c r="V33" s="83"/>
      <c r="W33" s="83"/>
      <c r="X33" s="83"/>
      <c r="Y33" s="83"/>
      <c r="Z33" s="83"/>
      <c r="AA33" s="83"/>
      <c r="AB33" s="83"/>
      <c r="AC33" s="83"/>
      <c r="AD33" s="83"/>
      <c r="AE33" s="83"/>
      <c r="AF33" s="83"/>
      <c r="AG33" s="83"/>
      <c r="AH33" s="83"/>
      <c r="AI33" s="83"/>
      <c r="AJ33" s="83"/>
      <c r="AK33" s="83"/>
      <c r="AL33" s="83"/>
      <c r="AM33" s="83"/>
    </row>
    <row r="34" s="104" customFormat="1" ht="55" customHeight="1" spans="1:39">
      <c r="A34" s="116">
        <v>1</v>
      </c>
      <c r="B34" s="20" t="s">
        <v>2171</v>
      </c>
      <c r="C34" s="20" t="s">
        <v>2172</v>
      </c>
      <c r="D34" s="20">
        <v>3000</v>
      </c>
      <c r="E34" s="117">
        <v>800</v>
      </c>
      <c r="F34" s="117">
        <f>H34+J34+L34</f>
        <v>0</v>
      </c>
      <c r="G34" s="117"/>
      <c r="H34" s="117">
        <v>0</v>
      </c>
      <c r="I34" s="117" t="s">
        <v>44</v>
      </c>
      <c r="J34" s="117">
        <v>0</v>
      </c>
      <c r="K34" s="117" t="s">
        <v>44</v>
      </c>
      <c r="L34" s="117">
        <v>0</v>
      </c>
      <c r="M34" s="117" t="s">
        <v>44</v>
      </c>
      <c r="N34" s="20" t="s">
        <v>74</v>
      </c>
      <c r="O34" s="83"/>
      <c r="P34" s="83"/>
      <c r="Q34" s="83"/>
      <c r="R34" s="83"/>
      <c r="S34" s="83"/>
      <c r="T34" s="83"/>
      <c r="U34" s="83"/>
      <c r="V34" s="83"/>
      <c r="W34" s="83"/>
      <c r="X34" s="83"/>
      <c r="Y34" s="83"/>
      <c r="Z34" s="83"/>
      <c r="AA34" s="83"/>
      <c r="AB34" s="83"/>
      <c r="AC34" s="83"/>
      <c r="AD34" s="83"/>
      <c r="AE34" s="83"/>
      <c r="AF34" s="83"/>
      <c r="AG34" s="83"/>
      <c r="AH34" s="83"/>
      <c r="AI34" s="83"/>
      <c r="AJ34" s="83"/>
      <c r="AK34" s="83"/>
      <c r="AL34" s="83"/>
      <c r="AM34" s="83"/>
    </row>
    <row r="35" s="104" customFormat="1" customHeight="1" spans="1:39">
      <c r="A35" s="116">
        <v>2</v>
      </c>
      <c r="B35" s="20" t="s">
        <v>2173</v>
      </c>
      <c r="C35" s="20"/>
      <c r="D35" s="20">
        <v>590</v>
      </c>
      <c r="E35" s="117">
        <v>360</v>
      </c>
      <c r="F35" s="117">
        <f>H35+J35+L35</f>
        <v>360</v>
      </c>
      <c r="G35" s="117" t="s">
        <v>275</v>
      </c>
      <c r="H35" s="117">
        <v>0</v>
      </c>
      <c r="I35" s="117" t="s">
        <v>44</v>
      </c>
      <c r="J35" s="117">
        <v>0</v>
      </c>
      <c r="K35" s="117" t="s">
        <v>44</v>
      </c>
      <c r="L35" s="117">
        <v>360</v>
      </c>
      <c r="M35" s="117" t="s">
        <v>275</v>
      </c>
      <c r="N35" s="20" t="s">
        <v>74</v>
      </c>
      <c r="O35" s="83"/>
      <c r="P35" s="83"/>
      <c r="Q35" s="83"/>
      <c r="R35" s="83"/>
      <c r="S35" s="83"/>
      <c r="T35" s="83"/>
      <c r="U35" s="83"/>
      <c r="V35" s="83"/>
      <c r="W35" s="83"/>
      <c r="X35" s="83"/>
      <c r="Y35" s="83"/>
      <c r="Z35" s="83"/>
      <c r="AA35" s="83"/>
      <c r="AB35" s="83"/>
      <c r="AC35" s="83"/>
      <c r="AD35" s="83"/>
      <c r="AE35" s="83"/>
      <c r="AF35" s="83"/>
      <c r="AG35" s="83"/>
      <c r="AH35" s="83"/>
      <c r="AI35" s="83"/>
      <c r="AJ35" s="83"/>
      <c r="AK35" s="83"/>
      <c r="AL35" s="83"/>
      <c r="AM35" s="83"/>
    </row>
    <row r="36" s="104" customFormat="1" customHeight="1" spans="1:39">
      <c r="A36" s="116"/>
      <c r="B36" s="115" t="s">
        <v>22</v>
      </c>
      <c r="C36" s="20"/>
      <c r="D36" s="20">
        <f t="shared" ref="D36:F36" si="23">D37</f>
        <v>4800</v>
      </c>
      <c r="E36" s="20">
        <f t="shared" si="23"/>
        <v>1200</v>
      </c>
      <c r="F36" s="20">
        <f t="shared" si="23"/>
        <v>0</v>
      </c>
      <c r="G36" s="20"/>
      <c r="H36" s="20">
        <f t="shared" ref="H36:L36" si="24">H37</f>
        <v>0</v>
      </c>
      <c r="I36" s="20"/>
      <c r="J36" s="20">
        <f t="shared" si="24"/>
        <v>0</v>
      </c>
      <c r="K36" s="20"/>
      <c r="L36" s="20">
        <f t="shared" si="24"/>
        <v>0</v>
      </c>
      <c r="M36" s="20"/>
      <c r="N36" s="20"/>
      <c r="O36" s="83"/>
      <c r="P36" s="83"/>
      <c r="Q36" s="83"/>
      <c r="R36" s="83"/>
      <c r="S36" s="83"/>
      <c r="T36" s="83"/>
      <c r="U36" s="83"/>
      <c r="V36" s="83"/>
      <c r="W36" s="83"/>
      <c r="X36" s="83"/>
      <c r="Y36" s="83"/>
      <c r="Z36" s="83"/>
      <c r="AA36" s="83"/>
      <c r="AB36" s="83"/>
      <c r="AC36" s="83"/>
      <c r="AD36" s="83"/>
      <c r="AE36" s="83"/>
      <c r="AF36" s="83"/>
      <c r="AG36" s="83"/>
      <c r="AH36" s="83"/>
      <c r="AI36" s="83"/>
      <c r="AJ36" s="83"/>
      <c r="AK36" s="83"/>
      <c r="AL36" s="83"/>
      <c r="AM36" s="83"/>
    </row>
    <row r="37" s="104" customFormat="1" customHeight="1" spans="1:39">
      <c r="A37" s="116">
        <v>1</v>
      </c>
      <c r="B37" s="20" t="s">
        <v>2174</v>
      </c>
      <c r="C37" s="20" t="s">
        <v>2175</v>
      </c>
      <c r="D37" s="20">
        <v>4800</v>
      </c>
      <c r="E37" s="117">
        <v>1200</v>
      </c>
      <c r="F37" s="117">
        <v>0</v>
      </c>
      <c r="G37" s="117"/>
      <c r="H37" s="117">
        <v>0</v>
      </c>
      <c r="I37" s="117" t="s">
        <v>44</v>
      </c>
      <c r="J37" s="117">
        <v>0</v>
      </c>
      <c r="K37" s="117" t="s">
        <v>44</v>
      </c>
      <c r="L37" s="117">
        <v>0</v>
      </c>
      <c r="M37" s="117" t="s">
        <v>44</v>
      </c>
      <c r="N37" s="20" t="s">
        <v>2176</v>
      </c>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row>
    <row r="38" s="104" customFormat="1" customHeight="1" spans="1:39">
      <c r="A38" s="114" t="s">
        <v>665</v>
      </c>
      <c r="B38" s="115" t="s">
        <v>2134</v>
      </c>
      <c r="C38" s="117"/>
      <c r="D38" s="92">
        <f t="shared" ref="D38:F38" si="25">D68+D39</f>
        <v>2526.3</v>
      </c>
      <c r="E38" s="92">
        <f t="shared" si="25"/>
        <v>1428.5</v>
      </c>
      <c r="F38" s="92">
        <f t="shared" si="25"/>
        <v>300</v>
      </c>
      <c r="G38" s="92"/>
      <c r="H38" s="92">
        <f t="shared" ref="H38:L38" si="26">H68+H39</f>
        <v>0</v>
      </c>
      <c r="I38" s="92"/>
      <c r="J38" s="92">
        <f t="shared" si="26"/>
        <v>300</v>
      </c>
      <c r="K38" s="92"/>
      <c r="L38" s="92">
        <f t="shared" si="26"/>
        <v>0</v>
      </c>
      <c r="M38" s="92"/>
      <c r="N38" s="115"/>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row>
    <row r="39" s="104" customFormat="1" customHeight="1" spans="1:39">
      <c r="A39" s="114"/>
      <c r="B39" s="115" t="s">
        <v>23</v>
      </c>
      <c r="C39" s="117"/>
      <c r="D39" s="92">
        <f t="shared" ref="D39:F39" si="27">SUM(D40:D67)</f>
        <v>2026.3</v>
      </c>
      <c r="E39" s="92">
        <f t="shared" si="27"/>
        <v>1128.5</v>
      </c>
      <c r="F39" s="92">
        <f t="shared" si="27"/>
        <v>300</v>
      </c>
      <c r="G39" s="92"/>
      <c r="H39" s="92">
        <f t="shared" ref="H39:L39" si="28">SUM(H40:H67)</f>
        <v>0</v>
      </c>
      <c r="I39" s="92"/>
      <c r="J39" s="92">
        <f t="shared" si="28"/>
        <v>300</v>
      </c>
      <c r="K39" s="92"/>
      <c r="L39" s="92">
        <f t="shared" si="28"/>
        <v>0</v>
      </c>
      <c r="M39" s="92"/>
      <c r="N39" s="115"/>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row>
    <row r="40" s="104" customFormat="1" customHeight="1" spans="1:39">
      <c r="A40" s="118">
        <v>1</v>
      </c>
      <c r="B40" s="20" t="s">
        <v>2177</v>
      </c>
      <c r="C40" s="20" t="s">
        <v>2178</v>
      </c>
      <c r="D40" s="20">
        <v>54</v>
      </c>
      <c r="E40" s="20">
        <v>6</v>
      </c>
      <c r="F40" s="20">
        <f t="shared" ref="F40:F67" si="29">H40+J40+L40</f>
        <v>0</v>
      </c>
      <c r="G40" s="20" t="s">
        <v>367</v>
      </c>
      <c r="H40" s="117">
        <v>0</v>
      </c>
      <c r="I40" s="117" t="s">
        <v>44</v>
      </c>
      <c r="J40" s="117">
        <v>0</v>
      </c>
      <c r="K40" s="117" t="s">
        <v>44</v>
      </c>
      <c r="L40" s="117">
        <v>0</v>
      </c>
      <c r="M40" s="117" t="s">
        <v>44</v>
      </c>
      <c r="N40" s="20" t="s">
        <v>74</v>
      </c>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row>
    <row r="41" s="104" customFormat="1" customHeight="1" spans="1:39">
      <c r="A41" s="118">
        <v>2</v>
      </c>
      <c r="B41" s="20" t="s">
        <v>2179</v>
      </c>
      <c r="C41" s="20" t="s">
        <v>2180</v>
      </c>
      <c r="D41" s="20">
        <v>500</v>
      </c>
      <c r="E41" s="20">
        <v>300</v>
      </c>
      <c r="F41" s="20">
        <f t="shared" si="29"/>
        <v>300</v>
      </c>
      <c r="G41" s="20" t="s">
        <v>1097</v>
      </c>
      <c r="H41" s="117">
        <v>0</v>
      </c>
      <c r="I41" s="117" t="s">
        <v>44</v>
      </c>
      <c r="J41" s="20">
        <v>300</v>
      </c>
      <c r="K41" s="20" t="s">
        <v>1097</v>
      </c>
      <c r="L41" s="117">
        <v>0</v>
      </c>
      <c r="M41" s="117" t="s">
        <v>44</v>
      </c>
      <c r="N41" s="20" t="s">
        <v>74</v>
      </c>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row>
    <row r="42" s="104" customFormat="1" customHeight="1" spans="1:39">
      <c r="A42" s="118">
        <v>3</v>
      </c>
      <c r="B42" s="20" t="s">
        <v>2181</v>
      </c>
      <c r="C42" s="20" t="s">
        <v>2182</v>
      </c>
      <c r="D42" s="20">
        <v>230</v>
      </c>
      <c r="E42" s="20">
        <v>130</v>
      </c>
      <c r="F42" s="20">
        <f t="shared" si="29"/>
        <v>0</v>
      </c>
      <c r="G42" s="20" t="s">
        <v>388</v>
      </c>
      <c r="H42" s="117">
        <v>0</v>
      </c>
      <c r="I42" s="117" t="s">
        <v>44</v>
      </c>
      <c r="J42" s="117">
        <v>0</v>
      </c>
      <c r="K42" s="117" t="s">
        <v>44</v>
      </c>
      <c r="L42" s="117">
        <v>0</v>
      </c>
      <c r="M42" s="117" t="s">
        <v>44</v>
      </c>
      <c r="N42" s="20" t="s">
        <v>74</v>
      </c>
      <c r="AH42" s="106"/>
      <c r="AI42" s="106"/>
      <c r="AJ42" s="106"/>
      <c r="AK42" s="106"/>
      <c r="AL42" s="106"/>
      <c r="AM42" s="106"/>
    </row>
    <row r="43" s="104" customFormat="1" customHeight="1" spans="1:39">
      <c r="A43" s="118">
        <v>4</v>
      </c>
      <c r="B43" s="20" t="s">
        <v>895</v>
      </c>
      <c r="C43" s="20" t="s">
        <v>2183</v>
      </c>
      <c r="D43" s="20">
        <v>11</v>
      </c>
      <c r="E43" s="20">
        <v>3</v>
      </c>
      <c r="F43" s="20">
        <f t="shared" si="29"/>
        <v>0</v>
      </c>
      <c r="G43" s="20" t="s">
        <v>367</v>
      </c>
      <c r="H43" s="117">
        <v>0</v>
      </c>
      <c r="I43" s="117" t="s">
        <v>44</v>
      </c>
      <c r="J43" s="117">
        <v>0</v>
      </c>
      <c r="K43" s="117" t="s">
        <v>44</v>
      </c>
      <c r="L43" s="117">
        <v>0</v>
      </c>
      <c r="M43" s="117" t="s">
        <v>44</v>
      </c>
      <c r="N43" s="20" t="s">
        <v>74</v>
      </c>
      <c r="AH43" s="106"/>
      <c r="AI43" s="106"/>
      <c r="AJ43" s="106"/>
      <c r="AK43" s="106"/>
      <c r="AL43" s="106"/>
      <c r="AM43" s="106"/>
    </row>
    <row r="44" s="104" customFormat="1" customHeight="1" spans="1:39">
      <c r="A44" s="118">
        <v>5</v>
      </c>
      <c r="B44" s="20" t="s">
        <v>2184</v>
      </c>
      <c r="C44" s="20" t="s">
        <v>2185</v>
      </c>
      <c r="D44" s="20">
        <v>3.6</v>
      </c>
      <c r="E44" s="20">
        <v>0.4</v>
      </c>
      <c r="F44" s="20">
        <f t="shared" si="29"/>
        <v>0</v>
      </c>
      <c r="G44" s="20" t="s">
        <v>367</v>
      </c>
      <c r="H44" s="117">
        <v>0</v>
      </c>
      <c r="I44" s="117" t="s">
        <v>44</v>
      </c>
      <c r="J44" s="117">
        <v>0</v>
      </c>
      <c r="K44" s="117" t="s">
        <v>44</v>
      </c>
      <c r="L44" s="117">
        <v>0</v>
      </c>
      <c r="M44" s="117" t="s">
        <v>44</v>
      </c>
      <c r="N44" s="20" t="s">
        <v>74</v>
      </c>
      <c r="AH44" s="106"/>
      <c r="AI44" s="106"/>
      <c r="AJ44" s="106"/>
      <c r="AK44" s="106"/>
      <c r="AL44" s="106"/>
      <c r="AM44" s="106"/>
    </row>
    <row r="45" s="104" customFormat="1" customHeight="1" spans="1:39">
      <c r="A45" s="118">
        <v>6</v>
      </c>
      <c r="B45" s="20" t="s">
        <v>2186</v>
      </c>
      <c r="C45" s="20" t="s">
        <v>2187</v>
      </c>
      <c r="D45" s="20">
        <v>30</v>
      </c>
      <c r="E45" s="20">
        <v>12</v>
      </c>
      <c r="F45" s="20">
        <f t="shared" si="29"/>
        <v>0</v>
      </c>
      <c r="G45" s="20" t="s">
        <v>367</v>
      </c>
      <c r="H45" s="117">
        <v>0</v>
      </c>
      <c r="I45" s="117" t="s">
        <v>44</v>
      </c>
      <c r="J45" s="117">
        <v>0</v>
      </c>
      <c r="K45" s="117" t="s">
        <v>44</v>
      </c>
      <c r="L45" s="117">
        <v>0</v>
      </c>
      <c r="M45" s="117" t="s">
        <v>44</v>
      </c>
      <c r="N45" s="20" t="s">
        <v>74</v>
      </c>
      <c r="AH45" s="106"/>
      <c r="AI45" s="106"/>
      <c r="AJ45" s="106"/>
      <c r="AK45" s="106"/>
      <c r="AL45" s="106"/>
      <c r="AM45" s="106"/>
    </row>
    <row r="46" s="104" customFormat="1" customHeight="1" spans="1:39">
      <c r="A46" s="118">
        <v>7</v>
      </c>
      <c r="B46" s="20" t="s">
        <v>2186</v>
      </c>
      <c r="C46" s="20" t="s">
        <v>2188</v>
      </c>
      <c r="D46" s="20">
        <v>30</v>
      </c>
      <c r="E46" s="20">
        <v>12</v>
      </c>
      <c r="F46" s="20">
        <f t="shared" si="29"/>
        <v>0</v>
      </c>
      <c r="G46" s="20" t="s">
        <v>367</v>
      </c>
      <c r="H46" s="117">
        <v>0</v>
      </c>
      <c r="I46" s="117" t="s">
        <v>44</v>
      </c>
      <c r="J46" s="117">
        <v>0</v>
      </c>
      <c r="K46" s="117" t="s">
        <v>44</v>
      </c>
      <c r="L46" s="117">
        <v>0</v>
      </c>
      <c r="M46" s="117" t="s">
        <v>44</v>
      </c>
      <c r="N46" s="20" t="s">
        <v>74</v>
      </c>
      <c r="O46" s="83"/>
      <c r="P46" s="83"/>
      <c r="Q46" s="83"/>
      <c r="R46" s="83"/>
      <c r="S46" s="83"/>
      <c r="T46" s="83"/>
      <c r="U46" s="83"/>
      <c r="V46" s="83"/>
      <c r="W46" s="83"/>
      <c r="X46" s="83"/>
      <c r="Y46" s="83"/>
      <c r="Z46" s="83"/>
      <c r="AA46" s="83"/>
      <c r="AB46" s="83"/>
      <c r="AC46" s="83"/>
      <c r="AD46" s="83"/>
      <c r="AE46" s="83"/>
      <c r="AF46" s="83"/>
      <c r="AG46" s="83"/>
      <c r="AH46" s="83"/>
      <c r="AI46" s="83"/>
      <c r="AJ46" s="83"/>
      <c r="AK46" s="83"/>
      <c r="AL46" s="83"/>
      <c r="AM46" s="83"/>
    </row>
    <row r="47" s="104" customFormat="1" customHeight="1" spans="1:39">
      <c r="A47" s="118">
        <v>8</v>
      </c>
      <c r="B47" s="20" t="s">
        <v>2186</v>
      </c>
      <c r="C47" s="20" t="s">
        <v>2189</v>
      </c>
      <c r="D47" s="20">
        <v>80</v>
      </c>
      <c r="E47" s="20">
        <v>32</v>
      </c>
      <c r="F47" s="20">
        <f t="shared" si="29"/>
        <v>0</v>
      </c>
      <c r="G47" s="20" t="s">
        <v>367</v>
      </c>
      <c r="H47" s="117">
        <v>0</v>
      </c>
      <c r="I47" s="117" t="s">
        <v>44</v>
      </c>
      <c r="J47" s="117">
        <v>0</v>
      </c>
      <c r="K47" s="117" t="s">
        <v>44</v>
      </c>
      <c r="L47" s="117">
        <v>0</v>
      </c>
      <c r="M47" s="117" t="s">
        <v>44</v>
      </c>
      <c r="N47" s="20" t="s">
        <v>74</v>
      </c>
      <c r="O47" s="83"/>
      <c r="P47" s="83"/>
      <c r="Q47" s="83"/>
      <c r="R47" s="83"/>
      <c r="S47" s="83"/>
      <c r="T47" s="83"/>
      <c r="U47" s="83"/>
      <c r="V47" s="83"/>
      <c r="W47" s="83"/>
      <c r="X47" s="83"/>
      <c r="Y47" s="83"/>
      <c r="Z47" s="83"/>
      <c r="AA47" s="83"/>
      <c r="AB47" s="83"/>
      <c r="AC47" s="83"/>
      <c r="AD47" s="83"/>
      <c r="AE47" s="83"/>
      <c r="AF47" s="83"/>
      <c r="AG47" s="83"/>
      <c r="AH47" s="83"/>
      <c r="AI47" s="83"/>
      <c r="AJ47" s="83"/>
      <c r="AK47" s="83"/>
      <c r="AL47" s="83"/>
      <c r="AM47" s="83"/>
    </row>
    <row r="48" s="104" customFormat="1" customHeight="1" spans="1:39">
      <c r="A48" s="118">
        <v>9</v>
      </c>
      <c r="B48" s="20" t="s">
        <v>2186</v>
      </c>
      <c r="C48" s="20" t="s">
        <v>2190</v>
      </c>
      <c r="D48" s="20">
        <v>70</v>
      </c>
      <c r="E48" s="20">
        <v>28</v>
      </c>
      <c r="F48" s="20">
        <f t="shared" si="29"/>
        <v>0</v>
      </c>
      <c r="G48" s="20" t="s">
        <v>367</v>
      </c>
      <c r="H48" s="117">
        <v>0</v>
      </c>
      <c r="I48" s="117" t="s">
        <v>44</v>
      </c>
      <c r="J48" s="117">
        <v>0</v>
      </c>
      <c r="K48" s="117" t="s">
        <v>44</v>
      </c>
      <c r="L48" s="117">
        <v>0</v>
      </c>
      <c r="M48" s="117" t="s">
        <v>44</v>
      </c>
      <c r="N48" s="20" t="s">
        <v>74</v>
      </c>
      <c r="O48" s="83"/>
      <c r="P48" s="83"/>
      <c r="Q48" s="83"/>
      <c r="R48" s="83"/>
      <c r="S48" s="83"/>
      <c r="T48" s="83"/>
      <c r="U48" s="83"/>
      <c r="V48" s="83"/>
      <c r="W48" s="83"/>
      <c r="X48" s="83"/>
      <c r="Y48" s="83"/>
      <c r="Z48" s="83"/>
      <c r="AA48" s="83"/>
      <c r="AB48" s="83"/>
      <c r="AC48" s="83"/>
      <c r="AD48" s="83"/>
      <c r="AE48" s="83"/>
      <c r="AF48" s="83"/>
      <c r="AG48" s="83"/>
      <c r="AH48" s="83"/>
      <c r="AI48" s="83"/>
      <c r="AJ48" s="83"/>
      <c r="AK48" s="83"/>
      <c r="AL48" s="83"/>
      <c r="AM48" s="83"/>
    </row>
    <row r="49" s="104" customFormat="1" customHeight="1" spans="1:39">
      <c r="A49" s="118">
        <v>10</v>
      </c>
      <c r="B49" s="20" t="s">
        <v>2184</v>
      </c>
      <c r="C49" s="20" t="s">
        <v>2191</v>
      </c>
      <c r="D49" s="20">
        <v>3.6</v>
      </c>
      <c r="E49" s="20">
        <v>0.4</v>
      </c>
      <c r="F49" s="20">
        <f t="shared" si="29"/>
        <v>0</v>
      </c>
      <c r="G49" s="20" t="s">
        <v>367</v>
      </c>
      <c r="H49" s="117">
        <v>0</v>
      </c>
      <c r="I49" s="117" t="s">
        <v>44</v>
      </c>
      <c r="J49" s="117">
        <v>0</v>
      </c>
      <c r="K49" s="117" t="s">
        <v>44</v>
      </c>
      <c r="L49" s="117">
        <v>0</v>
      </c>
      <c r="M49" s="117" t="s">
        <v>44</v>
      </c>
      <c r="N49" s="20" t="s">
        <v>74</v>
      </c>
      <c r="AH49" s="106"/>
      <c r="AI49" s="106"/>
      <c r="AJ49" s="106"/>
      <c r="AK49" s="106"/>
      <c r="AL49" s="106"/>
      <c r="AM49" s="106"/>
    </row>
    <row r="50" s="104" customFormat="1" customHeight="1" spans="1:39">
      <c r="A50" s="118">
        <v>11</v>
      </c>
      <c r="B50" s="20" t="s">
        <v>2192</v>
      </c>
      <c r="C50" s="20" t="s">
        <v>2193</v>
      </c>
      <c r="D50" s="20">
        <v>32</v>
      </c>
      <c r="E50" s="20">
        <v>19</v>
      </c>
      <c r="F50" s="20">
        <f t="shared" si="29"/>
        <v>0</v>
      </c>
      <c r="G50" s="20" t="s">
        <v>367</v>
      </c>
      <c r="H50" s="117">
        <v>0</v>
      </c>
      <c r="I50" s="117" t="s">
        <v>44</v>
      </c>
      <c r="J50" s="117">
        <v>0</v>
      </c>
      <c r="K50" s="117" t="s">
        <v>44</v>
      </c>
      <c r="L50" s="117">
        <v>0</v>
      </c>
      <c r="M50" s="117" t="s">
        <v>44</v>
      </c>
      <c r="N50" s="20" t="s">
        <v>74</v>
      </c>
      <c r="AH50" s="106"/>
      <c r="AI50" s="106"/>
      <c r="AJ50" s="106"/>
      <c r="AK50" s="106"/>
      <c r="AL50" s="106"/>
      <c r="AM50" s="106"/>
    </row>
    <row r="51" s="104" customFormat="1" customHeight="1" spans="1:39">
      <c r="A51" s="118">
        <v>12</v>
      </c>
      <c r="B51" s="20" t="s">
        <v>2194</v>
      </c>
      <c r="C51" s="20" t="s">
        <v>2195</v>
      </c>
      <c r="D51" s="20">
        <v>3.5</v>
      </c>
      <c r="E51" s="20">
        <v>1.5</v>
      </c>
      <c r="F51" s="20">
        <f t="shared" si="29"/>
        <v>0</v>
      </c>
      <c r="G51" s="20" t="s">
        <v>367</v>
      </c>
      <c r="H51" s="117">
        <v>0</v>
      </c>
      <c r="I51" s="117" t="s">
        <v>44</v>
      </c>
      <c r="J51" s="117">
        <v>0</v>
      </c>
      <c r="K51" s="117" t="s">
        <v>44</v>
      </c>
      <c r="L51" s="117">
        <v>0</v>
      </c>
      <c r="M51" s="117" t="s">
        <v>44</v>
      </c>
      <c r="N51" s="20" t="s">
        <v>74</v>
      </c>
      <c r="AH51" s="106"/>
      <c r="AI51" s="106"/>
      <c r="AJ51" s="106"/>
      <c r="AK51" s="106"/>
      <c r="AL51" s="106"/>
      <c r="AM51" s="106"/>
    </row>
    <row r="52" s="104" customFormat="1" customHeight="1" spans="1:39">
      <c r="A52" s="118">
        <v>13</v>
      </c>
      <c r="B52" s="20" t="s">
        <v>2194</v>
      </c>
      <c r="C52" s="20" t="s">
        <v>2183</v>
      </c>
      <c r="D52" s="20">
        <v>11</v>
      </c>
      <c r="E52" s="20">
        <v>4</v>
      </c>
      <c r="F52" s="20">
        <f t="shared" si="29"/>
        <v>0</v>
      </c>
      <c r="G52" s="20" t="s">
        <v>367</v>
      </c>
      <c r="H52" s="117">
        <v>0</v>
      </c>
      <c r="I52" s="117" t="s">
        <v>44</v>
      </c>
      <c r="J52" s="117">
        <v>0</v>
      </c>
      <c r="K52" s="117" t="s">
        <v>44</v>
      </c>
      <c r="L52" s="117">
        <v>0</v>
      </c>
      <c r="M52" s="117" t="s">
        <v>44</v>
      </c>
      <c r="N52" s="20" t="s">
        <v>74</v>
      </c>
      <c r="AH52" s="106"/>
      <c r="AI52" s="106"/>
      <c r="AJ52" s="106"/>
      <c r="AK52" s="106"/>
      <c r="AL52" s="106"/>
      <c r="AM52" s="106"/>
    </row>
    <row r="53" s="104" customFormat="1" customHeight="1" spans="1:39">
      <c r="A53" s="118">
        <v>14</v>
      </c>
      <c r="B53" s="20" t="s">
        <v>2194</v>
      </c>
      <c r="C53" s="20" t="s">
        <v>2196</v>
      </c>
      <c r="D53" s="20">
        <v>4.5</v>
      </c>
      <c r="E53" s="20">
        <v>3</v>
      </c>
      <c r="F53" s="20">
        <f t="shared" si="29"/>
        <v>0</v>
      </c>
      <c r="G53" s="20" t="s">
        <v>367</v>
      </c>
      <c r="H53" s="117">
        <v>0</v>
      </c>
      <c r="I53" s="117" t="s">
        <v>44</v>
      </c>
      <c r="J53" s="117">
        <v>0</v>
      </c>
      <c r="K53" s="117" t="s">
        <v>44</v>
      </c>
      <c r="L53" s="117">
        <v>0</v>
      </c>
      <c r="M53" s="117" t="s">
        <v>44</v>
      </c>
      <c r="N53" s="20" t="s">
        <v>74</v>
      </c>
      <c r="O53" s="83"/>
      <c r="P53" s="83"/>
      <c r="Q53" s="83"/>
      <c r="R53" s="83"/>
      <c r="S53" s="83"/>
      <c r="T53" s="83"/>
      <c r="U53" s="83"/>
      <c r="V53" s="83"/>
      <c r="W53" s="83"/>
      <c r="X53" s="83"/>
      <c r="Y53" s="83"/>
      <c r="Z53" s="83"/>
      <c r="AA53" s="83"/>
      <c r="AB53" s="83"/>
      <c r="AC53" s="83"/>
      <c r="AD53" s="83"/>
      <c r="AE53" s="83"/>
      <c r="AF53" s="83"/>
      <c r="AG53" s="83"/>
      <c r="AH53" s="83"/>
      <c r="AI53" s="83"/>
      <c r="AJ53" s="83"/>
      <c r="AK53" s="83"/>
      <c r="AL53" s="83"/>
      <c r="AM53" s="83"/>
    </row>
    <row r="54" s="104" customFormat="1" customHeight="1" spans="1:39">
      <c r="A54" s="118">
        <v>15</v>
      </c>
      <c r="B54" s="20" t="s">
        <v>2197</v>
      </c>
      <c r="C54" s="20" t="s">
        <v>2198</v>
      </c>
      <c r="D54" s="20">
        <v>1.5</v>
      </c>
      <c r="E54" s="20">
        <v>1</v>
      </c>
      <c r="F54" s="20">
        <f t="shared" si="29"/>
        <v>0</v>
      </c>
      <c r="G54" s="20" t="s">
        <v>359</v>
      </c>
      <c r="H54" s="117">
        <v>0</v>
      </c>
      <c r="I54" s="117" t="s">
        <v>44</v>
      </c>
      <c r="J54" s="117">
        <v>0</v>
      </c>
      <c r="K54" s="117" t="s">
        <v>44</v>
      </c>
      <c r="L54" s="117">
        <v>0</v>
      </c>
      <c r="M54" s="117" t="s">
        <v>44</v>
      </c>
      <c r="N54" s="20" t="s">
        <v>74</v>
      </c>
      <c r="O54" s="83"/>
      <c r="P54" s="83"/>
      <c r="Q54" s="83"/>
      <c r="R54" s="83"/>
      <c r="S54" s="83"/>
      <c r="T54" s="83"/>
      <c r="U54" s="83"/>
      <c r="V54" s="83"/>
      <c r="W54" s="83"/>
      <c r="X54" s="83"/>
      <c r="Y54" s="83"/>
      <c r="Z54" s="83"/>
      <c r="AA54" s="83"/>
      <c r="AB54" s="83"/>
      <c r="AC54" s="83"/>
      <c r="AD54" s="83"/>
      <c r="AE54" s="83"/>
      <c r="AF54" s="83"/>
      <c r="AG54" s="83"/>
      <c r="AH54" s="83"/>
      <c r="AI54" s="83"/>
      <c r="AJ54" s="83"/>
      <c r="AK54" s="83"/>
      <c r="AL54" s="83"/>
      <c r="AM54" s="83"/>
    </row>
    <row r="55" s="104" customFormat="1" customHeight="1" spans="1:39">
      <c r="A55" s="118">
        <v>16</v>
      </c>
      <c r="B55" s="20" t="s">
        <v>2199</v>
      </c>
      <c r="C55" s="20" t="s">
        <v>2200</v>
      </c>
      <c r="D55" s="20">
        <v>70</v>
      </c>
      <c r="E55" s="20">
        <v>42</v>
      </c>
      <c r="F55" s="20">
        <f t="shared" si="29"/>
        <v>0</v>
      </c>
      <c r="G55" s="20" t="s">
        <v>367</v>
      </c>
      <c r="H55" s="117">
        <v>0</v>
      </c>
      <c r="I55" s="117" t="s">
        <v>44</v>
      </c>
      <c r="J55" s="117">
        <v>0</v>
      </c>
      <c r="K55" s="117" t="s">
        <v>44</v>
      </c>
      <c r="L55" s="117">
        <v>0</v>
      </c>
      <c r="M55" s="117" t="s">
        <v>44</v>
      </c>
      <c r="N55" s="20" t="s">
        <v>74</v>
      </c>
      <c r="O55" s="83"/>
      <c r="P55" s="83"/>
      <c r="Q55" s="83"/>
      <c r="R55" s="83"/>
      <c r="S55" s="83"/>
      <c r="T55" s="83"/>
      <c r="U55" s="83"/>
      <c r="V55" s="83"/>
      <c r="W55" s="83"/>
      <c r="X55" s="83"/>
      <c r="Y55" s="83"/>
      <c r="Z55" s="83"/>
      <c r="AA55" s="83"/>
      <c r="AB55" s="83"/>
      <c r="AC55" s="83"/>
      <c r="AD55" s="83"/>
      <c r="AE55" s="83"/>
      <c r="AF55" s="83"/>
      <c r="AG55" s="83"/>
      <c r="AH55" s="83"/>
      <c r="AI55" s="83"/>
      <c r="AJ55" s="83"/>
      <c r="AK55" s="83"/>
      <c r="AL55" s="83"/>
      <c r="AM55" s="83"/>
    </row>
    <row r="56" s="104" customFormat="1" customHeight="1" spans="1:39">
      <c r="A56" s="118">
        <v>17</v>
      </c>
      <c r="B56" s="20" t="s">
        <v>2199</v>
      </c>
      <c r="C56" s="20" t="s">
        <v>2201</v>
      </c>
      <c r="D56" s="20">
        <v>70</v>
      </c>
      <c r="E56" s="20">
        <v>42</v>
      </c>
      <c r="F56" s="20">
        <f t="shared" si="29"/>
        <v>0</v>
      </c>
      <c r="G56" s="20" t="s">
        <v>359</v>
      </c>
      <c r="H56" s="117">
        <v>0</v>
      </c>
      <c r="I56" s="117" t="s">
        <v>44</v>
      </c>
      <c r="J56" s="117">
        <v>0</v>
      </c>
      <c r="K56" s="117" t="s">
        <v>44</v>
      </c>
      <c r="L56" s="117">
        <v>0</v>
      </c>
      <c r="M56" s="117" t="s">
        <v>44</v>
      </c>
      <c r="N56" s="20" t="s">
        <v>74</v>
      </c>
      <c r="O56" s="83"/>
      <c r="P56" s="83"/>
      <c r="Q56" s="83"/>
      <c r="R56" s="83"/>
      <c r="S56" s="83"/>
      <c r="T56" s="83"/>
      <c r="U56" s="83"/>
      <c r="V56" s="83"/>
      <c r="W56" s="83"/>
      <c r="X56" s="83"/>
      <c r="Y56" s="83"/>
      <c r="Z56" s="83"/>
      <c r="AA56" s="83"/>
      <c r="AB56" s="83"/>
      <c r="AC56" s="83"/>
      <c r="AD56" s="83"/>
      <c r="AE56" s="83"/>
      <c r="AF56" s="83"/>
      <c r="AG56" s="83"/>
      <c r="AH56" s="83"/>
      <c r="AI56" s="83"/>
      <c r="AJ56" s="83"/>
      <c r="AK56" s="83"/>
      <c r="AL56" s="83"/>
      <c r="AM56" s="83"/>
    </row>
    <row r="57" s="104" customFormat="1" customHeight="1" spans="1:39">
      <c r="A57" s="118">
        <v>18</v>
      </c>
      <c r="B57" s="20" t="s">
        <v>2199</v>
      </c>
      <c r="C57" s="20" t="s">
        <v>2202</v>
      </c>
      <c r="D57" s="20">
        <v>60</v>
      </c>
      <c r="E57" s="20">
        <v>36</v>
      </c>
      <c r="F57" s="20">
        <f t="shared" si="29"/>
        <v>0</v>
      </c>
      <c r="G57" s="20" t="s">
        <v>367</v>
      </c>
      <c r="H57" s="117">
        <v>0</v>
      </c>
      <c r="I57" s="117" t="s">
        <v>44</v>
      </c>
      <c r="J57" s="117">
        <v>0</v>
      </c>
      <c r="K57" s="117" t="s">
        <v>44</v>
      </c>
      <c r="L57" s="117">
        <v>0</v>
      </c>
      <c r="M57" s="117" t="s">
        <v>44</v>
      </c>
      <c r="N57" s="20" t="s">
        <v>74</v>
      </c>
      <c r="O57" s="83"/>
      <c r="P57" s="83"/>
      <c r="Q57" s="83"/>
      <c r="R57" s="83"/>
      <c r="S57" s="83"/>
      <c r="T57" s="83"/>
      <c r="U57" s="83"/>
      <c r="V57" s="83"/>
      <c r="W57" s="83"/>
      <c r="X57" s="83"/>
      <c r="Y57" s="83"/>
      <c r="Z57" s="83"/>
      <c r="AA57" s="83"/>
      <c r="AB57" s="83"/>
      <c r="AC57" s="83"/>
      <c r="AD57" s="83"/>
      <c r="AE57" s="83"/>
      <c r="AF57" s="83"/>
      <c r="AG57" s="83"/>
      <c r="AH57" s="83"/>
      <c r="AI57" s="83"/>
      <c r="AJ57" s="83"/>
      <c r="AK57" s="83"/>
      <c r="AL57" s="83"/>
      <c r="AM57" s="83"/>
    </row>
    <row r="58" s="104" customFormat="1" customHeight="1" spans="1:39">
      <c r="A58" s="118">
        <v>19</v>
      </c>
      <c r="B58" s="20" t="s">
        <v>2199</v>
      </c>
      <c r="C58" s="20" t="s">
        <v>2203</v>
      </c>
      <c r="D58" s="20">
        <v>30</v>
      </c>
      <c r="E58" s="20">
        <v>18</v>
      </c>
      <c r="F58" s="20">
        <f t="shared" si="29"/>
        <v>0</v>
      </c>
      <c r="G58" s="20" t="s">
        <v>367</v>
      </c>
      <c r="H58" s="117">
        <v>0</v>
      </c>
      <c r="I58" s="117" t="s">
        <v>44</v>
      </c>
      <c r="J58" s="117">
        <v>0</v>
      </c>
      <c r="K58" s="117" t="s">
        <v>44</v>
      </c>
      <c r="L58" s="117">
        <v>0</v>
      </c>
      <c r="M58" s="117" t="s">
        <v>44</v>
      </c>
      <c r="N58" s="20" t="s">
        <v>74</v>
      </c>
      <c r="O58" s="83"/>
      <c r="P58" s="83"/>
      <c r="Q58" s="83"/>
      <c r="R58" s="83"/>
      <c r="S58" s="83"/>
      <c r="T58" s="83"/>
      <c r="U58" s="83"/>
      <c r="V58" s="83"/>
      <c r="W58" s="83"/>
      <c r="X58" s="83"/>
      <c r="Y58" s="83"/>
      <c r="Z58" s="83"/>
      <c r="AA58" s="83"/>
      <c r="AB58" s="83"/>
      <c r="AC58" s="83"/>
      <c r="AD58" s="83"/>
      <c r="AE58" s="83"/>
      <c r="AF58" s="83"/>
      <c r="AG58" s="83"/>
      <c r="AH58" s="83"/>
      <c r="AI58" s="83"/>
      <c r="AJ58" s="83"/>
      <c r="AK58" s="83"/>
      <c r="AL58" s="83"/>
      <c r="AM58" s="83"/>
    </row>
    <row r="59" s="104" customFormat="1" customHeight="1" spans="1:39">
      <c r="A59" s="118">
        <v>20</v>
      </c>
      <c r="B59" s="20" t="s">
        <v>2199</v>
      </c>
      <c r="C59" s="20" t="s">
        <v>2204</v>
      </c>
      <c r="D59" s="20">
        <v>28</v>
      </c>
      <c r="E59" s="20">
        <v>20</v>
      </c>
      <c r="F59" s="20">
        <f t="shared" si="29"/>
        <v>0</v>
      </c>
      <c r="G59" s="20" t="s">
        <v>367</v>
      </c>
      <c r="H59" s="117">
        <v>0</v>
      </c>
      <c r="I59" s="117" t="s">
        <v>44</v>
      </c>
      <c r="J59" s="117">
        <v>0</v>
      </c>
      <c r="K59" s="117" t="s">
        <v>44</v>
      </c>
      <c r="L59" s="117">
        <v>0</v>
      </c>
      <c r="M59" s="117" t="s">
        <v>44</v>
      </c>
      <c r="N59" s="20" t="s">
        <v>74</v>
      </c>
      <c r="O59" s="83"/>
      <c r="P59" s="83"/>
      <c r="Q59" s="83"/>
      <c r="R59" s="83"/>
      <c r="S59" s="83"/>
      <c r="T59" s="83"/>
      <c r="U59" s="83"/>
      <c r="V59" s="83"/>
      <c r="W59" s="83"/>
      <c r="X59" s="83"/>
      <c r="Y59" s="83"/>
      <c r="Z59" s="83"/>
      <c r="AA59" s="83"/>
      <c r="AB59" s="83"/>
      <c r="AC59" s="83"/>
      <c r="AD59" s="83"/>
      <c r="AE59" s="83"/>
      <c r="AF59" s="83"/>
      <c r="AG59" s="83"/>
      <c r="AH59" s="83"/>
      <c r="AI59" s="83"/>
      <c r="AJ59" s="83"/>
      <c r="AK59" s="83"/>
      <c r="AL59" s="83"/>
      <c r="AM59" s="83"/>
    </row>
    <row r="60" s="104" customFormat="1" customHeight="1" spans="1:39">
      <c r="A60" s="118">
        <v>21</v>
      </c>
      <c r="B60" s="20" t="s">
        <v>2199</v>
      </c>
      <c r="C60" s="20" t="s">
        <v>2205</v>
      </c>
      <c r="D60" s="20">
        <v>7.2</v>
      </c>
      <c r="E60" s="20">
        <v>4.2</v>
      </c>
      <c r="F60" s="20">
        <f t="shared" si="29"/>
        <v>0</v>
      </c>
      <c r="G60" s="20" t="s">
        <v>367</v>
      </c>
      <c r="H60" s="117">
        <v>0</v>
      </c>
      <c r="I60" s="117" t="s">
        <v>44</v>
      </c>
      <c r="J60" s="117">
        <v>0</v>
      </c>
      <c r="K60" s="117" t="s">
        <v>44</v>
      </c>
      <c r="L60" s="117">
        <v>0</v>
      </c>
      <c r="M60" s="117" t="s">
        <v>44</v>
      </c>
      <c r="N60" s="20" t="s">
        <v>74</v>
      </c>
      <c r="AH60" s="106"/>
      <c r="AI60" s="106"/>
      <c r="AJ60" s="106"/>
      <c r="AK60" s="106"/>
      <c r="AL60" s="106"/>
      <c r="AM60" s="106"/>
    </row>
    <row r="61" s="104" customFormat="1" customHeight="1" spans="1:39">
      <c r="A61" s="118">
        <v>22</v>
      </c>
      <c r="B61" s="20" t="s">
        <v>2206</v>
      </c>
      <c r="C61" s="20" t="s">
        <v>2207</v>
      </c>
      <c r="D61" s="20">
        <v>170</v>
      </c>
      <c r="E61" s="20">
        <v>102</v>
      </c>
      <c r="F61" s="20">
        <f t="shared" si="29"/>
        <v>0</v>
      </c>
      <c r="G61" s="20" t="s">
        <v>359</v>
      </c>
      <c r="H61" s="117">
        <v>0</v>
      </c>
      <c r="I61" s="117" t="s">
        <v>44</v>
      </c>
      <c r="J61" s="117">
        <v>0</v>
      </c>
      <c r="K61" s="117" t="s">
        <v>44</v>
      </c>
      <c r="L61" s="117">
        <v>0</v>
      </c>
      <c r="M61" s="117" t="s">
        <v>44</v>
      </c>
      <c r="N61" s="20" t="s">
        <v>74</v>
      </c>
      <c r="AH61" s="106"/>
      <c r="AI61" s="106"/>
      <c r="AJ61" s="106"/>
      <c r="AK61" s="106"/>
      <c r="AL61" s="106"/>
      <c r="AM61" s="106"/>
    </row>
    <row r="62" s="104" customFormat="1" customHeight="1" spans="1:39">
      <c r="A62" s="118">
        <v>23</v>
      </c>
      <c r="B62" s="20" t="s">
        <v>2208</v>
      </c>
      <c r="C62" s="20" t="s">
        <v>2209</v>
      </c>
      <c r="D62" s="20">
        <v>93.5</v>
      </c>
      <c r="E62" s="20">
        <v>54</v>
      </c>
      <c r="F62" s="20">
        <f t="shared" si="29"/>
        <v>0</v>
      </c>
      <c r="G62" s="20" t="s">
        <v>501</v>
      </c>
      <c r="H62" s="117">
        <v>0</v>
      </c>
      <c r="I62" s="117" t="s">
        <v>44</v>
      </c>
      <c r="J62" s="117">
        <v>0</v>
      </c>
      <c r="K62" s="117" t="s">
        <v>44</v>
      </c>
      <c r="L62" s="117">
        <v>0</v>
      </c>
      <c r="M62" s="117" t="s">
        <v>44</v>
      </c>
      <c r="N62" s="20" t="s">
        <v>74</v>
      </c>
      <c r="AH62" s="106"/>
      <c r="AI62" s="106"/>
      <c r="AJ62" s="106"/>
      <c r="AK62" s="106"/>
      <c r="AL62" s="106"/>
      <c r="AM62" s="106"/>
    </row>
    <row r="63" s="104" customFormat="1" customHeight="1" spans="1:39">
      <c r="A63" s="118">
        <v>24</v>
      </c>
      <c r="B63" s="20" t="s">
        <v>2208</v>
      </c>
      <c r="C63" s="20" t="s">
        <v>2210</v>
      </c>
      <c r="D63" s="20">
        <v>48.4</v>
      </c>
      <c r="E63" s="20">
        <v>30</v>
      </c>
      <c r="F63" s="20">
        <f t="shared" si="29"/>
        <v>0</v>
      </c>
      <c r="G63" s="20" t="s">
        <v>501</v>
      </c>
      <c r="H63" s="117">
        <v>0</v>
      </c>
      <c r="I63" s="117" t="s">
        <v>44</v>
      </c>
      <c r="J63" s="117">
        <v>0</v>
      </c>
      <c r="K63" s="117" t="s">
        <v>44</v>
      </c>
      <c r="L63" s="117">
        <v>0</v>
      </c>
      <c r="M63" s="117" t="s">
        <v>44</v>
      </c>
      <c r="N63" s="20" t="s">
        <v>74</v>
      </c>
      <c r="O63" s="83"/>
      <c r="P63" s="83"/>
      <c r="Q63" s="83"/>
      <c r="R63" s="83"/>
      <c r="S63" s="83"/>
      <c r="T63" s="83"/>
      <c r="U63" s="83"/>
      <c r="V63" s="83"/>
      <c r="W63" s="83"/>
      <c r="X63" s="83"/>
      <c r="Y63" s="83"/>
      <c r="Z63" s="83"/>
      <c r="AA63" s="83"/>
      <c r="AB63" s="83"/>
      <c r="AC63" s="83"/>
      <c r="AD63" s="83"/>
      <c r="AE63" s="83"/>
      <c r="AF63" s="83"/>
      <c r="AG63" s="83"/>
      <c r="AH63" s="83"/>
      <c r="AI63" s="83"/>
      <c r="AJ63" s="83"/>
      <c r="AK63" s="83"/>
      <c r="AL63" s="83"/>
      <c r="AM63" s="83"/>
    </row>
    <row r="64" s="104" customFormat="1" customHeight="1" spans="1:39">
      <c r="A64" s="118">
        <v>25</v>
      </c>
      <c r="B64" s="20" t="s">
        <v>2211</v>
      </c>
      <c r="C64" s="20" t="s">
        <v>2212</v>
      </c>
      <c r="D64" s="20">
        <v>38.5</v>
      </c>
      <c r="E64" s="20">
        <v>23</v>
      </c>
      <c r="F64" s="20">
        <f t="shared" si="29"/>
        <v>0</v>
      </c>
      <c r="G64" s="20" t="s">
        <v>359</v>
      </c>
      <c r="H64" s="117">
        <v>0</v>
      </c>
      <c r="I64" s="117" t="s">
        <v>44</v>
      </c>
      <c r="J64" s="117">
        <v>0</v>
      </c>
      <c r="K64" s="117" t="s">
        <v>44</v>
      </c>
      <c r="L64" s="117">
        <v>0</v>
      </c>
      <c r="M64" s="117" t="s">
        <v>44</v>
      </c>
      <c r="N64" s="20" t="s">
        <v>74</v>
      </c>
      <c r="O64" s="83"/>
      <c r="P64" s="83"/>
      <c r="Q64" s="83"/>
      <c r="R64" s="83"/>
      <c r="S64" s="83"/>
      <c r="T64" s="83"/>
      <c r="U64" s="83"/>
      <c r="V64" s="83"/>
      <c r="W64" s="83"/>
      <c r="X64" s="83"/>
      <c r="Y64" s="83"/>
      <c r="Z64" s="83"/>
      <c r="AA64" s="83"/>
      <c r="AB64" s="83"/>
      <c r="AC64" s="83"/>
      <c r="AD64" s="83"/>
      <c r="AE64" s="83"/>
      <c r="AF64" s="83"/>
      <c r="AG64" s="83"/>
      <c r="AH64" s="83"/>
      <c r="AI64" s="83"/>
      <c r="AJ64" s="83"/>
      <c r="AK64" s="83"/>
      <c r="AL64" s="83"/>
      <c r="AM64" s="83"/>
    </row>
    <row r="65" s="104" customFormat="1" customHeight="1" spans="1:39">
      <c r="A65" s="118">
        <v>26</v>
      </c>
      <c r="B65" s="20" t="s">
        <v>2186</v>
      </c>
      <c r="C65" s="20" t="s">
        <v>2213</v>
      </c>
      <c r="D65" s="20">
        <v>270</v>
      </c>
      <c r="E65" s="20">
        <v>160</v>
      </c>
      <c r="F65" s="20">
        <f t="shared" si="29"/>
        <v>0</v>
      </c>
      <c r="G65" s="20" t="s">
        <v>501</v>
      </c>
      <c r="H65" s="117">
        <v>0</v>
      </c>
      <c r="I65" s="117" t="s">
        <v>44</v>
      </c>
      <c r="J65" s="117">
        <v>0</v>
      </c>
      <c r="K65" s="117" t="s">
        <v>44</v>
      </c>
      <c r="L65" s="117">
        <v>0</v>
      </c>
      <c r="M65" s="117" t="s">
        <v>44</v>
      </c>
      <c r="N65" s="20" t="s">
        <v>74</v>
      </c>
      <c r="O65" s="83"/>
      <c r="P65" s="83"/>
      <c r="Q65" s="83"/>
      <c r="R65" s="83"/>
      <c r="S65" s="83"/>
      <c r="T65" s="83"/>
      <c r="U65" s="83"/>
      <c r="V65" s="83"/>
      <c r="W65" s="83"/>
      <c r="X65" s="83"/>
      <c r="Y65" s="83"/>
      <c r="Z65" s="83"/>
      <c r="AA65" s="83"/>
      <c r="AB65" s="83"/>
      <c r="AC65" s="83"/>
      <c r="AD65" s="83"/>
      <c r="AE65" s="83"/>
      <c r="AF65" s="83"/>
      <c r="AG65" s="83"/>
      <c r="AH65" s="83"/>
      <c r="AI65" s="83"/>
      <c r="AJ65" s="83"/>
      <c r="AK65" s="83"/>
      <c r="AL65" s="83"/>
      <c r="AM65" s="83"/>
    </row>
    <row r="66" s="104" customFormat="1" customHeight="1" spans="1:39">
      <c r="A66" s="118">
        <v>27</v>
      </c>
      <c r="B66" s="20" t="s">
        <v>2186</v>
      </c>
      <c r="C66" s="20" t="s">
        <v>2214</v>
      </c>
      <c r="D66" s="20">
        <v>21</v>
      </c>
      <c r="E66" s="20">
        <v>12</v>
      </c>
      <c r="F66" s="20">
        <f t="shared" si="29"/>
        <v>0</v>
      </c>
      <c r="G66" s="20" t="s">
        <v>501</v>
      </c>
      <c r="H66" s="117">
        <v>0</v>
      </c>
      <c r="I66" s="117" t="s">
        <v>44</v>
      </c>
      <c r="J66" s="117">
        <v>0</v>
      </c>
      <c r="K66" s="117" t="s">
        <v>44</v>
      </c>
      <c r="L66" s="117">
        <v>0</v>
      </c>
      <c r="M66" s="117" t="s">
        <v>44</v>
      </c>
      <c r="N66" s="20" t="s">
        <v>74</v>
      </c>
      <c r="O66" s="83"/>
      <c r="P66" s="83"/>
      <c r="Q66" s="83"/>
      <c r="R66" s="83"/>
      <c r="S66" s="83"/>
      <c r="T66" s="83"/>
      <c r="U66" s="83"/>
      <c r="V66" s="83"/>
      <c r="W66" s="83"/>
      <c r="X66" s="83"/>
      <c r="Y66" s="83"/>
      <c r="Z66" s="83"/>
      <c r="AA66" s="83"/>
      <c r="AB66" s="83"/>
      <c r="AC66" s="83"/>
      <c r="AD66" s="83"/>
      <c r="AE66" s="83"/>
      <c r="AF66" s="83"/>
      <c r="AG66" s="83"/>
      <c r="AH66" s="83"/>
      <c r="AI66" s="83"/>
      <c r="AJ66" s="83"/>
      <c r="AK66" s="83"/>
      <c r="AL66" s="83"/>
      <c r="AM66" s="83"/>
    </row>
    <row r="67" s="104" customFormat="1" customHeight="1" spans="1:39">
      <c r="A67" s="118">
        <v>28</v>
      </c>
      <c r="B67" s="20" t="s">
        <v>2186</v>
      </c>
      <c r="C67" s="20" t="s">
        <v>2215</v>
      </c>
      <c r="D67" s="20">
        <v>55</v>
      </c>
      <c r="E67" s="20">
        <v>33</v>
      </c>
      <c r="F67" s="20">
        <f t="shared" si="29"/>
        <v>0</v>
      </c>
      <c r="G67" s="20" t="s">
        <v>501</v>
      </c>
      <c r="H67" s="117">
        <v>0</v>
      </c>
      <c r="I67" s="117" t="s">
        <v>44</v>
      </c>
      <c r="J67" s="117">
        <v>0</v>
      </c>
      <c r="K67" s="117" t="s">
        <v>44</v>
      </c>
      <c r="L67" s="117">
        <v>0</v>
      </c>
      <c r="M67" s="117" t="s">
        <v>44</v>
      </c>
      <c r="N67" s="20" t="s">
        <v>74</v>
      </c>
      <c r="O67" s="83"/>
      <c r="P67" s="83"/>
      <c r="Q67" s="83"/>
      <c r="R67" s="83"/>
      <c r="S67" s="83"/>
      <c r="T67" s="83"/>
      <c r="U67" s="83"/>
      <c r="V67" s="83"/>
      <c r="W67" s="83"/>
      <c r="X67" s="83"/>
      <c r="Y67" s="83"/>
      <c r="Z67" s="83"/>
      <c r="AA67" s="83"/>
      <c r="AB67" s="83"/>
      <c r="AC67" s="83"/>
      <c r="AD67" s="83"/>
      <c r="AE67" s="83"/>
      <c r="AF67" s="83"/>
      <c r="AG67" s="83"/>
      <c r="AH67" s="83"/>
      <c r="AI67" s="83"/>
      <c r="AJ67" s="83"/>
      <c r="AK67" s="83"/>
      <c r="AL67" s="83"/>
      <c r="AM67" s="83"/>
    </row>
    <row r="68" s="104" customFormat="1" customHeight="1" spans="1:14">
      <c r="A68" s="116"/>
      <c r="B68" s="115" t="s">
        <v>22</v>
      </c>
      <c r="C68" s="117"/>
      <c r="D68" s="92">
        <f t="shared" ref="D68:F68" si="30">D69</f>
        <v>500</v>
      </c>
      <c r="E68" s="92">
        <f t="shared" si="30"/>
        <v>300</v>
      </c>
      <c r="F68" s="92">
        <f t="shared" si="30"/>
        <v>0</v>
      </c>
      <c r="G68" s="92"/>
      <c r="H68" s="92">
        <f t="shared" ref="H68:L68" si="31">H69</f>
        <v>0</v>
      </c>
      <c r="I68" s="92"/>
      <c r="J68" s="92">
        <f t="shared" si="31"/>
        <v>0</v>
      </c>
      <c r="K68" s="92"/>
      <c r="L68" s="92">
        <f t="shared" si="31"/>
        <v>0</v>
      </c>
      <c r="M68" s="92"/>
      <c r="N68" s="115"/>
    </row>
    <row r="69" s="104" customFormat="1" customHeight="1" spans="1:39">
      <c r="A69" s="116">
        <v>1</v>
      </c>
      <c r="B69" s="20" t="s">
        <v>2179</v>
      </c>
      <c r="C69" s="20" t="s">
        <v>2180</v>
      </c>
      <c r="D69" s="20">
        <v>500</v>
      </c>
      <c r="E69" s="20">
        <v>300</v>
      </c>
      <c r="F69" s="20">
        <v>0</v>
      </c>
      <c r="G69" s="20" t="s">
        <v>714</v>
      </c>
      <c r="H69" s="117">
        <v>0</v>
      </c>
      <c r="I69" s="117" t="s">
        <v>44</v>
      </c>
      <c r="J69" s="117">
        <v>0</v>
      </c>
      <c r="K69" s="117" t="s">
        <v>44</v>
      </c>
      <c r="L69" s="117">
        <v>0</v>
      </c>
      <c r="M69" s="20" t="s">
        <v>714</v>
      </c>
      <c r="N69" s="20" t="s">
        <v>695</v>
      </c>
      <c r="AH69" s="106"/>
      <c r="AI69" s="106"/>
      <c r="AJ69" s="106"/>
      <c r="AK69" s="106"/>
      <c r="AL69" s="106"/>
      <c r="AM69" s="106"/>
    </row>
    <row r="70" s="104" customFormat="1" customHeight="1" spans="1:14">
      <c r="A70" s="114" t="s">
        <v>699</v>
      </c>
      <c r="B70" s="115" t="s">
        <v>19</v>
      </c>
      <c r="C70" s="117"/>
      <c r="D70" s="92">
        <f t="shared" ref="D70:F70" si="32">D71+D81</f>
        <v>5589.43</v>
      </c>
      <c r="E70" s="92">
        <f t="shared" si="32"/>
        <v>4125.774</v>
      </c>
      <c r="F70" s="92">
        <f t="shared" si="32"/>
        <v>929.4</v>
      </c>
      <c r="G70" s="92"/>
      <c r="H70" s="92">
        <f t="shared" ref="H70:L70" si="33">H71+H81</f>
        <v>0</v>
      </c>
      <c r="I70" s="92"/>
      <c r="J70" s="92">
        <f t="shared" si="33"/>
        <v>25</v>
      </c>
      <c r="K70" s="92"/>
      <c r="L70" s="92">
        <f t="shared" si="33"/>
        <v>904.4</v>
      </c>
      <c r="M70" s="92"/>
      <c r="N70" s="115"/>
    </row>
    <row r="71" s="104" customFormat="1" customHeight="1" spans="1:14">
      <c r="A71" s="114"/>
      <c r="B71" s="115" t="s">
        <v>23</v>
      </c>
      <c r="C71" s="117"/>
      <c r="D71" s="92">
        <f t="shared" ref="D71:F71" si="34">SUM(D72:D80)</f>
        <v>1729.43</v>
      </c>
      <c r="E71" s="92">
        <f t="shared" si="34"/>
        <v>1295.774</v>
      </c>
      <c r="F71" s="92">
        <f t="shared" si="34"/>
        <v>479.4</v>
      </c>
      <c r="G71" s="92"/>
      <c r="H71" s="92">
        <f t="shared" ref="H71:L71" si="35">SUM(H72:H80)</f>
        <v>0</v>
      </c>
      <c r="I71" s="92"/>
      <c r="J71" s="92">
        <f t="shared" si="35"/>
        <v>25</v>
      </c>
      <c r="K71" s="92"/>
      <c r="L71" s="92">
        <f t="shared" si="35"/>
        <v>454.4</v>
      </c>
      <c r="M71" s="92"/>
      <c r="N71" s="115"/>
    </row>
    <row r="72" s="104" customFormat="1" customHeight="1" spans="1:39">
      <c r="A72" s="118">
        <v>1</v>
      </c>
      <c r="B72" s="20" t="s">
        <v>2216</v>
      </c>
      <c r="C72" s="20" t="s">
        <v>2216</v>
      </c>
      <c r="D72" s="20">
        <v>75.87</v>
      </c>
      <c r="E72" s="20">
        <v>7.59</v>
      </c>
      <c r="F72" s="20">
        <f t="shared" ref="F72:F76" si="36">H72+J72+L72</f>
        <v>0</v>
      </c>
      <c r="G72" s="20" t="s">
        <v>702</v>
      </c>
      <c r="H72" s="20">
        <v>0</v>
      </c>
      <c r="I72" s="20"/>
      <c r="J72" s="20">
        <v>0</v>
      </c>
      <c r="K72" s="20"/>
      <c r="L72" s="20">
        <v>0</v>
      </c>
      <c r="M72" s="20"/>
      <c r="N72" s="20" t="s">
        <v>74</v>
      </c>
      <c r="O72" s="83"/>
      <c r="P72" s="83"/>
      <c r="Q72" s="83"/>
      <c r="R72" s="83"/>
      <c r="S72" s="83"/>
      <c r="T72" s="83"/>
      <c r="U72" s="83"/>
      <c r="V72" s="83"/>
      <c r="W72" s="83"/>
      <c r="X72" s="83"/>
      <c r="Y72" s="83"/>
      <c r="Z72" s="83"/>
      <c r="AA72" s="83"/>
      <c r="AB72" s="83"/>
      <c r="AC72" s="83"/>
      <c r="AD72" s="83"/>
      <c r="AE72" s="83"/>
      <c r="AF72" s="83"/>
      <c r="AG72" s="83"/>
      <c r="AH72" s="83"/>
      <c r="AI72" s="83"/>
      <c r="AJ72" s="83"/>
      <c r="AK72" s="83"/>
      <c r="AL72" s="83"/>
      <c r="AM72" s="83"/>
    </row>
    <row r="73" s="104" customFormat="1" customHeight="1" spans="1:39">
      <c r="A73" s="118">
        <v>2</v>
      </c>
      <c r="B73" s="20" t="s">
        <v>2217</v>
      </c>
      <c r="C73" s="20" t="s">
        <v>2218</v>
      </c>
      <c r="D73" s="20">
        <v>169</v>
      </c>
      <c r="E73" s="20">
        <v>169</v>
      </c>
      <c r="F73" s="20">
        <f t="shared" si="36"/>
        <v>149.4</v>
      </c>
      <c r="G73" s="20" t="s">
        <v>2219</v>
      </c>
      <c r="H73" s="20">
        <v>0</v>
      </c>
      <c r="I73" s="20" t="s">
        <v>44</v>
      </c>
      <c r="J73" s="20">
        <v>0</v>
      </c>
      <c r="K73" s="20" t="s">
        <v>44</v>
      </c>
      <c r="L73" s="20">
        <v>149.4</v>
      </c>
      <c r="M73" s="20" t="s">
        <v>2219</v>
      </c>
      <c r="N73" s="20" t="s">
        <v>74</v>
      </c>
      <c r="O73" s="83"/>
      <c r="P73" s="83"/>
      <c r="Q73" s="83"/>
      <c r="R73" s="83"/>
      <c r="S73" s="83"/>
      <c r="T73" s="83"/>
      <c r="U73" s="83"/>
      <c r="V73" s="83"/>
      <c r="W73" s="83"/>
      <c r="X73" s="83"/>
      <c r="Y73" s="83"/>
      <c r="Z73" s="83"/>
      <c r="AA73" s="83"/>
      <c r="AB73" s="83"/>
      <c r="AC73" s="83"/>
      <c r="AD73" s="83"/>
      <c r="AE73" s="83"/>
      <c r="AF73" s="83"/>
      <c r="AG73" s="83"/>
      <c r="AH73" s="83"/>
      <c r="AI73" s="83"/>
      <c r="AJ73" s="83"/>
      <c r="AK73" s="83"/>
      <c r="AL73" s="83"/>
      <c r="AM73" s="83"/>
    </row>
    <row r="74" s="104" customFormat="1" customHeight="1" spans="1:39">
      <c r="A74" s="118">
        <v>3</v>
      </c>
      <c r="B74" s="120" t="s">
        <v>2220</v>
      </c>
      <c r="C74" s="120" t="s">
        <v>2221</v>
      </c>
      <c r="D74" s="121">
        <v>480</v>
      </c>
      <c r="E74" s="20">
        <v>480</v>
      </c>
      <c r="F74" s="20">
        <f t="shared" si="36"/>
        <v>160</v>
      </c>
      <c r="G74" s="20" t="s">
        <v>2222</v>
      </c>
      <c r="H74" s="20">
        <v>0</v>
      </c>
      <c r="I74" s="20" t="s">
        <v>44</v>
      </c>
      <c r="J74" s="20">
        <v>0</v>
      </c>
      <c r="K74" s="20" t="s">
        <v>44</v>
      </c>
      <c r="L74" s="20">
        <v>160</v>
      </c>
      <c r="M74" s="20" t="s">
        <v>2222</v>
      </c>
      <c r="N74" s="20" t="s">
        <v>74</v>
      </c>
      <c r="O74" s="83"/>
      <c r="P74" s="83"/>
      <c r="Q74" s="83"/>
      <c r="R74" s="83"/>
      <c r="S74" s="83"/>
      <c r="T74" s="83"/>
      <c r="U74" s="83"/>
      <c r="V74" s="83"/>
      <c r="W74" s="83"/>
      <c r="X74" s="83"/>
      <c r="Y74" s="83"/>
      <c r="Z74" s="83"/>
      <c r="AA74" s="83"/>
      <c r="AB74" s="83"/>
      <c r="AC74" s="83"/>
      <c r="AD74" s="83"/>
      <c r="AE74" s="83"/>
      <c r="AF74" s="83"/>
      <c r="AG74" s="83"/>
      <c r="AH74" s="83"/>
      <c r="AI74" s="83"/>
      <c r="AJ74" s="83"/>
      <c r="AK74" s="83"/>
      <c r="AL74" s="83"/>
      <c r="AM74" s="83"/>
    </row>
    <row r="75" s="104" customFormat="1" customHeight="1" spans="1:14">
      <c r="A75" s="118">
        <v>4</v>
      </c>
      <c r="B75" s="20" t="s">
        <v>2223</v>
      </c>
      <c r="C75" s="20" t="s">
        <v>2224</v>
      </c>
      <c r="D75" s="20">
        <v>270</v>
      </c>
      <c r="E75" s="20">
        <v>200</v>
      </c>
      <c r="F75" s="20">
        <f t="shared" si="36"/>
        <v>50</v>
      </c>
      <c r="G75" s="20" t="s">
        <v>663</v>
      </c>
      <c r="H75" s="20">
        <v>0</v>
      </c>
      <c r="I75" s="20" t="s">
        <v>44</v>
      </c>
      <c r="J75" s="20">
        <v>0</v>
      </c>
      <c r="K75" s="20" t="s">
        <v>44</v>
      </c>
      <c r="L75" s="20">
        <v>50</v>
      </c>
      <c r="M75" s="20" t="s">
        <v>663</v>
      </c>
      <c r="N75" s="20" t="s">
        <v>74</v>
      </c>
    </row>
    <row r="76" s="104" customFormat="1" customHeight="1" spans="1:14">
      <c r="A76" s="118">
        <v>5</v>
      </c>
      <c r="B76" s="20" t="s">
        <v>2225</v>
      </c>
      <c r="C76" s="20" t="s">
        <v>2226</v>
      </c>
      <c r="D76" s="20">
        <v>34.56</v>
      </c>
      <c r="E76" s="20">
        <v>5.184</v>
      </c>
      <c r="F76" s="20">
        <f t="shared" si="36"/>
        <v>0</v>
      </c>
      <c r="G76" s="20" t="s">
        <v>702</v>
      </c>
      <c r="H76" s="20">
        <v>0</v>
      </c>
      <c r="I76" s="20" t="s">
        <v>44</v>
      </c>
      <c r="J76" s="20">
        <v>0</v>
      </c>
      <c r="K76" s="20" t="s">
        <v>44</v>
      </c>
      <c r="L76" s="20">
        <v>0</v>
      </c>
      <c r="M76" s="20" t="s">
        <v>44</v>
      </c>
      <c r="N76" s="20" t="s">
        <v>74</v>
      </c>
    </row>
    <row r="77" s="104" customFormat="1" customHeight="1" spans="1:14">
      <c r="A77" s="118">
        <v>6</v>
      </c>
      <c r="B77" s="20" t="s">
        <v>2227</v>
      </c>
      <c r="C77" s="20" t="s">
        <v>2228</v>
      </c>
      <c r="D77" s="20">
        <v>450</v>
      </c>
      <c r="E77" s="20">
        <v>270</v>
      </c>
      <c r="F77" s="20">
        <v>0</v>
      </c>
      <c r="G77" s="20" t="s">
        <v>702</v>
      </c>
      <c r="H77" s="20">
        <v>0</v>
      </c>
      <c r="I77" s="20" t="s">
        <v>44</v>
      </c>
      <c r="J77" s="20">
        <v>0</v>
      </c>
      <c r="K77" s="20" t="s">
        <v>44</v>
      </c>
      <c r="L77" s="20">
        <v>0</v>
      </c>
      <c r="M77" s="20" t="s">
        <v>44</v>
      </c>
      <c r="N77" s="20" t="s">
        <v>74</v>
      </c>
    </row>
    <row r="78" s="104" customFormat="1" customHeight="1" spans="1:14">
      <c r="A78" s="118">
        <v>7</v>
      </c>
      <c r="B78" s="20" t="s">
        <v>2229</v>
      </c>
      <c r="C78" s="20" t="s">
        <v>2230</v>
      </c>
      <c r="D78" s="20">
        <v>95</v>
      </c>
      <c r="E78" s="20">
        <v>50</v>
      </c>
      <c r="F78" s="20">
        <v>25</v>
      </c>
      <c r="G78" s="20" t="s">
        <v>702</v>
      </c>
      <c r="H78" s="20">
        <v>0</v>
      </c>
      <c r="I78" s="20" t="s">
        <v>44</v>
      </c>
      <c r="J78" s="20">
        <v>25</v>
      </c>
      <c r="K78" s="20" t="s">
        <v>1141</v>
      </c>
      <c r="L78" s="20">
        <v>0</v>
      </c>
      <c r="M78" s="20" t="s">
        <v>44</v>
      </c>
      <c r="N78" s="20" t="s">
        <v>74</v>
      </c>
    </row>
    <row r="79" s="104" customFormat="1" customHeight="1" spans="1:39">
      <c r="A79" s="118">
        <v>8</v>
      </c>
      <c r="B79" s="20" t="s">
        <v>2231</v>
      </c>
      <c r="C79" s="20" t="s">
        <v>2232</v>
      </c>
      <c r="D79" s="20">
        <v>60</v>
      </c>
      <c r="E79" s="20">
        <v>19</v>
      </c>
      <c r="F79" s="20">
        <v>0</v>
      </c>
      <c r="G79" s="20" t="s">
        <v>702</v>
      </c>
      <c r="H79" s="20">
        <v>0</v>
      </c>
      <c r="I79" s="20" t="s">
        <v>44</v>
      </c>
      <c r="J79" s="20">
        <v>0</v>
      </c>
      <c r="K79" s="20" t="s">
        <v>44</v>
      </c>
      <c r="L79" s="20">
        <v>0</v>
      </c>
      <c r="M79" s="20" t="s">
        <v>44</v>
      </c>
      <c r="N79" s="20" t="s">
        <v>74</v>
      </c>
      <c r="O79" s="83"/>
      <c r="P79" s="83"/>
      <c r="Q79" s="83"/>
      <c r="R79" s="83"/>
      <c r="S79" s="83"/>
      <c r="T79" s="83"/>
      <c r="U79" s="83"/>
      <c r="V79" s="83"/>
      <c r="W79" s="83"/>
      <c r="X79" s="83"/>
      <c r="Y79" s="83"/>
      <c r="Z79" s="83"/>
      <c r="AA79" s="83"/>
      <c r="AB79" s="83"/>
      <c r="AC79" s="83"/>
      <c r="AD79" s="83"/>
      <c r="AE79" s="83"/>
      <c r="AF79" s="83"/>
      <c r="AG79" s="83"/>
      <c r="AH79" s="83"/>
      <c r="AI79" s="83"/>
      <c r="AJ79" s="83"/>
      <c r="AK79" s="83"/>
      <c r="AL79" s="83"/>
      <c r="AM79" s="83"/>
    </row>
    <row r="80" s="82" customFormat="1" customHeight="1" spans="1:14">
      <c r="A80" s="118">
        <v>9</v>
      </c>
      <c r="B80" s="122" t="s">
        <v>2233</v>
      </c>
      <c r="C80" s="122"/>
      <c r="D80" s="122">
        <v>95</v>
      </c>
      <c r="E80" s="20">
        <v>95</v>
      </c>
      <c r="F80" s="20">
        <f t="shared" ref="F80:F86" si="37">H80+J80+L80</f>
        <v>95</v>
      </c>
      <c r="G80" s="98" t="s">
        <v>1293</v>
      </c>
      <c r="H80" s="98">
        <v>0</v>
      </c>
      <c r="I80" s="98" t="s">
        <v>44</v>
      </c>
      <c r="J80" s="98">
        <v>0</v>
      </c>
      <c r="K80" s="98" t="s">
        <v>44</v>
      </c>
      <c r="L80" s="98">
        <v>95</v>
      </c>
      <c r="M80" s="98" t="s">
        <v>1293</v>
      </c>
      <c r="N80" s="20" t="s">
        <v>74</v>
      </c>
    </row>
    <row r="81" s="104" customFormat="1" customHeight="1" spans="1:39">
      <c r="A81" s="116"/>
      <c r="B81" s="115" t="s">
        <v>22</v>
      </c>
      <c r="C81" s="117"/>
      <c r="D81" s="92">
        <f t="shared" ref="D81:F81" si="38">SUM(D82:D86)</f>
        <v>3860</v>
      </c>
      <c r="E81" s="92">
        <f t="shared" si="38"/>
        <v>2830</v>
      </c>
      <c r="F81" s="92">
        <f t="shared" si="38"/>
        <v>450</v>
      </c>
      <c r="G81" s="92"/>
      <c r="H81" s="92">
        <f t="shared" ref="H81:L81" si="39">SUM(H82:H86)</f>
        <v>0</v>
      </c>
      <c r="I81" s="92"/>
      <c r="J81" s="92">
        <f t="shared" si="39"/>
        <v>0</v>
      </c>
      <c r="K81" s="92"/>
      <c r="L81" s="92">
        <f t="shared" si="39"/>
        <v>450</v>
      </c>
      <c r="M81" s="92"/>
      <c r="N81" s="115"/>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83"/>
    </row>
    <row r="82" s="104" customFormat="1" customHeight="1" spans="1:39">
      <c r="A82" s="118">
        <v>1</v>
      </c>
      <c r="B82" s="117" t="s">
        <v>2234</v>
      </c>
      <c r="C82" s="117" t="s">
        <v>2235</v>
      </c>
      <c r="D82" s="20">
        <v>30</v>
      </c>
      <c r="E82" s="20">
        <v>30</v>
      </c>
      <c r="F82" s="20">
        <f t="shared" si="37"/>
        <v>0</v>
      </c>
      <c r="G82" s="20" t="s">
        <v>697</v>
      </c>
      <c r="H82" s="20">
        <v>0</v>
      </c>
      <c r="I82" s="20" t="s">
        <v>712</v>
      </c>
      <c r="J82" s="20">
        <v>0</v>
      </c>
      <c r="K82" s="20" t="s">
        <v>697</v>
      </c>
      <c r="L82" s="20">
        <v>0</v>
      </c>
      <c r="M82" s="20" t="s">
        <v>44</v>
      </c>
      <c r="N82" s="20" t="s">
        <v>695</v>
      </c>
      <c r="O82" s="83"/>
      <c r="P82" s="83"/>
      <c r="Q82" s="83"/>
      <c r="R82" s="83"/>
      <c r="S82" s="83"/>
      <c r="T82" s="83"/>
      <c r="U82" s="83"/>
      <c r="V82" s="83"/>
      <c r="W82" s="83"/>
      <c r="X82" s="83"/>
      <c r="Y82" s="83"/>
      <c r="Z82" s="83"/>
      <c r="AA82" s="83"/>
      <c r="AB82" s="83"/>
      <c r="AC82" s="83"/>
      <c r="AD82" s="83"/>
      <c r="AE82" s="83"/>
      <c r="AF82" s="83"/>
      <c r="AG82" s="83"/>
      <c r="AH82" s="83"/>
      <c r="AI82" s="83"/>
      <c r="AJ82" s="83"/>
      <c r="AK82" s="83"/>
      <c r="AL82" s="83"/>
      <c r="AM82" s="83"/>
    </row>
    <row r="83" s="104" customFormat="1" customHeight="1" spans="1:39">
      <c r="A83" s="118">
        <v>2</v>
      </c>
      <c r="B83" s="20" t="s">
        <v>2223</v>
      </c>
      <c r="C83" s="20" t="s">
        <v>2236</v>
      </c>
      <c r="D83" s="20">
        <v>230</v>
      </c>
      <c r="E83" s="20">
        <v>50</v>
      </c>
      <c r="F83" s="20">
        <f t="shared" si="37"/>
        <v>0</v>
      </c>
      <c r="G83" s="20"/>
      <c r="H83" s="20">
        <v>0</v>
      </c>
      <c r="I83" s="20" t="s">
        <v>44</v>
      </c>
      <c r="J83" s="20">
        <v>0</v>
      </c>
      <c r="K83" s="20" t="s">
        <v>44</v>
      </c>
      <c r="L83" s="20">
        <v>0</v>
      </c>
      <c r="M83" s="20" t="s">
        <v>44</v>
      </c>
      <c r="N83" s="20" t="s">
        <v>695</v>
      </c>
      <c r="AH83" s="106"/>
      <c r="AI83" s="106"/>
      <c r="AJ83" s="106"/>
      <c r="AK83" s="106"/>
      <c r="AL83" s="106"/>
      <c r="AM83" s="106"/>
    </row>
    <row r="84" s="104" customFormat="1" customHeight="1" spans="1:39">
      <c r="A84" s="118">
        <v>3</v>
      </c>
      <c r="B84" s="117" t="s">
        <v>2237</v>
      </c>
      <c r="C84" s="117" t="s">
        <v>2238</v>
      </c>
      <c r="D84" s="20">
        <v>1200</v>
      </c>
      <c r="E84" s="20">
        <v>800</v>
      </c>
      <c r="F84" s="20">
        <f t="shared" si="37"/>
        <v>0</v>
      </c>
      <c r="G84" s="20" t="s">
        <v>697</v>
      </c>
      <c r="H84" s="20">
        <v>0</v>
      </c>
      <c r="I84" s="20" t="s">
        <v>712</v>
      </c>
      <c r="J84" s="20">
        <v>0</v>
      </c>
      <c r="K84" s="20" t="s">
        <v>697</v>
      </c>
      <c r="L84" s="20">
        <v>0</v>
      </c>
      <c r="M84" s="20" t="s">
        <v>44</v>
      </c>
      <c r="N84" s="20" t="s">
        <v>695</v>
      </c>
      <c r="AH84" s="106"/>
      <c r="AI84" s="106"/>
      <c r="AJ84" s="106"/>
      <c r="AK84" s="106"/>
      <c r="AL84" s="106"/>
      <c r="AM84" s="106"/>
    </row>
    <row r="85" s="104" customFormat="1" customHeight="1" spans="1:39">
      <c r="A85" s="118">
        <v>4</v>
      </c>
      <c r="B85" s="20" t="s">
        <v>2239</v>
      </c>
      <c r="C85" s="20" t="s">
        <v>2240</v>
      </c>
      <c r="D85" s="20">
        <v>400</v>
      </c>
      <c r="E85" s="20">
        <v>150</v>
      </c>
      <c r="F85" s="117">
        <f t="shared" si="37"/>
        <v>0</v>
      </c>
      <c r="G85" s="123"/>
      <c r="H85" s="20">
        <v>0</v>
      </c>
      <c r="I85" s="20" t="s">
        <v>44</v>
      </c>
      <c r="J85" s="20">
        <v>0</v>
      </c>
      <c r="K85" s="20" t="s">
        <v>44</v>
      </c>
      <c r="L85" s="20">
        <v>0</v>
      </c>
      <c r="M85" s="20" t="s">
        <v>44</v>
      </c>
      <c r="N85" s="119" t="s">
        <v>695</v>
      </c>
      <c r="AH85" s="106"/>
      <c r="AI85" s="106"/>
      <c r="AJ85" s="106"/>
      <c r="AK85" s="106"/>
      <c r="AL85" s="106"/>
      <c r="AM85" s="106"/>
    </row>
    <row r="86" s="104" customFormat="1" customHeight="1" spans="1:39">
      <c r="A86" s="118">
        <v>5</v>
      </c>
      <c r="B86" s="20" t="s">
        <v>2241</v>
      </c>
      <c r="C86" s="20" t="s">
        <v>2242</v>
      </c>
      <c r="D86" s="20">
        <v>2000</v>
      </c>
      <c r="E86" s="20">
        <v>1800</v>
      </c>
      <c r="F86" s="20">
        <f t="shared" si="37"/>
        <v>450</v>
      </c>
      <c r="G86" s="123"/>
      <c r="H86" s="20">
        <v>0</v>
      </c>
      <c r="I86" s="20" t="s">
        <v>44</v>
      </c>
      <c r="J86" s="20">
        <v>0</v>
      </c>
      <c r="K86" s="20" t="s">
        <v>44</v>
      </c>
      <c r="L86" s="20">
        <v>450</v>
      </c>
      <c r="M86" s="20" t="s">
        <v>2243</v>
      </c>
      <c r="N86" s="119" t="s">
        <v>2167</v>
      </c>
      <c r="AH86" s="106"/>
      <c r="AI86" s="106"/>
      <c r="AJ86" s="106"/>
      <c r="AK86" s="106"/>
      <c r="AL86" s="106"/>
      <c r="AM86" s="106"/>
    </row>
    <row r="87" s="104" customFormat="1" customHeight="1" spans="1:39">
      <c r="A87" s="114" t="s">
        <v>837</v>
      </c>
      <c r="B87" s="115" t="s">
        <v>2244</v>
      </c>
      <c r="C87" s="117"/>
      <c r="D87" s="92">
        <f t="shared" ref="D87:F87" si="40">D88+D90</f>
        <v>573</v>
      </c>
      <c r="E87" s="92">
        <f t="shared" si="40"/>
        <v>399.064</v>
      </c>
      <c r="F87" s="92">
        <f t="shared" si="40"/>
        <v>14.4</v>
      </c>
      <c r="G87" s="92"/>
      <c r="H87" s="92">
        <f t="shared" ref="H87:L87" si="41">H88+H90</f>
        <v>0</v>
      </c>
      <c r="I87" s="92"/>
      <c r="J87" s="92">
        <f t="shared" si="41"/>
        <v>14.4</v>
      </c>
      <c r="K87" s="92"/>
      <c r="L87" s="92">
        <f t="shared" si="41"/>
        <v>0</v>
      </c>
      <c r="M87" s="92"/>
      <c r="N87" s="115"/>
      <c r="O87" s="83"/>
      <c r="P87" s="83"/>
      <c r="Q87" s="83"/>
      <c r="R87" s="83"/>
      <c r="S87" s="83"/>
      <c r="T87" s="83"/>
      <c r="U87" s="83"/>
      <c r="V87" s="83"/>
      <c r="W87" s="83"/>
      <c r="X87" s="83"/>
      <c r="Y87" s="83"/>
      <c r="Z87" s="83"/>
      <c r="AA87" s="83"/>
      <c r="AB87" s="83"/>
      <c r="AC87" s="83"/>
      <c r="AD87" s="83"/>
      <c r="AE87" s="83"/>
      <c r="AF87" s="83"/>
      <c r="AG87" s="83"/>
      <c r="AH87" s="83"/>
      <c r="AI87" s="83"/>
      <c r="AJ87" s="83"/>
      <c r="AK87" s="83"/>
      <c r="AL87" s="83"/>
      <c r="AM87" s="83"/>
    </row>
    <row r="88" s="104" customFormat="1" customHeight="1" spans="1:39">
      <c r="A88" s="114" t="s">
        <v>67</v>
      </c>
      <c r="B88" s="115" t="s">
        <v>2134</v>
      </c>
      <c r="C88" s="117"/>
      <c r="D88" s="92">
        <f t="shared" ref="D88:F88" si="42">D89</f>
        <v>150</v>
      </c>
      <c r="E88" s="92">
        <f t="shared" si="42"/>
        <v>150</v>
      </c>
      <c r="F88" s="92">
        <f t="shared" si="42"/>
        <v>0</v>
      </c>
      <c r="G88" s="92"/>
      <c r="H88" s="92">
        <f t="shared" ref="H88:L88" si="43">H89</f>
        <v>0</v>
      </c>
      <c r="I88" s="92"/>
      <c r="J88" s="92">
        <f t="shared" si="43"/>
        <v>0</v>
      </c>
      <c r="K88" s="92"/>
      <c r="L88" s="92">
        <f t="shared" si="43"/>
        <v>0</v>
      </c>
      <c r="M88" s="92"/>
      <c r="N88" s="115"/>
      <c r="O88" s="83"/>
      <c r="P88" s="83"/>
      <c r="Q88" s="83"/>
      <c r="R88" s="83"/>
      <c r="S88" s="83"/>
      <c r="T88" s="83"/>
      <c r="U88" s="83"/>
      <c r="V88" s="83"/>
      <c r="W88" s="83"/>
      <c r="X88" s="83"/>
      <c r="Y88" s="83"/>
      <c r="Z88" s="83"/>
      <c r="AA88" s="83"/>
      <c r="AB88" s="83"/>
      <c r="AC88" s="83"/>
      <c r="AD88" s="83"/>
      <c r="AE88" s="83"/>
      <c r="AF88" s="83"/>
      <c r="AG88" s="83"/>
      <c r="AH88" s="83"/>
      <c r="AI88" s="83"/>
      <c r="AJ88" s="83"/>
      <c r="AK88" s="83"/>
      <c r="AL88" s="83"/>
      <c r="AM88" s="83"/>
    </row>
    <row r="89" s="104" customFormat="1" customHeight="1" spans="1:39">
      <c r="A89" s="118">
        <v>1</v>
      </c>
      <c r="B89" s="20" t="s">
        <v>2245</v>
      </c>
      <c r="C89" s="20" t="s">
        <v>2246</v>
      </c>
      <c r="D89" s="20">
        <v>150</v>
      </c>
      <c r="E89" s="20">
        <v>150</v>
      </c>
      <c r="F89" s="20">
        <v>0</v>
      </c>
      <c r="G89" s="20" t="s">
        <v>697</v>
      </c>
      <c r="H89" s="20">
        <v>0</v>
      </c>
      <c r="I89" s="20"/>
      <c r="J89" s="20">
        <v>0</v>
      </c>
      <c r="K89" s="20"/>
      <c r="L89" s="20">
        <v>0</v>
      </c>
      <c r="M89" s="20"/>
      <c r="N89" s="119" t="s">
        <v>695</v>
      </c>
      <c r="O89" s="83"/>
      <c r="P89" s="83"/>
      <c r="Q89" s="83"/>
      <c r="R89" s="83"/>
      <c r="S89" s="83"/>
      <c r="T89" s="83"/>
      <c r="U89" s="83"/>
      <c r="V89" s="83"/>
      <c r="W89" s="83"/>
      <c r="X89" s="83"/>
      <c r="Y89" s="83"/>
      <c r="Z89" s="83"/>
      <c r="AA89" s="83"/>
      <c r="AB89" s="83"/>
      <c r="AC89" s="83"/>
      <c r="AD89" s="83"/>
      <c r="AE89" s="83"/>
      <c r="AF89" s="83"/>
      <c r="AG89" s="83"/>
      <c r="AH89" s="83"/>
      <c r="AI89" s="83"/>
      <c r="AJ89" s="83"/>
      <c r="AK89" s="83"/>
      <c r="AL89" s="83"/>
      <c r="AM89" s="83"/>
    </row>
    <row r="90" s="104" customFormat="1" customHeight="1" spans="1:39">
      <c r="A90" s="114" t="s">
        <v>665</v>
      </c>
      <c r="B90" s="115" t="s">
        <v>19</v>
      </c>
      <c r="C90" s="117"/>
      <c r="D90" s="92">
        <f t="shared" ref="D90:F90" si="44">D91+D93</f>
        <v>423</v>
      </c>
      <c r="E90" s="92">
        <f t="shared" si="44"/>
        <v>249.064</v>
      </c>
      <c r="F90" s="92">
        <f t="shared" si="44"/>
        <v>14.4</v>
      </c>
      <c r="G90" s="92"/>
      <c r="H90" s="92">
        <f t="shared" ref="H90:L90" si="45">H91+H93</f>
        <v>0</v>
      </c>
      <c r="I90" s="92"/>
      <c r="J90" s="92">
        <f t="shared" si="45"/>
        <v>14.4</v>
      </c>
      <c r="K90" s="92"/>
      <c r="L90" s="92">
        <f t="shared" si="45"/>
        <v>0</v>
      </c>
      <c r="M90" s="92"/>
      <c r="N90" s="115"/>
      <c r="O90" s="83"/>
      <c r="P90" s="83"/>
      <c r="Q90" s="83"/>
      <c r="R90" s="83"/>
      <c r="S90" s="83"/>
      <c r="T90" s="83"/>
      <c r="U90" s="83"/>
      <c r="V90" s="83"/>
      <c r="W90" s="83"/>
      <c r="X90" s="83"/>
      <c r="Y90" s="83"/>
      <c r="Z90" s="83"/>
      <c r="AA90" s="83"/>
      <c r="AB90" s="83"/>
      <c r="AC90" s="83"/>
      <c r="AD90" s="83"/>
      <c r="AE90" s="83"/>
      <c r="AF90" s="83"/>
      <c r="AG90" s="83"/>
      <c r="AH90" s="83"/>
      <c r="AI90" s="83"/>
      <c r="AJ90" s="83"/>
      <c r="AK90" s="83"/>
      <c r="AL90" s="83"/>
      <c r="AM90" s="83"/>
    </row>
    <row r="91" s="104" customFormat="1" customHeight="1" spans="1:39">
      <c r="A91" s="116"/>
      <c r="B91" s="115" t="s">
        <v>23</v>
      </c>
      <c r="C91" s="117"/>
      <c r="D91" s="124">
        <f t="shared" ref="D91:F91" si="46">D92</f>
        <v>48</v>
      </c>
      <c r="E91" s="124">
        <f t="shared" si="46"/>
        <v>14.064</v>
      </c>
      <c r="F91" s="124">
        <f t="shared" si="46"/>
        <v>14.4</v>
      </c>
      <c r="G91" s="124"/>
      <c r="H91" s="124">
        <f t="shared" ref="H91:L91" si="47">H92</f>
        <v>0</v>
      </c>
      <c r="I91" s="124"/>
      <c r="J91" s="124">
        <f t="shared" si="47"/>
        <v>14.4</v>
      </c>
      <c r="K91" s="124"/>
      <c r="L91" s="124">
        <f t="shared" si="47"/>
        <v>0</v>
      </c>
      <c r="M91" s="124"/>
      <c r="N91" s="115"/>
      <c r="O91" s="83"/>
      <c r="P91" s="83"/>
      <c r="Q91" s="83"/>
      <c r="R91" s="83"/>
      <c r="S91" s="83"/>
      <c r="T91" s="83"/>
      <c r="U91" s="83"/>
      <c r="V91" s="83"/>
      <c r="W91" s="83"/>
      <c r="X91" s="83"/>
      <c r="Y91" s="83"/>
      <c r="Z91" s="83"/>
      <c r="AA91" s="83"/>
      <c r="AB91" s="83"/>
      <c r="AC91" s="83"/>
      <c r="AD91" s="83"/>
      <c r="AE91" s="83"/>
      <c r="AF91" s="83"/>
      <c r="AG91" s="83"/>
      <c r="AH91" s="83"/>
      <c r="AI91" s="83"/>
      <c r="AJ91" s="83"/>
      <c r="AK91" s="83"/>
      <c r="AL91" s="83"/>
      <c r="AM91" s="83"/>
    </row>
    <row r="92" s="104" customFormat="1" customHeight="1" spans="1:39">
      <c r="A92" s="116">
        <v>1</v>
      </c>
      <c r="B92" s="20" t="s">
        <v>2247</v>
      </c>
      <c r="C92" s="20" t="s">
        <v>2247</v>
      </c>
      <c r="D92" s="20">
        <v>48</v>
      </c>
      <c r="E92" s="20">
        <v>14.064</v>
      </c>
      <c r="F92" s="20">
        <f>H92+J92+L92</f>
        <v>14.4</v>
      </c>
      <c r="G92" s="20" t="s">
        <v>376</v>
      </c>
      <c r="H92" s="20">
        <v>0</v>
      </c>
      <c r="I92" s="20" t="s">
        <v>702</v>
      </c>
      <c r="J92" s="20">
        <v>14.4</v>
      </c>
      <c r="K92" s="20" t="s">
        <v>376</v>
      </c>
      <c r="L92" s="20">
        <v>0</v>
      </c>
      <c r="M92" s="20" t="s">
        <v>702</v>
      </c>
      <c r="N92" s="20" t="s">
        <v>74</v>
      </c>
      <c r="O92" s="83"/>
      <c r="P92" s="83"/>
      <c r="Q92" s="83"/>
      <c r="R92" s="83"/>
      <c r="S92" s="83"/>
      <c r="T92" s="83"/>
      <c r="U92" s="83"/>
      <c r="V92" s="83"/>
      <c r="W92" s="83"/>
      <c r="X92" s="83"/>
      <c r="Y92" s="83"/>
      <c r="Z92" s="83"/>
      <c r="AA92" s="83"/>
      <c r="AB92" s="83"/>
      <c r="AC92" s="83"/>
      <c r="AD92" s="83"/>
      <c r="AE92" s="83"/>
      <c r="AF92" s="83"/>
      <c r="AG92" s="83"/>
      <c r="AH92" s="83"/>
      <c r="AI92" s="83"/>
      <c r="AJ92" s="83"/>
      <c r="AK92" s="83"/>
      <c r="AL92" s="83"/>
      <c r="AM92" s="83"/>
    </row>
    <row r="93" s="104" customFormat="1" customHeight="1" spans="1:39">
      <c r="A93" s="116"/>
      <c r="B93" s="115" t="s">
        <v>22</v>
      </c>
      <c r="C93" s="117"/>
      <c r="D93" s="124">
        <f>D94+D95</f>
        <v>375</v>
      </c>
      <c r="E93" s="124">
        <f>E94+E95</f>
        <v>235</v>
      </c>
      <c r="F93" s="124">
        <f t="shared" ref="F93:J93" si="48">F95</f>
        <v>0</v>
      </c>
      <c r="G93" s="124"/>
      <c r="H93" s="124">
        <f t="shared" si="48"/>
        <v>0</v>
      </c>
      <c r="I93" s="124"/>
      <c r="J93" s="124">
        <f t="shared" si="48"/>
        <v>0</v>
      </c>
      <c r="K93" s="124"/>
      <c r="L93" s="124">
        <f>L95</f>
        <v>0</v>
      </c>
      <c r="M93" s="124"/>
      <c r="N93" s="115"/>
      <c r="O93" s="83"/>
      <c r="P93" s="83"/>
      <c r="Q93" s="83"/>
      <c r="R93" s="83"/>
      <c r="S93" s="83"/>
      <c r="T93" s="83"/>
      <c r="U93" s="83"/>
      <c r="V93" s="83"/>
      <c r="W93" s="83"/>
      <c r="X93" s="83"/>
      <c r="Y93" s="83"/>
      <c r="Z93" s="83"/>
      <c r="AA93" s="83"/>
      <c r="AB93" s="83"/>
      <c r="AC93" s="83"/>
      <c r="AD93" s="83"/>
      <c r="AE93" s="83"/>
      <c r="AF93" s="83"/>
      <c r="AG93" s="83"/>
      <c r="AH93" s="83"/>
      <c r="AI93" s="83"/>
      <c r="AJ93" s="83"/>
      <c r="AK93" s="83"/>
      <c r="AL93" s="83"/>
      <c r="AM93" s="83"/>
    </row>
    <row r="94" s="104" customFormat="1" customHeight="1" spans="1:39">
      <c r="A94" s="116">
        <v>1</v>
      </c>
      <c r="B94" s="20" t="s">
        <v>2248</v>
      </c>
      <c r="C94" s="20" t="s">
        <v>2249</v>
      </c>
      <c r="D94" s="20">
        <v>350</v>
      </c>
      <c r="E94" s="20">
        <v>210</v>
      </c>
      <c r="F94" s="20">
        <v>0</v>
      </c>
      <c r="G94" s="20" t="s">
        <v>2156</v>
      </c>
      <c r="H94" s="20">
        <v>0</v>
      </c>
      <c r="I94" s="20" t="s">
        <v>44</v>
      </c>
      <c r="J94" s="20">
        <v>0</v>
      </c>
      <c r="K94" s="20" t="s">
        <v>44</v>
      </c>
      <c r="L94" s="20">
        <v>0</v>
      </c>
      <c r="M94" s="20" t="s">
        <v>44</v>
      </c>
      <c r="N94" s="20" t="s">
        <v>2176</v>
      </c>
      <c r="O94" s="83"/>
      <c r="P94" s="83"/>
      <c r="Q94" s="83"/>
      <c r="R94" s="83"/>
      <c r="S94" s="83"/>
      <c r="T94" s="83"/>
      <c r="U94" s="83"/>
      <c r="V94" s="83"/>
      <c r="W94" s="83"/>
      <c r="X94" s="83"/>
      <c r="Y94" s="83"/>
      <c r="Z94" s="83"/>
      <c r="AA94" s="83"/>
      <c r="AB94" s="83"/>
      <c r="AC94" s="83"/>
      <c r="AD94" s="83"/>
      <c r="AE94" s="83"/>
      <c r="AF94" s="83"/>
      <c r="AG94" s="83"/>
      <c r="AH94" s="83"/>
      <c r="AI94" s="83"/>
      <c r="AJ94" s="83"/>
      <c r="AK94" s="83"/>
      <c r="AL94" s="83"/>
      <c r="AM94" s="83"/>
    </row>
    <row r="95" s="104" customFormat="1" customHeight="1" spans="1:39">
      <c r="A95" s="116">
        <v>2</v>
      </c>
      <c r="B95" s="20" t="s">
        <v>2250</v>
      </c>
      <c r="C95" s="20" t="s">
        <v>2251</v>
      </c>
      <c r="D95" s="20">
        <v>25</v>
      </c>
      <c r="E95" s="20">
        <v>25</v>
      </c>
      <c r="F95" s="20">
        <v>0</v>
      </c>
      <c r="G95" s="20"/>
      <c r="H95" s="20">
        <v>0</v>
      </c>
      <c r="I95" s="20" t="s">
        <v>44</v>
      </c>
      <c r="J95" s="20">
        <v>0</v>
      </c>
      <c r="K95" s="20" t="s">
        <v>44</v>
      </c>
      <c r="L95" s="20">
        <v>0</v>
      </c>
      <c r="M95" s="20" t="s">
        <v>44</v>
      </c>
      <c r="N95" s="20" t="s">
        <v>2167</v>
      </c>
      <c r="O95" s="83"/>
      <c r="P95" s="83"/>
      <c r="Q95" s="83"/>
      <c r="R95" s="83"/>
      <c r="S95" s="83"/>
      <c r="T95" s="83"/>
      <c r="U95" s="83"/>
      <c r="V95" s="83"/>
      <c r="W95" s="83"/>
      <c r="X95" s="83"/>
      <c r="Y95" s="83"/>
      <c r="Z95" s="83"/>
      <c r="AA95" s="83"/>
      <c r="AB95" s="83"/>
      <c r="AC95" s="83"/>
      <c r="AD95" s="83"/>
      <c r="AE95" s="83"/>
      <c r="AF95" s="83"/>
      <c r="AG95" s="83"/>
      <c r="AH95" s="83"/>
      <c r="AI95" s="83"/>
      <c r="AJ95" s="83"/>
      <c r="AK95" s="83"/>
      <c r="AL95" s="83"/>
      <c r="AM95" s="83"/>
    </row>
    <row r="96" s="104" customFormat="1" customHeight="1" spans="1:39">
      <c r="A96" s="114" t="s">
        <v>841</v>
      </c>
      <c r="B96" s="115" t="s">
        <v>2252</v>
      </c>
      <c r="C96" s="117"/>
      <c r="D96" s="92">
        <f t="shared" ref="D96:F96" si="49">D97</f>
        <v>327</v>
      </c>
      <c r="E96" s="92">
        <f t="shared" si="49"/>
        <v>327</v>
      </c>
      <c r="F96" s="92">
        <f t="shared" si="49"/>
        <v>0</v>
      </c>
      <c r="G96" s="92"/>
      <c r="H96" s="92">
        <f t="shared" ref="H96:L96" si="50">H97</f>
        <v>0</v>
      </c>
      <c r="I96" s="92"/>
      <c r="J96" s="92">
        <f t="shared" si="50"/>
        <v>0</v>
      </c>
      <c r="K96" s="92"/>
      <c r="L96" s="92">
        <f t="shared" si="50"/>
        <v>0</v>
      </c>
      <c r="M96" s="92"/>
      <c r="N96" s="115"/>
      <c r="O96" s="83"/>
      <c r="P96" s="83"/>
      <c r="Q96" s="83"/>
      <c r="R96" s="83"/>
      <c r="S96" s="83"/>
      <c r="T96" s="83"/>
      <c r="U96" s="83"/>
      <c r="V96" s="83"/>
      <c r="W96" s="83"/>
      <c r="X96" s="83"/>
      <c r="Y96" s="83"/>
      <c r="Z96" s="83"/>
      <c r="AA96" s="83"/>
      <c r="AB96" s="83"/>
      <c r="AC96" s="83"/>
      <c r="AD96" s="83"/>
      <c r="AE96" s="83"/>
      <c r="AF96" s="83"/>
      <c r="AG96" s="83"/>
      <c r="AH96" s="83"/>
      <c r="AI96" s="83"/>
      <c r="AJ96" s="83"/>
      <c r="AK96" s="83"/>
      <c r="AL96" s="83"/>
      <c r="AM96" s="83"/>
    </row>
    <row r="97" s="104" customFormat="1" customHeight="1" spans="1:39">
      <c r="A97" s="114" t="s">
        <v>665</v>
      </c>
      <c r="B97" s="115" t="s">
        <v>19</v>
      </c>
      <c r="C97" s="117"/>
      <c r="D97" s="92">
        <f t="shared" ref="D97:F97" si="51">D98+D100</f>
        <v>327</v>
      </c>
      <c r="E97" s="92">
        <f t="shared" si="51"/>
        <v>327</v>
      </c>
      <c r="F97" s="92">
        <f t="shared" si="51"/>
        <v>0</v>
      </c>
      <c r="G97" s="92"/>
      <c r="H97" s="92">
        <f t="shared" ref="H97:L97" si="52">H98</f>
        <v>0</v>
      </c>
      <c r="I97" s="92"/>
      <c r="J97" s="92">
        <f t="shared" si="52"/>
        <v>0</v>
      </c>
      <c r="K97" s="92"/>
      <c r="L97" s="92">
        <f t="shared" si="52"/>
        <v>0</v>
      </c>
      <c r="M97" s="92"/>
      <c r="N97" s="115"/>
      <c r="O97" s="83"/>
      <c r="P97" s="83"/>
      <c r="Q97" s="83"/>
      <c r="R97" s="83"/>
      <c r="S97" s="83"/>
      <c r="T97" s="83"/>
      <c r="U97" s="83"/>
      <c r="V97" s="83"/>
      <c r="W97" s="83"/>
      <c r="X97" s="83"/>
      <c r="Y97" s="83"/>
      <c r="Z97" s="83"/>
      <c r="AA97" s="83"/>
      <c r="AB97" s="83"/>
      <c r="AC97" s="83"/>
      <c r="AD97" s="83"/>
      <c r="AE97" s="83"/>
      <c r="AF97" s="83"/>
      <c r="AG97" s="83"/>
      <c r="AH97" s="83"/>
      <c r="AI97" s="83"/>
      <c r="AJ97" s="83"/>
      <c r="AK97" s="83"/>
      <c r="AL97" s="83"/>
      <c r="AM97" s="83"/>
    </row>
    <row r="98" s="104" customFormat="1" customHeight="1" spans="1:39">
      <c r="A98" s="114"/>
      <c r="B98" s="115" t="s">
        <v>23</v>
      </c>
      <c r="C98" s="117"/>
      <c r="D98" s="92">
        <f t="shared" ref="D98:F98" si="53">D99</f>
        <v>198</v>
      </c>
      <c r="E98" s="92">
        <f t="shared" si="53"/>
        <v>198</v>
      </c>
      <c r="F98" s="92">
        <f t="shared" si="53"/>
        <v>0</v>
      </c>
      <c r="G98" s="92"/>
      <c r="H98" s="92">
        <f t="shared" ref="H98:L98" si="54">H99</f>
        <v>0</v>
      </c>
      <c r="I98" s="92"/>
      <c r="J98" s="92">
        <f t="shared" si="54"/>
        <v>0</v>
      </c>
      <c r="K98" s="92"/>
      <c r="L98" s="92">
        <f t="shared" si="54"/>
        <v>0</v>
      </c>
      <c r="M98" s="92"/>
      <c r="N98" s="115"/>
      <c r="O98" s="83"/>
      <c r="P98" s="83"/>
      <c r="Q98" s="83"/>
      <c r="R98" s="83"/>
      <c r="S98" s="83"/>
      <c r="T98" s="83"/>
      <c r="U98" s="83"/>
      <c r="V98" s="83"/>
      <c r="W98" s="83"/>
      <c r="X98" s="83"/>
      <c r="Y98" s="83"/>
      <c r="Z98" s="83"/>
      <c r="AA98" s="83"/>
      <c r="AB98" s="83"/>
      <c r="AC98" s="83"/>
      <c r="AD98" s="83"/>
      <c r="AE98" s="83"/>
      <c r="AF98" s="83"/>
      <c r="AG98" s="83"/>
      <c r="AH98" s="83"/>
      <c r="AI98" s="83"/>
      <c r="AJ98" s="83"/>
      <c r="AK98" s="83"/>
      <c r="AL98" s="83"/>
      <c r="AM98" s="83"/>
    </row>
    <row r="99" s="104" customFormat="1" customHeight="1" spans="1:39">
      <c r="A99" s="116">
        <v>1</v>
      </c>
      <c r="B99" s="20" t="s">
        <v>2253</v>
      </c>
      <c r="C99" s="20" t="s">
        <v>2253</v>
      </c>
      <c r="D99" s="20">
        <v>198</v>
      </c>
      <c r="E99" s="20">
        <v>198</v>
      </c>
      <c r="F99" s="20">
        <f>H99+J99+L99</f>
        <v>0</v>
      </c>
      <c r="G99" s="20"/>
      <c r="H99" s="20">
        <v>0</v>
      </c>
      <c r="I99" s="20" t="s">
        <v>44</v>
      </c>
      <c r="J99" s="20">
        <v>0</v>
      </c>
      <c r="K99" s="20" t="s">
        <v>44</v>
      </c>
      <c r="L99" s="20">
        <v>0</v>
      </c>
      <c r="M99" s="20"/>
      <c r="N99" s="20" t="s">
        <v>74</v>
      </c>
      <c r="O99" s="83"/>
      <c r="P99" s="83"/>
      <c r="Q99" s="83"/>
      <c r="R99" s="83"/>
      <c r="S99" s="83"/>
      <c r="T99" s="83"/>
      <c r="U99" s="83"/>
      <c r="V99" s="83"/>
      <c r="W99" s="83"/>
      <c r="X99" s="83"/>
      <c r="Y99" s="83"/>
      <c r="Z99" s="83"/>
      <c r="AA99" s="83"/>
      <c r="AB99" s="83"/>
      <c r="AC99" s="83"/>
      <c r="AD99" s="83"/>
      <c r="AE99" s="83"/>
      <c r="AF99" s="83"/>
      <c r="AG99" s="83"/>
      <c r="AH99" s="83"/>
      <c r="AI99" s="83"/>
      <c r="AJ99" s="83"/>
      <c r="AK99" s="83"/>
      <c r="AL99" s="83"/>
      <c r="AM99" s="83"/>
    </row>
    <row r="100" s="104" customFormat="1" customHeight="1" spans="1:39">
      <c r="A100" s="116"/>
      <c r="B100" s="115" t="s">
        <v>22</v>
      </c>
      <c r="C100" s="20"/>
      <c r="D100" s="92">
        <f t="shared" ref="D100:F100" si="55">D101+D102</f>
        <v>129</v>
      </c>
      <c r="E100" s="92">
        <f t="shared" si="55"/>
        <v>129</v>
      </c>
      <c r="F100" s="92">
        <f t="shared" si="55"/>
        <v>0</v>
      </c>
      <c r="G100" s="92"/>
      <c r="H100" s="92">
        <f t="shared" ref="H100:L100" si="56">H101+H102</f>
        <v>0</v>
      </c>
      <c r="I100" s="92"/>
      <c r="J100" s="92">
        <f t="shared" si="56"/>
        <v>0</v>
      </c>
      <c r="K100" s="92"/>
      <c r="L100" s="92">
        <f t="shared" si="56"/>
        <v>0</v>
      </c>
      <c r="M100" s="20"/>
      <c r="N100" s="115"/>
      <c r="O100" s="83"/>
      <c r="P100" s="83"/>
      <c r="Q100" s="83"/>
      <c r="R100" s="83"/>
      <c r="S100" s="83"/>
      <c r="T100" s="83"/>
      <c r="U100" s="83"/>
      <c r="V100" s="83"/>
      <c r="W100" s="83"/>
      <c r="X100" s="83"/>
      <c r="Y100" s="83"/>
      <c r="Z100" s="83"/>
      <c r="AA100" s="83"/>
      <c r="AB100" s="83"/>
      <c r="AC100" s="83"/>
      <c r="AD100" s="83"/>
      <c r="AE100" s="83"/>
      <c r="AF100" s="83"/>
      <c r="AG100" s="83"/>
      <c r="AH100" s="83"/>
      <c r="AI100" s="83"/>
      <c r="AJ100" s="83"/>
      <c r="AK100" s="83"/>
      <c r="AL100" s="83"/>
      <c r="AM100" s="83"/>
    </row>
    <row r="101" s="104" customFormat="1" customHeight="1" spans="1:39">
      <c r="A101" s="116">
        <v>1</v>
      </c>
      <c r="B101" s="20" t="s">
        <v>2254</v>
      </c>
      <c r="C101" s="125" t="s">
        <v>2255</v>
      </c>
      <c r="D101" s="99">
        <v>31</v>
      </c>
      <c r="E101" s="126">
        <v>31</v>
      </c>
      <c r="F101" s="20">
        <v>0</v>
      </c>
      <c r="G101" s="20"/>
      <c r="H101" s="20">
        <v>0</v>
      </c>
      <c r="I101" s="20" t="s">
        <v>44</v>
      </c>
      <c r="J101" s="20">
        <v>0</v>
      </c>
      <c r="K101" s="20" t="s">
        <v>44</v>
      </c>
      <c r="L101" s="20">
        <v>0</v>
      </c>
      <c r="M101" s="20"/>
      <c r="N101" s="20" t="s">
        <v>2167</v>
      </c>
      <c r="O101" s="83"/>
      <c r="P101" s="83"/>
      <c r="Q101" s="83"/>
      <c r="R101" s="83"/>
      <c r="S101" s="83"/>
      <c r="T101" s="83"/>
      <c r="U101" s="83"/>
      <c r="V101" s="83"/>
      <c r="W101" s="83"/>
      <c r="X101" s="83"/>
      <c r="Y101" s="83"/>
      <c r="Z101" s="83"/>
      <c r="AA101" s="83"/>
      <c r="AB101" s="83"/>
      <c r="AC101" s="83"/>
      <c r="AD101" s="83"/>
      <c r="AE101" s="83"/>
      <c r="AF101" s="83"/>
      <c r="AG101" s="83"/>
      <c r="AH101" s="83"/>
      <c r="AI101" s="83"/>
      <c r="AJ101" s="83"/>
      <c r="AK101" s="83"/>
      <c r="AL101" s="83"/>
      <c r="AM101" s="83"/>
    </row>
    <row r="102" s="104" customFormat="1" customHeight="1" spans="1:39">
      <c r="A102" s="116">
        <v>2</v>
      </c>
      <c r="B102" s="20" t="s">
        <v>2256</v>
      </c>
      <c r="C102" s="125" t="s">
        <v>2257</v>
      </c>
      <c r="D102" s="99">
        <v>98</v>
      </c>
      <c r="E102" s="126">
        <v>98</v>
      </c>
      <c r="F102" s="20">
        <v>0</v>
      </c>
      <c r="G102" s="20" t="s">
        <v>937</v>
      </c>
      <c r="H102" s="20">
        <v>0</v>
      </c>
      <c r="I102" s="20" t="s">
        <v>44</v>
      </c>
      <c r="J102" s="20">
        <v>0</v>
      </c>
      <c r="K102" s="20"/>
      <c r="L102" s="20">
        <v>0</v>
      </c>
      <c r="M102" s="20"/>
      <c r="N102" s="20"/>
      <c r="O102" s="83"/>
      <c r="P102" s="83"/>
      <c r="Q102" s="83"/>
      <c r="R102" s="83"/>
      <c r="S102" s="83"/>
      <c r="T102" s="83"/>
      <c r="U102" s="83"/>
      <c r="V102" s="83"/>
      <c r="W102" s="83"/>
      <c r="X102" s="83"/>
      <c r="Y102" s="83"/>
      <c r="Z102" s="83"/>
      <c r="AA102" s="83"/>
      <c r="AB102" s="83"/>
      <c r="AC102" s="83"/>
      <c r="AD102" s="83"/>
      <c r="AE102" s="83"/>
      <c r="AF102" s="83"/>
      <c r="AG102" s="83"/>
      <c r="AH102" s="83"/>
      <c r="AI102" s="83"/>
      <c r="AJ102" s="83"/>
      <c r="AK102" s="83"/>
      <c r="AL102" s="83"/>
      <c r="AM102" s="83"/>
    </row>
    <row r="103" s="104" customFormat="1" customHeight="1" spans="1:39">
      <c r="A103" s="114" t="s">
        <v>1763</v>
      </c>
      <c r="B103" s="115" t="s">
        <v>2258</v>
      </c>
      <c r="C103" s="117"/>
      <c r="D103" s="92">
        <f t="shared" ref="D103:F103" si="57">D104</f>
        <v>600</v>
      </c>
      <c r="E103" s="92">
        <f t="shared" si="57"/>
        <v>600</v>
      </c>
      <c r="F103" s="92">
        <f t="shared" si="57"/>
        <v>150</v>
      </c>
      <c r="G103" s="92"/>
      <c r="H103" s="92">
        <f t="shared" ref="H103:L103" si="58">H104</f>
        <v>50</v>
      </c>
      <c r="I103" s="92"/>
      <c r="J103" s="92">
        <f t="shared" si="58"/>
        <v>50</v>
      </c>
      <c r="K103" s="92"/>
      <c r="L103" s="92">
        <f t="shared" si="58"/>
        <v>50</v>
      </c>
      <c r="M103" s="92"/>
      <c r="N103" s="115"/>
      <c r="O103" s="83"/>
      <c r="P103" s="83"/>
      <c r="Q103" s="83"/>
      <c r="R103" s="83"/>
      <c r="S103" s="83"/>
      <c r="T103" s="83"/>
      <c r="U103" s="83"/>
      <c r="V103" s="83"/>
      <c r="W103" s="83"/>
      <c r="X103" s="83"/>
      <c r="Y103" s="83"/>
      <c r="Z103" s="83"/>
      <c r="AA103" s="83"/>
      <c r="AB103" s="83"/>
      <c r="AC103" s="83"/>
      <c r="AD103" s="83"/>
      <c r="AE103" s="83"/>
      <c r="AF103" s="83"/>
      <c r="AG103" s="83"/>
      <c r="AH103" s="83"/>
      <c r="AI103" s="83"/>
      <c r="AJ103" s="83"/>
      <c r="AK103" s="83"/>
      <c r="AL103" s="83"/>
      <c r="AM103" s="83"/>
    </row>
    <row r="104" s="104" customFormat="1" customHeight="1" spans="1:14">
      <c r="A104" s="114" t="s">
        <v>665</v>
      </c>
      <c r="B104" s="115" t="s">
        <v>19</v>
      </c>
      <c r="C104" s="117"/>
      <c r="D104" s="92">
        <f t="shared" ref="D104:F104" si="59">D105</f>
        <v>600</v>
      </c>
      <c r="E104" s="92">
        <f t="shared" si="59"/>
        <v>600</v>
      </c>
      <c r="F104" s="92">
        <f t="shared" si="59"/>
        <v>150</v>
      </c>
      <c r="G104" s="92"/>
      <c r="H104" s="92">
        <f t="shared" ref="H104:L104" si="60">H105</f>
        <v>50</v>
      </c>
      <c r="I104" s="92"/>
      <c r="J104" s="92">
        <f t="shared" si="60"/>
        <v>50</v>
      </c>
      <c r="K104" s="92"/>
      <c r="L104" s="92">
        <f t="shared" si="60"/>
        <v>50</v>
      </c>
      <c r="M104" s="92"/>
      <c r="N104" s="115"/>
    </row>
    <row r="105" s="104" customFormat="1" customHeight="1" spans="1:39">
      <c r="A105" s="116">
        <v>1</v>
      </c>
      <c r="B105" s="20" t="s">
        <v>2259</v>
      </c>
      <c r="C105" s="20" t="s">
        <v>2260</v>
      </c>
      <c r="D105" s="99">
        <v>600</v>
      </c>
      <c r="E105" s="126">
        <v>600</v>
      </c>
      <c r="F105" s="20">
        <f t="shared" ref="F105:F112" si="61">H105+J105+L105</f>
        <v>150</v>
      </c>
      <c r="G105" s="20" t="s">
        <v>1203</v>
      </c>
      <c r="H105" s="20">
        <v>50</v>
      </c>
      <c r="I105" s="20" t="s">
        <v>663</v>
      </c>
      <c r="J105" s="20">
        <v>50</v>
      </c>
      <c r="K105" s="20" t="s">
        <v>663</v>
      </c>
      <c r="L105" s="20">
        <v>50</v>
      </c>
      <c r="M105" s="20" t="s">
        <v>663</v>
      </c>
      <c r="N105" s="20" t="s">
        <v>2167</v>
      </c>
      <c r="O105" s="83"/>
      <c r="P105" s="83"/>
      <c r="Q105" s="83"/>
      <c r="R105" s="83"/>
      <c r="S105" s="83"/>
      <c r="T105" s="83"/>
      <c r="U105" s="83"/>
      <c r="V105" s="83"/>
      <c r="W105" s="83"/>
      <c r="X105" s="83"/>
      <c r="Y105" s="83"/>
      <c r="Z105" s="83"/>
      <c r="AA105" s="83"/>
      <c r="AB105" s="83"/>
      <c r="AC105" s="83"/>
      <c r="AD105" s="83"/>
      <c r="AE105" s="83"/>
      <c r="AF105" s="83"/>
      <c r="AG105" s="83"/>
      <c r="AH105" s="83"/>
      <c r="AI105" s="83"/>
      <c r="AJ105" s="83"/>
      <c r="AK105" s="83"/>
      <c r="AL105" s="83"/>
      <c r="AM105" s="83"/>
    </row>
    <row r="106" s="104" customFormat="1" customHeight="1" spans="1:39">
      <c r="A106" s="114" t="s">
        <v>985</v>
      </c>
      <c r="B106" s="115" t="s">
        <v>2261</v>
      </c>
      <c r="C106" s="117"/>
      <c r="D106" s="92">
        <f t="shared" ref="D106:F106" si="62">D107+D113</f>
        <v>2882</v>
      </c>
      <c r="E106" s="92">
        <f t="shared" si="62"/>
        <v>1437</v>
      </c>
      <c r="F106" s="92">
        <f t="shared" si="62"/>
        <v>57</v>
      </c>
      <c r="G106" s="92"/>
      <c r="H106" s="92">
        <f t="shared" ref="H106:L106" si="63">H107+H113</f>
        <v>0</v>
      </c>
      <c r="I106" s="92"/>
      <c r="J106" s="92">
        <f t="shared" si="63"/>
        <v>0</v>
      </c>
      <c r="K106" s="92"/>
      <c r="L106" s="92">
        <f t="shared" si="63"/>
        <v>57</v>
      </c>
      <c r="M106" s="115"/>
      <c r="N106" s="115"/>
      <c r="O106" s="83"/>
      <c r="P106" s="83"/>
      <c r="Q106" s="83"/>
      <c r="R106" s="83"/>
      <c r="S106" s="83"/>
      <c r="T106" s="83"/>
      <c r="U106" s="83"/>
      <c r="V106" s="83"/>
      <c r="W106" s="83"/>
      <c r="X106" s="83"/>
      <c r="Y106" s="83"/>
      <c r="Z106" s="83"/>
      <c r="AA106" s="83"/>
      <c r="AB106" s="83"/>
      <c r="AC106" s="83"/>
      <c r="AD106" s="83"/>
      <c r="AE106" s="83"/>
      <c r="AF106" s="83"/>
      <c r="AG106" s="83"/>
      <c r="AH106" s="83"/>
      <c r="AI106" s="83"/>
      <c r="AJ106" s="83"/>
      <c r="AK106" s="83"/>
      <c r="AL106" s="83"/>
      <c r="AM106" s="83"/>
    </row>
    <row r="107" s="104" customFormat="1" customHeight="1" spans="1:39">
      <c r="A107" s="114" t="s">
        <v>67</v>
      </c>
      <c r="B107" s="115" t="s">
        <v>2134</v>
      </c>
      <c r="C107" s="117"/>
      <c r="D107" s="92">
        <f t="shared" ref="D107:F107" si="64">SUM(D108:D112)</f>
        <v>1960</v>
      </c>
      <c r="E107" s="92">
        <f t="shared" si="64"/>
        <v>789</v>
      </c>
      <c r="F107" s="92">
        <f t="shared" si="64"/>
        <v>57</v>
      </c>
      <c r="G107" s="92"/>
      <c r="H107" s="92">
        <f t="shared" ref="H107:L107" si="65">SUM(H108:H112)</f>
        <v>0</v>
      </c>
      <c r="I107" s="92"/>
      <c r="J107" s="92">
        <f t="shared" si="65"/>
        <v>0</v>
      </c>
      <c r="K107" s="92"/>
      <c r="L107" s="92">
        <f t="shared" si="65"/>
        <v>57</v>
      </c>
      <c r="M107" s="115"/>
      <c r="N107" s="115"/>
      <c r="AH107" s="106"/>
      <c r="AI107" s="106"/>
      <c r="AJ107" s="106"/>
      <c r="AK107" s="106"/>
      <c r="AL107" s="106"/>
      <c r="AM107" s="106"/>
    </row>
    <row r="108" s="104" customFormat="1" customHeight="1" spans="1:39">
      <c r="A108" s="118">
        <v>1</v>
      </c>
      <c r="B108" s="20" t="s">
        <v>2262</v>
      </c>
      <c r="C108" s="20" t="s">
        <v>2263</v>
      </c>
      <c r="D108" s="20">
        <v>1220</v>
      </c>
      <c r="E108" s="20">
        <v>300</v>
      </c>
      <c r="F108" s="20">
        <f t="shared" si="61"/>
        <v>0</v>
      </c>
      <c r="G108" s="20" t="s">
        <v>367</v>
      </c>
      <c r="H108" s="20">
        <v>0</v>
      </c>
      <c r="I108" s="20" t="s">
        <v>44</v>
      </c>
      <c r="J108" s="20">
        <v>0</v>
      </c>
      <c r="K108" s="20" t="s">
        <v>44</v>
      </c>
      <c r="L108" s="20">
        <v>0</v>
      </c>
      <c r="M108" s="20" t="s">
        <v>44</v>
      </c>
      <c r="N108" s="20" t="s">
        <v>74</v>
      </c>
      <c r="AH108" s="106"/>
      <c r="AI108" s="106"/>
      <c r="AJ108" s="106"/>
      <c r="AK108" s="106"/>
      <c r="AL108" s="106"/>
      <c r="AM108" s="106"/>
    </row>
    <row r="109" s="104" customFormat="1" customHeight="1" spans="1:39">
      <c r="A109" s="118">
        <v>2</v>
      </c>
      <c r="B109" s="20" t="s">
        <v>2264</v>
      </c>
      <c r="C109" s="20" t="s">
        <v>2265</v>
      </c>
      <c r="D109" s="20">
        <v>190</v>
      </c>
      <c r="E109" s="20">
        <v>76</v>
      </c>
      <c r="F109" s="20">
        <f t="shared" si="61"/>
        <v>57</v>
      </c>
      <c r="G109" s="20" t="s">
        <v>367</v>
      </c>
      <c r="H109" s="20">
        <v>0</v>
      </c>
      <c r="I109" s="20" t="s">
        <v>44</v>
      </c>
      <c r="J109" s="20">
        <v>0</v>
      </c>
      <c r="K109" s="20" t="s">
        <v>44</v>
      </c>
      <c r="L109" s="20">
        <v>57</v>
      </c>
      <c r="M109" s="20" t="s">
        <v>2266</v>
      </c>
      <c r="N109" s="20" t="s">
        <v>74</v>
      </c>
      <c r="O109" s="83"/>
      <c r="P109" s="83"/>
      <c r="Q109" s="83"/>
      <c r="R109" s="83"/>
      <c r="S109" s="83"/>
      <c r="T109" s="83"/>
      <c r="U109" s="83"/>
      <c r="V109" s="83"/>
      <c r="W109" s="83"/>
      <c r="X109" s="83"/>
      <c r="Y109" s="83"/>
      <c r="Z109" s="83"/>
      <c r="AA109" s="83"/>
      <c r="AB109" s="83"/>
      <c r="AC109" s="83"/>
      <c r="AD109" s="83"/>
      <c r="AE109" s="83"/>
      <c r="AF109" s="83"/>
      <c r="AG109" s="83"/>
      <c r="AH109" s="83"/>
      <c r="AI109" s="83"/>
      <c r="AJ109" s="83"/>
      <c r="AK109" s="83"/>
      <c r="AL109" s="83"/>
      <c r="AM109" s="83"/>
    </row>
    <row r="110" s="104" customFormat="1" customHeight="1" spans="1:39">
      <c r="A110" s="118">
        <v>3</v>
      </c>
      <c r="B110" s="20" t="s">
        <v>2267</v>
      </c>
      <c r="C110" s="20" t="s">
        <v>2268</v>
      </c>
      <c r="D110" s="20">
        <v>70</v>
      </c>
      <c r="E110" s="20">
        <v>63</v>
      </c>
      <c r="F110" s="20">
        <f t="shared" si="61"/>
        <v>0</v>
      </c>
      <c r="G110" s="20" t="s">
        <v>697</v>
      </c>
      <c r="H110" s="20">
        <v>0</v>
      </c>
      <c r="I110" s="20" t="s">
        <v>549</v>
      </c>
      <c r="J110" s="20">
        <v>0</v>
      </c>
      <c r="K110" s="20" t="s">
        <v>702</v>
      </c>
      <c r="L110" s="20">
        <v>0</v>
      </c>
      <c r="M110" s="20" t="s">
        <v>702</v>
      </c>
      <c r="N110" s="20" t="s">
        <v>74</v>
      </c>
      <c r="O110" s="83"/>
      <c r="P110" s="83"/>
      <c r="Q110" s="83"/>
      <c r="R110" s="83"/>
      <c r="S110" s="83"/>
      <c r="T110" s="83"/>
      <c r="U110" s="83"/>
      <c r="V110" s="83"/>
      <c r="W110" s="83"/>
      <c r="X110" s="83"/>
      <c r="Y110" s="83"/>
      <c r="Z110" s="83"/>
      <c r="AA110" s="83"/>
      <c r="AB110" s="83"/>
      <c r="AC110" s="83"/>
      <c r="AD110" s="83"/>
      <c r="AE110" s="83"/>
      <c r="AF110" s="83"/>
      <c r="AG110" s="83"/>
      <c r="AH110" s="83"/>
      <c r="AI110" s="83"/>
      <c r="AJ110" s="83"/>
      <c r="AK110" s="83"/>
      <c r="AL110" s="83"/>
      <c r="AM110" s="83"/>
    </row>
    <row r="111" s="104" customFormat="1" customHeight="1" spans="1:39">
      <c r="A111" s="118">
        <v>4</v>
      </c>
      <c r="B111" s="20" t="s">
        <v>2269</v>
      </c>
      <c r="C111" s="20" t="s">
        <v>2270</v>
      </c>
      <c r="D111" s="20">
        <v>180</v>
      </c>
      <c r="E111" s="20">
        <v>80</v>
      </c>
      <c r="F111" s="20">
        <f t="shared" si="61"/>
        <v>0</v>
      </c>
      <c r="G111" s="20" t="s">
        <v>367</v>
      </c>
      <c r="H111" s="20">
        <v>0</v>
      </c>
      <c r="I111" s="20" t="s">
        <v>44</v>
      </c>
      <c r="J111" s="20">
        <v>0</v>
      </c>
      <c r="K111" s="20" t="s">
        <v>44</v>
      </c>
      <c r="L111" s="20">
        <v>0</v>
      </c>
      <c r="M111" s="20" t="s">
        <v>44</v>
      </c>
      <c r="N111" s="20" t="s">
        <v>74</v>
      </c>
      <c r="O111" s="83"/>
      <c r="P111" s="83"/>
      <c r="Q111" s="83"/>
      <c r="R111" s="83"/>
      <c r="S111" s="83"/>
      <c r="T111" s="83"/>
      <c r="U111" s="83"/>
      <c r="V111" s="83"/>
      <c r="W111" s="83"/>
      <c r="X111" s="83"/>
      <c r="Y111" s="83"/>
      <c r="Z111" s="83"/>
      <c r="AA111" s="83"/>
      <c r="AB111" s="83"/>
      <c r="AC111" s="83"/>
      <c r="AD111" s="83"/>
      <c r="AE111" s="83"/>
      <c r="AF111" s="83"/>
      <c r="AG111" s="83"/>
      <c r="AH111" s="83"/>
      <c r="AI111" s="83"/>
      <c r="AJ111" s="83"/>
      <c r="AK111" s="83"/>
      <c r="AL111" s="83"/>
      <c r="AM111" s="83"/>
    </row>
    <row r="112" s="104" customFormat="1" customHeight="1" spans="1:14">
      <c r="A112" s="118">
        <v>5</v>
      </c>
      <c r="B112" s="20" t="s">
        <v>2271</v>
      </c>
      <c r="C112" s="20" t="s">
        <v>2272</v>
      </c>
      <c r="D112" s="20">
        <v>300</v>
      </c>
      <c r="E112" s="20">
        <v>270</v>
      </c>
      <c r="F112" s="20">
        <f t="shared" si="61"/>
        <v>0</v>
      </c>
      <c r="G112" s="20" t="s">
        <v>2273</v>
      </c>
      <c r="H112" s="20">
        <v>0</v>
      </c>
      <c r="I112" s="20" t="s">
        <v>44</v>
      </c>
      <c r="J112" s="20">
        <v>0</v>
      </c>
      <c r="K112" s="20" t="s">
        <v>44</v>
      </c>
      <c r="L112" s="20">
        <v>0</v>
      </c>
      <c r="M112" s="20" t="s">
        <v>44</v>
      </c>
      <c r="N112" s="20" t="s">
        <v>74</v>
      </c>
    </row>
    <row r="113" s="104" customFormat="1" customHeight="1" spans="1:39">
      <c r="A113" s="114" t="s">
        <v>665</v>
      </c>
      <c r="B113" s="115" t="s">
        <v>19</v>
      </c>
      <c r="C113" s="117"/>
      <c r="D113" s="92">
        <f t="shared" ref="D113:F113" si="66">D114+D117</f>
        <v>922</v>
      </c>
      <c r="E113" s="92">
        <f t="shared" si="66"/>
        <v>648</v>
      </c>
      <c r="F113" s="92">
        <f t="shared" si="66"/>
        <v>0</v>
      </c>
      <c r="G113" s="92"/>
      <c r="H113" s="92">
        <f t="shared" ref="H113:L113" si="67">H114+H117</f>
        <v>0</v>
      </c>
      <c r="I113" s="92"/>
      <c r="J113" s="92">
        <f t="shared" si="67"/>
        <v>0</v>
      </c>
      <c r="K113" s="92"/>
      <c r="L113" s="92">
        <f t="shared" si="67"/>
        <v>0</v>
      </c>
      <c r="M113" s="92"/>
      <c r="N113" s="115"/>
      <c r="AH113" s="106"/>
      <c r="AI113" s="106"/>
      <c r="AJ113" s="106"/>
      <c r="AK113" s="106"/>
      <c r="AL113" s="106"/>
      <c r="AM113" s="106"/>
    </row>
    <row r="114" s="104" customFormat="1" customHeight="1" spans="1:39">
      <c r="A114" s="114"/>
      <c r="B114" s="115" t="s">
        <v>23</v>
      </c>
      <c r="C114" s="117"/>
      <c r="D114" s="92">
        <f t="shared" ref="D114:F114" si="68">D115+D116</f>
        <v>542</v>
      </c>
      <c r="E114" s="92">
        <f t="shared" si="68"/>
        <v>364</v>
      </c>
      <c r="F114" s="92">
        <f t="shared" si="68"/>
        <v>0</v>
      </c>
      <c r="G114" s="92"/>
      <c r="H114" s="92">
        <f t="shared" ref="H114:L114" si="69">H115+H116</f>
        <v>0</v>
      </c>
      <c r="I114" s="92"/>
      <c r="J114" s="92">
        <f t="shared" si="69"/>
        <v>0</v>
      </c>
      <c r="K114" s="92"/>
      <c r="L114" s="92">
        <f t="shared" si="69"/>
        <v>0</v>
      </c>
      <c r="M114" s="92"/>
      <c r="N114" s="115"/>
      <c r="AH114" s="106"/>
      <c r="AI114" s="106"/>
      <c r="AJ114" s="106"/>
      <c r="AK114" s="106"/>
      <c r="AL114" s="106"/>
      <c r="AM114" s="106"/>
    </row>
    <row r="115" s="104" customFormat="1" customHeight="1" spans="1:14">
      <c r="A115" s="116">
        <v>1</v>
      </c>
      <c r="B115" s="20" t="s">
        <v>2274</v>
      </c>
      <c r="C115" s="20" t="s">
        <v>2274</v>
      </c>
      <c r="D115" s="117">
        <v>445</v>
      </c>
      <c r="E115" s="117">
        <v>267</v>
      </c>
      <c r="F115" s="117">
        <f t="shared" ref="F115:F119" si="70">H115+J115+L115</f>
        <v>0</v>
      </c>
      <c r="G115" s="20" t="s">
        <v>702</v>
      </c>
      <c r="H115" s="20">
        <v>0</v>
      </c>
      <c r="I115" s="20" t="s">
        <v>702</v>
      </c>
      <c r="J115" s="20">
        <v>0</v>
      </c>
      <c r="K115" s="20" t="s">
        <v>702</v>
      </c>
      <c r="L115" s="20">
        <v>0</v>
      </c>
      <c r="M115" s="20" t="s">
        <v>702</v>
      </c>
      <c r="N115" s="20" t="s">
        <v>74</v>
      </c>
    </row>
    <row r="116" s="104" customFormat="1" customHeight="1" spans="1:39">
      <c r="A116" s="116">
        <v>2</v>
      </c>
      <c r="B116" s="20" t="s">
        <v>2275</v>
      </c>
      <c r="C116" s="20" t="s">
        <v>2276</v>
      </c>
      <c r="D116" s="20">
        <v>97</v>
      </c>
      <c r="E116" s="117">
        <v>97</v>
      </c>
      <c r="F116" s="117">
        <f t="shared" si="70"/>
        <v>0</v>
      </c>
      <c r="G116" s="115"/>
      <c r="H116" s="20">
        <v>0</v>
      </c>
      <c r="I116" s="20" t="s">
        <v>44</v>
      </c>
      <c r="J116" s="20">
        <v>0</v>
      </c>
      <c r="K116" s="20" t="s">
        <v>44</v>
      </c>
      <c r="L116" s="20">
        <v>0</v>
      </c>
      <c r="M116" s="20" t="s">
        <v>44</v>
      </c>
      <c r="N116" s="20" t="s">
        <v>74</v>
      </c>
      <c r="AH116" s="106"/>
      <c r="AI116" s="106"/>
      <c r="AJ116" s="106"/>
      <c r="AK116" s="106"/>
      <c r="AL116" s="106"/>
      <c r="AM116" s="106"/>
    </row>
    <row r="117" s="104" customFormat="1" customHeight="1" spans="1:39">
      <c r="A117" s="116"/>
      <c r="B117" s="115" t="s">
        <v>22</v>
      </c>
      <c r="C117" s="20"/>
      <c r="D117" s="127">
        <f t="shared" ref="D117:F117" si="71">D118+D119</f>
        <v>380</v>
      </c>
      <c r="E117" s="127">
        <f t="shared" si="71"/>
        <v>284</v>
      </c>
      <c r="F117" s="127">
        <f t="shared" si="71"/>
        <v>0</v>
      </c>
      <c r="G117" s="117"/>
      <c r="H117" s="117">
        <f t="shared" ref="H117:L117" si="72">H118+H119</f>
        <v>0</v>
      </c>
      <c r="I117" s="117"/>
      <c r="J117" s="117">
        <f t="shared" si="72"/>
        <v>0</v>
      </c>
      <c r="K117" s="117"/>
      <c r="L117" s="117">
        <f t="shared" si="72"/>
        <v>0</v>
      </c>
      <c r="M117" s="117"/>
      <c r="N117" s="115"/>
      <c r="AH117" s="106"/>
      <c r="AI117" s="106"/>
      <c r="AJ117" s="106"/>
      <c r="AK117" s="106"/>
      <c r="AL117" s="106"/>
      <c r="AM117" s="106"/>
    </row>
    <row r="118" s="104" customFormat="1" customHeight="1" spans="1:39">
      <c r="A118" s="116">
        <v>1</v>
      </c>
      <c r="B118" s="20" t="s">
        <v>2277</v>
      </c>
      <c r="C118" s="20" t="s">
        <v>2278</v>
      </c>
      <c r="D118" s="117">
        <v>240</v>
      </c>
      <c r="E118" s="117">
        <v>144</v>
      </c>
      <c r="F118" s="117">
        <f t="shared" si="70"/>
        <v>0</v>
      </c>
      <c r="G118" s="20" t="s">
        <v>2156</v>
      </c>
      <c r="H118" s="20">
        <v>0</v>
      </c>
      <c r="I118" s="20" t="s">
        <v>44</v>
      </c>
      <c r="J118" s="20">
        <v>0</v>
      </c>
      <c r="K118" s="20" t="s">
        <v>44</v>
      </c>
      <c r="L118" s="20">
        <v>0</v>
      </c>
      <c r="M118" s="20" t="s">
        <v>44</v>
      </c>
      <c r="N118" s="20" t="s">
        <v>695</v>
      </c>
      <c r="O118" s="83"/>
      <c r="P118" s="83"/>
      <c r="Q118" s="83"/>
      <c r="R118" s="83"/>
      <c r="S118" s="83"/>
      <c r="T118" s="83"/>
      <c r="U118" s="83"/>
      <c r="V118" s="83"/>
      <c r="W118" s="83"/>
      <c r="X118" s="83"/>
      <c r="Y118" s="83"/>
      <c r="Z118" s="83"/>
      <c r="AA118" s="83"/>
      <c r="AB118" s="83"/>
      <c r="AC118" s="83"/>
      <c r="AD118" s="83"/>
      <c r="AE118" s="83"/>
      <c r="AF118" s="83"/>
      <c r="AG118" s="83"/>
      <c r="AH118" s="83"/>
      <c r="AI118" s="83"/>
      <c r="AJ118" s="83"/>
      <c r="AK118" s="83"/>
      <c r="AL118" s="83"/>
      <c r="AM118" s="83"/>
    </row>
    <row r="119" s="104" customFormat="1" customHeight="1" spans="1:39">
      <c r="A119" s="116">
        <v>2</v>
      </c>
      <c r="B119" s="20" t="s">
        <v>2279</v>
      </c>
      <c r="C119" s="20" t="s">
        <v>2280</v>
      </c>
      <c r="D119" s="117">
        <v>140</v>
      </c>
      <c r="E119" s="117">
        <v>140</v>
      </c>
      <c r="F119" s="117">
        <f t="shared" si="70"/>
        <v>0</v>
      </c>
      <c r="G119" s="20"/>
      <c r="H119" s="20">
        <v>0</v>
      </c>
      <c r="I119" s="20" t="s">
        <v>44</v>
      </c>
      <c r="J119" s="20">
        <v>0</v>
      </c>
      <c r="K119" s="20" t="s">
        <v>44</v>
      </c>
      <c r="L119" s="20">
        <v>0</v>
      </c>
      <c r="M119" s="20" t="s">
        <v>44</v>
      </c>
      <c r="N119" s="20" t="s">
        <v>2167</v>
      </c>
      <c r="AH119" s="106"/>
      <c r="AI119" s="106"/>
      <c r="AJ119" s="106"/>
      <c r="AK119" s="106"/>
      <c r="AL119" s="106"/>
      <c r="AM119" s="106"/>
    </row>
    <row r="120" s="104" customFormat="1" customHeight="1" spans="1:39">
      <c r="A120" s="114" t="s">
        <v>999</v>
      </c>
      <c r="B120" s="115" t="s">
        <v>2281</v>
      </c>
      <c r="C120" s="92"/>
      <c r="D120" s="92">
        <f t="shared" ref="D120:F120" si="73">D121+D124</f>
        <v>3006.3</v>
      </c>
      <c r="E120" s="92">
        <f t="shared" si="73"/>
        <v>2540.1887</v>
      </c>
      <c r="F120" s="92">
        <f t="shared" si="73"/>
        <v>289.1887</v>
      </c>
      <c r="G120" s="92"/>
      <c r="H120" s="92">
        <f t="shared" ref="H120:L120" si="74">H121+H124</f>
        <v>29.1887</v>
      </c>
      <c r="I120" s="92"/>
      <c r="J120" s="92">
        <f t="shared" si="74"/>
        <v>60</v>
      </c>
      <c r="K120" s="92"/>
      <c r="L120" s="92">
        <f t="shared" si="74"/>
        <v>200</v>
      </c>
      <c r="M120" s="115"/>
      <c r="N120" s="115"/>
      <c r="AH120" s="106"/>
      <c r="AI120" s="106"/>
      <c r="AJ120" s="106"/>
      <c r="AK120" s="106"/>
      <c r="AL120" s="106"/>
      <c r="AM120" s="106"/>
    </row>
    <row r="121" s="104" customFormat="1" customHeight="1" spans="1:39">
      <c r="A121" s="114" t="s">
        <v>67</v>
      </c>
      <c r="B121" s="115" t="s">
        <v>2134</v>
      </c>
      <c r="C121" s="117"/>
      <c r="D121" s="92">
        <f t="shared" ref="D121:F121" si="75">D122</f>
        <v>360</v>
      </c>
      <c r="E121" s="92">
        <f t="shared" si="75"/>
        <v>324</v>
      </c>
      <c r="F121" s="92">
        <f t="shared" si="75"/>
        <v>0</v>
      </c>
      <c r="G121" s="92"/>
      <c r="H121" s="92">
        <f t="shared" ref="H121:L121" si="76">H122</f>
        <v>0</v>
      </c>
      <c r="I121" s="92"/>
      <c r="J121" s="92">
        <f t="shared" si="76"/>
        <v>0</v>
      </c>
      <c r="K121" s="92"/>
      <c r="L121" s="92">
        <f t="shared" si="76"/>
        <v>0</v>
      </c>
      <c r="M121" s="115"/>
      <c r="N121" s="115"/>
      <c r="AH121" s="106"/>
      <c r="AI121" s="106"/>
      <c r="AJ121" s="106"/>
      <c r="AK121" s="106"/>
      <c r="AL121" s="106"/>
      <c r="AM121" s="106"/>
    </row>
    <row r="122" s="104" customFormat="1" customHeight="1" spans="1:39">
      <c r="A122" s="114"/>
      <c r="B122" s="115" t="s">
        <v>22</v>
      </c>
      <c r="C122" s="117"/>
      <c r="D122" s="92">
        <f t="shared" ref="D122:F122" si="77">D123</f>
        <v>360</v>
      </c>
      <c r="E122" s="92">
        <f t="shared" si="77"/>
        <v>324</v>
      </c>
      <c r="F122" s="92">
        <f t="shared" si="77"/>
        <v>0</v>
      </c>
      <c r="G122" s="92"/>
      <c r="H122" s="92">
        <f t="shared" ref="H122:L122" si="78">H123</f>
        <v>0</v>
      </c>
      <c r="I122" s="92"/>
      <c r="J122" s="92">
        <f t="shared" si="78"/>
        <v>0</v>
      </c>
      <c r="K122" s="92"/>
      <c r="L122" s="92">
        <f t="shared" si="78"/>
        <v>0</v>
      </c>
      <c r="M122" s="115"/>
      <c r="N122" s="115"/>
      <c r="AH122" s="106"/>
      <c r="AI122" s="106"/>
      <c r="AJ122" s="106"/>
      <c r="AK122" s="106"/>
      <c r="AL122" s="106"/>
      <c r="AM122" s="106"/>
    </row>
    <row r="123" s="104" customFormat="1" customHeight="1" spans="1:39">
      <c r="A123" s="116">
        <v>1</v>
      </c>
      <c r="B123" s="20" t="s">
        <v>242</v>
      </c>
      <c r="C123" s="20" t="s">
        <v>2282</v>
      </c>
      <c r="D123" s="117">
        <v>360</v>
      </c>
      <c r="E123" s="117">
        <v>324</v>
      </c>
      <c r="F123" s="117">
        <v>0</v>
      </c>
      <c r="G123" s="20" t="s">
        <v>2283</v>
      </c>
      <c r="H123" s="20">
        <v>0</v>
      </c>
      <c r="I123" s="20" t="s">
        <v>44</v>
      </c>
      <c r="J123" s="20">
        <v>0</v>
      </c>
      <c r="K123" s="20" t="s">
        <v>44</v>
      </c>
      <c r="L123" s="20">
        <v>0</v>
      </c>
      <c r="M123" s="20" t="s">
        <v>44</v>
      </c>
      <c r="N123" s="20" t="s">
        <v>695</v>
      </c>
      <c r="AH123" s="106"/>
      <c r="AI123" s="106"/>
      <c r="AJ123" s="106"/>
      <c r="AK123" s="106"/>
      <c r="AL123" s="106"/>
      <c r="AM123" s="106"/>
    </row>
    <row r="124" s="104" customFormat="1" customHeight="1" spans="1:39">
      <c r="A124" s="114" t="s">
        <v>665</v>
      </c>
      <c r="B124" s="115" t="s">
        <v>19</v>
      </c>
      <c r="C124" s="92"/>
      <c r="D124" s="92">
        <f t="shared" ref="D124:F124" si="79">D125+D136</f>
        <v>2646.3</v>
      </c>
      <c r="E124" s="92">
        <f t="shared" si="79"/>
        <v>2216.1887</v>
      </c>
      <c r="F124" s="92">
        <f t="shared" si="79"/>
        <v>289.1887</v>
      </c>
      <c r="G124" s="92"/>
      <c r="H124" s="92">
        <f t="shared" ref="H124:L124" si="80">H125+H136</f>
        <v>29.1887</v>
      </c>
      <c r="I124" s="92"/>
      <c r="J124" s="92">
        <f t="shared" si="80"/>
        <v>60</v>
      </c>
      <c r="K124" s="92"/>
      <c r="L124" s="92">
        <f t="shared" si="80"/>
        <v>200</v>
      </c>
      <c r="M124" s="115"/>
      <c r="N124" s="115"/>
      <c r="O124" s="83"/>
      <c r="P124" s="83"/>
      <c r="Q124" s="83"/>
      <c r="R124" s="83"/>
      <c r="S124" s="83"/>
      <c r="T124" s="83"/>
      <c r="U124" s="83"/>
      <c r="V124" s="83"/>
      <c r="W124" s="83"/>
      <c r="X124" s="83"/>
      <c r="Y124" s="83"/>
      <c r="Z124" s="83"/>
      <c r="AA124" s="83"/>
      <c r="AB124" s="83"/>
      <c r="AC124" s="83"/>
      <c r="AD124" s="83"/>
      <c r="AE124" s="83"/>
      <c r="AF124" s="83"/>
      <c r="AG124" s="83"/>
      <c r="AH124" s="83"/>
      <c r="AI124" s="83"/>
      <c r="AJ124" s="83"/>
      <c r="AK124" s="83"/>
      <c r="AL124" s="83"/>
      <c r="AM124" s="83"/>
    </row>
    <row r="125" s="104" customFormat="1" customHeight="1" spans="1:39">
      <c r="A125" s="116"/>
      <c r="B125" s="115" t="s">
        <v>23</v>
      </c>
      <c r="C125" s="117"/>
      <c r="D125" s="124">
        <f t="shared" ref="D125:F125" si="81">SUM(D126:D135)</f>
        <v>1146.3</v>
      </c>
      <c r="E125" s="124">
        <f t="shared" si="81"/>
        <v>866.1887</v>
      </c>
      <c r="F125" s="124">
        <f t="shared" si="81"/>
        <v>89.1887</v>
      </c>
      <c r="G125" s="117"/>
      <c r="H125" s="117">
        <f t="shared" ref="H125:L125" si="82">SUM(H126:H135)</f>
        <v>29.1887</v>
      </c>
      <c r="I125" s="117"/>
      <c r="J125" s="117">
        <f t="shared" si="82"/>
        <v>60</v>
      </c>
      <c r="K125" s="117"/>
      <c r="L125" s="117">
        <f t="shared" si="82"/>
        <v>0</v>
      </c>
      <c r="M125" s="115"/>
      <c r="N125" s="115"/>
      <c r="O125" s="83"/>
      <c r="P125" s="83"/>
      <c r="Q125" s="83"/>
      <c r="R125" s="83"/>
      <c r="S125" s="83"/>
      <c r="T125" s="83"/>
      <c r="U125" s="83"/>
      <c r="V125" s="83"/>
      <c r="W125" s="83"/>
      <c r="X125" s="83"/>
      <c r="Y125" s="83"/>
      <c r="Z125" s="83"/>
      <c r="AA125" s="83"/>
      <c r="AB125" s="83"/>
      <c r="AC125" s="83"/>
      <c r="AD125" s="83"/>
      <c r="AE125" s="83"/>
      <c r="AF125" s="83"/>
      <c r="AG125" s="83"/>
      <c r="AH125" s="83"/>
      <c r="AI125" s="83"/>
      <c r="AJ125" s="83"/>
      <c r="AK125" s="83"/>
      <c r="AL125" s="83"/>
      <c r="AM125" s="83"/>
    </row>
    <row r="126" s="104" customFormat="1" customHeight="1" spans="1:39">
      <c r="A126" s="116">
        <v>1</v>
      </c>
      <c r="B126" s="20" t="s">
        <v>2284</v>
      </c>
      <c r="C126" s="20" t="s">
        <v>2285</v>
      </c>
      <c r="D126" s="20">
        <v>180</v>
      </c>
      <c r="E126" s="20">
        <v>162</v>
      </c>
      <c r="F126" s="20">
        <f t="shared" ref="F126:F135" si="83">H126+J126+L126</f>
        <v>0</v>
      </c>
      <c r="G126" s="20" t="s">
        <v>388</v>
      </c>
      <c r="H126" s="20">
        <v>0</v>
      </c>
      <c r="I126" s="20" t="s">
        <v>44</v>
      </c>
      <c r="J126" s="20">
        <v>0</v>
      </c>
      <c r="K126" s="20" t="s">
        <v>44</v>
      </c>
      <c r="L126" s="20">
        <v>0</v>
      </c>
      <c r="M126" s="20" t="s">
        <v>44</v>
      </c>
      <c r="N126" s="20" t="s">
        <v>74</v>
      </c>
      <c r="AH126" s="106"/>
      <c r="AI126" s="106"/>
      <c r="AJ126" s="106"/>
      <c r="AK126" s="106"/>
      <c r="AL126" s="106"/>
      <c r="AM126" s="106"/>
    </row>
    <row r="127" s="104" customFormat="1" customHeight="1" spans="1:39">
      <c r="A127" s="116">
        <v>2</v>
      </c>
      <c r="B127" s="20" t="s">
        <v>2286</v>
      </c>
      <c r="C127" s="20" t="s">
        <v>2287</v>
      </c>
      <c r="D127" s="20">
        <v>180</v>
      </c>
      <c r="E127" s="20">
        <v>162</v>
      </c>
      <c r="F127" s="20">
        <f t="shared" si="83"/>
        <v>0</v>
      </c>
      <c r="G127" s="20" t="s">
        <v>388</v>
      </c>
      <c r="H127" s="20">
        <v>0</v>
      </c>
      <c r="I127" s="20" t="s">
        <v>44</v>
      </c>
      <c r="J127" s="20">
        <v>0</v>
      </c>
      <c r="K127" s="20" t="s">
        <v>44</v>
      </c>
      <c r="L127" s="20">
        <v>0</v>
      </c>
      <c r="M127" s="20" t="s">
        <v>44</v>
      </c>
      <c r="N127" s="20" t="s">
        <v>74</v>
      </c>
      <c r="AH127" s="106"/>
      <c r="AI127" s="106"/>
      <c r="AJ127" s="106"/>
      <c r="AK127" s="106"/>
      <c r="AL127" s="106"/>
      <c r="AM127" s="106"/>
    </row>
    <row r="128" s="104" customFormat="1" customHeight="1" spans="1:39">
      <c r="A128" s="116">
        <v>3</v>
      </c>
      <c r="B128" s="20" t="s">
        <v>2288</v>
      </c>
      <c r="C128" s="20" t="s">
        <v>2289</v>
      </c>
      <c r="D128" s="20">
        <v>70</v>
      </c>
      <c r="E128" s="20">
        <v>63</v>
      </c>
      <c r="F128" s="20">
        <f t="shared" si="83"/>
        <v>0</v>
      </c>
      <c r="G128" s="20" t="s">
        <v>388</v>
      </c>
      <c r="H128" s="20">
        <v>0</v>
      </c>
      <c r="I128" s="20" t="s">
        <v>44</v>
      </c>
      <c r="J128" s="20">
        <v>0</v>
      </c>
      <c r="K128" s="20" t="s">
        <v>44</v>
      </c>
      <c r="L128" s="20">
        <v>0</v>
      </c>
      <c r="M128" s="20" t="s">
        <v>44</v>
      </c>
      <c r="N128" s="20" t="s">
        <v>74</v>
      </c>
      <c r="O128" s="83"/>
      <c r="P128" s="83"/>
      <c r="Q128" s="83"/>
      <c r="R128" s="83"/>
      <c r="S128" s="83"/>
      <c r="T128" s="83"/>
      <c r="U128" s="83"/>
      <c r="V128" s="83"/>
      <c r="W128" s="83"/>
      <c r="X128" s="83"/>
      <c r="Y128" s="83"/>
      <c r="Z128" s="83"/>
      <c r="AA128" s="83"/>
      <c r="AB128" s="83"/>
      <c r="AC128" s="83"/>
      <c r="AD128" s="83"/>
      <c r="AE128" s="83"/>
      <c r="AF128" s="83"/>
      <c r="AG128" s="83"/>
      <c r="AH128" s="83"/>
      <c r="AI128" s="83"/>
      <c r="AJ128" s="83"/>
      <c r="AK128" s="83"/>
      <c r="AL128" s="83"/>
      <c r="AM128" s="83"/>
    </row>
    <row r="129" s="104" customFormat="1" customHeight="1" spans="1:39">
      <c r="A129" s="116">
        <v>4</v>
      </c>
      <c r="B129" s="20" t="s">
        <v>2290</v>
      </c>
      <c r="C129" s="20" t="s">
        <v>2290</v>
      </c>
      <c r="D129" s="20">
        <v>192</v>
      </c>
      <c r="E129" s="20">
        <v>173</v>
      </c>
      <c r="F129" s="20">
        <f t="shared" si="83"/>
        <v>0</v>
      </c>
      <c r="G129" s="20" t="s">
        <v>702</v>
      </c>
      <c r="H129" s="20">
        <v>0</v>
      </c>
      <c r="I129" s="20" t="s">
        <v>44</v>
      </c>
      <c r="J129" s="20">
        <v>0</v>
      </c>
      <c r="K129" s="20" t="s">
        <v>44</v>
      </c>
      <c r="L129" s="20">
        <v>0</v>
      </c>
      <c r="M129" s="20" t="s">
        <v>44</v>
      </c>
      <c r="N129" s="20" t="s">
        <v>74</v>
      </c>
      <c r="AH129" s="106"/>
      <c r="AI129" s="106"/>
      <c r="AJ129" s="106"/>
      <c r="AK129" s="106"/>
      <c r="AL129" s="106"/>
      <c r="AM129" s="106"/>
    </row>
    <row r="130" s="104" customFormat="1" customHeight="1" spans="1:39">
      <c r="A130" s="116">
        <v>5</v>
      </c>
      <c r="B130" s="20" t="s">
        <v>2291</v>
      </c>
      <c r="C130" s="20" t="s">
        <v>2292</v>
      </c>
      <c r="D130" s="20">
        <v>12.3</v>
      </c>
      <c r="E130" s="20">
        <v>12.3</v>
      </c>
      <c r="F130" s="20">
        <f t="shared" si="83"/>
        <v>12.3</v>
      </c>
      <c r="G130" s="20" t="s">
        <v>2293</v>
      </c>
      <c r="H130" s="20">
        <v>12.3</v>
      </c>
      <c r="I130" s="20" t="s">
        <v>2293</v>
      </c>
      <c r="J130" s="20">
        <v>0</v>
      </c>
      <c r="K130" s="20" t="s">
        <v>44</v>
      </c>
      <c r="L130" s="20">
        <v>0</v>
      </c>
      <c r="M130" s="20" t="s">
        <v>44</v>
      </c>
      <c r="N130" s="20" t="s">
        <v>74</v>
      </c>
      <c r="AH130" s="106"/>
      <c r="AI130" s="106"/>
      <c r="AJ130" s="106"/>
      <c r="AK130" s="106"/>
      <c r="AL130" s="106"/>
      <c r="AM130" s="106"/>
    </row>
    <row r="131" s="104" customFormat="1" customHeight="1" spans="1:39">
      <c r="A131" s="116">
        <v>6</v>
      </c>
      <c r="B131" s="20" t="s">
        <v>1115</v>
      </c>
      <c r="C131" s="20" t="s">
        <v>2294</v>
      </c>
      <c r="D131" s="20">
        <v>30</v>
      </c>
      <c r="E131" s="20">
        <v>16.8887</v>
      </c>
      <c r="F131" s="20">
        <f t="shared" si="83"/>
        <v>16.8887</v>
      </c>
      <c r="G131" s="20" t="s">
        <v>2295</v>
      </c>
      <c r="H131" s="20">
        <v>16.8887</v>
      </c>
      <c r="I131" s="20" t="s">
        <v>2295</v>
      </c>
      <c r="J131" s="20">
        <v>0</v>
      </c>
      <c r="K131" s="20" t="s">
        <v>44</v>
      </c>
      <c r="L131" s="20">
        <v>0</v>
      </c>
      <c r="M131" s="20" t="s">
        <v>44</v>
      </c>
      <c r="N131" s="20" t="s">
        <v>74</v>
      </c>
      <c r="AH131" s="106"/>
      <c r="AI131" s="106"/>
      <c r="AJ131" s="106"/>
      <c r="AK131" s="106"/>
      <c r="AL131" s="106"/>
      <c r="AM131" s="106"/>
    </row>
    <row r="132" s="104" customFormat="1" customHeight="1" spans="1:39">
      <c r="A132" s="116">
        <v>7</v>
      </c>
      <c r="B132" s="20" t="s">
        <v>2296</v>
      </c>
      <c r="C132" s="20" t="s">
        <v>2296</v>
      </c>
      <c r="D132" s="20">
        <v>188</v>
      </c>
      <c r="E132" s="20">
        <v>120</v>
      </c>
      <c r="F132" s="20">
        <f t="shared" si="83"/>
        <v>60</v>
      </c>
      <c r="G132" s="20" t="s">
        <v>1056</v>
      </c>
      <c r="H132" s="20">
        <v>0</v>
      </c>
      <c r="I132" s="20" t="s">
        <v>44</v>
      </c>
      <c r="J132" s="20">
        <v>60</v>
      </c>
      <c r="K132" s="20" t="s">
        <v>1056</v>
      </c>
      <c r="L132" s="20">
        <v>0</v>
      </c>
      <c r="M132" s="20" t="s">
        <v>44</v>
      </c>
      <c r="N132" s="20" t="s">
        <v>74</v>
      </c>
      <c r="AH132" s="106"/>
      <c r="AI132" s="106"/>
      <c r="AJ132" s="106"/>
      <c r="AK132" s="106"/>
      <c r="AL132" s="106"/>
      <c r="AM132" s="106"/>
    </row>
    <row r="133" s="104" customFormat="1" customHeight="1" spans="1:39">
      <c r="A133" s="116">
        <v>8</v>
      </c>
      <c r="B133" s="20" t="s">
        <v>2297</v>
      </c>
      <c r="C133" s="20" t="s">
        <v>2297</v>
      </c>
      <c r="D133" s="20">
        <v>30</v>
      </c>
      <c r="E133" s="20">
        <v>27</v>
      </c>
      <c r="F133" s="20">
        <f t="shared" si="83"/>
        <v>0</v>
      </c>
      <c r="G133" s="20" t="s">
        <v>388</v>
      </c>
      <c r="H133" s="20">
        <v>0</v>
      </c>
      <c r="I133" s="20" t="s">
        <v>44</v>
      </c>
      <c r="J133" s="20">
        <v>0</v>
      </c>
      <c r="K133" s="20" t="s">
        <v>44</v>
      </c>
      <c r="L133" s="20">
        <v>0</v>
      </c>
      <c r="M133" s="20" t="s">
        <v>44</v>
      </c>
      <c r="N133" s="20" t="s">
        <v>74</v>
      </c>
      <c r="P133" s="83"/>
      <c r="Q133" s="83"/>
      <c r="R133" s="83"/>
      <c r="S133" s="83"/>
      <c r="T133" s="83"/>
      <c r="U133" s="83"/>
      <c r="V133" s="83"/>
      <c r="W133" s="83"/>
      <c r="X133" s="83"/>
      <c r="Y133" s="83"/>
      <c r="Z133" s="83"/>
      <c r="AA133" s="83"/>
      <c r="AB133" s="83"/>
      <c r="AC133" s="83"/>
      <c r="AD133" s="83"/>
      <c r="AE133" s="83"/>
      <c r="AF133" s="83"/>
      <c r="AG133" s="83"/>
      <c r="AH133" s="83"/>
      <c r="AI133" s="83"/>
      <c r="AJ133" s="83"/>
      <c r="AK133" s="83"/>
      <c r="AL133" s="83"/>
      <c r="AM133" s="83"/>
    </row>
    <row r="134" customHeight="1" spans="1:14">
      <c r="A134" s="116">
        <v>9</v>
      </c>
      <c r="B134" s="20" t="s">
        <v>2298</v>
      </c>
      <c r="C134" s="20"/>
      <c r="D134" s="20">
        <v>173</v>
      </c>
      <c r="E134" s="20">
        <v>70</v>
      </c>
      <c r="F134" s="20">
        <f t="shared" si="83"/>
        <v>0</v>
      </c>
      <c r="G134" s="20"/>
      <c r="H134" s="20">
        <v>0</v>
      </c>
      <c r="I134" s="20" t="s">
        <v>44</v>
      </c>
      <c r="J134" s="20">
        <v>0</v>
      </c>
      <c r="K134" s="20" t="s">
        <v>44</v>
      </c>
      <c r="L134" s="20">
        <v>0</v>
      </c>
      <c r="M134" s="20" t="s">
        <v>44</v>
      </c>
      <c r="N134" s="20" t="s">
        <v>74</v>
      </c>
    </row>
    <row r="135" s="104" customFormat="1" customHeight="1" spans="1:39">
      <c r="A135" s="116">
        <v>10</v>
      </c>
      <c r="B135" s="20" t="s">
        <v>2299</v>
      </c>
      <c r="C135" s="20" t="s">
        <v>2300</v>
      </c>
      <c r="D135" s="20">
        <v>91</v>
      </c>
      <c r="E135" s="20">
        <v>60</v>
      </c>
      <c r="F135" s="20">
        <f t="shared" si="83"/>
        <v>0</v>
      </c>
      <c r="G135" s="20"/>
      <c r="H135" s="20">
        <v>0</v>
      </c>
      <c r="I135" s="20" t="s">
        <v>44</v>
      </c>
      <c r="J135" s="20">
        <v>0</v>
      </c>
      <c r="K135" s="20" t="s">
        <v>44</v>
      </c>
      <c r="L135" s="20">
        <v>0</v>
      </c>
      <c r="M135" s="20" t="s">
        <v>44</v>
      </c>
      <c r="N135" s="20" t="s">
        <v>74</v>
      </c>
      <c r="O135" s="83"/>
      <c r="P135" s="83"/>
      <c r="Q135" s="83"/>
      <c r="R135" s="83"/>
      <c r="S135" s="83"/>
      <c r="T135" s="83"/>
      <c r="U135" s="83"/>
      <c r="V135" s="83"/>
      <c r="W135" s="83"/>
      <c r="X135" s="83"/>
      <c r="Y135" s="83"/>
      <c r="Z135" s="83"/>
      <c r="AA135" s="83"/>
      <c r="AB135" s="83"/>
      <c r="AC135" s="83"/>
      <c r="AD135" s="83"/>
      <c r="AE135" s="83"/>
      <c r="AF135" s="83"/>
      <c r="AG135" s="83"/>
      <c r="AH135" s="83"/>
      <c r="AI135" s="83"/>
      <c r="AJ135" s="83"/>
      <c r="AK135" s="83"/>
      <c r="AL135" s="83"/>
      <c r="AM135" s="83"/>
    </row>
    <row r="136" s="105" customFormat="1" customHeight="1" spans="1:39">
      <c r="A136" s="116"/>
      <c r="B136" s="115" t="s">
        <v>22</v>
      </c>
      <c r="C136" s="20"/>
      <c r="D136" s="92">
        <f t="shared" ref="D136:F136" si="84">D137</f>
        <v>1500</v>
      </c>
      <c r="E136" s="92">
        <f t="shared" si="84"/>
        <v>1350</v>
      </c>
      <c r="F136" s="92">
        <f t="shared" si="84"/>
        <v>200</v>
      </c>
      <c r="G136" s="92"/>
      <c r="H136" s="92">
        <f t="shared" ref="H136:L136" si="85">H137</f>
        <v>0</v>
      </c>
      <c r="I136" s="92"/>
      <c r="J136" s="92">
        <f t="shared" si="85"/>
        <v>0</v>
      </c>
      <c r="K136" s="92"/>
      <c r="L136" s="92">
        <f t="shared" si="85"/>
        <v>200</v>
      </c>
      <c r="M136" s="20"/>
      <c r="N136" s="115"/>
      <c r="O136" s="104"/>
      <c r="P136" s="104"/>
      <c r="Q136" s="104"/>
      <c r="R136" s="104"/>
      <c r="S136" s="104"/>
      <c r="T136" s="104"/>
      <c r="U136" s="104"/>
      <c r="V136" s="104"/>
      <c r="W136" s="104"/>
      <c r="X136" s="104"/>
      <c r="Y136" s="104"/>
      <c r="Z136" s="104"/>
      <c r="AA136" s="104"/>
      <c r="AB136" s="104"/>
      <c r="AC136" s="104"/>
      <c r="AD136" s="104"/>
      <c r="AE136" s="104"/>
      <c r="AF136" s="104"/>
      <c r="AG136" s="104"/>
      <c r="AH136" s="106"/>
      <c r="AI136" s="106"/>
      <c r="AJ136" s="106"/>
      <c r="AK136" s="106"/>
      <c r="AL136" s="106"/>
      <c r="AM136" s="106"/>
    </row>
    <row r="137" s="105" customFormat="1" customHeight="1" spans="1:39">
      <c r="A137" s="116">
        <v>1</v>
      </c>
      <c r="B137" s="20" t="s">
        <v>2301</v>
      </c>
      <c r="C137" s="20" t="s">
        <v>2302</v>
      </c>
      <c r="D137" s="20">
        <v>1500</v>
      </c>
      <c r="E137" s="20">
        <v>1350</v>
      </c>
      <c r="F137" s="20">
        <f>H137+J137+L137</f>
        <v>200</v>
      </c>
      <c r="G137" s="20" t="s">
        <v>670</v>
      </c>
      <c r="H137" s="20">
        <v>0</v>
      </c>
      <c r="I137" s="20" t="s">
        <v>44</v>
      </c>
      <c r="J137" s="20">
        <v>0</v>
      </c>
      <c r="K137" s="20" t="s">
        <v>44</v>
      </c>
      <c r="L137" s="20">
        <v>200</v>
      </c>
      <c r="M137" s="20" t="s">
        <v>670</v>
      </c>
      <c r="N137" s="20" t="s">
        <v>2167</v>
      </c>
      <c r="O137" s="104"/>
      <c r="P137" s="104"/>
      <c r="Q137" s="104"/>
      <c r="R137" s="104"/>
      <c r="S137" s="104"/>
      <c r="T137" s="104"/>
      <c r="U137" s="104"/>
      <c r="V137" s="104"/>
      <c r="W137" s="104"/>
      <c r="X137" s="104"/>
      <c r="Y137" s="104"/>
      <c r="Z137" s="104"/>
      <c r="AA137" s="104"/>
      <c r="AB137" s="104"/>
      <c r="AC137" s="104"/>
      <c r="AD137" s="104"/>
      <c r="AE137" s="104"/>
      <c r="AF137" s="104"/>
      <c r="AG137" s="104"/>
      <c r="AH137" s="106"/>
      <c r="AI137" s="106"/>
      <c r="AJ137" s="106"/>
      <c r="AK137" s="106"/>
      <c r="AL137" s="106"/>
      <c r="AM137" s="106"/>
    </row>
    <row r="138" s="104" customFormat="1" customHeight="1" spans="1:39">
      <c r="A138" s="114" t="s">
        <v>1005</v>
      </c>
      <c r="B138" s="115" t="s">
        <v>2303</v>
      </c>
      <c r="C138" s="117"/>
      <c r="D138" s="92">
        <f t="shared" ref="D138:F138" si="86">D139+D141</f>
        <v>4551.7</v>
      </c>
      <c r="E138" s="92">
        <f t="shared" si="86"/>
        <v>3162.97</v>
      </c>
      <c r="F138" s="92">
        <f t="shared" si="86"/>
        <v>1043.97</v>
      </c>
      <c r="G138" s="92"/>
      <c r="H138" s="92">
        <f t="shared" ref="H138:L138" si="87">H139+H141</f>
        <v>0</v>
      </c>
      <c r="I138" s="92"/>
      <c r="J138" s="92">
        <f t="shared" si="87"/>
        <v>72</v>
      </c>
      <c r="K138" s="92"/>
      <c r="L138" s="92">
        <f t="shared" si="87"/>
        <v>971.97</v>
      </c>
      <c r="M138" s="20"/>
      <c r="N138" s="115"/>
      <c r="O138" s="83"/>
      <c r="P138" s="83"/>
      <c r="Q138" s="83"/>
      <c r="R138" s="83"/>
      <c r="S138" s="83"/>
      <c r="T138" s="83"/>
      <c r="U138" s="83"/>
      <c r="V138" s="83"/>
      <c r="W138" s="83"/>
      <c r="X138" s="83"/>
      <c r="Y138" s="83"/>
      <c r="Z138" s="83"/>
      <c r="AA138" s="83"/>
      <c r="AB138" s="83"/>
      <c r="AC138" s="83"/>
      <c r="AD138" s="83"/>
      <c r="AE138" s="83"/>
      <c r="AF138" s="83"/>
      <c r="AG138" s="83"/>
      <c r="AH138" s="83"/>
      <c r="AI138" s="83"/>
      <c r="AJ138" s="83"/>
      <c r="AK138" s="83"/>
      <c r="AL138" s="83"/>
      <c r="AM138" s="83"/>
    </row>
    <row r="139" s="104" customFormat="1" customHeight="1" spans="1:39">
      <c r="A139" s="114" t="s">
        <v>67</v>
      </c>
      <c r="B139" s="115" t="s">
        <v>2134</v>
      </c>
      <c r="C139" s="117"/>
      <c r="D139" s="92">
        <f t="shared" ref="D139:F139" si="88">D140</f>
        <v>120</v>
      </c>
      <c r="E139" s="92">
        <f t="shared" si="88"/>
        <v>72</v>
      </c>
      <c r="F139" s="92">
        <f t="shared" si="88"/>
        <v>72</v>
      </c>
      <c r="G139" s="92"/>
      <c r="H139" s="92">
        <f t="shared" ref="H139:L139" si="89">H140</f>
        <v>0</v>
      </c>
      <c r="I139" s="92"/>
      <c r="J139" s="92">
        <f t="shared" si="89"/>
        <v>72</v>
      </c>
      <c r="K139" s="92"/>
      <c r="L139" s="92">
        <f t="shared" si="89"/>
        <v>0</v>
      </c>
      <c r="M139" s="20"/>
      <c r="N139" s="115"/>
      <c r="O139" s="83"/>
      <c r="P139" s="83"/>
      <c r="Q139" s="83"/>
      <c r="R139" s="83"/>
      <c r="S139" s="83"/>
      <c r="T139" s="83"/>
      <c r="U139" s="83"/>
      <c r="V139" s="83"/>
      <c r="W139" s="83"/>
      <c r="X139" s="83"/>
      <c r="Y139" s="83"/>
      <c r="Z139" s="83"/>
      <c r="AA139" s="83"/>
      <c r="AB139" s="83"/>
      <c r="AC139" s="83"/>
      <c r="AD139" s="83"/>
      <c r="AE139" s="83"/>
      <c r="AF139" s="83"/>
      <c r="AG139" s="83"/>
      <c r="AH139" s="83"/>
      <c r="AI139" s="83"/>
      <c r="AJ139" s="83"/>
      <c r="AK139" s="83"/>
      <c r="AL139" s="83"/>
      <c r="AM139" s="83"/>
    </row>
    <row r="140" s="105" customFormat="1" customHeight="1" spans="1:39">
      <c r="A140" s="118">
        <v>1</v>
      </c>
      <c r="B140" s="20" t="s">
        <v>2304</v>
      </c>
      <c r="C140" s="99" t="s">
        <v>2305</v>
      </c>
      <c r="D140" s="20">
        <v>120</v>
      </c>
      <c r="E140" s="20">
        <v>72</v>
      </c>
      <c r="F140" s="20">
        <v>72</v>
      </c>
      <c r="G140" s="20" t="s">
        <v>218</v>
      </c>
      <c r="H140" s="20">
        <v>0</v>
      </c>
      <c r="I140" s="20" t="s">
        <v>44</v>
      </c>
      <c r="J140" s="20">
        <v>72</v>
      </c>
      <c r="K140" s="20" t="s">
        <v>218</v>
      </c>
      <c r="L140" s="20">
        <v>0</v>
      </c>
      <c r="M140" s="20" t="s">
        <v>44</v>
      </c>
      <c r="N140" s="99" t="s">
        <v>74</v>
      </c>
      <c r="O140" s="104"/>
      <c r="P140" s="104"/>
      <c r="Q140" s="104"/>
      <c r="R140" s="104"/>
      <c r="S140" s="104"/>
      <c r="T140" s="104"/>
      <c r="U140" s="104"/>
      <c r="V140" s="104"/>
      <c r="W140" s="104"/>
      <c r="X140" s="104"/>
      <c r="Y140" s="104"/>
      <c r="Z140" s="104"/>
      <c r="AA140" s="104"/>
      <c r="AB140" s="104"/>
      <c r="AC140" s="104"/>
      <c r="AD140" s="104"/>
      <c r="AE140" s="104"/>
      <c r="AF140" s="104"/>
      <c r="AG140" s="104"/>
      <c r="AH140" s="106"/>
      <c r="AI140" s="106"/>
      <c r="AJ140" s="106"/>
      <c r="AK140" s="106"/>
      <c r="AL140" s="106"/>
      <c r="AM140" s="106"/>
    </row>
    <row r="141" s="104" customFormat="1" customHeight="1" spans="1:39">
      <c r="A141" s="114" t="s">
        <v>67</v>
      </c>
      <c r="B141" s="115" t="s">
        <v>19</v>
      </c>
      <c r="C141" s="117"/>
      <c r="D141" s="92">
        <f t="shared" ref="D141:F141" si="90">D142+D151</f>
        <v>4431.7</v>
      </c>
      <c r="E141" s="92">
        <f t="shared" si="90"/>
        <v>3090.97</v>
      </c>
      <c r="F141" s="92">
        <f t="shared" si="90"/>
        <v>971.97</v>
      </c>
      <c r="G141" s="92"/>
      <c r="H141" s="92">
        <f t="shared" ref="H141:L141" si="91">H142+H151</f>
        <v>0</v>
      </c>
      <c r="I141" s="92"/>
      <c r="J141" s="92">
        <f t="shared" si="91"/>
        <v>0</v>
      </c>
      <c r="K141" s="92"/>
      <c r="L141" s="92">
        <f t="shared" si="91"/>
        <v>971.97</v>
      </c>
      <c r="M141" s="20"/>
      <c r="N141" s="115"/>
      <c r="O141" s="83"/>
      <c r="P141" s="83"/>
      <c r="Q141" s="83"/>
      <c r="R141" s="83"/>
      <c r="S141" s="83"/>
      <c r="T141" s="83"/>
      <c r="U141" s="83"/>
      <c r="V141" s="83"/>
      <c r="W141" s="83"/>
      <c r="X141" s="83"/>
      <c r="Y141" s="83"/>
      <c r="Z141" s="83"/>
      <c r="AA141" s="83"/>
      <c r="AB141" s="83"/>
      <c r="AC141" s="83"/>
      <c r="AD141" s="83"/>
      <c r="AE141" s="83"/>
      <c r="AF141" s="83"/>
      <c r="AG141" s="83"/>
      <c r="AH141" s="83"/>
      <c r="AI141" s="83"/>
      <c r="AJ141" s="83"/>
      <c r="AK141" s="83"/>
      <c r="AL141" s="83"/>
      <c r="AM141" s="83"/>
    </row>
    <row r="142" s="105" customFormat="1" customHeight="1" spans="1:39">
      <c r="A142" s="114"/>
      <c r="B142" s="115" t="s">
        <v>23</v>
      </c>
      <c r="C142" s="117"/>
      <c r="D142" s="92">
        <f t="shared" ref="D142:F142" si="92">SUM(D143:D150)</f>
        <v>4059.7</v>
      </c>
      <c r="E142" s="92">
        <f t="shared" si="92"/>
        <v>2718.97</v>
      </c>
      <c r="F142" s="92">
        <f t="shared" si="92"/>
        <v>971.97</v>
      </c>
      <c r="G142" s="92"/>
      <c r="H142" s="92">
        <f t="shared" ref="H142:L142" si="93">SUM(H143:H150)</f>
        <v>0</v>
      </c>
      <c r="I142" s="92"/>
      <c r="J142" s="92">
        <f t="shared" si="93"/>
        <v>0</v>
      </c>
      <c r="K142" s="92"/>
      <c r="L142" s="92">
        <f t="shared" si="93"/>
        <v>971.97</v>
      </c>
      <c r="M142" s="20"/>
      <c r="N142" s="115"/>
      <c r="O142" s="83"/>
      <c r="P142" s="104"/>
      <c r="Q142" s="104"/>
      <c r="R142" s="104"/>
      <c r="S142" s="104"/>
      <c r="T142" s="104"/>
      <c r="U142" s="104"/>
      <c r="V142" s="104"/>
      <c r="W142" s="104"/>
      <c r="X142" s="104"/>
      <c r="Y142" s="104"/>
      <c r="Z142" s="104"/>
      <c r="AA142" s="104"/>
      <c r="AB142" s="104"/>
      <c r="AC142" s="104"/>
      <c r="AD142" s="104"/>
      <c r="AE142" s="104"/>
      <c r="AF142" s="104"/>
      <c r="AG142" s="104"/>
      <c r="AH142" s="106"/>
      <c r="AI142" s="106"/>
      <c r="AJ142" s="106"/>
      <c r="AK142" s="106"/>
      <c r="AL142" s="106"/>
      <c r="AM142" s="106"/>
    </row>
    <row r="143" s="104" customFormat="1" customHeight="1" spans="1:39">
      <c r="A143" s="118">
        <v>1</v>
      </c>
      <c r="B143" s="20" t="s">
        <v>2306</v>
      </c>
      <c r="C143" s="99" t="s">
        <v>2307</v>
      </c>
      <c r="D143" s="20">
        <v>250</v>
      </c>
      <c r="E143" s="20">
        <v>250</v>
      </c>
      <c r="F143" s="20">
        <f t="shared" ref="F143:F150" si="94">H143+J143+L143</f>
        <v>0</v>
      </c>
      <c r="G143" s="20"/>
      <c r="H143" s="20">
        <v>0</v>
      </c>
      <c r="I143" s="20" t="s">
        <v>44</v>
      </c>
      <c r="J143" s="20">
        <v>0</v>
      </c>
      <c r="K143" s="20" t="s">
        <v>44</v>
      </c>
      <c r="L143" s="20">
        <v>0</v>
      </c>
      <c r="M143" s="20" t="s">
        <v>44</v>
      </c>
      <c r="N143" s="99" t="s">
        <v>74</v>
      </c>
      <c r="O143" s="83"/>
      <c r="P143" s="83"/>
      <c r="Q143" s="83"/>
      <c r="R143" s="83"/>
      <c r="S143" s="83"/>
      <c r="T143" s="83"/>
      <c r="U143" s="83"/>
      <c r="V143" s="83"/>
      <c r="W143" s="83"/>
      <c r="X143" s="83"/>
      <c r="Y143" s="83"/>
      <c r="Z143" s="83"/>
      <c r="AA143" s="83"/>
      <c r="AB143" s="83"/>
      <c r="AC143" s="83"/>
      <c r="AD143" s="83"/>
      <c r="AE143" s="83"/>
      <c r="AF143" s="83"/>
      <c r="AG143" s="83"/>
      <c r="AH143" s="83"/>
      <c r="AI143" s="83"/>
      <c r="AJ143" s="83"/>
      <c r="AK143" s="83"/>
      <c r="AL143" s="83"/>
      <c r="AM143" s="83"/>
    </row>
    <row r="144" s="104" customFormat="1" customHeight="1" spans="1:39">
      <c r="A144" s="118">
        <v>2</v>
      </c>
      <c r="B144" s="20" t="s">
        <v>2308</v>
      </c>
      <c r="C144" s="99" t="s">
        <v>2309</v>
      </c>
      <c r="D144" s="20">
        <v>270</v>
      </c>
      <c r="E144" s="20">
        <v>270</v>
      </c>
      <c r="F144" s="20">
        <f t="shared" si="94"/>
        <v>0</v>
      </c>
      <c r="G144" s="20"/>
      <c r="H144" s="20">
        <v>0</v>
      </c>
      <c r="I144" s="20" t="s">
        <v>44</v>
      </c>
      <c r="J144" s="20">
        <v>0</v>
      </c>
      <c r="K144" s="20" t="s">
        <v>44</v>
      </c>
      <c r="L144" s="20">
        <v>0</v>
      </c>
      <c r="M144" s="20" t="s">
        <v>44</v>
      </c>
      <c r="N144" s="99" t="s">
        <v>74</v>
      </c>
      <c r="O144" s="83"/>
      <c r="P144" s="83"/>
      <c r="Q144" s="83"/>
      <c r="R144" s="83"/>
      <c r="S144" s="83"/>
      <c r="T144" s="83"/>
      <c r="U144" s="83"/>
      <c r="V144" s="83"/>
      <c r="W144" s="83"/>
      <c r="X144" s="83"/>
      <c r="Y144" s="83"/>
      <c r="Z144" s="83"/>
      <c r="AA144" s="83"/>
      <c r="AB144" s="83"/>
      <c r="AC144" s="83"/>
      <c r="AD144" s="83"/>
      <c r="AE144" s="83"/>
      <c r="AF144" s="83"/>
      <c r="AG144" s="83"/>
      <c r="AH144" s="83"/>
      <c r="AI144" s="83"/>
      <c r="AJ144" s="83"/>
      <c r="AK144" s="83"/>
      <c r="AL144" s="83"/>
      <c r="AM144" s="83"/>
    </row>
    <row r="145" s="105" customFormat="1" customHeight="1" spans="1:39">
      <c r="A145" s="118">
        <v>3</v>
      </c>
      <c r="B145" s="20" t="s">
        <v>2310</v>
      </c>
      <c r="C145" s="99" t="s">
        <v>2311</v>
      </c>
      <c r="D145" s="20">
        <v>80</v>
      </c>
      <c r="E145" s="99">
        <v>80</v>
      </c>
      <c r="F145" s="20">
        <f t="shared" si="94"/>
        <v>0</v>
      </c>
      <c r="G145" s="20"/>
      <c r="H145" s="20">
        <v>0</v>
      </c>
      <c r="I145" s="20" t="s">
        <v>44</v>
      </c>
      <c r="J145" s="20">
        <v>0</v>
      </c>
      <c r="K145" s="20" t="s">
        <v>44</v>
      </c>
      <c r="L145" s="20">
        <v>0</v>
      </c>
      <c r="M145" s="20" t="s">
        <v>44</v>
      </c>
      <c r="N145" s="99" t="s">
        <v>74</v>
      </c>
      <c r="O145" s="83"/>
      <c r="P145" s="104"/>
      <c r="Q145" s="104"/>
      <c r="R145" s="104"/>
      <c r="S145" s="104"/>
      <c r="T145" s="104"/>
      <c r="U145" s="104"/>
      <c r="V145" s="104"/>
      <c r="W145" s="104"/>
      <c r="X145" s="104"/>
      <c r="Y145" s="104"/>
      <c r="Z145" s="104"/>
      <c r="AA145" s="104"/>
      <c r="AB145" s="104"/>
      <c r="AC145" s="104"/>
      <c r="AD145" s="104"/>
      <c r="AE145" s="104"/>
      <c r="AF145" s="104"/>
      <c r="AG145" s="104"/>
      <c r="AH145" s="106"/>
      <c r="AI145" s="106"/>
      <c r="AJ145" s="106"/>
      <c r="AK145" s="106"/>
      <c r="AL145" s="106"/>
      <c r="AM145" s="106"/>
    </row>
    <row r="146" s="104" customFormat="1" customHeight="1" spans="1:39">
      <c r="A146" s="118">
        <v>4</v>
      </c>
      <c r="B146" s="20" t="s">
        <v>2312</v>
      </c>
      <c r="C146" s="20" t="s">
        <v>2313</v>
      </c>
      <c r="D146" s="128">
        <v>140</v>
      </c>
      <c r="E146" s="20">
        <v>140</v>
      </c>
      <c r="F146" s="20">
        <f t="shared" si="94"/>
        <v>140</v>
      </c>
      <c r="G146" s="20" t="s">
        <v>2314</v>
      </c>
      <c r="H146" s="20">
        <v>0</v>
      </c>
      <c r="I146" s="20" t="s">
        <v>44</v>
      </c>
      <c r="J146" s="20">
        <v>0</v>
      </c>
      <c r="K146" s="20" t="s">
        <v>44</v>
      </c>
      <c r="L146" s="20">
        <v>140</v>
      </c>
      <c r="M146" s="20" t="s">
        <v>2314</v>
      </c>
      <c r="N146" s="99" t="s">
        <v>74</v>
      </c>
      <c r="O146" s="83"/>
      <c r="P146" s="83"/>
      <c r="Q146" s="83"/>
      <c r="R146" s="83"/>
      <c r="S146" s="83"/>
      <c r="T146" s="83"/>
      <c r="U146" s="83"/>
      <c r="V146" s="83"/>
      <c r="W146" s="83"/>
      <c r="X146" s="83"/>
      <c r="Y146" s="83"/>
      <c r="Z146" s="83"/>
      <c r="AA146" s="83"/>
      <c r="AB146" s="83"/>
      <c r="AC146" s="83"/>
      <c r="AD146" s="83"/>
      <c r="AE146" s="83"/>
      <c r="AF146" s="83"/>
      <c r="AG146" s="83"/>
      <c r="AH146" s="83"/>
      <c r="AI146" s="83"/>
      <c r="AJ146" s="83"/>
      <c r="AK146" s="83"/>
      <c r="AL146" s="83"/>
      <c r="AM146" s="83"/>
    </row>
    <row r="147" s="105" customFormat="1" customHeight="1" spans="1:39">
      <c r="A147" s="118">
        <v>5</v>
      </c>
      <c r="B147" s="20" t="s">
        <v>2315</v>
      </c>
      <c r="C147" s="129" t="s">
        <v>2316</v>
      </c>
      <c r="D147" s="128">
        <v>350</v>
      </c>
      <c r="E147" s="122">
        <v>350</v>
      </c>
      <c r="F147" s="20">
        <f t="shared" si="94"/>
        <v>350</v>
      </c>
      <c r="G147" s="20" t="s">
        <v>2317</v>
      </c>
      <c r="H147" s="20">
        <v>0</v>
      </c>
      <c r="I147" s="20" t="s">
        <v>44</v>
      </c>
      <c r="J147" s="20">
        <v>0</v>
      </c>
      <c r="K147" s="20" t="s">
        <v>44</v>
      </c>
      <c r="L147" s="20">
        <v>350</v>
      </c>
      <c r="M147" s="20" t="s">
        <v>2317</v>
      </c>
      <c r="N147" s="99" t="s">
        <v>74</v>
      </c>
      <c r="O147" s="104"/>
      <c r="P147" s="104"/>
      <c r="Q147" s="104"/>
      <c r="R147" s="104"/>
      <c r="S147" s="104"/>
      <c r="T147" s="104"/>
      <c r="U147" s="104"/>
      <c r="V147" s="104"/>
      <c r="W147" s="104"/>
      <c r="X147" s="104"/>
      <c r="Y147" s="104"/>
      <c r="Z147" s="104"/>
      <c r="AA147" s="104"/>
      <c r="AB147" s="104"/>
      <c r="AC147" s="104"/>
      <c r="AD147" s="104"/>
      <c r="AE147" s="104"/>
      <c r="AF147" s="104"/>
      <c r="AG147" s="104"/>
      <c r="AH147" s="106"/>
      <c r="AI147" s="106"/>
      <c r="AJ147" s="106"/>
      <c r="AK147" s="106"/>
      <c r="AL147" s="106"/>
      <c r="AM147" s="106"/>
    </row>
    <row r="148" s="105" customFormat="1" customHeight="1" spans="1:39">
      <c r="A148" s="118">
        <v>6</v>
      </c>
      <c r="B148" s="20" t="s">
        <v>2318</v>
      </c>
      <c r="C148" s="20" t="s">
        <v>2319</v>
      </c>
      <c r="D148" s="20">
        <v>950</v>
      </c>
      <c r="E148" s="20">
        <v>873</v>
      </c>
      <c r="F148" s="20">
        <f t="shared" si="94"/>
        <v>480</v>
      </c>
      <c r="G148" s="20" t="s">
        <v>2320</v>
      </c>
      <c r="H148" s="20">
        <v>0</v>
      </c>
      <c r="I148" s="20" t="s">
        <v>44</v>
      </c>
      <c r="J148" s="20">
        <v>0</v>
      </c>
      <c r="K148" s="20" t="s">
        <v>44</v>
      </c>
      <c r="L148" s="20">
        <v>480</v>
      </c>
      <c r="M148" s="20" t="s">
        <v>2320</v>
      </c>
      <c r="N148" s="99" t="s">
        <v>74</v>
      </c>
      <c r="O148" s="104"/>
      <c r="P148" s="104"/>
      <c r="Q148" s="104"/>
      <c r="R148" s="104"/>
      <c r="S148" s="104"/>
      <c r="T148" s="104"/>
      <c r="U148" s="104"/>
      <c r="V148" s="104"/>
      <c r="W148" s="104"/>
      <c r="X148" s="104"/>
      <c r="Y148" s="104"/>
      <c r="Z148" s="104"/>
      <c r="AA148" s="104"/>
      <c r="AB148" s="104"/>
      <c r="AC148" s="104"/>
      <c r="AD148" s="104"/>
      <c r="AE148" s="104"/>
      <c r="AF148" s="104"/>
      <c r="AG148" s="104"/>
      <c r="AH148" s="106"/>
      <c r="AI148" s="106"/>
      <c r="AJ148" s="106"/>
      <c r="AK148" s="106"/>
      <c r="AL148" s="106"/>
      <c r="AM148" s="106"/>
    </row>
    <row r="149" s="104" customFormat="1" customHeight="1" spans="1:39">
      <c r="A149" s="118">
        <v>7</v>
      </c>
      <c r="B149" s="20" t="s">
        <v>2321</v>
      </c>
      <c r="C149" s="99" t="s">
        <v>2322</v>
      </c>
      <c r="D149" s="99">
        <v>2000</v>
      </c>
      <c r="E149" s="99">
        <v>754</v>
      </c>
      <c r="F149" s="20">
        <f t="shared" si="94"/>
        <v>0</v>
      </c>
      <c r="G149" s="20"/>
      <c r="H149" s="20">
        <v>0</v>
      </c>
      <c r="I149" s="20" t="s">
        <v>44</v>
      </c>
      <c r="J149" s="20">
        <v>0</v>
      </c>
      <c r="K149" s="20" t="s">
        <v>44</v>
      </c>
      <c r="L149" s="20">
        <v>0</v>
      </c>
      <c r="M149" s="20" t="s">
        <v>44</v>
      </c>
      <c r="N149" s="99" t="s">
        <v>74</v>
      </c>
      <c r="O149" s="83"/>
      <c r="P149" s="83"/>
      <c r="Q149" s="83"/>
      <c r="R149" s="83"/>
      <c r="S149" s="83"/>
      <c r="T149" s="83"/>
      <c r="U149" s="83"/>
      <c r="V149" s="83"/>
      <c r="W149" s="83"/>
      <c r="X149" s="83"/>
      <c r="Y149" s="83"/>
      <c r="Z149" s="83"/>
      <c r="AA149" s="83"/>
      <c r="AB149" s="83"/>
      <c r="AC149" s="83"/>
      <c r="AD149" s="83"/>
      <c r="AE149" s="83"/>
      <c r="AF149" s="83"/>
      <c r="AG149" s="83"/>
      <c r="AH149" s="83"/>
      <c r="AI149" s="83"/>
      <c r="AJ149" s="83"/>
      <c r="AK149" s="83"/>
      <c r="AL149" s="83"/>
      <c r="AM149" s="83"/>
    </row>
    <row r="150" s="105" customFormat="1" customHeight="1" spans="1:39">
      <c r="A150" s="118">
        <v>8</v>
      </c>
      <c r="B150" s="128" t="s">
        <v>2323</v>
      </c>
      <c r="C150" s="99"/>
      <c r="D150" s="99">
        <v>19.7</v>
      </c>
      <c r="E150" s="99">
        <v>1.97</v>
      </c>
      <c r="F150" s="20">
        <f t="shared" si="94"/>
        <v>1.97</v>
      </c>
      <c r="G150" s="20"/>
      <c r="H150" s="20">
        <v>0</v>
      </c>
      <c r="I150" s="20" t="s">
        <v>44</v>
      </c>
      <c r="J150" s="20">
        <v>0</v>
      </c>
      <c r="K150" s="20" t="s">
        <v>44</v>
      </c>
      <c r="L150" s="20">
        <v>1.97</v>
      </c>
      <c r="M150" s="20" t="s">
        <v>2324</v>
      </c>
      <c r="N150" s="99" t="s">
        <v>2325</v>
      </c>
      <c r="O150" s="104"/>
      <c r="P150" s="104"/>
      <c r="Q150" s="104"/>
      <c r="R150" s="104"/>
      <c r="S150" s="104"/>
      <c r="T150" s="104"/>
      <c r="U150" s="104"/>
      <c r="V150" s="104"/>
      <c r="W150" s="104"/>
      <c r="X150" s="104"/>
      <c r="Y150" s="104"/>
      <c r="Z150" s="104"/>
      <c r="AA150" s="104"/>
      <c r="AB150" s="104"/>
      <c r="AC150" s="104"/>
      <c r="AD150" s="104"/>
      <c r="AE150" s="104"/>
      <c r="AF150" s="104"/>
      <c r="AG150" s="104"/>
      <c r="AH150" s="106"/>
      <c r="AI150" s="106"/>
      <c r="AJ150" s="106"/>
      <c r="AK150" s="106"/>
      <c r="AL150" s="106"/>
      <c r="AM150" s="106"/>
    </row>
    <row r="151" s="106" customFormat="1" customHeight="1" spans="1:33">
      <c r="A151" s="114"/>
      <c r="B151" s="130" t="s">
        <v>22</v>
      </c>
      <c r="C151" s="117"/>
      <c r="D151" s="92">
        <f t="shared" ref="D151:F151" si="95">D152+D153</f>
        <v>372</v>
      </c>
      <c r="E151" s="92">
        <f t="shared" si="95"/>
        <v>372</v>
      </c>
      <c r="F151" s="92">
        <f t="shared" si="95"/>
        <v>0</v>
      </c>
      <c r="G151" s="92"/>
      <c r="H151" s="92">
        <f t="shared" ref="H151:L151" si="96">H152+H153</f>
        <v>0</v>
      </c>
      <c r="I151" s="92"/>
      <c r="J151" s="92">
        <f t="shared" si="96"/>
        <v>0</v>
      </c>
      <c r="K151" s="92"/>
      <c r="L151" s="92">
        <f t="shared" si="96"/>
        <v>0</v>
      </c>
      <c r="M151" s="92"/>
      <c r="N151" s="115"/>
      <c r="O151" s="104"/>
      <c r="P151" s="104"/>
      <c r="Q151" s="104"/>
      <c r="R151" s="104"/>
      <c r="S151" s="104"/>
      <c r="T151" s="104"/>
      <c r="U151" s="104"/>
      <c r="V151" s="104"/>
      <c r="W151" s="104"/>
      <c r="X151" s="104"/>
      <c r="Y151" s="104"/>
      <c r="Z151" s="104"/>
      <c r="AA151" s="104"/>
      <c r="AB151" s="104"/>
      <c r="AC151" s="104"/>
      <c r="AD151" s="104"/>
      <c r="AE151" s="104"/>
      <c r="AF151" s="104"/>
      <c r="AG151" s="104"/>
    </row>
    <row r="152" s="104" customFormat="1" customHeight="1" spans="1:39">
      <c r="A152" s="118">
        <v>1</v>
      </c>
      <c r="B152" s="20" t="s">
        <v>2326</v>
      </c>
      <c r="C152" s="122" t="s">
        <v>2327</v>
      </c>
      <c r="D152" s="131">
        <v>232</v>
      </c>
      <c r="E152" s="131">
        <v>232</v>
      </c>
      <c r="F152" s="20">
        <f t="shared" ref="F152:F166" si="97">H152+J152+L152</f>
        <v>0</v>
      </c>
      <c r="G152" s="20" t="s">
        <v>702</v>
      </c>
      <c r="H152" s="20">
        <v>0</v>
      </c>
      <c r="I152" s="20" t="s">
        <v>44</v>
      </c>
      <c r="J152" s="20">
        <v>0</v>
      </c>
      <c r="K152" s="20" t="s">
        <v>44</v>
      </c>
      <c r="L152" s="20">
        <v>0</v>
      </c>
      <c r="M152" s="20" t="s">
        <v>44</v>
      </c>
      <c r="N152" s="99" t="s">
        <v>695</v>
      </c>
      <c r="O152" s="83"/>
      <c r="P152" s="83"/>
      <c r="Q152" s="83"/>
      <c r="R152" s="83"/>
      <c r="S152" s="83"/>
      <c r="T152" s="83"/>
      <c r="U152" s="83"/>
      <c r="V152" s="83"/>
      <c r="W152" s="83"/>
      <c r="X152" s="83"/>
      <c r="Y152" s="83"/>
      <c r="Z152" s="83"/>
      <c r="AA152" s="83"/>
      <c r="AB152" s="83"/>
      <c r="AC152" s="83"/>
      <c r="AD152" s="83"/>
      <c r="AE152" s="83"/>
      <c r="AF152" s="83"/>
      <c r="AG152" s="83"/>
      <c r="AH152" s="83"/>
      <c r="AI152" s="83"/>
      <c r="AJ152" s="83"/>
      <c r="AK152" s="83"/>
      <c r="AL152" s="83"/>
      <c r="AM152" s="83"/>
    </row>
    <row r="153" s="104" customFormat="1" customHeight="1" spans="1:39">
      <c r="A153" s="118">
        <v>2</v>
      </c>
      <c r="B153" s="20" t="s">
        <v>2328</v>
      </c>
      <c r="C153" s="122" t="s">
        <v>2329</v>
      </c>
      <c r="D153" s="128">
        <v>140</v>
      </c>
      <c r="E153" s="122">
        <v>140</v>
      </c>
      <c r="F153" s="20">
        <f t="shared" si="97"/>
        <v>0</v>
      </c>
      <c r="G153" s="20" t="s">
        <v>702</v>
      </c>
      <c r="H153" s="20">
        <v>0</v>
      </c>
      <c r="I153" s="20" t="s">
        <v>44</v>
      </c>
      <c r="J153" s="20">
        <v>0</v>
      </c>
      <c r="K153" s="20" t="s">
        <v>44</v>
      </c>
      <c r="L153" s="20">
        <v>0</v>
      </c>
      <c r="M153" s="20" t="s">
        <v>44</v>
      </c>
      <c r="N153" s="99" t="s">
        <v>695</v>
      </c>
      <c r="O153" s="83"/>
      <c r="P153" s="83"/>
      <c r="Q153" s="83"/>
      <c r="R153" s="83"/>
      <c r="S153" s="83"/>
      <c r="T153" s="83"/>
      <c r="U153" s="83"/>
      <c r="V153" s="83"/>
      <c r="W153" s="83"/>
      <c r="X153" s="83"/>
      <c r="Y153" s="83"/>
      <c r="Z153" s="83"/>
      <c r="AA153" s="83"/>
      <c r="AB153" s="83"/>
      <c r="AC153" s="83"/>
      <c r="AD153" s="83"/>
      <c r="AE153" s="83"/>
      <c r="AF153" s="83"/>
      <c r="AG153" s="83"/>
      <c r="AH153" s="83"/>
      <c r="AI153" s="83"/>
      <c r="AJ153" s="83"/>
      <c r="AK153" s="83"/>
      <c r="AL153" s="83"/>
      <c r="AM153" s="83"/>
    </row>
    <row r="154" customHeight="1" spans="1:14">
      <c r="A154" s="114" t="s">
        <v>1016</v>
      </c>
      <c r="B154" s="115" t="s">
        <v>2330</v>
      </c>
      <c r="C154" s="117"/>
      <c r="D154" s="92">
        <f t="shared" ref="D154:F154" si="98">D155</f>
        <v>21894.268</v>
      </c>
      <c r="E154" s="92">
        <f t="shared" si="98"/>
        <v>16107.64</v>
      </c>
      <c r="F154" s="92">
        <f t="shared" si="98"/>
        <v>400</v>
      </c>
      <c r="G154" s="92"/>
      <c r="H154" s="92">
        <f t="shared" ref="H154:L154" si="99">H155</f>
        <v>0</v>
      </c>
      <c r="I154" s="92"/>
      <c r="J154" s="92">
        <f t="shared" si="99"/>
        <v>0</v>
      </c>
      <c r="K154" s="92"/>
      <c r="L154" s="92">
        <f t="shared" si="99"/>
        <v>400</v>
      </c>
      <c r="M154" s="20"/>
      <c r="N154" s="115"/>
    </row>
    <row r="155" s="106" customFormat="1" customHeight="1" spans="1:33">
      <c r="A155" s="114" t="s">
        <v>67</v>
      </c>
      <c r="B155" s="115" t="s">
        <v>19</v>
      </c>
      <c r="C155" s="117"/>
      <c r="D155" s="92">
        <f t="shared" ref="D155:F155" si="100">D156+D167</f>
        <v>21894.268</v>
      </c>
      <c r="E155" s="92">
        <f t="shared" si="100"/>
        <v>16107.64</v>
      </c>
      <c r="F155" s="92">
        <f t="shared" si="100"/>
        <v>400</v>
      </c>
      <c r="G155" s="92"/>
      <c r="H155" s="92">
        <f t="shared" ref="H155:L155" si="101">H156+H167</f>
        <v>0</v>
      </c>
      <c r="I155" s="92"/>
      <c r="J155" s="92">
        <f t="shared" si="101"/>
        <v>0</v>
      </c>
      <c r="K155" s="92"/>
      <c r="L155" s="92">
        <f t="shared" si="101"/>
        <v>400</v>
      </c>
      <c r="M155" s="20"/>
      <c r="N155" s="115"/>
      <c r="O155" s="104"/>
      <c r="P155" s="104"/>
      <c r="Q155" s="104"/>
      <c r="R155" s="104"/>
      <c r="S155" s="104"/>
      <c r="T155" s="104"/>
      <c r="U155" s="104"/>
      <c r="V155" s="104"/>
      <c r="W155" s="104"/>
      <c r="X155" s="104"/>
      <c r="Y155" s="104"/>
      <c r="Z155" s="104"/>
      <c r="AA155" s="104"/>
      <c r="AB155" s="104"/>
      <c r="AC155" s="104"/>
      <c r="AD155" s="104"/>
      <c r="AE155" s="104"/>
      <c r="AF155" s="104"/>
      <c r="AG155" s="104"/>
    </row>
    <row r="156" s="106" customFormat="1" customHeight="1" spans="1:33">
      <c r="A156" s="114"/>
      <c r="B156" s="115" t="s">
        <v>23</v>
      </c>
      <c r="C156" s="117"/>
      <c r="D156" s="92">
        <f t="shared" ref="D156:F156" si="102">SUM(D157:D166)</f>
        <v>19864.268</v>
      </c>
      <c r="E156" s="92">
        <f t="shared" si="102"/>
        <v>14580.64</v>
      </c>
      <c r="F156" s="92">
        <f t="shared" si="102"/>
        <v>400</v>
      </c>
      <c r="G156" s="92"/>
      <c r="H156" s="92">
        <f t="shared" ref="H156:L156" si="103">SUM(H157:H166)</f>
        <v>0</v>
      </c>
      <c r="I156" s="92"/>
      <c r="J156" s="92">
        <f t="shared" si="103"/>
        <v>0</v>
      </c>
      <c r="K156" s="92"/>
      <c r="L156" s="92">
        <f t="shared" si="103"/>
        <v>400</v>
      </c>
      <c r="M156" s="92"/>
      <c r="N156" s="115"/>
      <c r="O156" s="104"/>
      <c r="P156" s="104"/>
      <c r="Q156" s="104"/>
      <c r="R156" s="104"/>
      <c r="S156" s="104"/>
      <c r="T156" s="104"/>
      <c r="U156" s="104"/>
      <c r="V156" s="104"/>
      <c r="W156" s="104"/>
      <c r="X156" s="104"/>
      <c r="Y156" s="104"/>
      <c r="Z156" s="104"/>
      <c r="AA156" s="104"/>
      <c r="AB156" s="104"/>
      <c r="AC156" s="104"/>
      <c r="AD156" s="104"/>
      <c r="AE156" s="104"/>
      <c r="AF156" s="104"/>
      <c r="AG156" s="104"/>
    </row>
    <row r="157" s="106" customFormat="1" customHeight="1" spans="1:33">
      <c r="A157" s="118">
        <v>1</v>
      </c>
      <c r="B157" s="20" t="s">
        <v>2331</v>
      </c>
      <c r="C157" s="122"/>
      <c r="D157" s="128">
        <v>93</v>
      </c>
      <c r="E157" s="122">
        <v>30</v>
      </c>
      <c r="F157" s="20">
        <f t="shared" si="97"/>
        <v>0</v>
      </c>
      <c r="G157" s="20" t="s">
        <v>2332</v>
      </c>
      <c r="H157" s="20">
        <v>0</v>
      </c>
      <c r="I157" s="20" t="s">
        <v>44</v>
      </c>
      <c r="J157" s="20">
        <v>0</v>
      </c>
      <c r="K157" s="20" t="s">
        <v>44</v>
      </c>
      <c r="L157" s="20">
        <v>0</v>
      </c>
      <c r="M157" s="20" t="s">
        <v>44</v>
      </c>
      <c r="N157" s="20" t="s">
        <v>74</v>
      </c>
      <c r="O157" s="104"/>
      <c r="P157" s="104"/>
      <c r="Q157" s="104"/>
      <c r="R157" s="104"/>
      <c r="S157" s="104"/>
      <c r="T157" s="104"/>
      <c r="U157" s="104"/>
      <c r="V157" s="104"/>
      <c r="W157" s="104"/>
      <c r="X157" s="104"/>
      <c r="Y157" s="104"/>
      <c r="Z157" s="104"/>
      <c r="AA157" s="104"/>
      <c r="AB157" s="104"/>
      <c r="AC157" s="104"/>
      <c r="AD157" s="104"/>
      <c r="AE157" s="104"/>
      <c r="AF157" s="104"/>
      <c r="AG157" s="104"/>
    </row>
    <row r="158" s="106" customFormat="1" customHeight="1" spans="1:33">
      <c r="A158" s="118">
        <v>2</v>
      </c>
      <c r="B158" s="20" t="s">
        <v>2333</v>
      </c>
      <c r="C158" s="122" t="s">
        <v>2334</v>
      </c>
      <c r="D158" s="128">
        <v>1650</v>
      </c>
      <c r="E158" s="122">
        <v>1500</v>
      </c>
      <c r="F158" s="20">
        <f t="shared" si="97"/>
        <v>0</v>
      </c>
      <c r="G158" s="20" t="s">
        <v>2335</v>
      </c>
      <c r="H158" s="20">
        <v>0</v>
      </c>
      <c r="I158" s="20" t="s">
        <v>44</v>
      </c>
      <c r="J158" s="20">
        <v>0</v>
      </c>
      <c r="K158" s="20" t="s">
        <v>44</v>
      </c>
      <c r="L158" s="20">
        <v>0</v>
      </c>
      <c r="M158" s="20" t="s">
        <v>44</v>
      </c>
      <c r="N158" s="20" t="s">
        <v>74</v>
      </c>
      <c r="O158" s="104"/>
      <c r="P158" s="104"/>
      <c r="Q158" s="104"/>
      <c r="R158" s="104"/>
      <c r="S158" s="104"/>
      <c r="T158" s="104"/>
      <c r="U158" s="104"/>
      <c r="V158" s="104"/>
      <c r="W158" s="104"/>
      <c r="X158" s="104"/>
      <c r="Y158" s="104"/>
      <c r="Z158" s="104"/>
      <c r="AA158" s="104"/>
      <c r="AB158" s="104"/>
      <c r="AC158" s="104"/>
      <c r="AD158" s="104"/>
      <c r="AE158" s="104"/>
      <c r="AF158" s="104"/>
      <c r="AG158" s="104"/>
    </row>
    <row r="159" s="106" customFormat="1" customHeight="1" spans="1:33">
      <c r="A159" s="118">
        <v>3</v>
      </c>
      <c r="B159" s="20" t="s">
        <v>2336</v>
      </c>
      <c r="C159" s="122" t="s">
        <v>2337</v>
      </c>
      <c r="D159" s="128">
        <v>3900</v>
      </c>
      <c r="E159" s="122">
        <v>2200</v>
      </c>
      <c r="F159" s="20">
        <f t="shared" si="97"/>
        <v>0</v>
      </c>
      <c r="G159" s="20" t="s">
        <v>702</v>
      </c>
      <c r="H159" s="20">
        <v>0</v>
      </c>
      <c r="I159" s="20" t="s">
        <v>44</v>
      </c>
      <c r="J159" s="20">
        <v>0</v>
      </c>
      <c r="K159" s="20" t="s">
        <v>44</v>
      </c>
      <c r="L159" s="20">
        <v>0</v>
      </c>
      <c r="M159" s="20" t="s">
        <v>44</v>
      </c>
      <c r="N159" s="20" t="s">
        <v>74</v>
      </c>
      <c r="O159" s="104"/>
      <c r="P159" s="104"/>
      <c r="Q159" s="104"/>
      <c r="R159" s="104"/>
      <c r="S159" s="104"/>
      <c r="T159" s="104"/>
      <c r="U159" s="104"/>
      <c r="V159" s="104"/>
      <c r="W159" s="104"/>
      <c r="X159" s="104"/>
      <c r="Y159" s="104"/>
      <c r="Z159" s="104"/>
      <c r="AA159" s="104"/>
      <c r="AB159" s="104"/>
      <c r="AC159" s="104"/>
      <c r="AD159" s="104"/>
      <c r="AE159" s="104"/>
      <c r="AF159" s="104"/>
      <c r="AG159" s="104"/>
    </row>
    <row r="160" s="106" customFormat="1" customHeight="1" spans="1:33">
      <c r="A160" s="118">
        <v>4</v>
      </c>
      <c r="B160" s="20" t="s">
        <v>2338</v>
      </c>
      <c r="C160" s="122" t="s">
        <v>2339</v>
      </c>
      <c r="D160" s="128">
        <v>450</v>
      </c>
      <c r="E160" s="122">
        <v>400</v>
      </c>
      <c r="F160" s="20">
        <f t="shared" si="97"/>
        <v>0</v>
      </c>
      <c r="G160" s="20" t="s">
        <v>702</v>
      </c>
      <c r="H160" s="20">
        <v>0</v>
      </c>
      <c r="I160" s="20" t="s">
        <v>44</v>
      </c>
      <c r="J160" s="20">
        <v>0</v>
      </c>
      <c r="K160" s="20" t="s">
        <v>44</v>
      </c>
      <c r="L160" s="20">
        <v>0</v>
      </c>
      <c r="M160" s="20" t="s">
        <v>44</v>
      </c>
      <c r="N160" s="20" t="s">
        <v>74</v>
      </c>
      <c r="O160" s="104"/>
      <c r="P160" s="104"/>
      <c r="Q160" s="104"/>
      <c r="R160" s="104"/>
      <c r="S160" s="104"/>
      <c r="T160" s="104"/>
      <c r="U160" s="104"/>
      <c r="V160" s="104"/>
      <c r="W160" s="104"/>
      <c r="X160" s="104"/>
      <c r="Y160" s="104"/>
      <c r="Z160" s="104"/>
      <c r="AA160" s="104"/>
      <c r="AB160" s="104"/>
      <c r="AC160" s="104"/>
      <c r="AD160" s="104"/>
      <c r="AE160" s="104"/>
      <c r="AF160" s="104"/>
      <c r="AG160" s="104"/>
    </row>
    <row r="161" s="106" customFormat="1" customHeight="1" spans="1:33">
      <c r="A161" s="118">
        <v>5</v>
      </c>
      <c r="B161" s="20" t="s">
        <v>2340</v>
      </c>
      <c r="C161" s="122" t="s">
        <v>2341</v>
      </c>
      <c r="D161" s="128">
        <v>2697</v>
      </c>
      <c r="E161" s="122">
        <v>2200</v>
      </c>
      <c r="F161" s="20">
        <f t="shared" si="97"/>
        <v>0</v>
      </c>
      <c r="G161" s="20" t="s">
        <v>2335</v>
      </c>
      <c r="H161" s="20">
        <v>0</v>
      </c>
      <c r="I161" s="20" t="s">
        <v>44</v>
      </c>
      <c r="J161" s="20">
        <v>0</v>
      </c>
      <c r="K161" s="20" t="s">
        <v>44</v>
      </c>
      <c r="L161" s="20">
        <v>0</v>
      </c>
      <c r="M161" s="20" t="s">
        <v>44</v>
      </c>
      <c r="N161" s="20" t="s">
        <v>74</v>
      </c>
      <c r="O161" s="104"/>
      <c r="P161" s="104"/>
      <c r="Q161" s="104"/>
      <c r="R161" s="104"/>
      <c r="S161" s="104"/>
      <c r="T161" s="104"/>
      <c r="U161" s="104"/>
      <c r="V161" s="104"/>
      <c r="W161" s="104"/>
      <c r="X161" s="104"/>
      <c r="Y161" s="104"/>
      <c r="Z161" s="104"/>
      <c r="AA161" s="104"/>
      <c r="AB161" s="104"/>
      <c r="AC161" s="104"/>
      <c r="AD161" s="104"/>
      <c r="AE161" s="104"/>
      <c r="AF161" s="104"/>
      <c r="AG161" s="104"/>
    </row>
    <row r="162" s="106" customFormat="1" customHeight="1" spans="1:33">
      <c r="A162" s="118">
        <v>6</v>
      </c>
      <c r="B162" s="20" t="s">
        <v>2342</v>
      </c>
      <c r="C162" s="122" t="s">
        <v>2343</v>
      </c>
      <c r="D162" s="128">
        <v>580</v>
      </c>
      <c r="E162" s="122">
        <v>360</v>
      </c>
      <c r="F162" s="20">
        <f t="shared" si="97"/>
        <v>0</v>
      </c>
      <c r="G162" s="20" t="s">
        <v>2335</v>
      </c>
      <c r="H162" s="20">
        <v>0</v>
      </c>
      <c r="I162" s="20" t="s">
        <v>44</v>
      </c>
      <c r="J162" s="20">
        <v>0</v>
      </c>
      <c r="K162" s="20" t="s">
        <v>44</v>
      </c>
      <c r="L162" s="20">
        <v>0</v>
      </c>
      <c r="M162" s="20" t="s">
        <v>44</v>
      </c>
      <c r="N162" s="20" t="s">
        <v>74</v>
      </c>
      <c r="O162" s="104"/>
      <c r="P162" s="104"/>
      <c r="Q162" s="104"/>
      <c r="R162" s="104"/>
      <c r="S162" s="104"/>
      <c r="T162" s="104"/>
      <c r="U162" s="104"/>
      <c r="V162" s="104"/>
      <c r="W162" s="104"/>
      <c r="X162" s="104"/>
      <c r="Y162" s="104"/>
      <c r="Z162" s="104"/>
      <c r="AA162" s="104"/>
      <c r="AB162" s="104"/>
      <c r="AC162" s="104"/>
      <c r="AD162" s="104"/>
      <c r="AE162" s="104"/>
      <c r="AF162" s="104"/>
      <c r="AG162" s="104"/>
    </row>
    <row r="163" s="106" customFormat="1" customHeight="1" spans="1:33">
      <c r="A163" s="118">
        <v>7</v>
      </c>
      <c r="B163" s="20" t="s">
        <v>2344</v>
      </c>
      <c r="C163" s="122" t="s">
        <v>2345</v>
      </c>
      <c r="D163" s="128">
        <v>200</v>
      </c>
      <c r="E163" s="122">
        <v>180</v>
      </c>
      <c r="F163" s="20">
        <f t="shared" si="97"/>
        <v>0</v>
      </c>
      <c r="G163" s="20" t="s">
        <v>937</v>
      </c>
      <c r="H163" s="20">
        <v>0</v>
      </c>
      <c r="I163" s="20" t="s">
        <v>44</v>
      </c>
      <c r="J163" s="20">
        <v>0</v>
      </c>
      <c r="K163" s="20" t="s">
        <v>44</v>
      </c>
      <c r="L163" s="20">
        <v>0</v>
      </c>
      <c r="M163" s="20" t="s">
        <v>44</v>
      </c>
      <c r="N163" s="20" t="s">
        <v>74</v>
      </c>
      <c r="O163" s="104"/>
      <c r="P163" s="104"/>
      <c r="Q163" s="104"/>
      <c r="R163" s="104"/>
      <c r="S163" s="104"/>
      <c r="T163" s="104"/>
      <c r="U163" s="104"/>
      <c r="V163" s="104"/>
      <c r="W163" s="104"/>
      <c r="X163" s="104"/>
      <c r="Y163" s="104"/>
      <c r="Z163" s="104"/>
      <c r="AA163" s="104"/>
      <c r="AB163" s="104"/>
      <c r="AC163" s="104"/>
      <c r="AD163" s="104"/>
      <c r="AE163" s="104"/>
      <c r="AF163" s="104"/>
      <c r="AG163" s="104"/>
    </row>
    <row r="164" s="106" customFormat="1" customHeight="1" spans="1:33">
      <c r="A164" s="118">
        <v>8</v>
      </c>
      <c r="B164" s="20" t="s">
        <v>2346</v>
      </c>
      <c r="C164" s="122"/>
      <c r="D164" s="128">
        <v>5056.268</v>
      </c>
      <c r="E164" s="122">
        <v>4550.64</v>
      </c>
      <c r="F164" s="20">
        <f t="shared" si="97"/>
        <v>0</v>
      </c>
      <c r="G164" s="20"/>
      <c r="H164" s="20">
        <v>0</v>
      </c>
      <c r="I164" s="20" t="s">
        <v>44</v>
      </c>
      <c r="J164" s="20">
        <v>0</v>
      </c>
      <c r="K164" s="20" t="s">
        <v>92</v>
      </c>
      <c r="L164" s="20">
        <v>0</v>
      </c>
      <c r="M164" s="20" t="s">
        <v>44</v>
      </c>
      <c r="N164" s="20" t="s">
        <v>2347</v>
      </c>
      <c r="O164" s="104"/>
      <c r="P164" s="104"/>
      <c r="Q164" s="104"/>
      <c r="R164" s="104"/>
      <c r="S164" s="104"/>
      <c r="T164" s="104"/>
      <c r="U164" s="104"/>
      <c r="V164" s="104"/>
      <c r="W164" s="104"/>
      <c r="X164" s="104"/>
      <c r="Y164" s="104"/>
      <c r="Z164" s="104"/>
      <c r="AA164" s="104"/>
      <c r="AB164" s="104"/>
      <c r="AC164" s="104"/>
      <c r="AD164" s="104"/>
      <c r="AE164" s="104"/>
      <c r="AF164" s="104"/>
      <c r="AG164" s="104"/>
    </row>
    <row r="165" customHeight="1" spans="1:14">
      <c r="A165" s="118">
        <v>9</v>
      </c>
      <c r="B165" s="20" t="s">
        <v>2348</v>
      </c>
      <c r="C165" s="122"/>
      <c r="D165" s="128">
        <v>638</v>
      </c>
      <c r="E165" s="122">
        <v>400</v>
      </c>
      <c r="F165" s="20">
        <f t="shared" si="97"/>
        <v>400</v>
      </c>
      <c r="G165" s="20" t="s">
        <v>674</v>
      </c>
      <c r="H165" s="20">
        <v>0</v>
      </c>
      <c r="I165" s="20" t="s">
        <v>44</v>
      </c>
      <c r="J165" s="20">
        <v>0</v>
      </c>
      <c r="K165" s="20" t="s">
        <v>44</v>
      </c>
      <c r="L165" s="20">
        <v>400</v>
      </c>
      <c r="M165" s="20" t="s">
        <v>674</v>
      </c>
      <c r="N165" s="20" t="s">
        <v>2349</v>
      </c>
    </row>
    <row r="166" s="106" customFormat="1" customHeight="1" spans="1:33">
      <c r="A166" s="118">
        <v>10</v>
      </c>
      <c r="B166" s="20" t="s">
        <v>2350</v>
      </c>
      <c r="C166" s="122"/>
      <c r="D166" s="128">
        <v>4600</v>
      </c>
      <c r="E166" s="122">
        <v>2760</v>
      </c>
      <c r="F166" s="20">
        <f t="shared" si="97"/>
        <v>0</v>
      </c>
      <c r="G166" s="20"/>
      <c r="H166" s="20">
        <v>0</v>
      </c>
      <c r="I166" s="20" t="s">
        <v>44</v>
      </c>
      <c r="J166" s="20">
        <v>0</v>
      </c>
      <c r="K166" s="20" t="s">
        <v>44</v>
      </c>
      <c r="L166" s="20">
        <v>0</v>
      </c>
      <c r="M166" s="20" t="s">
        <v>44</v>
      </c>
      <c r="N166" s="20" t="s">
        <v>74</v>
      </c>
      <c r="O166" s="104"/>
      <c r="P166" s="104"/>
      <c r="Q166" s="104"/>
      <c r="R166" s="104"/>
      <c r="S166" s="104"/>
      <c r="T166" s="104"/>
      <c r="U166" s="104"/>
      <c r="V166" s="104"/>
      <c r="W166" s="104"/>
      <c r="X166" s="104"/>
      <c r="Y166" s="104"/>
      <c r="Z166" s="104"/>
      <c r="AA166" s="104"/>
      <c r="AB166" s="104"/>
      <c r="AC166" s="104"/>
      <c r="AD166" s="104"/>
      <c r="AE166" s="104"/>
      <c r="AF166" s="104"/>
      <c r="AG166" s="104"/>
    </row>
    <row r="167" s="82" customFormat="1" customHeight="1" spans="1:39">
      <c r="A167" s="114"/>
      <c r="B167" s="115" t="s">
        <v>22</v>
      </c>
      <c r="C167" s="117"/>
      <c r="D167" s="92">
        <f t="shared" ref="D167:F167" si="104">D168+D169+D170+D171</f>
        <v>2030</v>
      </c>
      <c r="E167" s="92">
        <f t="shared" si="104"/>
        <v>1527</v>
      </c>
      <c r="F167" s="92">
        <f t="shared" si="104"/>
        <v>0</v>
      </c>
      <c r="G167" s="92"/>
      <c r="H167" s="92">
        <f t="shared" ref="H167:L167" si="105">H168+H169+H170+H171</f>
        <v>0</v>
      </c>
      <c r="I167" s="92"/>
      <c r="J167" s="92">
        <f t="shared" si="105"/>
        <v>0</v>
      </c>
      <c r="K167" s="92"/>
      <c r="L167" s="92">
        <f t="shared" si="105"/>
        <v>0</v>
      </c>
      <c r="M167" s="92"/>
      <c r="N167" s="115"/>
      <c r="O167" s="104"/>
      <c r="P167" s="104"/>
      <c r="Q167" s="104"/>
      <c r="AH167" s="106"/>
      <c r="AI167" s="106"/>
      <c r="AJ167" s="106"/>
      <c r="AK167" s="106"/>
      <c r="AL167" s="106"/>
      <c r="AM167" s="106"/>
    </row>
    <row r="168" s="82" customFormat="1" customHeight="1" spans="1:39">
      <c r="A168" s="118">
        <v>1</v>
      </c>
      <c r="B168" s="20" t="s">
        <v>2351</v>
      </c>
      <c r="C168" s="122"/>
      <c r="D168" s="128">
        <v>50</v>
      </c>
      <c r="E168" s="122">
        <v>45</v>
      </c>
      <c r="F168" s="20">
        <v>0</v>
      </c>
      <c r="G168" s="20" t="s">
        <v>854</v>
      </c>
      <c r="H168" s="20">
        <v>0</v>
      </c>
      <c r="I168" s="20" t="s">
        <v>44</v>
      </c>
      <c r="J168" s="20">
        <v>0</v>
      </c>
      <c r="K168" s="20" t="s">
        <v>44</v>
      </c>
      <c r="L168" s="20">
        <v>0</v>
      </c>
      <c r="M168" s="20" t="s">
        <v>854</v>
      </c>
      <c r="N168" s="20" t="s">
        <v>695</v>
      </c>
      <c r="O168" s="104"/>
      <c r="P168" s="104"/>
      <c r="Q168" s="104"/>
      <c r="AH168" s="106"/>
      <c r="AI168" s="106"/>
      <c r="AJ168" s="106"/>
      <c r="AK168" s="106"/>
      <c r="AL168" s="106"/>
      <c r="AM168" s="106"/>
    </row>
    <row r="169" s="82" customFormat="1" customHeight="1" spans="1:17">
      <c r="A169" s="132">
        <v>2</v>
      </c>
      <c r="B169" s="20" t="s">
        <v>2352</v>
      </c>
      <c r="C169" s="20" t="s">
        <v>2353</v>
      </c>
      <c r="D169" s="20">
        <v>600</v>
      </c>
      <c r="E169" s="20">
        <v>360</v>
      </c>
      <c r="F169" s="20">
        <v>0</v>
      </c>
      <c r="G169" s="20"/>
      <c r="H169" s="20">
        <v>0</v>
      </c>
      <c r="I169" s="20" t="s">
        <v>44</v>
      </c>
      <c r="J169" s="20">
        <v>0</v>
      </c>
      <c r="K169" s="20" t="s">
        <v>44</v>
      </c>
      <c r="L169" s="20">
        <v>0</v>
      </c>
      <c r="M169" s="20" t="s">
        <v>44</v>
      </c>
      <c r="N169" s="20" t="s">
        <v>695</v>
      </c>
      <c r="O169" s="104"/>
      <c r="P169" s="104"/>
      <c r="Q169" s="104"/>
    </row>
    <row r="170" s="105" customFormat="1" customHeight="1" spans="1:39">
      <c r="A170" s="132">
        <v>3</v>
      </c>
      <c r="B170" s="20" t="s">
        <v>2354</v>
      </c>
      <c r="C170" s="20" t="s">
        <v>2355</v>
      </c>
      <c r="D170" s="20">
        <v>400</v>
      </c>
      <c r="E170" s="20">
        <v>240</v>
      </c>
      <c r="F170" s="20">
        <v>0</v>
      </c>
      <c r="G170" s="20"/>
      <c r="H170" s="20">
        <v>0</v>
      </c>
      <c r="I170" s="20" t="s">
        <v>44</v>
      </c>
      <c r="J170" s="20">
        <v>0</v>
      </c>
      <c r="K170" s="20" t="s">
        <v>44</v>
      </c>
      <c r="L170" s="20">
        <v>0</v>
      </c>
      <c r="M170" s="20" t="s">
        <v>44</v>
      </c>
      <c r="N170" s="20" t="s">
        <v>695</v>
      </c>
      <c r="O170" s="104"/>
      <c r="P170" s="104"/>
      <c r="Q170" s="104"/>
      <c r="R170" s="104"/>
      <c r="S170" s="104"/>
      <c r="T170" s="104"/>
      <c r="U170" s="104"/>
      <c r="V170" s="104"/>
      <c r="W170" s="104"/>
      <c r="X170" s="104"/>
      <c r="Y170" s="104"/>
      <c r="Z170" s="104"/>
      <c r="AA170" s="104"/>
      <c r="AB170" s="104"/>
      <c r="AC170" s="104"/>
      <c r="AD170" s="104"/>
      <c r="AE170" s="104"/>
      <c r="AF170" s="104"/>
      <c r="AG170" s="104"/>
      <c r="AH170" s="106"/>
      <c r="AI170" s="106"/>
      <c r="AJ170" s="106"/>
      <c r="AK170" s="106"/>
      <c r="AL170" s="106"/>
      <c r="AM170" s="106"/>
    </row>
    <row r="171" s="105" customFormat="1" customHeight="1" spans="1:39">
      <c r="A171" s="132">
        <v>1</v>
      </c>
      <c r="B171" s="20" t="s">
        <v>2356</v>
      </c>
      <c r="C171" s="20"/>
      <c r="D171" s="20">
        <v>980</v>
      </c>
      <c r="E171" s="20">
        <v>882</v>
      </c>
      <c r="F171" s="20">
        <v>0</v>
      </c>
      <c r="G171" s="20"/>
      <c r="H171" s="20">
        <v>0</v>
      </c>
      <c r="I171" s="20" t="s">
        <v>44</v>
      </c>
      <c r="J171" s="20">
        <v>0</v>
      </c>
      <c r="K171" s="20" t="s">
        <v>44</v>
      </c>
      <c r="L171" s="20">
        <v>0</v>
      </c>
      <c r="M171" s="20" t="s">
        <v>44</v>
      </c>
      <c r="N171" s="20" t="s">
        <v>695</v>
      </c>
      <c r="O171" s="104"/>
      <c r="P171" s="104"/>
      <c r="Q171" s="104"/>
      <c r="R171" s="104"/>
      <c r="S171" s="104"/>
      <c r="T171" s="104"/>
      <c r="U171" s="104"/>
      <c r="V171" s="104"/>
      <c r="W171" s="104"/>
      <c r="X171" s="104"/>
      <c r="Y171" s="104"/>
      <c r="Z171" s="104"/>
      <c r="AA171" s="104"/>
      <c r="AB171" s="104"/>
      <c r="AC171" s="104"/>
      <c r="AD171" s="104"/>
      <c r="AE171" s="104"/>
      <c r="AF171" s="104"/>
      <c r="AG171" s="104"/>
      <c r="AH171" s="106"/>
      <c r="AI171" s="106"/>
      <c r="AJ171" s="106"/>
      <c r="AK171" s="106"/>
      <c r="AL171" s="106"/>
      <c r="AM171" s="106"/>
    </row>
    <row r="172" s="105" customFormat="1" customHeight="1" spans="1:39">
      <c r="A172" s="114" t="s">
        <v>2357</v>
      </c>
      <c r="B172" s="115" t="s">
        <v>2358</v>
      </c>
      <c r="C172" s="117"/>
      <c r="D172" s="92">
        <f t="shared" ref="D172:F172" si="106">D173</f>
        <v>660</v>
      </c>
      <c r="E172" s="92">
        <f t="shared" si="106"/>
        <v>524</v>
      </c>
      <c r="F172" s="92">
        <f t="shared" si="106"/>
        <v>190</v>
      </c>
      <c r="G172" s="92"/>
      <c r="H172" s="92">
        <f t="shared" ref="H172:L172" si="107">H173</f>
        <v>3.3</v>
      </c>
      <c r="I172" s="92"/>
      <c r="J172" s="92">
        <f t="shared" si="107"/>
        <v>3.3</v>
      </c>
      <c r="K172" s="92"/>
      <c r="L172" s="92">
        <f t="shared" si="107"/>
        <v>183.4</v>
      </c>
      <c r="M172" s="92"/>
      <c r="N172" s="115"/>
      <c r="O172" s="104"/>
      <c r="P172" s="104"/>
      <c r="Q172" s="104"/>
      <c r="R172" s="104"/>
      <c r="S172" s="104"/>
      <c r="T172" s="104"/>
      <c r="U172" s="104"/>
      <c r="V172" s="104"/>
      <c r="W172" s="104"/>
      <c r="X172" s="104"/>
      <c r="Y172" s="104"/>
      <c r="Z172" s="104"/>
      <c r="AA172" s="104"/>
      <c r="AB172" s="104"/>
      <c r="AC172" s="104"/>
      <c r="AD172" s="104"/>
      <c r="AE172" s="104"/>
      <c r="AF172" s="104"/>
      <c r="AG172" s="104"/>
      <c r="AH172" s="106"/>
      <c r="AI172" s="106"/>
      <c r="AJ172" s="106"/>
      <c r="AK172" s="106"/>
      <c r="AL172" s="106"/>
      <c r="AM172" s="106"/>
    </row>
    <row r="173" s="106" customFormat="1" customHeight="1" spans="1:33">
      <c r="A173" s="114" t="s">
        <v>665</v>
      </c>
      <c r="B173" s="115" t="s">
        <v>19</v>
      </c>
      <c r="C173" s="117"/>
      <c r="D173" s="92">
        <f t="shared" ref="D173:F173" si="108">D174+D177</f>
        <v>660</v>
      </c>
      <c r="E173" s="92">
        <f t="shared" si="108"/>
        <v>524</v>
      </c>
      <c r="F173" s="92">
        <f t="shared" si="108"/>
        <v>190</v>
      </c>
      <c r="G173" s="92"/>
      <c r="H173" s="92">
        <f t="shared" ref="H173:L173" si="109">H174+H177</f>
        <v>3.3</v>
      </c>
      <c r="I173" s="92"/>
      <c r="J173" s="92">
        <f t="shared" si="109"/>
        <v>3.3</v>
      </c>
      <c r="K173" s="92"/>
      <c r="L173" s="92">
        <f t="shared" si="109"/>
        <v>183.4</v>
      </c>
      <c r="M173" s="20"/>
      <c r="N173" s="115"/>
      <c r="O173" s="104"/>
      <c r="P173" s="104"/>
      <c r="Q173" s="104"/>
      <c r="R173" s="104"/>
      <c r="S173" s="104"/>
      <c r="T173" s="104"/>
      <c r="U173" s="104"/>
      <c r="V173" s="104"/>
      <c r="W173" s="104"/>
      <c r="X173" s="104"/>
      <c r="Y173" s="104"/>
      <c r="Z173" s="104"/>
      <c r="AA173" s="104"/>
      <c r="AB173" s="104"/>
      <c r="AC173" s="104"/>
      <c r="AD173" s="104"/>
      <c r="AE173" s="104"/>
      <c r="AF173" s="104"/>
      <c r="AG173" s="104"/>
    </row>
    <row r="174" s="106" customFormat="1" customHeight="1" spans="1:33">
      <c r="A174" s="114"/>
      <c r="B174" s="115" t="s">
        <v>23</v>
      </c>
      <c r="C174" s="117"/>
      <c r="D174" s="92">
        <f t="shared" ref="D174:F174" si="110">D175+D176</f>
        <v>330</v>
      </c>
      <c r="E174" s="92">
        <f t="shared" si="110"/>
        <v>194</v>
      </c>
      <c r="F174" s="92">
        <f t="shared" si="110"/>
        <v>180</v>
      </c>
      <c r="G174" s="92"/>
      <c r="H174" s="92">
        <f t="shared" ref="H174:L174" si="111">H175+H176</f>
        <v>0</v>
      </c>
      <c r="I174" s="92"/>
      <c r="J174" s="92">
        <f t="shared" si="111"/>
        <v>0</v>
      </c>
      <c r="K174" s="92"/>
      <c r="L174" s="92">
        <f t="shared" si="111"/>
        <v>180</v>
      </c>
      <c r="M174" s="20"/>
      <c r="N174" s="115"/>
      <c r="O174" s="104"/>
      <c r="P174" s="104"/>
      <c r="Q174" s="104"/>
      <c r="R174" s="104"/>
      <c r="S174" s="104"/>
      <c r="T174" s="104"/>
      <c r="U174" s="104"/>
      <c r="V174" s="104"/>
      <c r="W174" s="104"/>
      <c r="X174" s="104"/>
      <c r="Y174" s="104"/>
      <c r="Z174" s="104"/>
      <c r="AA174" s="104"/>
      <c r="AB174" s="104"/>
      <c r="AC174" s="104"/>
      <c r="AD174" s="104"/>
      <c r="AE174" s="104"/>
      <c r="AF174" s="104"/>
      <c r="AG174" s="104"/>
    </row>
    <row r="175" customHeight="1" spans="1:14">
      <c r="A175" s="118">
        <v>1</v>
      </c>
      <c r="B175" s="20" t="s">
        <v>2359</v>
      </c>
      <c r="C175" s="122"/>
      <c r="D175" s="128">
        <v>316</v>
      </c>
      <c r="E175" s="122">
        <v>180</v>
      </c>
      <c r="F175" s="20">
        <f t="shared" ref="F175:F179" si="112">H175+J175+L175</f>
        <v>180</v>
      </c>
      <c r="G175" s="20" t="s">
        <v>1060</v>
      </c>
      <c r="H175" s="20">
        <v>0</v>
      </c>
      <c r="I175" s="20" t="s">
        <v>44</v>
      </c>
      <c r="J175" s="20">
        <v>0</v>
      </c>
      <c r="K175" s="20" t="s">
        <v>44</v>
      </c>
      <c r="L175" s="20">
        <v>180</v>
      </c>
      <c r="M175" s="20" t="s">
        <v>1060</v>
      </c>
      <c r="N175" s="20" t="s">
        <v>74</v>
      </c>
    </row>
    <row r="176" s="106" customFormat="1" customHeight="1" spans="1:33">
      <c r="A176" s="118">
        <v>2</v>
      </c>
      <c r="B176" s="20" t="s">
        <v>2360</v>
      </c>
      <c r="C176" s="122" t="s">
        <v>2360</v>
      </c>
      <c r="D176" s="128">
        <v>14</v>
      </c>
      <c r="E176" s="122">
        <v>14</v>
      </c>
      <c r="F176" s="20">
        <f t="shared" si="112"/>
        <v>0</v>
      </c>
      <c r="G176" s="20" t="s">
        <v>702</v>
      </c>
      <c r="H176" s="20">
        <v>0</v>
      </c>
      <c r="I176" s="20" t="s">
        <v>44</v>
      </c>
      <c r="J176" s="20">
        <v>0</v>
      </c>
      <c r="K176" s="20" t="s">
        <v>44</v>
      </c>
      <c r="L176" s="20">
        <v>0</v>
      </c>
      <c r="M176" s="20" t="s">
        <v>44</v>
      </c>
      <c r="N176" s="20" t="s">
        <v>74</v>
      </c>
      <c r="O176" s="104"/>
      <c r="P176" s="104"/>
      <c r="Q176" s="104"/>
      <c r="R176" s="104"/>
      <c r="S176" s="104"/>
      <c r="T176" s="104"/>
      <c r="U176" s="104"/>
      <c r="V176" s="104"/>
      <c r="W176" s="104"/>
      <c r="X176" s="104"/>
      <c r="Y176" s="104"/>
      <c r="Z176" s="104"/>
      <c r="AA176" s="104"/>
      <c r="AB176" s="104"/>
      <c r="AC176" s="104"/>
      <c r="AD176" s="104"/>
      <c r="AE176" s="104"/>
      <c r="AF176" s="104"/>
      <c r="AG176" s="104"/>
    </row>
    <row r="177" s="106" customFormat="1" customHeight="1" spans="1:33">
      <c r="A177" s="114"/>
      <c r="B177" s="115" t="s">
        <v>22</v>
      </c>
      <c r="C177" s="92"/>
      <c r="D177" s="92">
        <f t="shared" ref="D177:F177" si="113">D178+D179</f>
        <v>330</v>
      </c>
      <c r="E177" s="92">
        <f t="shared" si="113"/>
        <v>330</v>
      </c>
      <c r="F177" s="92">
        <f t="shared" si="113"/>
        <v>10</v>
      </c>
      <c r="G177" s="92"/>
      <c r="H177" s="92">
        <f t="shared" ref="H177:L177" si="114">H178+H179</f>
        <v>3.3</v>
      </c>
      <c r="I177" s="92"/>
      <c r="J177" s="92">
        <f t="shared" si="114"/>
        <v>3.3</v>
      </c>
      <c r="K177" s="92"/>
      <c r="L177" s="92">
        <f t="shared" si="114"/>
        <v>3.4</v>
      </c>
      <c r="M177" s="115"/>
      <c r="N177" s="115"/>
      <c r="O177" s="104"/>
      <c r="P177" s="104"/>
      <c r="Q177" s="104"/>
      <c r="R177" s="104"/>
      <c r="S177" s="104"/>
      <c r="T177" s="104"/>
      <c r="U177" s="104"/>
      <c r="V177" s="104"/>
      <c r="W177" s="104"/>
      <c r="X177" s="104"/>
      <c r="Y177" s="104"/>
      <c r="Z177" s="104"/>
      <c r="AA177" s="104"/>
      <c r="AB177" s="104"/>
      <c r="AC177" s="104"/>
      <c r="AD177" s="104"/>
      <c r="AE177" s="104"/>
      <c r="AF177" s="104"/>
      <c r="AG177" s="104"/>
    </row>
    <row r="178" customHeight="1" spans="1:14">
      <c r="A178" s="118">
        <v>1</v>
      </c>
      <c r="B178" s="20" t="s">
        <v>2359</v>
      </c>
      <c r="C178" s="122" t="s">
        <v>2361</v>
      </c>
      <c r="D178" s="128">
        <v>300</v>
      </c>
      <c r="E178" s="122">
        <v>300</v>
      </c>
      <c r="F178" s="20">
        <f t="shared" si="112"/>
        <v>0</v>
      </c>
      <c r="G178" s="20" t="s">
        <v>697</v>
      </c>
      <c r="H178" s="20">
        <v>0</v>
      </c>
      <c r="I178" s="20" t="s">
        <v>44</v>
      </c>
      <c r="J178" s="20">
        <v>0</v>
      </c>
      <c r="K178" s="20" t="s">
        <v>44</v>
      </c>
      <c r="L178" s="20">
        <v>0</v>
      </c>
      <c r="M178" s="20" t="s">
        <v>697</v>
      </c>
      <c r="N178" s="20" t="s">
        <v>695</v>
      </c>
    </row>
    <row r="179" customHeight="1" spans="1:14">
      <c r="A179" s="118">
        <v>2</v>
      </c>
      <c r="B179" s="20" t="s">
        <v>2362</v>
      </c>
      <c r="C179" s="122" t="s">
        <v>2363</v>
      </c>
      <c r="D179" s="128">
        <v>30</v>
      </c>
      <c r="E179" s="122">
        <v>30</v>
      </c>
      <c r="F179" s="20">
        <f t="shared" si="112"/>
        <v>10</v>
      </c>
      <c r="G179" s="20" t="s">
        <v>1068</v>
      </c>
      <c r="H179" s="20">
        <v>3.3</v>
      </c>
      <c r="I179" s="20" t="s">
        <v>2364</v>
      </c>
      <c r="J179" s="20">
        <v>3.3</v>
      </c>
      <c r="K179" s="20" t="s">
        <v>2364</v>
      </c>
      <c r="L179" s="20">
        <v>3.4</v>
      </c>
      <c r="M179" s="20" t="s">
        <v>2365</v>
      </c>
      <c r="N179" s="20" t="s">
        <v>2167</v>
      </c>
    </row>
    <row r="180" customHeight="1" spans="1:14">
      <c r="A180" s="114" t="s">
        <v>2366</v>
      </c>
      <c r="B180" s="115" t="s">
        <v>2367</v>
      </c>
      <c r="C180" s="92"/>
      <c r="D180" s="92">
        <f t="shared" ref="D180:F180" si="115">D181+D188+D189+D192+D195</f>
        <v>3513.25</v>
      </c>
      <c r="E180" s="92">
        <f t="shared" si="115"/>
        <v>3119.75</v>
      </c>
      <c r="F180" s="92">
        <f t="shared" si="115"/>
        <v>1953.7</v>
      </c>
      <c r="G180" s="92"/>
      <c r="H180" s="92">
        <f t="shared" ref="H180:L180" si="116">H181+H188+H189+H192+H195</f>
        <v>46</v>
      </c>
      <c r="I180" s="92"/>
      <c r="J180" s="92">
        <f t="shared" si="116"/>
        <v>1306</v>
      </c>
      <c r="K180" s="92"/>
      <c r="L180" s="92">
        <f t="shared" si="116"/>
        <v>601.7</v>
      </c>
      <c r="M180" s="92"/>
      <c r="N180" s="115"/>
    </row>
    <row r="181" s="106" customFormat="1" customHeight="1" spans="1:33">
      <c r="A181" s="114" t="s">
        <v>67</v>
      </c>
      <c r="B181" s="115" t="s">
        <v>2368</v>
      </c>
      <c r="C181" s="117"/>
      <c r="D181" s="92">
        <f t="shared" ref="D181:F181" si="117">D182+D186</f>
        <v>2026</v>
      </c>
      <c r="E181" s="92">
        <f t="shared" si="117"/>
        <v>1834</v>
      </c>
      <c r="F181" s="92">
        <f t="shared" si="117"/>
        <v>1260</v>
      </c>
      <c r="G181" s="92"/>
      <c r="H181" s="92">
        <f t="shared" ref="H181:L181" si="118">H182+H186</f>
        <v>0</v>
      </c>
      <c r="I181" s="92"/>
      <c r="J181" s="92">
        <f t="shared" si="118"/>
        <v>1260</v>
      </c>
      <c r="K181" s="92"/>
      <c r="L181" s="92">
        <f t="shared" si="118"/>
        <v>0</v>
      </c>
      <c r="M181" s="92"/>
      <c r="N181" s="115"/>
      <c r="O181" s="104"/>
      <c r="P181" s="104"/>
      <c r="Q181" s="104"/>
      <c r="R181" s="104"/>
      <c r="S181" s="104"/>
      <c r="T181" s="104"/>
      <c r="U181" s="104"/>
      <c r="V181" s="104"/>
      <c r="W181" s="104"/>
      <c r="X181" s="104"/>
      <c r="Y181" s="104"/>
      <c r="Z181" s="104"/>
      <c r="AA181" s="104"/>
      <c r="AB181" s="104"/>
      <c r="AC181" s="104"/>
      <c r="AD181" s="104"/>
      <c r="AE181" s="104"/>
      <c r="AF181" s="104"/>
      <c r="AG181" s="104"/>
    </row>
    <row r="182" s="106" customFormat="1" customHeight="1" spans="1:33">
      <c r="A182" s="114"/>
      <c r="B182" s="115" t="s">
        <v>23</v>
      </c>
      <c r="C182" s="117"/>
      <c r="D182" s="92">
        <f t="shared" ref="D182:F182" si="119">D183+D184+D185</f>
        <v>1530</v>
      </c>
      <c r="E182" s="92">
        <f t="shared" si="119"/>
        <v>1338</v>
      </c>
      <c r="F182" s="92">
        <f t="shared" si="119"/>
        <v>1260</v>
      </c>
      <c r="G182" s="92"/>
      <c r="H182" s="92">
        <f t="shared" ref="H182:L182" si="120">H183+H184+H185</f>
        <v>0</v>
      </c>
      <c r="I182" s="92"/>
      <c r="J182" s="92">
        <f t="shared" si="120"/>
        <v>1260</v>
      </c>
      <c r="K182" s="92"/>
      <c r="L182" s="92">
        <f t="shared" si="120"/>
        <v>0</v>
      </c>
      <c r="M182" s="92"/>
      <c r="N182" s="115"/>
      <c r="O182" s="104"/>
      <c r="P182" s="104"/>
      <c r="Q182" s="104"/>
      <c r="R182" s="104"/>
      <c r="S182" s="104"/>
      <c r="T182" s="104"/>
      <c r="U182" s="104"/>
      <c r="V182" s="104"/>
      <c r="W182" s="104"/>
      <c r="X182" s="104"/>
      <c r="Y182" s="104"/>
      <c r="Z182" s="104"/>
      <c r="AA182" s="104"/>
      <c r="AB182" s="104"/>
      <c r="AC182" s="104"/>
      <c r="AD182" s="104"/>
      <c r="AE182" s="104"/>
      <c r="AF182" s="104"/>
      <c r="AG182" s="104"/>
    </row>
    <row r="183" s="106" customFormat="1" customHeight="1" spans="1:33">
      <c r="A183" s="118">
        <v>1</v>
      </c>
      <c r="B183" s="20" t="s">
        <v>2369</v>
      </c>
      <c r="C183" s="122" t="s">
        <v>2370</v>
      </c>
      <c r="D183" s="128">
        <v>1400</v>
      </c>
      <c r="E183" s="122">
        <v>1260</v>
      </c>
      <c r="F183" s="20">
        <f t="shared" ref="F183:F185" si="121">H183+J183+L183</f>
        <v>1260</v>
      </c>
      <c r="G183" s="20" t="s">
        <v>2371</v>
      </c>
      <c r="H183" s="20">
        <v>0</v>
      </c>
      <c r="I183" s="20" t="s">
        <v>44</v>
      </c>
      <c r="J183" s="20">
        <v>1260</v>
      </c>
      <c r="K183" s="20" t="s">
        <v>2371</v>
      </c>
      <c r="L183" s="20">
        <v>0</v>
      </c>
      <c r="M183" s="20" t="s">
        <v>44</v>
      </c>
      <c r="N183" s="20" t="s">
        <v>74</v>
      </c>
      <c r="O183" s="104"/>
      <c r="P183" s="104"/>
      <c r="Q183" s="104"/>
      <c r="R183" s="104"/>
      <c r="S183" s="104"/>
      <c r="T183" s="104"/>
      <c r="U183" s="104"/>
      <c r="V183" s="104"/>
      <c r="W183" s="104"/>
      <c r="X183" s="104"/>
      <c r="Y183" s="104"/>
      <c r="Z183" s="104"/>
      <c r="AA183" s="104"/>
      <c r="AB183" s="104"/>
      <c r="AC183" s="104"/>
      <c r="AD183" s="104"/>
      <c r="AE183" s="104"/>
      <c r="AF183" s="104"/>
      <c r="AG183" s="104"/>
    </row>
    <row r="184" customHeight="1" spans="1:14">
      <c r="A184" s="118">
        <v>2</v>
      </c>
      <c r="B184" s="20" t="s">
        <v>2372</v>
      </c>
      <c r="C184" s="122" t="s">
        <v>2372</v>
      </c>
      <c r="D184" s="128">
        <v>50</v>
      </c>
      <c r="E184" s="122">
        <v>30</v>
      </c>
      <c r="F184" s="20">
        <f t="shared" si="121"/>
        <v>0</v>
      </c>
      <c r="G184" s="20" t="s">
        <v>702</v>
      </c>
      <c r="H184" s="20">
        <v>0</v>
      </c>
      <c r="I184" s="20" t="s">
        <v>702</v>
      </c>
      <c r="J184" s="20">
        <v>0</v>
      </c>
      <c r="K184" s="20" t="s">
        <v>702</v>
      </c>
      <c r="L184" s="20">
        <v>0</v>
      </c>
      <c r="M184" s="20" t="s">
        <v>702</v>
      </c>
      <c r="N184" s="20" t="s">
        <v>74</v>
      </c>
    </row>
    <row r="185" s="106" customFormat="1" customHeight="1" spans="1:33">
      <c r="A185" s="133">
        <v>3</v>
      </c>
      <c r="B185" s="99" t="s">
        <v>2373</v>
      </c>
      <c r="C185" s="129" t="s">
        <v>2374</v>
      </c>
      <c r="D185" s="134">
        <v>80</v>
      </c>
      <c r="E185" s="129">
        <v>48</v>
      </c>
      <c r="F185" s="99">
        <f t="shared" si="121"/>
        <v>0</v>
      </c>
      <c r="G185" s="99" t="s">
        <v>697</v>
      </c>
      <c r="H185" s="99">
        <v>0</v>
      </c>
      <c r="I185" s="20" t="s">
        <v>549</v>
      </c>
      <c r="J185" s="20">
        <v>0</v>
      </c>
      <c r="K185" s="20" t="s">
        <v>702</v>
      </c>
      <c r="L185" s="20">
        <v>0</v>
      </c>
      <c r="M185" s="20" t="s">
        <v>702</v>
      </c>
      <c r="N185" s="20" t="s">
        <v>74</v>
      </c>
      <c r="O185" s="104"/>
      <c r="P185" s="104"/>
      <c r="Q185" s="104"/>
      <c r="R185" s="104"/>
      <c r="S185" s="104"/>
      <c r="T185" s="104"/>
      <c r="U185" s="104"/>
      <c r="V185" s="104"/>
      <c r="W185" s="104"/>
      <c r="X185" s="104"/>
      <c r="Y185" s="104"/>
      <c r="Z185" s="104"/>
      <c r="AA185" s="104"/>
      <c r="AB185" s="104"/>
      <c r="AC185" s="104"/>
      <c r="AD185" s="104"/>
      <c r="AE185" s="104"/>
      <c r="AF185" s="104"/>
      <c r="AG185" s="104"/>
    </row>
    <row r="186" s="106" customFormat="1" customHeight="1" spans="1:33">
      <c r="A186" s="118"/>
      <c r="B186" s="115" t="s">
        <v>22</v>
      </c>
      <c r="C186" s="20"/>
      <c r="D186" s="92">
        <f t="shared" ref="D186:F186" si="122">D187</f>
        <v>496</v>
      </c>
      <c r="E186" s="92">
        <f t="shared" si="122"/>
        <v>496</v>
      </c>
      <c r="F186" s="92">
        <f t="shared" si="122"/>
        <v>0</v>
      </c>
      <c r="G186" s="92"/>
      <c r="H186" s="92">
        <f t="shared" ref="H186:L186" si="123">H187</f>
        <v>0</v>
      </c>
      <c r="I186" s="92"/>
      <c r="J186" s="92">
        <f t="shared" si="123"/>
        <v>0</v>
      </c>
      <c r="K186" s="92"/>
      <c r="L186" s="92">
        <f t="shared" si="123"/>
        <v>0</v>
      </c>
      <c r="M186" s="115"/>
      <c r="N186" s="115"/>
      <c r="O186" s="104"/>
      <c r="P186" s="104"/>
      <c r="Q186" s="104"/>
      <c r="R186" s="104"/>
      <c r="S186" s="104"/>
      <c r="T186" s="104"/>
      <c r="U186" s="104"/>
      <c r="V186" s="104"/>
      <c r="W186" s="104"/>
      <c r="X186" s="104"/>
      <c r="Y186" s="104"/>
      <c r="Z186" s="104"/>
      <c r="AA186" s="104"/>
      <c r="AB186" s="104"/>
      <c r="AC186" s="104"/>
      <c r="AD186" s="104"/>
      <c r="AE186" s="104"/>
      <c r="AF186" s="104"/>
      <c r="AG186" s="104"/>
    </row>
    <row r="187" s="105" customFormat="1" customHeight="1" spans="1:39">
      <c r="A187" s="118">
        <v>1</v>
      </c>
      <c r="B187" s="20" t="s">
        <v>2375</v>
      </c>
      <c r="C187" s="120" t="s">
        <v>2376</v>
      </c>
      <c r="D187" s="20">
        <v>496</v>
      </c>
      <c r="E187" s="20">
        <v>496</v>
      </c>
      <c r="F187" s="135">
        <f t="shared" ref="F187:F191" si="124">H187+J187+L187</f>
        <v>0</v>
      </c>
      <c r="G187" s="122"/>
      <c r="H187" s="20">
        <v>0</v>
      </c>
      <c r="I187" s="20" t="s">
        <v>44</v>
      </c>
      <c r="J187" s="20">
        <v>0</v>
      </c>
      <c r="K187" s="20" t="s">
        <v>44</v>
      </c>
      <c r="L187" s="20">
        <v>0</v>
      </c>
      <c r="M187" s="20" t="s">
        <v>44</v>
      </c>
      <c r="N187" s="20" t="s">
        <v>2167</v>
      </c>
      <c r="O187" s="104"/>
      <c r="P187" s="104"/>
      <c r="Q187" s="104"/>
      <c r="R187" s="104"/>
      <c r="S187" s="104"/>
      <c r="T187" s="104"/>
      <c r="U187" s="104"/>
      <c r="V187" s="104"/>
      <c r="W187" s="104"/>
      <c r="X187" s="104"/>
      <c r="Y187" s="104"/>
      <c r="Z187" s="104"/>
      <c r="AA187" s="104"/>
      <c r="AB187" s="104"/>
      <c r="AC187" s="104"/>
      <c r="AD187" s="104"/>
      <c r="AE187" s="104"/>
      <c r="AF187" s="104"/>
      <c r="AG187" s="104"/>
      <c r="AH187" s="106"/>
      <c r="AI187" s="106"/>
      <c r="AJ187" s="106"/>
      <c r="AK187" s="106"/>
      <c r="AL187" s="106"/>
      <c r="AM187" s="106"/>
    </row>
    <row r="188" s="106" customFormat="1" customHeight="1" spans="1:33">
      <c r="A188" s="136" t="s">
        <v>665</v>
      </c>
      <c r="B188" s="137" t="s">
        <v>2377</v>
      </c>
      <c r="C188" s="131" t="s">
        <v>2378</v>
      </c>
      <c r="D188" s="138">
        <v>292</v>
      </c>
      <c r="E188" s="139">
        <v>292</v>
      </c>
      <c r="F188" s="139">
        <f t="shared" si="124"/>
        <v>79</v>
      </c>
      <c r="G188" s="20"/>
      <c r="H188" s="20">
        <v>26</v>
      </c>
      <c r="I188" s="20" t="s">
        <v>2379</v>
      </c>
      <c r="J188" s="20">
        <v>26</v>
      </c>
      <c r="K188" s="20" t="s">
        <v>2379</v>
      </c>
      <c r="L188" s="20">
        <v>27</v>
      </c>
      <c r="M188" s="20" t="s">
        <v>2379</v>
      </c>
      <c r="N188" s="20" t="s">
        <v>2167</v>
      </c>
      <c r="O188" s="104"/>
      <c r="P188" s="104"/>
      <c r="Q188" s="104"/>
      <c r="R188" s="104"/>
      <c r="S188" s="104"/>
      <c r="T188" s="104"/>
      <c r="U188" s="104"/>
      <c r="V188" s="104"/>
      <c r="W188" s="104"/>
      <c r="X188" s="104"/>
      <c r="Y188" s="104"/>
      <c r="Z188" s="104"/>
      <c r="AA188" s="104"/>
      <c r="AB188" s="104"/>
      <c r="AC188" s="104"/>
      <c r="AD188" s="104"/>
      <c r="AE188" s="104"/>
      <c r="AF188" s="104"/>
      <c r="AG188" s="104"/>
    </row>
    <row r="189" s="106" customFormat="1" customHeight="1" spans="1:33">
      <c r="A189" s="114" t="s">
        <v>699</v>
      </c>
      <c r="B189" s="115" t="s">
        <v>2380</v>
      </c>
      <c r="C189" s="117"/>
      <c r="D189" s="92">
        <f t="shared" ref="D189:F189" si="125">D190+D191</f>
        <v>826.25</v>
      </c>
      <c r="E189" s="92">
        <f t="shared" si="125"/>
        <v>766.25</v>
      </c>
      <c r="F189" s="92">
        <f t="shared" si="125"/>
        <v>600</v>
      </c>
      <c r="G189" s="92"/>
      <c r="H189" s="92">
        <f t="shared" ref="H189:L189" si="126">H190+H191</f>
        <v>20</v>
      </c>
      <c r="I189" s="92"/>
      <c r="J189" s="92">
        <f t="shared" si="126"/>
        <v>20</v>
      </c>
      <c r="K189" s="92"/>
      <c r="L189" s="92">
        <f t="shared" si="126"/>
        <v>560</v>
      </c>
      <c r="M189" s="115"/>
      <c r="N189" s="115"/>
      <c r="O189" s="104"/>
      <c r="P189" s="104"/>
      <c r="Q189" s="104"/>
      <c r="R189" s="104"/>
      <c r="S189" s="104"/>
      <c r="T189" s="104"/>
      <c r="U189" s="104"/>
      <c r="V189" s="104"/>
      <c r="W189" s="104"/>
      <c r="X189" s="104"/>
      <c r="Y189" s="104"/>
      <c r="Z189" s="104"/>
      <c r="AA189" s="104"/>
      <c r="AB189" s="104"/>
      <c r="AC189" s="104"/>
      <c r="AD189" s="104"/>
      <c r="AE189" s="104"/>
      <c r="AF189" s="104"/>
      <c r="AG189" s="104"/>
    </row>
    <row r="190" customHeight="1" spans="1:14">
      <c r="A190" s="118">
        <v>1</v>
      </c>
      <c r="B190" s="20" t="s">
        <v>2381</v>
      </c>
      <c r="C190" s="20"/>
      <c r="D190" s="20">
        <v>600</v>
      </c>
      <c r="E190" s="20">
        <v>540</v>
      </c>
      <c r="F190" s="135">
        <v>540</v>
      </c>
      <c r="G190" s="20" t="s">
        <v>2382</v>
      </c>
      <c r="H190" s="20">
        <v>0</v>
      </c>
      <c r="I190" s="20" t="s">
        <v>44</v>
      </c>
      <c r="J190" s="20">
        <v>0</v>
      </c>
      <c r="K190" s="20" t="s">
        <v>44</v>
      </c>
      <c r="L190" s="135">
        <v>540</v>
      </c>
      <c r="M190" s="20" t="s">
        <v>2382</v>
      </c>
      <c r="N190" s="20" t="s">
        <v>74</v>
      </c>
    </row>
    <row r="191" s="106" customFormat="1" customHeight="1" spans="1:33">
      <c r="A191" s="118">
        <v>2</v>
      </c>
      <c r="B191" s="20" t="s">
        <v>2383</v>
      </c>
      <c r="C191" s="117" t="s">
        <v>2384</v>
      </c>
      <c r="D191" s="20">
        <v>226.25</v>
      </c>
      <c r="E191" s="20">
        <v>226.25</v>
      </c>
      <c r="F191" s="135">
        <f t="shared" si="124"/>
        <v>60</v>
      </c>
      <c r="G191" s="20" t="s">
        <v>1056</v>
      </c>
      <c r="H191" s="20">
        <v>20</v>
      </c>
      <c r="I191" s="20" t="s">
        <v>648</v>
      </c>
      <c r="J191" s="20">
        <v>20</v>
      </c>
      <c r="K191" s="20" t="s">
        <v>648</v>
      </c>
      <c r="L191" s="20">
        <v>20</v>
      </c>
      <c r="M191" s="20" t="s">
        <v>648</v>
      </c>
      <c r="N191" s="20" t="s">
        <v>2167</v>
      </c>
      <c r="O191" s="104"/>
      <c r="P191" s="104"/>
      <c r="Q191" s="104"/>
      <c r="R191" s="104"/>
      <c r="S191" s="104"/>
      <c r="T191" s="104"/>
      <c r="U191" s="104"/>
      <c r="V191" s="104"/>
      <c r="W191" s="104"/>
      <c r="X191" s="104"/>
      <c r="Y191" s="104"/>
      <c r="Z191" s="104"/>
      <c r="AA191" s="104"/>
      <c r="AB191" s="104"/>
      <c r="AC191" s="104"/>
      <c r="AD191" s="104"/>
      <c r="AE191" s="104"/>
      <c r="AF191" s="104"/>
      <c r="AG191" s="104"/>
    </row>
    <row r="192" s="106" customFormat="1" customHeight="1" spans="1:33">
      <c r="A192" s="114" t="s">
        <v>1029</v>
      </c>
      <c r="B192" s="115" t="s">
        <v>2385</v>
      </c>
      <c r="C192" s="117"/>
      <c r="D192" s="92">
        <f t="shared" ref="D192:F192" si="127">D193+D194</f>
        <v>89</v>
      </c>
      <c r="E192" s="92">
        <f t="shared" si="127"/>
        <v>59.5</v>
      </c>
      <c r="F192" s="92">
        <f t="shared" si="127"/>
        <v>14.7</v>
      </c>
      <c r="G192" s="92"/>
      <c r="H192" s="92">
        <f t="shared" ref="H192:L192" si="128">H193+H194</f>
        <v>0</v>
      </c>
      <c r="I192" s="92"/>
      <c r="J192" s="92">
        <f t="shared" si="128"/>
        <v>0</v>
      </c>
      <c r="K192" s="92"/>
      <c r="L192" s="92">
        <f t="shared" si="128"/>
        <v>14.7</v>
      </c>
      <c r="M192" s="92"/>
      <c r="N192" s="115"/>
      <c r="O192" s="104"/>
      <c r="P192" s="104"/>
      <c r="Q192" s="104"/>
      <c r="R192" s="104"/>
      <c r="S192" s="104"/>
      <c r="T192" s="104"/>
      <c r="U192" s="104"/>
      <c r="V192" s="104"/>
      <c r="W192" s="104"/>
      <c r="X192" s="104"/>
      <c r="Y192" s="104"/>
      <c r="Z192" s="104"/>
      <c r="AA192" s="104"/>
      <c r="AB192" s="104"/>
      <c r="AC192" s="104"/>
      <c r="AD192" s="104"/>
      <c r="AE192" s="104"/>
      <c r="AF192" s="104"/>
      <c r="AG192" s="104"/>
    </row>
    <row r="193" customHeight="1" spans="1:14">
      <c r="A193" s="118">
        <v>1</v>
      </c>
      <c r="B193" s="20" t="s">
        <v>2386</v>
      </c>
      <c r="C193" s="20" t="s">
        <v>2387</v>
      </c>
      <c r="D193" s="20">
        <v>49</v>
      </c>
      <c r="E193" s="20">
        <v>19.5</v>
      </c>
      <c r="F193" s="135">
        <v>14.7</v>
      </c>
      <c r="G193" s="20" t="s">
        <v>2388</v>
      </c>
      <c r="H193" s="20">
        <v>0</v>
      </c>
      <c r="I193" s="20" t="s">
        <v>702</v>
      </c>
      <c r="J193" s="20">
        <v>0</v>
      </c>
      <c r="K193" s="20" t="s">
        <v>702</v>
      </c>
      <c r="L193" s="20">
        <v>14.7</v>
      </c>
      <c r="M193" s="20" t="s">
        <v>2389</v>
      </c>
      <c r="N193" s="20" t="s">
        <v>74</v>
      </c>
    </row>
    <row r="194" customHeight="1" spans="1:14">
      <c r="A194" s="118">
        <v>2</v>
      </c>
      <c r="B194" s="20" t="s">
        <v>2390</v>
      </c>
      <c r="C194" s="20" t="s">
        <v>2391</v>
      </c>
      <c r="D194" s="20">
        <v>40</v>
      </c>
      <c r="E194" s="20">
        <v>40</v>
      </c>
      <c r="F194" s="135">
        <v>0</v>
      </c>
      <c r="G194" s="20"/>
      <c r="H194" s="20">
        <v>0</v>
      </c>
      <c r="I194" s="20" t="s">
        <v>44</v>
      </c>
      <c r="J194" s="20">
        <v>0</v>
      </c>
      <c r="K194" s="20" t="s">
        <v>44</v>
      </c>
      <c r="L194" s="20">
        <v>0</v>
      </c>
      <c r="M194" s="20" t="s">
        <v>44</v>
      </c>
      <c r="N194" s="20" t="s">
        <v>2167</v>
      </c>
    </row>
    <row r="195" s="106" customFormat="1" customHeight="1" spans="1:33">
      <c r="A195" s="114" t="s">
        <v>1032</v>
      </c>
      <c r="B195" s="115" t="s">
        <v>2392</v>
      </c>
      <c r="C195" s="117"/>
      <c r="D195" s="92">
        <f t="shared" ref="D195:F195" si="129">D196</f>
        <v>280</v>
      </c>
      <c r="E195" s="92">
        <f t="shared" si="129"/>
        <v>168</v>
      </c>
      <c r="F195" s="92">
        <f t="shared" si="129"/>
        <v>0</v>
      </c>
      <c r="G195" s="92"/>
      <c r="H195" s="92">
        <f t="shared" ref="H195:L195" si="130">H196</f>
        <v>0</v>
      </c>
      <c r="I195" s="92"/>
      <c r="J195" s="92">
        <f t="shared" si="130"/>
        <v>0</v>
      </c>
      <c r="K195" s="92"/>
      <c r="L195" s="92">
        <f t="shared" si="130"/>
        <v>0</v>
      </c>
      <c r="M195" s="92"/>
      <c r="N195" s="115"/>
      <c r="O195" s="104"/>
      <c r="P195" s="104"/>
      <c r="Q195" s="104"/>
      <c r="R195" s="104"/>
      <c r="S195" s="104"/>
      <c r="T195" s="104"/>
      <c r="U195" s="104"/>
      <c r="V195" s="104"/>
      <c r="W195" s="104"/>
      <c r="X195" s="104"/>
      <c r="Y195" s="104"/>
      <c r="Z195" s="104"/>
      <c r="AA195" s="104"/>
      <c r="AB195" s="104"/>
      <c r="AC195" s="104"/>
      <c r="AD195" s="104"/>
      <c r="AE195" s="104"/>
      <c r="AF195" s="104"/>
      <c r="AG195" s="104"/>
    </row>
    <row r="196" customHeight="1" spans="1:14">
      <c r="A196" s="114" t="s">
        <v>67</v>
      </c>
      <c r="B196" s="115" t="s">
        <v>2134</v>
      </c>
      <c r="C196" s="92"/>
      <c r="D196" s="92">
        <f t="shared" ref="D196:F196" si="131">D197</f>
        <v>280</v>
      </c>
      <c r="E196" s="92">
        <f t="shared" si="131"/>
        <v>168</v>
      </c>
      <c r="F196" s="92">
        <f t="shared" si="131"/>
        <v>0</v>
      </c>
      <c r="G196" s="92"/>
      <c r="H196" s="92">
        <f t="shared" ref="H196:L196" si="132">H197</f>
        <v>0</v>
      </c>
      <c r="I196" s="92"/>
      <c r="J196" s="92">
        <f t="shared" si="132"/>
        <v>0</v>
      </c>
      <c r="K196" s="92"/>
      <c r="L196" s="92">
        <f t="shared" si="132"/>
        <v>0</v>
      </c>
      <c r="M196" s="92"/>
      <c r="N196" s="115"/>
    </row>
    <row r="197" s="105" customFormat="1" customHeight="1" spans="1:33">
      <c r="A197" s="118">
        <v>1</v>
      </c>
      <c r="B197" s="20" t="s">
        <v>2393</v>
      </c>
      <c r="C197" s="20" t="s">
        <v>2394</v>
      </c>
      <c r="D197" s="20">
        <v>280</v>
      </c>
      <c r="E197" s="20">
        <v>168</v>
      </c>
      <c r="F197" s="135">
        <f t="shared" ref="F197:F206" si="133">H197+J197+L197</f>
        <v>0</v>
      </c>
      <c r="G197" s="135" t="s">
        <v>92</v>
      </c>
      <c r="H197" s="20">
        <v>0</v>
      </c>
      <c r="I197" s="20" t="s">
        <v>44</v>
      </c>
      <c r="J197" s="20">
        <v>0</v>
      </c>
      <c r="K197" s="135" t="s">
        <v>92</v>
      </c>
      <c r="L197" s="20">
        <v>0</v>
      </c>
      <c r="M197" s="20" t="s">
        <v>44</v>
      </c>
      <c r="N197" s="20" t="s">
        <v>74</v>
      </c>
      <c r="O197" s="104"/>
      <c r="P197" s="104"/>
      <c r="Q197" s="104"/>
      <c r="R197" s="104"/>
      <c r="S197" s="104"/>
      <c r="T197" s="104"/>
      <c r="U197" s="104"/>
      <c r="V197" s="104"/>
      <c r="W197" s="104"/>
      <c r="X197" s="104"/>
      <c r="Y197" s="104"/>
      <c r="Z197" s="104"/>
      <c r="AA197" s="104"/>
      <c r="AB197" s="104"/>
      <c r="AC197" s="104"/>
      <c r="AD197" s="104"/>
      <c r="AE197" s="104"/>
      <c r="AF197" s="104"/>
      <c r="AG197" s="104"/>
    </row>
    <row r="198" s="105" customFormat="1" customHeight="1" spans="1:33">
      <c r="A198" s="114" t="s">
        <v>2395</v>
      </c>
      <c r="B198" s="115" t="s">
        <v>2396</v>
      </c>
      <c r="C198" s="92"/>
      <c r="D198" s="92">
        <f t="shared" ref="D198:F198" si="134">SUM(D199:D206)</f>
        <v>678.4</v>
      </c>
      <c r="E198" s="92">
        <f t="shared" si="134"/>
        <v>678.4</v>
      </c>
      <c r="F198" s="92">
        <f t="shared" si="134"/>
        <v>169.6</v>
      </c>
      <c r="G198" s="92"/>
      <c r="H198" s="92">
        <f t="shared" ref="H198:L198" si="135">SUM(H199:H206)</f>
        <v>41.65</v>
      </c>
      <c r="I198" s="92"/>
      <c r="J198" s="92">
        <f t="shared" si="135"/>
        <v>41.65</v>
      </c>
      <c r="K198" s="92"/>
      <c r="L198" s="92">
        <f t="shared" si="135"/>
        <v>86.3</v>
      </c>
      <c r="M198" s="92"/>
      <c r="N198" s="115" t="s">
        <v>2167</v>
      </c>
      <c r="O198" s="104"/>
      <c r="P198" s="104"/>
      <c r="Q198" s="104"/>
      <c r="R198" s="104"/>
      <c r="S198" s="104"/>
      <c r="T198" s="104"/>
      <c r="U198" s="104"/>
      <c r="V198" s="104"/>
      <c r="W198" s="104"/>
      <c r="X198" s="104"/>
      <c r="Y198" s="104"/>
      <c r="Z198" s="104"/>
      <c r="AA198" s="104"/>
      <c r="AB198" s="104"/>
      <c r="AC198" s="104"/>
      <c r="AD198" s="104"/>
      <c r="AE198" s="104"/>
      <c r="AF198" s="104"/>
      <c r="AG198" s="104"/>
    </row>
    <row r="199" s="105" customFormat="1" customHeight="1" spans="1:33">
      <c r="A199" s="114">
        <v>1</v>
      </c>
      <c r="B199" s="115" t="s">
        <v>2397</v>
      </c>
      <c r="C199" s="20" t="s">
        <v>2398</v>
      </c>
      <c r="D199" s="20">
        <v>28</v>
      </c>
      <c r="E199" s="20">
        <v>28</v>
      </c>
      <c r="F199" s="135">
        <f t="shared" si="133"/>
        <v>7</v>
      </c>
      <c r="G199" s="20" t="s">
        <v>2399</v>
      </c>
      <c r="H199" s="20">
        <v>1.25</v>
      </c>
      <c r="I199" s="20" t="s">
        <v>2400</v>
      </c>
      <c r="J199" s="20">
        <v>1.25</v>
      </c>
      <c r="K199" s="20" t="s">
        <v>2400</v>
      </c>
      <c r="L199" s="20">
        <v>4.5</v>
      </c>
      <c r="M199" s="20" t="s">
        <v>168</v>
      </c>
      <c r="N199" s="115"/>
      <c r="O199" s="104"/>
      <c r="P199" s="104"/>
      <c r="Q199" s="104"/>
      <c r="R199" s="104"/>
      <c r="S199" s="104"/>
      <c r="T199" s="104"/>
      <c r="U199" s="104"/>
      <c r="V199" s="104"/>
      <c r="W199" s="104"/>
      <c r="X199" s="104"/>
      <c r="Y199" s="104"/>
      <c r="Z199" s="104"/>
      <c r="AA199" s="104"/>
      <c r="AB199" s="104"/>
      <c r="AC199" s="104"/>
      <c r="AD199" s="104"/>
      <c r="AE199" s="104"/>
      <c r="AF199" s="104"/>
      <c r="AG199" s="104"/>
    </row>
    <row r="200" s="105" customFormat="1" customHeight="1" spans="1:33">
      <c r="A200" s="114">
        <v>2</v>
      </c>
      <c r="B200" s="115" t="s">
        <v>2401</v>
      </c>
      <c r="C200" s="20" t="s">
        <v>2402</v>
      </c>
      <c r="D200" s="20">
        <v>20</v>
      </c>
      <c r="E200" s="20">
        <v>20</v>
      </c>
      <c r="F200" s="135">
        <f t="shared" si="133"/>
        <v>5</v>
      </c>
      <c r="G200" s="20" t="s">
        <v>653</v>
      </c>
      <c r="H200" s="20">
        <v>1.25</v>
      </c>
      <c r="I200" s="20" t="s">
        <v>2400</v>
      </c>
      <c r="J200" s="20">
        <v>1.25</v>
      </c>
      <c r="K200" s="20" t="s">
        <v>2400</v>
      </c>
      <c r="L200" s="20">
        <v>2.5</v>
      </c>
      <c r="M200" s="20" t="s">
        <v>2403</v>
      </c>
      <c r="N200" s="115"/>
      <c r="O200" s="104"/>
      <c r="P200" s="104"/>
      <c r="Q200" s="104"/>
      <c r="R200" s="104"/>
      <c r="S200" s="104"/>
      <c r="T200" s="104"/>
      <c r="U200" s="104"/>
      <c r="V200" s="104"/>
      <c r="W200" s="104"/>
      <c r="X200" s="104"/>
      <c r="Y200" s="104"/>
      <c r="Z200" s="104"/>
      <c r="AA200" s="104"/>
      <c r="AB200" s="104"/>
      <c r="AC200" s="104"/>
      <c r="AD200" s="104"/>
      <c r="AE200" s="104"/>
      <c r="AF200" s="104"/>
      <c r="AG200" s="104"/>
    </row>
    <row r="201" s="105" customFormat="1" customHeight="1" spans="1:33">
      <c r="A201" s="114">
        <v>3</v>
      </c>
      <c r="B201" s="115" t="s">
        <v>2404</v>
      </c>
      <c r="C201" s="20" t="s">
        <v>2405</v>
      </c>
      <c r="D201" s="20">
        <v>2.4</v>
      </c>
      <c r="E201" s="20">
        <v>2.4</v>
      </c>
      <c r="F201" s="135">
        <f t="shared" si="133"/>
        <v>0.6</v>
      </c>
      <c r="G201" s="20" t="s">
        <v>291</v>
      </c>
      <c r="H201" s="20">
        <v>0.15</v>
      </c>
      <c r="I201" s="20" t="s">
        <v>2406</v>
      </c>
      <c r="J201" s="20">
        <v>0.15</v>
      </c>
      <c r="K201" s="20" t="s">
        <v>2406</v>
      </c>
      <c r="L201" s="20">
        <v>0.3</v>
      </c>
      <c r="M201" s="20" t="s">
        <v>295</v>
      </c>
      <c r="N201" s="115"/>
      <c r="O201" s="104"/>
      <c r="P201" s="104"/>
      <c r="Q201" s="104"/>
      <c r="R201" s="104"/>
      <c r="S201" s="104"/>
      <c r="T201" s="104"/>
      <c r="U201" s="104"/>
      <c r="V201" s="104"/>
      <c r="W201" s="104"/>
      <c r="X201" s="104"/>
      <c r="Y201" s="104"/>
      <c r="Z201" s="104"/>
      <c r="AA201" s="104"/>
      <c r="AB201" s="104"/>
      <c r="AC201" s="104"/>
      <c r="AD201" s="104"/>
      <c r="AE201" s="104"/>
      <c r="AF201" s="104"/>
      <c r="AG201" s="104"/>
    </row>
    <row r="202" s="105" customFormat="1" customHeight="1" spans="1:33">
      <c r="A202" s="114">
        <v>4</v>
      </c>
      <c r="B202" s="115" t="s">
        <v>2407</v>
      </c>
      <c r="C202" s="20" t="s">
        <v>2408</v>
      </c>
      <c r="D202" s="20">
        <v>200</v>
      </c>
      <c r="E202" s="20">
        <v>200</v>
      </c>
      <c r="F202" s="135">
        <f t="shared" si="133"/>
        <v>50</v>
      </c>
      <c r="G202" s="20" t="s">
        <v>663</v>
      </c>
      <c r="H202" s="20">
        <v>12.5</v>
      </c>
      <c r="I202" s="20" t="s">
        <v>2409</v>
      </c>
      <c r="J202" s="20">
        <v>12.5</v>
      </c>
      <c r="K202" s="20" t="s">
        <v>2409</v>
      </c>
      <c r="L202" s="20">
        <v>25</v>
      </c>
      <c r="M202" s="20" t="s">
        <v>1141</v>
      </c>
      <c r="N202" s="115"/>
      <c r="O202" s="104"/>
      <c r="P202" s="104"/>
      <c r="Q202" s="104"/>
      <c r="R202" s="104"/>
      <c r="S202" s="104"/>
      <c r="T202" s="104"/>
      <c r="U202" s="104"/>
      <c r="V202" s="104"/>
      <c r="W202" s="104"/>
      <c r="X202" s="104"/>
      <c r="Y202" s="104"/>
      <c r="Z202" s="104"/>
      <c r="AA202" s="104"/>
      <c r="AB202" s="104"/>
      <c r="AC202" s="104"/>
      <c r="AD202" s="104"/>
      <c r="AE202" s="104"/>
      <c r="AF202" s="104"/>
      <c r="AG202" s="104"/>
    </row>
    <row r="203" s="105" customFormat="1" customHeight="1" spans="1:33">
      <c r="A203" s="114">
        <v>5</v>
      </c>
      <c r="B203" s="115" t="s">
        <v>2410</v>
      </c>
      <c r="C203" s="20" t="s">
        <v>2411</v>
      </c>
      <c r="D203" s="20">
        <v>24</v>
      </c>
      <c r="E203" s="20">
        <v>24</v>
      </c>
      <c r="F203" s="135">
        <f t="shared" si="133"/>
        <v>6</v>
      </c>
      <c r="G203" s="20" t="s">
        <v>253</v>
      </c>
      <c r="H203" s="20">
        <v>1.5</v>
      </c>
      <c r="I203" s="20" t="s">
        <v>1215</v>
      </c>
      <c r="J203" s="20">
        <v>1.5</v>
      </c>
      <c r="K203" s="20" t="s">
        <v>1215</v>
      </c>
      <c r="L203" s="20">
        <v>3</v>
      </c>
      <c r="M203" s="20" t="s">
        <v>1360</v>
      </c>
      <c r="N203" s="115"/>
      <c r="O203" s="104"/>
      <c r="P203" s="104"/>
      <c r="Q203" s="104"/>
      <c r="R203" s="104"/>
      <c r="S203" s="104"/>
      <c r="T203" s="104"/>
      <c r="U203" s="104"/>
      <c r="V203" s="104"/>
      <c r="W203" s="104"/>
      <c r="X203" s="104"/>
      <c r="Y203" s="104"/>
      <c r="Z203" s="104"/>
      <c r="AA203" s="104"/>
      <c r="AB203" s="104"/>
      <c r="AC203" s="104"/>
      <c r="AD203" s="104"/>
      <c r="AE203" s="104"/>
      <c r="AF203" s="104"/>
      <c r="AG203" s="104"/>
    </row>
    <row r="204" s="105" customFormat="1" customHeight="1" spans="1:33">
      <c r="A204" s="114">
        <v>6</v>
      </c>
      <c r="B204" s="115" t="s">
        <v>2412</v>
      </c>
      <c r="C204" s="20" t="s">
        <v>2413</v>
      </c>
      <c r="D204" s="20">
        <v>140</v>
      </c>
      <c r="E204" s="20">
        <v>140</v>
      </c>
      <c r="F204" s="135">
        <f t="shared" si="133"/>
        <v>35</v>
      </c>
      <c r="G204" s="20" t="s">
        <v>2414</v>
      </c>
      <c r="H204" s="20">
        <v>8.5</v>
      </c>
      <c r="I204" s="20" t="s">
        <v>2415</v>
      </c>
      <c r="J204" s="20">
        <v>8.5</v>
      </c>
      <c r="K204" s="20" t="s">
        <v>2415</v>
      </c>
      <c r="L204" s="20">
        <v>18</v>
      </c>
      <c r="M204" s="20" t="s">
        <v>2416</v>
      </c>
      <c r="N204" s="115"/>
      <c r="O204" s="104"/>
      <c r="P204" s="104"/>
      <c r="Q204" s="104"/>
      <c r="R204" s="104"/>
      <c r="S204" s="104"/>
      <c r="T204" s="104"/>
      <c r="U204" s="104"/>
      <c r="V204" s="104"/>
      <c r="W204" s="104"/>
      <c r="X204" s="104"/>
      <c r="Y204" s="104"/>
      <c r="Z204" s="104"/>
      <c r="AA204" s="104"/>
      <c r="AB204" s="104"/>
      <c r="AC204" s="104"/>
      <c r="AD204" s="104"/>
      <c r="AE204" s="104"/>
      <c r="AF204" s="104"/>
      <c r="AG204" s="104"/>
    </row>
    <row r="205" customHeight="1" spans="1:14">
      <c r="A205" s="114">
        <v>7</v>
      </c>
      <c r="B205" s="115" t="s">
        <v>2417</v>
      </c>
      <c r="C205" s="20" t="s">
        <v>2418</v>
      </c>
      <c r="D205" s="20">
        <v>240</v>
      </c>
      <c r="E205" s="20">
        <v>240</v>
      </c>
      <c r="F205" s="135">
        <f t="shared" si="133"/>
        <v>60</v>
      </c>
      <c r="G205" s="20" t="s">
        <v>1056</v>
      </c>
      <c r="H205" s="20">
        <v>15</v>
      </c>
      <c r="I205" s="20" t="s">
        <v>1356</v>
      </c>
      <c r="J205" s="20">
        <v>15</v>
      </c>
      <c r="K205" s="20" t="s">
        <v>1356</v>
      </c>
      <c r="L205" s="20">
        <v>30</v>
      </c>
      <c r="M205" s="20" t="s">
        <v>1065</v>
      </c>
      <c r="N205" s="115"/>
    </row>
    <row r="206" customHeight="1" spans="1:14">
      <c r="A206" s="114">
        <v>8</v>
      </c>
      <c r="B206" s="115" t="s">
        <v>2419</v>
      </c>
      <c r="C206" s="20" t="s">
        <v>2420</v>
      </c>
      <c r="D206" s="20">
        <v>24</v>
      </c>
      <c r="E206" s="20">
        <v>24</v>
      </c>
      <c r="F206" s="135">
        <f t="shared" si="133"/>
        <v>6</v>
      </c>
      <c r="G206" s="20" t="s">
        <v>253</v>
      </c>
      <c r="H206" s="20">
        <v>1.5</v>
      </c>
      <c r="I206" s="20" t="s">
        <v>1215</v>
      </c>
      <c r="J206" s="20">
        <v>1.5</v>
      </c>
      <c r="K206" s="20" t="s">
        <v>1215</v>
      </c>
      <c r="L206" s="20">
        <v>3</v>
      </c>
      <c r="M206" s="20" t="s">
        <v>1360</v>
      </c>
      <c r="N206" s="115"/>
    </row>
    <row r="207" s="105" customFormat="1" customHeight="1" spans="1:39">
      <c r="A207" s="114" t="s">
        <v>2421</v>
      </c>
      <c r="B207" s="115" t="s">
        <v>2422</v>
      </c>
      <c r="C207" s="92"/>
      <c r="D207" s="92">
        <f t="shared" ref="D207:F207" si="136">D208+D214</f>
        <v>137.5</v>
      </c>
      <c r="E207" s="92">
        <f t="shared" si="136"/>
        <v>100.5</v>
      </c>
      <c r="F207" s="92">
        <f t="shared" si="136"/>
        <v>15</v>
      </c>
      <c r="G207" s="92"/>
      <c r="H207" s="92">
        <f t="shared" ref="H207:L207" si="137">H208+H214</f>
        <v>0</v>
      </c>
      <c r="I207" s="92"/>
      <c r="J207" s="92">
        <f t="shared" si="137"/>
        <v>0</v>
      </c>
      <c r="K207" s="92"/>
      <c r="L207" s="92">
        <f t="shared" si="137"/>
        <v>15</v>
      </c>
      <c r="M207" s="92"/>
      <c r="N207" s="115"/>
      <c r="O207" s="104"/>
      <c r="P207" s="104"/>
      <c r="Q207" s="104"/>
      <c r="R207" s="104"/>
      <c r="S207" s="104"/>
      <c r="T207" s="104"/>
      <c r="U207" s="104"/>
      <c r="V207" s="104"/>
      <c r="W207" s="104"/>
      <c r="X207" s="104"/>
      <c r="Y207" s="104"/>
      <c r="Z207" s="104"/>
      <c r="AA207" s="104"/>
      <c r="AB207" s="104"/>
      <c r="AC207" s="104"/>
      <c r="AD207" s="104"/>
      <c r="AE207" s="104"/>
      <c r="AF207" s="104"/>
      <c r="AG207" s="104"/>
      <c r="AH207" s="106"/>
      <c r="AI207" s="106"/>
      <c r="AJ207" s="106"/>
      <c r="AK207" s="106"/>
      <c r="AL207" s="106"/>
      <c r="AM207" s="106"/>
    </row>
    <row r="208" customHeight="1" spans="1:14">
      <c r="A208" s="114"/>
      <c r="B208" s="115" t="s">
        <v>23</v>
      </c>
      <c r="C208" s="92"/>
      <c r="D208" s="92">
        <f t="shared" ref="D208:F208" si="138">SUM(D209:D213)</f>
        <v>96.5</v>
      </c>
      <c r="E208" s="92">
        <f t="shared" si="138"/>
        <v>59.5</v>
      </c>
      <c r="F208" s="92">
        <f t="shared" si="138"/>
        <v>15</v>
      </c>
      <c r="G208" s="92"/>
      <c r="H208" s="92">
        <f t="shared" ref="H208:L208" si="139">SUM(H209:H213)</f>
        <v>0</v>
      </c>
      <c r="I208" s="92"/>
      <c r="J208" s="92">
        <f t="shared" si="139"/>
        <v>0</v>
      </c>
      <c r="K208" s="92"/>
      <c r="L208" s="92">
        <f t="shared" si="139"/>
        <v>15</v>
      </c>
      <c r="M208" s="92"/>
      <c r="N208" s="115"/>
    </row>
    <row r="209" customHeight="1" spans="1:14">
      <c r="A209" s="116">
        <v>1</v>
      </c>
      <c r="B209" s="20" t="s">
        <v>2423</v>
      </c>
      <c r="C209" s="20"/>
      <c r="D209" s="20">
        <v>14.5</v>
      </c>
      <c r="E209" s="20">
        <v>14.5</v>
      </c>
      <c r="F209" s="135">
        <v>0</v>
      </c>
      <c r="G209" s="135" t="s">
        <v>702</v>
      </c>
      <c r="H209" s="20"/>
      <c r="I209" s="20" t="s">
        <v>702</v>
      </c>
      <c r="J209" s="20"/>
      <c r="K209" s="20" t="s">
        <v>702</v>
      </c>
      <c r="L209" s="20"/>
      <c r="M209" s="20" t="s">
        <v>702</v>
      </c>
      <c r="N209" s="20" t="s">
        <v>74</v>
      </c>
    </row>
    <row r="210" s="105" customFormat="1" customHeight="1" spans="1:39">
      <c r="A210" s="116">
        <v>2</v>
      </c>
      <c r="B210" s="20" t="s">
        <v>2424</v>
      </c>
      <c r="C210" s="120" t="s">
        <v>2425</v>
      </c>
      <c r="D210" s="20">
        <v>10</v>
      </c>
      <c r="E210" s="20">
        <v>5</v>
      </c>
      <c r="F210" s="135">
        <f t="shared" ref="F210:F213" si="140">H210+J210+L210</f>
        <v>5</v>
      </c>
      <c r="G210" s="20" t="s">
        <v>653</v>
      </c>
      <c r="H210" s="20">
        <v>0</v>
      </c>
      <c r="I210" s="20" t="s">
        <v>44</v>
      </c>
      <c r="J210" s="20">
        <v>0</v>
      </c>
      <c r="K210" s="20" t="s">
        <v>44</v>
      </c>
      <c r="L210" s="20">
        <v>5</v>
      </c>
      <c r="M210" s="20" t="s">
        <v>653</v>
      </c>
      <c r="N210" s="20" t="s">
        <v>74</v>
      </c>
      <c r="O210" s="104"/>
      <c r="P210" s="104"/>
      <c r="Q210" s="104"/>
      <c r="R210" s="104"/>
      <c r="S210" s="104"/>
      <c r="T210" s="104"/>
      <c r="U210" s="104"/>
      <c r="V210" s="104"/>
      <c r="W210" s="104"/>
      <c r="X210" s="104"/>
      <c r="Y210" s="104"/>
      <c r="Z210" s="104"/>
      <c r="AA210" s="104"/>
      <c r="AB210" s="104"/>
      <c r="AC210" s="104"/>
      <c r="AD210" s="104"/>
      <c r="AE210" s="104"/>
      <c r="AF210" s="104"/>
      <c r="AG210" s="104"/>
      <c r="AH210" s="106"/>
      <c r="AI210" s="106"/>
      <c r="AJ210" s="106"/>
      <c r="AK210" s="106"/>
      <c r="AL210" s="106"/>
      <c r="AM210" s="106"/>
    </row>
    <row r="211" customHeight="1" spans="1:14">
      <c r="A211" s="116">
        <v>3</v>
      </c>
      <c r="B211" s="20" t="s">
        <v>2426</v>
      </c>
      <c r="C211" s="120" t="s">
        <v>2427</v>
      </c>
      <c r="D211" s="20">
        <v>52</v>
      </c>
      <c r="E211" s="20">
        <v>30</v>
      </c>
      <c r="F211" s="135">
        <f t="shared" si="140"/>
        <v>0</v>
      </c>
      <c r="G211" s="135" t="s">
        <v>697</v>
      </c>
      <c r="H211" s="20">
        <v>0</v>
      </c>
      <c r="I211" s="20" t="s">
        <v>44</v>
      </c>
      <c r="J211" s="20">
        <v>0</v>
      </c>
      <c r="K211" s="20" t="s">
        <v>712</v>
      </c>
      <c r="L211" s="20">
        <v>0</v>
      </c>
      <c r="M211" s="20" t="s">
        <v>697</v>
      </c>
      <c r="N211" s="20" t="s">
        <v>74</v>
      </c>
    </row>
    <row r="212" customHeight="1" spans="1:14">
      <c r="A212" s="116">
        <v>4</v>
      </c>
      <c r="B212" s="20" t="s">
        <v>2428</v>
      </c>
      <c r="C212" s="20" t="s">
        <v>2429</v>
      </c>
      <c r="D212" s="20">
        <v>5</v>
      </c>
      <c r="E212" s="20">
        <v>5</v>
      </c>
      <c r="F212" s="135">
        <f t="shared" si="140"/>
        <v>5</v>
      </c>
      <c r="G212" s="135"/>
      <c r="H212" s="20">
        <v>0</v>
      </c>
      <c r="I212" s="20" t="s">
        <v>44</v>
      </c>
      <c r="J212" s="20">
        <v>0</v>
      </c>
      <c r="K212" s="20" t="s">
        <v>44</v>
      </c>
      <c r="L212" s="20">
        <v>5</v>
      </c>
      <c r="M212" s="20" t="s">
        <v>653</v>
      </c>
      <c r="N212" s="20" t="s">
        <v>74</v>
      </c>
    </row>
    <row r="213" s="105" customFormat="1" customHeight="1" spans="1:39">
      <c r="A213" s="116">
        <v>5</v>
      </c>
      <c r="B213" s="20" t="s">
        <v>2430</v>
      </c>
      <c r="C213" s="120" t="s">
        <v>2431</v>
      </c>
      <c r="D213" s="20">
        <v>15</v>
      </c>
      <c r="E213" s="20">
        <v>5</v>
      </c>
      <c r="F213" s="135">
        <f t="shared" si="140"/>
        <v>5</v>
      </c>
      <c r="G213" s="135"/>
      <c r="H213" s="20">
        <v>0</v>
      </c>
      <c r="I213" s="20" t="s">
        <v>44</v>
      </c>
      <c r="J213" s="20">
        <v>0</v>
      </c>
      <c r="K213" s="20" t="s">
        <v>44</v>
      </c>
      <c r="L213" s="20">
        <v>5</v>
      </c>
      <c r="M213" s="20" t="s">
        <v>653</v>
      </c>
      <c r="N213" s="20" t="s">
        <v>74</v>
      </c>
      <c r="O213" s="104"/>
      <c r="P213" s="104"/>
      <c r="Q213" s="104"/>
      <c r="R213" s="104"/>
      <c r="S213" s="104"/>
      <c r="T213" s="104"/>
      <c r="U213" s="104"/>
      <c r="V213" s="104"/>
      <c r="W213" s="104"/>
      <c r="X213" s="104"/>
      <c r="Y213" s="104"/>
      <c r="Z213" s="104"/>
      <c r="AA213" s="104"/>
      <c r="AB213" s="104"/>
      <c r="AC213" s="104"/>
      <c r="AD213" s="104"/>
      <c r="AE213" s="104"/>
      <c r="AF213" s="104"/>
      <c r="AG213" s="104"/>
      <c r="AH213" s="106"/>
      <c r="AI213" s="106"/>
      <c r="AJ213" s="106"/>
      <c r="AK213" s="106"/>
      <c r="AL213" s="106"/>
      <c r="AM213" s="106"/>
    </row>
    <row r="214" s="105" customFormat="1" customHeight="1" spans="1:39">
      <c r="A214" s="116"/>
      <c r="B214" s="115" t="s">
        <v>22</v>
      </c>
      <c r="C214" s="20"/>
      <c r="D214" s="92">
        <f t="shared" ref="D214:F214" si="141">D215+D216</f>
        <v>41</v>
      </c>
      <c r="E214" s="92">
        <f t="shared" si="141"/>
        <v>41</v>
      </c>
      <c r="F214" s="92">
        <f t="shared" si="141"/>
        <v>0</v>
      </c>
      <c r="G214" s="20"/>
      <c r="H214" s="20">
        <f t="shared" ref="H214:L214" si="142">H215+H216</f>
        <v>0</v>
      </c>
      <c r="I214" s="20"/>
      <c r="J214" s="20">
        <f t="shared" si="142"/>
        <v>0</v>
      </c>
      <c r="K214" s="20"/>
      <c r="L214" s="20">
        <f t="shared" si="142"/>
        <v>0</v>
      </c>
      <c r="M214" s="20"/>
      <c r="N214" s="115"/>
      <c r="O214" s="104"/>
      <c r="P214" s="104"/>
      <c r="Q214" s="104"/>
      <c r="R214" s="104"/>
      <c r="S214" s="104"/>
      <c r="T214" s="104"/>
      <c r="U214" s="104"/>
      <c r="V214" s="104"/>
      <c r="W214" s="104"/>
      <c r="X214" s="104"/>
      <c r="Y214" s="104"/>
      <c r="Z214" s="104"/>
      <c r="AA214" s="104"/>
      <c r="AB214" s="104"/>
      <c r="AC214" s="104"/>
      <c r="AD214" s="104"/>
      <c r="AE214" s="104"/>
      <c r="AF214" s="104"/>
      <c r="AG214" s="104"/>
      <c r="AH214" s="106"/>
      <c r="AI214" s="106"/>
      <c r="AJ214" s="106"/>
      <c r="AK214" s="106"/>
      <c r="AL214" s="106"/>
      <c r="AM214" s="106"/>
    </row>
    <row r="215" s="105" customFormat="1" customHeight="1" spans="1:39">
      <c r="A215" s="116">
        <v>1</v>
      </c>
      <c r="B215" s="20" t="s">
        <v>2432</v>
      </c>
      <c r="C215" s="120" t="s">
        <v>2433</v>
      </c>
      <c r="D215" s="20">
        <v>35</v>
      </c>
      <c r="E215" s="20">
        <v>35</v>
      </c>
      <c r="F215" s="135">
        <f t="shared" ref="F215:F219" si="143">H215+J215+L215</f>
        <v>0</v>
      </c>
      <c r="G215" s="135" t="s">
        <v>697</v>
      </c>
      <c r="H215" s="20">
        <v>0</v>
      </c>
      <c r="I215" s="20" t="s">
        <v>714</v>
      </c>
      <c r="J215" s="20">
        <v>0</v>
      </c>
      <c r="K215" s="20" t="s">
        <v>549</v>
      </c>
      <c r="L215" s="20">
        <v>0</v>
      </c>
      <c r="M215" s="20" t="s">
        <v>44</v>
      </c>
      <c r="N215" s="20" t="s">
        <v>695</v>
      </c>
      <c r="O215" s="104"/>
      <c r="P215" s="104"/>
      <c r="Q215" s="104"/>
      <c r="R215" s="104"/>
      <c r="S215" s="104"/>
      <c r="T215" s="104"/>
      <c r="U215" s="104"/>
      <c r="V215" s="104"/>
      <c r="W215" s="104"/>
      <c r="X215" s="104"/>
      <c r="Y215" s="104"/>
      <c r="Z215" s="104"/>
      <c r="AA215" s="104"/>
      <c r="AB215" s="104"/>
      <c r="AC215" s="104"/>
      <c r="AD215" s="104"/>
      <c r="AE215" s="104"/>
      <c r="AF215" s="104"/>
      <c r="AG215" s="104"/>
      <c r="AH215" s="106"/>
      <c r="AI215" s="106"/>
      <c r="AJ215" s="106"/>
      <c r="AK215" s="106"/>
      <c r="AL215" s="106"/>
      <c r="AM215" s="106"/>
    </row>
    <row r="216" s="104" customFormat="1" customHeight="1" spans="1:39">
      <c r="A216" s="116">
        <v>2</v>
      </c>
      <c r="B216" s="20" t="s">
        <v>2434</v>
      </c>
      <c r="C216" s="120" t="s">
        <v>2435</v>
      </c>
      <c r="D216" s="20">
        <v>6</v>
      </c>
      <c r="E216" s="20">
        <v>6</v>
      </c>
      <c r="F216" s="135">
        <f t="shared" si="143"/>
        <v>0</v>
      </c>
      <c r="G216" s="135" t="s">
        <v>937</v>
      </c>
      <c r="H216" s="20">
        <v>0</v>
      </c>
      <c r="I216" s="20" t="s">
        <v>44</v>
      </c>
      <c r="J216" s="20">
        <v>0</v>
      </c>
      <c r="K216" s="20" t="s">
        <v>44</v>
      </c>
      <c r="L216" s="20">
        <v>0</v>
      </c>
      <c r="M216" s="20" t="s">
        <v>44</v>
      </c>
      <c r="N216" s="20" t="s">
        <v>695</v>
      </c>
      <c r="AH216" s="106"/>
      <c r="AI216" s="106"/>
      <c r="AJ216" s="106"/>
      <c r="AK216" s="106"/>
      <c r="AL216" s="106"/>
      <c r="AM216" s="106"/>
    </row>
    <row r="217" s="104" customFormat="1" customHeight="1" spans="1:39">
      <c r="A217" s="114" t="s">
        <v>2436</v>
      </c>
      <c r="B217" s="115" t="s">
        <v>2437</v>
      </c>
      <c r="C217" s="92"/>
      <c r="D217" s="92">
        <f t="shared" ref="D217:F217" si="144">D218+D220</f>
        <v>389.8</v>
      </c>
      <c r="E217" s="92">
        <f t="shared" si="144"/>
        <v>389.8</v>
      </c>
      <c r="F217" s="92">
        <f t="shared" si="144"/>
        <v>0</v>
      </c>
      <c r="G217" s="92"/>
      <c r="H217" s="92">
        <f t="shared" ref="H217:L217" si="145">H218+H220</f>
        <v>0</v>
      </c>
      <c r="I217" s="92"/>
      <c r="J217" s="92">
        <f t="shared" si="145"/>
        <v>0</v>
      </c>
      <c r="K217" s="92"/>
      <c r="L217" s="92">
        <f t="shared" si="145"/>
        <v>0</v>
      </c>
      <c r="M217" s="92"/>
      <c r="N217" s="115"/>
      <c r="AH217" s="106"/>
      <c r="AI217" s="106"/>
      <c r="AJ217" s="106"/>
      <c r="AK217" s="106"/>
      <c r="AL217" s="106"/>
      <c r="AM217" s="106"/>
    </row>
    <row r="218" s="104" customFormat="1" customHeight="1" spans="1:39">
      <c r="A218" s="116"/>
      <c r="B218" s="115" t="s">
        <v>23</v>
      </c>
      <c r="C218" s="20"/>
      <c r="D218" s="20">
        <f t="shared" ref="D218:F218" si="146">D219</f>
        <v>19.8</v>
      </c>
      <c r="E218" s="20">
        <f t="shared" si="146"/>
        <v>19.8</v>
      </c>
      <c r="F218" s="20">
        <f t="shared" si="146"/>
        <v>0</v>
      </c>
      <c r="G218" s="20"/>
      <c r="H218" s="20">
        <f t="shared" ref="H218:L218" si="147">H219</f>
        <v>0</v>
      </c>
      <c r="I218" s="20"/>
      <c r="J218" s="20">
        <f t="shared" si="147"/>
        <v>0</v>
      </c>
      <c r="K218" s="20"/>
      <c r="L218" s="20">
        <f t="shared" si="147"/>
        <v>0</v>
      </c>
      <c r="M218" s="20"/>
      <c r="N218" s="117"/>
      <c r="AH218" s="106"/>
      <c r="AI218" s="106"/>
      <c r="AJ218" s="106"/>
      <c r="AK218" s="106"/>
      <c r="AL218" s="106"/>
      <c r="AM218" s="106"/>
    </row>
    <row r="219" s="106" customFormat="1" customHeight="1" spans="1:33">
      <c r="A219" s="116">
        <v>1</v>
      </c>
      <c r="B219" s="20" t="s">
        <v>2438</v>
      </c>
      <c r="C219" s="20"/>
      <c r="D219" s="20">
        <v>19.8</v>
      </c>
      <c r="E219" s="20">
        <v>19.8</v>
      </c>
      <c r="F219" s="117">
        <f t="shared" si="143"/>
        <v>0</v>
      </c>
      <c r="G219" s="117" t="s">
        <v>702</v>
      </c>
      <c r="H219" s="117">
        <v>0</v>
      </c>
      <c r="I219" s="117" t="s">
        <v>44</v>
      </c>
      <c r="J219" s="117">
        <v>0</v>
      </c>
      <c r="K219" s="117" t="s">
        <v>44</v>
      </c>
      <c r="L219" s="117">
        <v>0</v>
      </c>
      <c r="M219" s="117" t="s">
        <v>44</v>
      </c>
      <c r="N219" s="117" t="s">
        <v>74</v>
      </c>
      <c r="O219" s="104"/>
      <c r="P219" s="104"/>
      <c r="Q219" s="104"/>
      <c r="R219" s="104"/>
      <c r="S219" s="104"/>
      <c r="T219" s="104"/>
      <c r="U219" s="104"/>
      <c r="V219" s="104"/>
      <c r="W219" s="104"/>
      <c r="X219" s="104"/>
      <c r="Y219" s="104"/>
      <c r="Z219" s="104"/>
      <c r="AA219" s="104"/>
      <c r="AB219" s="104"/>
      <c r="AC219" s="104"/>
      <c r="AD219" s="104"/>
      <c r="AE219" s="104"/>
      <c r="AF219" s="104"/>
      <c r="AG219" s="104"/>
    </row>
    <row r="220" s="104" customFormat="1" customHeight="1" spans="1:39">
      <c r="A220" s="116"/>
      <c r="B220" s="115" t="s">
        <v>22</v>
      </c>
      <c r="C220" s="20"/>
      <c r="D220" s="20">
        <f t="shared" ref="D220:F220" si="148">D221+D222</f>
        <v>370</v>
      </c>
      <c r="E220" s="20">
        <f t="shared" si="148"/>
        <v>370</v>
      </c>
      <c r="F220" s="20">
        <f t="shared" si="148"/>
        <v>0</v>
      </c>
      <c r="G220" s="20"/>
      <c r="H220" s="20">
        <f t="shared" ref="H220:L220" si="149">H221+H222</f>
        <v>0</v>
      </c>
      <c r="I220" s="20"/>
      <c r="J220" s="20">
        <f t="shared" si="149"/>
        <v>0</v>
      </c>
      <c r="K220" s="20"/>
      <c r="L220" s="20">
        <f t="shared" si="149"/>
        <v>0</v>
      </c>
      <c r="M220" s="20"/>
      <c r="N220" s="117"/>
      <c r="AH220" s="106"/>
      <c r="AI220" s="106"/>
      <c r="AJ220" s="106"/>
      <c r="AK220" s="106"/>
      <c r="AL220" s="106"/>
      <c r="AM220" s="106"/>
    </row>
    <row r="221" customHeight="1" spans="1:14">
      <c r="A221" s="118">
        <v>1</v>
      </c>
      <c r="B221" s="20" t="s">
        <v>2439</v>
      </c>
      <c r="C221" s="120" t="s">
        <v>2440</v>
      </c>
      <c r="D221" s="20">
        <v>80</v>
      </c>
      <c r="E221" s="20">
        <v>80</v>
      </c>
      <c r="F221" s="135">
        <f t="shared" ref="F221:F226" si="150">H221+J221+L221</f>
        <v>0</v>
      </c>
      <c r="G221" s="20" t="s">
        <v>2156</v>
      </c>
      <c r="H221" s="20">
        <v>0</v>
      </c>
      <c r="I221" s="20" t="s">
        <v>44</v>
      </c>
      <c r="J221" s="20">
        <v>0</v>
      </c>
      <c r="K221" s="20" t="s">
        <v>44</v>
      </c>
      <c r="L221" s="20">
        <v>0</v>
      </c>
      <c r="M221" s="20" t="s">
        <v>44</v>
      </c>
      <c r="N221" s="20"/>
    </row>
    <row r="222" s="104" customFormat="1" customHeight="1" spans="1:39">
      <c r="A222" s="116">
        <v>2</v>
      </c>
      <c r="B222" s="20" t="s">
        <v>2441</v>
      </c>
      <c r="C222" s="120" t="s">
        <v>2442</v>
      </c>
      <c r="D222" s="20">
        <v>290</v>
      </c>
      <c r="E222" s="20">
        <v>290</v>
      </c>
      <c r="F222" s="117">
        <v>0</v>
      </c>
      <c r="G222" s="117" t="s">
        <v>44</v>
      </c>
      <c r="H222" s="117">
        <v>0</v>
      </c>
      <c r="I222" s="117" t="s">
        <v>44</v>
      </c>
      <c r="J222" s="117">
        <v>0</v>
      </c>
      <c r="K222" s="117" t="s">
        <v>44</v>
      </c>
      <c r="L222" s="117">
        <v>0</v>
      </c>
      <c r="M222" s="117" t="s">
        <v>44</v>
      </c>
      <c r="N222" s="153" t="s">
        <v>2443</v>
      </c>
      <c r="AH222" s="106"/>
      <c r="AI222" s="106"/>
      <c r="AJ222" s="106"/>
      <c r="AK222" s="106"/>
      <c r="AL222" s="106"/>
      <c r="AM222" s="106"/>
    </row>
    <row r="223" customHeight="1" spans="1:14">
      <c r="A223" s="114" t="s">
        <v>2444</v>
      </c>
      <c r="B223" s="115" t="s">
        <v>2445</v>
      </c>
      <c r="C223" s="117"/>
      <c r="D223" s="92">
        <f t="shared" ref="D223:F223" si="151">D224</f>
        <v>40</v>
      </c>
      <c r="E223" s="92">
        <f t="shared" si="151"/>
        <v>40</v>
      </c>
      <c r="F223" s="92">
        <f t="shared" si="151"/>
        <v>0</v>
      </c>
      <c r="G223" s="92"/>
      <c r="H223" s="92">
        <f t="shared" ref="H223:L223" si="152">H224</f>
        <v>0</v>
      </c>
      <c r="I223" s="92"/>
      <c r="J223" s="92">
        <f t="shared" si="152"/>
        <v>0</v>
      </c>
      <c r="K223" s="92"/>
      <c r="L223" s="92">
        <f t="shared" si="152"/>
        <v>0</v>
      </c>
      <c r="M223" s="92"/>
      <c r="N223" s="115"/>
    </row>
    <row r="224" s="105" customFormat="1" customHeight="1" spans="1:39">
      <c r="A224" s="116">
        <v>1</v>
      </c>
      <c r="B224" s="20" t="s">
        <v>2445</v>
      </c>
      <c r="C224" s="20" t="s">
        <v>2446</v>
      </c>
      <c r="D224" s="20">
        <v>40</v>
      </c>
      <c r="E224" s="20">
        <v>40</v>
      </c>
      <c r="F224" s="117">
        <f t="shared" si="150"/>
        <v>0</v>
      </c>
      <c r="G224" s="117"/>
      <c r="H224" s="117">
        <v>0</v>
      </c>
      <c r="I224" s="117" t="s">
        <v>44</v>
      </c>
      <c r="J224" s="117">
        <v>0</v>
      </c>
      <c r="K224" s="117" t="s">
        <v>44</v>
      </c>
      <c r="L224" s="117">
        <v>0</v>
      </c>
      <c r="M224" s="117" t="s">
        <v>44</v>
      </c>
      <c r="N224" s="117" t="s">
        <v>695</v>
      </c>
      <c r="O224" s="104"/>
      <c r="P224" s="104"/>
      <c r="Q224" s="104"/>
      <c r="R224" s="104"/>
      <c r="S224" s="104"/>
      <c r="T224" s="104"/>
      <c r="U224" s="104"/>
      <c r="V224" s="104"/>
      <c r="W224" s="104"/>
      <c r="X224" s="104"/>
      <c r="Y224" s="104"/>
      <c r="Z224" s="104"/>
      <c r="AA224" s="104"/>
      <c r="AB224" s="104"/>
      <c r="AC224" s="104"/>
      <c r="AD224" s="104"/>
      <c r="AE224" s="104"/>
      <c r="AF224" s="104"/>
      <c r="AG224" s="104"/>
      <c r="AH224" s="106"/>
      <c r="AI224" s="106"/>
      <c r="AJ224" s="106"/>
      <c r="AK224" s="106"/>
      <c r="AL224" s="106"/>
      <c r="AM224" s="106"/>
    </row>
    <row r="225" customHeight="1" spans="1:14">
      <c r="A225" s="114" t="s">
        <v>2447</v>
      </c>
      <c r="B225" s="115" t="s">
        <v>2448</v>
      </c>
      <c r="C225" s="117"/>
      <c r="D225" s="92">
        <f t="shared" ref="D225:F225" si="153">D226</f>
        <v>90</v>
      </c>
      <c r="E225" s="92">
        <f t="shared" si="153"/>
        <v>90</v>
      </c>
      <c r="F225" s="92">
        <f t="shared" si="153"/>
        <v>0</v>
      </c>
      <c r="G225" s="92"/>
      <c r="H225" s="92">
        <v>0</v>
      </c>
      <c r="I225" s="92"/>
      <c r="J225" s="92">
        <f>J226</f>
        <v>0</v>
      </c>
      <c r="K225" s="92"/>
      <c r="L225" s="92">
        <f>L226</f>
        <v>0</v>
      </c>
      <c r="M225" s="92"/>
      <c r="N225" s="115"/>
    </row>
    <row r="226" customHeight="1" spans="1:14">
      <c r="A226" s="116">
        <v>1</v>
      </c>
      <c r="B226" s="140" t="s">
        <v>2449</v>
      </c>
      <c r="C226" s="20" t="s">
        <v>2450</v>
      </c>
      <c r="D226" s="20">
        <v>90</v>
      </c>
      <c r="E226" s="20">
        <v>90</v>
      </c>
      <c r="F226" s="20">
        <f t="shared" si="150"/>
        <v>0</v>
      </c>
      <c r="G226" s="117" t="s">
        <v>937</v>
      </c>
      <c r="H226" s="117">
        <v>0</v>
      </c>
      <c r="I226" s="117" t="s">
        <v>44</v>
      </c>
      <c r="J226" s="117">
        <v>0</v>
      </c>
      <c r="K226" s="117" t="s">
        <v>44</v>
      </c>
      <c r="L226" s="117">
        <v>0</v>
      </c>
      <c r="M226" s="117" t="s">
        <v>44</v>
      </c>
      <c r="N226" s="117" t="s">
        <v>695</v>
      </c>
    </row>
    <row r="227" s="104" customFormat="1" customHeight="1" spans="1:39">
      <c r="A227" s="114" t="s">
        <v>2451</v>
      </c>
      <c r="B227" s="115" t="s">
        <v>2452</v>
      </c>
      <c r="C227" s="117"/>
      <c r="D227" s="92">
        <f t="shared" ref="D227:F227" si="154">D228+D233</f>
        <v>2761.1</v>
      </c>
      <c r="E227" s="92">
        <f t="shared" si="154"/>
        <v>2333.1</v>
      </c>
      <c r="F227" s="92">
        <f t="shared" si="154"/>
        <v>153.1</v>
      </c>
      <c r="G227" s="92"/>
      <c r="H227" s="92">
        <f t="shared" ref="H227:L227" si="155">H228+H233</f>
        <v>33</v>
      </c>
      <c r="I227" s="92"/>
      <c r="J227" s="92">
        <f t="shared" si="155"/>
        <v>33</v>
      </c>
      <c r="K227" s="92"/>
      <c r="L227" s="92">
        <f t="shared" si="155"/>
        <v>87.1</v>
      </c>
      <c r="M227" s="92"/>
      <c r="N227" s="115"/>
      <c r="AH227" s="106"/>
      <c r="AI227" s="106"/>
      <c r="AJ227" s="106"/>
      <c r="AK227" s="106"/>
      <c r="AL227" s="106"/>
      <c r="AM227" s="106"/>
    </row>
    <row r="228" s="104" customFormat="1" customHeight="1" spans="1:39">
      <c r="A228" s="114"/>
      <c r="B228" s="115" t="s">
        <v>23</v>
      </c>
      <c r="C228" s="117"/>
      <c r="D228" s="92">
        <f t="shared" ref="D228:F228" si="156">D229+D230+D231+D232</f>
        <v>1841.1</v>
      </c>
      <c r="E228" s="92">
        <f t="shared" si="156"/>
        <v>1413.1</v>
      </c>
      <c r="F228" s="92">
        <f t="shared" si="156"/>
        <v>53.1</v>
      </c>
      <c r="G228" s="92"/>
      <c r="H228" s="92">
        <f t="shared" ref="H228:L228" si="157">H229+H230+H231+H232</f>
        <v>0</v>
      </c>
      <c r="I228" s="92"/>
      <c r="J228" s="92">
        <f t="shared" si="157"/>
        <v>0</v>
      </c>
      <c r="K228" s="92"/>
      <c r="L228" s="92">
        <f t="shared" si="157"/>
        <v>53.1</v>
      </c>
      <c r="M228" s="92"/>
      <c r="N228" s="115"/>
      <c r="AH228" s="106"/>
      <c r="AI228" s="106"/>
      <c r="AJ228" s="106"/>
      <c r="AK228" s="106"/>
      <c r="AL228" s="106"/>
      <c r="AM228" s="106"/>
    </row>
    <row r="229" s="104" customFormat="1" customHeight="1" spans="1:39">
      <c r="A229" s="116">
        <v>1</v>
      </c>
      <c r="B229" s="20" t="s">
        <v>2453</v>
      </c>
      <c r="C229" s="120" t="s">
        <v>2454</v>
      </c>
      <c r="D229" s="20">
        <v>488</v>
      </c>
      <c r="E229" s="20">
        <v>380</v>
      </c>
      <c r="F229" s="117">
        <f t="shared" ref="F229:F232" si="158">H229+J229+L229</f>
        <v>0</v>
      </c>
      <c r="G229" s="117"/>
      <c r="H229" s="117">
        <v>0</v>
      </c>
      <c r="I229" s="117" t="s">
        <v>44</v>
      </c>
      <c r="J229" s="117">
        <v>0</v>
      </c>
      <c r="K229" s="117" t="s">
        <v>44</v>
      </c>
      <c r="L229" s="117">
        <v>0</v>
      </c>
      <c r="M229" s="117" t="s">
        <v>44</v>
      </c>
      <c r="N229" s="117" t="s">
        <v>74</v>
      </c>
      <c r="AH229" s="106"/>
      <c r="AI229" s="106"/>
      <c r="AJ229" s="106"/>
      <c r="AK229" s="106"/>
      <c r="AL229" s="106"/>
      <c r="AM229" s="106"/>
    </row>
    <row r="230" s="104" customFormat="1" customHeight="1" spans="1:39">
      <c r="A230" s="116">
        <v>2</v>
      </c>
      <c r="B230" s="20" t="s">
        <v>2455</v>
      </c>
      <c r="C230" s="120" t="s">
        <v>2456</v>
      </c>
      <c r="D230" s="20">
        <v>53.1</v>
      </c>
      <c r="E230" s="20">
        <v>53.1</v>
      </c>
      <c r="F230" s="117">
        <f t="shared" si="158"/>
        <v>53.1</v>
      </c>
      <c r="G230" s="117" t="s">
        <v>2457</v>
      </c>
      <c r="H230" s="117">
        <v>0</v>
      </c>
      <c r="I230" s="117" t="s">
        <v>44</v>
      </c>
      <c r="J230" s="117">
        <v>0</v>
      </c>
      <c r="K230" s="117" t="s">
        <v>44</v>
      </c>
      <c r="L230" s="117">
        <v>53.1</v>
      </c>
      <c r="M230" s="117" t="s">
        <v>2457</v>
      </c>
      <c r="N230" s="117" t="s">
        <v>74</v>
      </c>
      <c r="AH230" s="106"/>
      <c r="AI230" s="106"/>
      <c r="AJ230" s="106"/>
      <c r="AK230" s="106"/>
      <c r="AL230" s="106"/>
      <c r="AM230" s="106"/>
    </row>
    <row r="231" customHeight="1" spans="1:14">
      <c r="A231" s="116">
        <v>3</v>
      </c>
      <c r="B231" s="20" t="s">
        <v>2458</v>
      </c>
      <c r="C231" s="120" t="s">
        <v>2459</v>
      </c>
      <c r="D231" s="20">
        <v>500</v>
      </c>
      <c r="E231" s="20">
        <v>500</v>
      </c>
      <c r="F231" s="117">
        <f t="shared" si="158"/>
        <v>0</v>
      </c>
      <c r="G231" s="117"/>
      <c r="H231" s="117">
        <v>0</v>
      </c>
      <c r="I231" s="117" t="s">
        <v>44</v>
      </c>
      <c r="J231" s="117">
        <v>0</v>
      </c>
      <c r="K231" s="117" t="s">
        <v>44</v>
      </c>
      <c r="L231" s="117">
        <v>0</v>
      </c>
      <c r="M231" s="117" t="s">
        <v>44</v>
      </c>
      <c r="N231" s="117" t="s">
        <v>74</v>
      </c>
    </row>
    <row r="232" s="104" customFormat="1" customHeight="1" spans="1:39">
      <c r="A232" s="116">
        <v>4</v>
      </c>
      <c r="B232" s="20" t="s">
        <v>2460</v>
      </c>
      <c r="C232" s="120"/>
      <c r="D232" s="20">
        <v>800</v>
      </c>
      <c r="E232" s="20">
        <v>480</v>
      </c>
      <c r="F232" s="20">
        <f t="shared" si="158"/>
        <v>0</v>
      </c>
      <c r="G232" s="98" t="s">
        <v>388</v>
      </c>
      <c r="H232" s="98">
        <v>0</v>
      </c>
      <c r="I232" s="98" t="s">
        <v>44</v>
      </c>
      <c r="J232" s="98">
        <v>0</v>
      </c>
      <c r="K232" s="98" t="s">
        <v>44</v>
      </c>
      <c r="L232" s="98">
        <v>0</v>
      </c>
      <c r="M232" s="98" t="s">
        <v>44</v>
      </c>
      <c r="N232" s="20" t="s">
        <v>74</v>
      </c>
      <c r="AH232" s="106"/>
      <c r="AI232" s="106"/>
      <c r="AJ232" s="106"/>
      <c r="AK232" s="106"/>
      <c r="AL232" s="106"/>
      <c r="AM232" s="106"/>
    </row>
    <row r="233" s="105" customFormat="1" customHeight="1" spans="1:39">
      <c r="A233" s="116"/>
      <c r="B233" s="115" t="s">
        <v>22</v>
      </c>
      <c r="C233" s="20"/>
      <c r="D233" s="92">
        <f t="shared" ref="D233:F233" si="159">D235+D234</f>
        <v>920</v>
      </c>
      <c r="E233" s="92">
        <f t="shared" si="159"/>
        <v>920</v>
      </c>
      <c r="F233" s="92">
        <f t="shared" si="159"/>
        <v>100</v>
      </c>
      <c r="G233" s="20"/>
      <c r="H233" s="20">
        <f t="shared" ref="H233:L233" si="160">H235+H234</f>
        <v>33</v>
      </c>
      <c r="I233" s="20"/>
      <c r="J233" s="20">
        <f t="shared" si="160"/>
        <v>33</v>
      </c>
      <c r="K233" s="20"/>
      <c r="L233" s="20">
        <f t="shared" si="160"/>
        <v>34</v>
      </c>
      <c r="M233" s="20"/>
      <c r="N233" s="115"/>
      <c r="O233" s="104"/>
      <c r="P233" s="104"/>
      <c r="Q233" s="104"/>
      <c r="R233" s="104"/>
      <c r="S233" s="104"/>
      <c r="T233" s="104"/>
      <c r="U233" s="104"/>
      <c r="V233" s="104"/>
      <c r="W233" s="104"/>
      <c r="X233" s="104"/>
      <c r="Y233" s="104"/>
      <c r="Z233" s="104"/>
      <c r="AA233" s="104"/>
      <c r="AB233" s="104"/>
      <c r="AC233" s="104"/>
      <c r="AD233" s="104"/>
      <c r="AE233" s="104"/>
      <c r="AF233" s="104"/>
      <c r="AG233" s="104"/>
      <c r="AH233" s="106"/>
      <c r="AI233" s="106"/>
      <c r="AJ233" s="106"/>
      <c r="AK233" s="106"/>
      <c r="AL233" s="106"/>
      <c r="AM233" s="106"/>
    </row>
    <row r="234" customHeight="1" spans="1:14">
      <c r="A234" s="116">
        <v>1</v>
      </c>
      <c r="B234" s="20" t="s">
        <v>2455</v>
      </c>
      <c r="C234" s="120" t="s">
        <v>2456</v>
      </c>
      <c r="D234" s="20">
        <v>120</v>
      </c>
      <c r="E234" s="20">
        <v>120</v>
      </c>
      <c r="F234" s="117">
        <v>0</v>
      </c>
      <c r="G234" s="117"/>
      <c r="H234" s="117">
        <v>0</v>
      </c>
      <c r="I234" s="117" t="s">
        <v>44</v>
      </c>
      <c r="J234" s="117">
        <v>0</v>
      </c>
      <c r="K234" s="117" t="s">
        <v>44</v>
      </c>
      <c r="L234" s="117">
        <v>0</v>
      </c>
      <c r="M234" s="117" t="s">
        <v>44</v>
      </c>
      <c r="N234" s="117" t="s">
        <v>695</v>
      </c>
    </row>
    <row r="235" s="104" customFormat="1" customHeight="1" spans="1:39">
      <c r="A235" s="116">
        <v>2</v>
      </c>
      <c r="B235" s="20" t="s">
        <v>2461</v>
      </c>
      <c r="C235" s="120" t="s">
        <v>2462</v>
      </c>
      <c r="D235" s="20">
        <v>800</v>
      </c>
      <c r="E235" s="20">
        <v>800</v>
      </c>
      <c r="F235" s="20">
        <f t="shared" ref="F235:F244" si="161">H235+J235+L235</f>
        <v>100</v>
      </c>
      <c r="G235" s="115"/>
      <c r="H235" s="117">
        <v>33</v>
      </c>
      <c r="I235" s="117" t="s">
        <v>104</v>
      </c>
      <c r="J235" s="117">
        <v>33</v>
      </c>
      <c r="K235" s="117" t="s">
        <v>104</v>
      </c>
      <c r="L235" s="117">
        <v>34</v>
      </c>
      <c r="M235" s="117" t="s">
        <v>104</v>
      </c>
      <c r="N235" s="20" t="s">
        <v>2167</v>
      </c>
      <c r="AH235" s="106"/>
      <c r="AI235" s="106"/>
      <c r="AJ235" s="106"/>
      <c r="AK235" s="106"/>
      <c r="AL235" s="106"/>
      <c r="AM235" s="106"/>
    </row>
    <row r="236" customHeight="1" spans="1:14">
      <c r="A236" s="114" t="s">
        <v>2463</v>
      </c>
      <c r="B236" s="115" t="s">
        <v>2464</v>
      </c>
      <c r="C236" s="92"/>
      <c r="D236" s="92">
        <f t="shared" ref="D236:F236" si="162">D237</f>
        <v>21</v>
      </c>
      <c r="E236" s="92">
        <f t="shared" si="162"/>
        <v>21</v>
      </c>
      <c r="F236" s="92">
        <f t="shared" si="162"/>
        <v>21</v>
      </c>
      <c r="G236" s="92"/>
      <c r="H236" s="92">
        <f t="shared" ref="H236:L236" si="163">H237</f>
        <v>21</v>
      </c>
      <c r="I236" s="92"/>
      <c r="J236" s="92">
        <f t="shared" si="163"/>
        <v>0</v>
      </c>
      <c r="K236" s="92"/>
      <c r="L236" s="92">
        <f t="shared" si="163"/>
        <v>0</v>
      </c>
      <c r="M236" s="92"/>
      <c r="N236" s="115"/>
    </row>
    <row r="237" customHeight="1" spans="1:14">
      <c r="A237" s="116">
        <v>1</v>
      </c>
      <c r="B237" s="20" t="s">
        <v>2465</v>
      </c>
      <c r="C237" s="120" t="s">
        <v>2466</v>
      </c>
      <c r="D237" s="20">
        <v>21</v>
      </c>
      <c r="E237" s="20">
        <v>21</v>
      </c>
      <c r="F237" s="117">
        <f t="shared" si="161"/>
        <v>21</v>
      </c>
      <c r="G237" s="117" t="s">
        <v>2467</v>
      </c>
      <c r="H237" s="117">
        <v>21</v>
      </c>
      <c r="I237" s="117" t="s">
        <v>2467</v>
      </c>
      <c r="J237" s="117">
        <v>0</v>
      </c>
      <c r="K237" s="117" t="s">
        <v>44</v>
      </c>
      <c r="L237" s="117">
        <v>0</v>
      </c>
      <c r="M237" s="117" t="s">
        <v>44</v>
      </c>
      <c r="N237" s="117" t="s">
        <v>74</v>
      </c>
    </row>
    <row r="238" s="107" customFormat="1" customHeight="1" spans="1:39">
      <c r="A238" s="114" t="s">
        <v>2468</v>
      </c>
      <c r="B238" s="115" t="s">
        <v>2469</v>
      </c>
      <c r="C238" s="92"/>
      <c r="D238" s="92">
        <f t="shared" ref="D238:F238" si="164">D239+D245</f>
        <v>1467</v>
      </c>
      <c r="E238" s="92">
        <f t="shared" si="164"/>
        <v>1317</v>
      </c>
      <c r="F238" s="92">
        <f t="shared" si="164"/>
        <v>92</v>
      </c>
      <c r="G238" s="92"/>
      <c r="H238" s="92">
        <f t="shared" ref="H238:L238" si="165">H239+H245</f>
        <v>0</v>
      </c>
      <c r="I238" s="92"/>
      <c r="J238" s="92">
        <f t="shared" si="165"/>
        <v>0</v>
      </c>
      <c r="K238" s="92"/>
      <c r="L238" s="92">
        <f t="shared" si="165"/>
        <v>92</v>
      </c>
      <c r="M238" s="92"/>
      <c r="N238" s="115"/>
      <c r="O238" s="104"/>
      <c r="P238" s="104"/>
      <c r="Q238" s="104"/>
      <c r="R238" s="104"/>
      <c r="S238" s="104"/>
      <c r="T238" s="104"/>
      <c r="U238" s="104"/>
      <c r="V238" s="104"/>
      <c r="W238" s="104"/>
      <c r="X238" s="104"/>
      <c r="Y238" s="104"/>
      <c r="Z238" s="104"/>
      <c r="AA238" s="104"/>
      <c r="AB238" s="104"/>
      <c r="AC238" s="104"/>
      <c r="AD238" s="104"/>
      <c r="AE238" s="104"/>
      <c r="AF238" s="104"/>
      <c r="AG238" s="104"/>
      <c r="AH238" s="106"/>
      <c r="AI238" s="106"/>
      <c r="AJ238" s="106"/>
      <c r="AK238" s="106"/>
      <c r="AL238" s="106"/>
      <c r="AM238" s="106"/>
    </row>
    <row r="239" s="107" customFormat="1" customHeight="1" spans="1:39">
      <c r="A239" s="114"/>
      <c r="B239" s="115" t="s">
        <v>23</v>
      </c>
      <c r="C239" s="92"/>
      <c r="D239" s="92">
        <f t="shared" ref="D239:F239" si="166">D240+D241+D242+D243+D244</f>
        <v>1252</v>
      </c>
      <c r="E239" s="92">
        <f t="shared" si="166"/>
        <v>1102</v>
      </c>
      <c r="F239" s="92">
        <f t="shared" si="166"/>
        <v>92</v>
      </c>
      <c r="G239" s="92"/>
      <c r="H239" s="92">
        <f t="shared" ref="H239:L239" si="167">H240+H241+H242+H243+H244</f>
        <v>0</v>
      </c>
      <c r="I239" s="92"/>
      <c r="J239" s="92">
        <f t="shared" si="167"/>
        <v>0</v>
      </c>
      <c r="K239" s="92"/>
      <c r="L239" s="92">
        <f t="shared" si="167"/>
        <v>92</v>
      </c>
      <c r="M239" s="92"/>
      <c r="N239" s="115"/>
      <c r="O239" s="104"/>
      <c r="P239" s="104"/>
      <c r="Q239" s="104"/>
      <c r="R239" s="104"/>
      <c r="S239" s="104"/>
      <c r="T239" s="104"/>
      <c r="U239" s="104"/>
      <c r="V239" s="104"/>
      <c r="W239" s="104"/>
      <c r="X239" s="104"/>
      <c r="Y239" s="104"/>
      <c r="Z239" s="104"/>
      <c r="AA239" s="104"/>
      <c r="AB239" s="104"/>
      <c r="AC239" s="104"/>
      <c r="AD239" s="104"/>
      <c r="AE239" s="104"/>
      <c r="AF239" s="104"/>
      <c r="AG239" s="104"/>
      <c r="AH239" s="106"/>
      <c r="AI239" s="106"/>
      <c r="AJ239" s="106"/>
      <c r="AK239" s="106"/>
      <c r="AL239" s="106"/>
      <c r="AM239" s="106"/>
    </row>
    <row r="240" s="107" customFormat="1" customHeight="1" spans="1:39">
      <c r="A240" s="118">
        <v>1</v>
      </c>
      <c r="B240" s="20" t="s">
        <v>2470</v>
      </c>
      <c r="C240" s="120" t="s">
        <v>2470</v>
      </c>
      <c r="D240" s="20">
        <v>400</v>
      </c>
      <c r="E240" s="117">
        <v>400</v>
      </c>
      <c r="F240" s="117">
        <f t="shared" si="161"/>
        <v>0</v>
      </c>
      <c r="G240" s="117" t="s">
        <v>697</v>
      </c>
      <c r="H240" s="117">
        <v>0</v>
      </c>
      <c r="I240" s="117" t="s">
        <v>712</v>
      </c>
      <c r="J240" s="117">
        <v>0</v>
      </c>
      <c r="K240" s="117" t="s">
        <v>697</v>
      </c>
      <c r="L240" s="117">
        <v>0</v>
      </c>
      <c r="M240" s="117" t="s">
        <v>44</v>
      </c>
      <c r="N240" s="117" t="s">
        <v>74</v>
      </c>
      <c r="O240" s="104"/>
      <c r="P240" s="104"/>
      <c r="Q240" s="104"/>
      <c r="R240" s="104"/>
      <c r="S240" s="104"/>
      <c r="T240" s="104"/>
      <c r="U240" s="104"/>
      <c r="V240" s="104"/>
      <c r="W240" s="104"/>
      <c r="X240" s="104"/>
      <c r="Y240" s="104"/>
      <c r="Z240" s="104"/>
      <c r="AA240" s="104"/>
      <c r="AB240" s="104"/>
      <c r="AC240" s="104"/>
      <c r="AD240" s="104"/>
      <c r="AE240" s="104"/>
      <c r="AF240" s="104"/>
      <c r="AG240" s="104"/>
      <c r="AH240" s="106"/>
      <c r="AI240" s="106"/>
      <c r="AJ240" s="106"/>
      <c r="AK240" s="106"/>
      <c r="AL240" s="106"/>
      <c r="AM240" s="106"/>
    </row>
    <row r="241" s="107" customFormat="1" customHeight="1" spans="1:39">
      <c r="A241" s="118">
        <v>2</v>
      </c>
      <c r="B241" s="20" t="s">
        <v>2471</v>
      </c>
      <c r="C241" s="120" t="s">
        <v>2471</v>
      </c>
      <c r="D241" s="20">
        <v>460</v>
      </c>
      <c r="E241" s="117">
        <v>460</v>
      </c>
      <c r="F241" s="117">
        <f t="shared" si="161"/>
        <v>0</v>
      </c>
      <c r="G241" s="117" t="s">
        <v>937</v>
      </c>
      <c r="H241" s="117">
        <v>0</v>
      </c>
      <c r="I241" s="117" t="s">
        <v>44</v>
      </c>
      <c r="J241" s="117">
        <v>0</v>
      </c>
      <c r="K241" s="117" t="s">
        <v>44</v>
      </c>
      <c r="L241" s="117">
        <v>0</v>
      </c>
      <c r="M241" s="117" t="s">
        <v>44</v>
      </c>
      <c r="N241" s="117" t="s">
        <v>74</v>
      </c>
      <c r="O241" s="104"/>
      <c r="P241" s="104"/>
      <c r="Q241" s="104"/>
      <c r="R241" s="104"/>
      <c r="S241" s="104"/>
      <c r="T241" s="104"/>
      <c r="U241" s="104"/>
      <c r="V241" s="104"/>
      <c r="W241" s="104"/>
      <c r="X241" s="104"/>
      <c r="Y241" s="104"/>
      <c r="Z241" s="104"/>
      <c r="AA241" s="104"/>
      <c r="AB241" s="104"/>
      <c r="AC241" s="104"/>
      <c r="AD241" s="104"/>
      <c r="AE241" s="104"/>
      <c r="AF241" s="104"/>
      <c r="AG241" s="104"/>
      <c r="AH241" s="106"/>
      <c r="AI241" s="106"/>
      <c r="AJ241" s="106"/>
      <c r="AK241" s="106"/>
      <c r="AL241" s="106"/>
      <c r="AM241" s="106"/>
    </row>
    <row r="242" s="105" customFormat="1" customHeight="1" spans="1:39">
      <c r="A242" s="118">
        <v>3</v>
      </c>
      <c r="B242" s="20" t="s">
        <v>2472</v>
      </c>
      <c r="C242" s="120" t="s">
        <v>2472</v>
      </c>
      <c r="D242" s="20">
        <v>100</v>
      </c>
      <c r="E242" s="117">
        <v>50</v>
      </c>
      <c r="F242" s="117">
        <f t="shared" si="161"/>
        <v>0</v>
      </c>
      <c r="G242" s="117" t="s">
        <v>702</v>
      </c>
      <c r="H242" s="117">
        <v>0</v>
      </c>
      <c r="I242" s="117" t="s">
        <v>44</v>
      </c>
      <c r="J242" s="117">
        <v>0</v>
      </c>
      <c r="K242" s="117" t="s">
        <v>44</v>
      </c>
      <c r="L242" s="117">
        <v>0</v>
      </c>
      <c r="M242" s="117" t="s">
        <v>44</v>
      </c>
      <c r="N242" s="117" t="s">
        <v>74</v>
      </c>
      <c r="O242" s="104"/>
      <c r="P242" s="104"/>
      <c r="Q242" s="104"/>
      <c r="R242" s="104"/>
      <c r="S242" s="104"/>
      <c r="T242" s="104"/>
      <c r="U242" s="104"/>
      <c r="V242" s="104"/>
      <c r="W242" s="104"/>
      <c r="X242" s="104"/>
      <c r="Y242" s="104"/>
      <c r="Z242" s="104"/>
      <c r="AA242" s="104"/>
      <c r="AB242" s="104"/>
      <c r="AC242" s="104"/>
      <c r="AD242" s="104"/>
      <c r="AE242" s="104"/>
      <c r="AF242" s="104"/>
      <c r="AG242" s="104"/>
      <c r="AH242" s="106"/>
      <c r="AI242" s="106"/>
      <c r="AJ242" s="106"/>
      <c r="AK242" s="106"/>
      <c r="AL242" s="106"/>
      <c r="AM242" s="106"/>
    </row>
    <row r="243" customHeight="1" spans="1:14">
      <c r="A243" s="118">
        <v>4</v>
      </c>
      <c r="B243" s="20" t="s">
        <v>2473</v>
      </c>
      <c r="C243" s="120" t="s">
        <v>2474</v>
      </c>
      <c r="D243" s="20">
        <v>200</v>
      </c>
      <c r="E243" s="117">
        <v>100</v>
      </c>
      <c r="F243" s="117">
        <f t="shared" si="161"/>
        <v>0</v>
      </c>
      <c r="G243" s="117" t="s">
        <v>702</v>
      </c>
      <c r="H243" s="117">
        <v>0</v>
      </c>
      <c r="I243" s="117" t="s">
        <v>44</v>
      </c>
      <c r="J243" s="117">
        <v>0</v>
      </c>
      <c r="K243" s="117" t="s">
        <v>44</v>
      </c>
      <c r="L243" s="117">
        <v>0</v>
      </c>
      <c r="M243" s="117" t="s">
        <v>44</v>
      </c>
      <c r="N243" s="117" t="s">
        <v>74</v>
      </c>
    </row>
    <row r="244" s="104" customFormat="1" customHeight="1" spans="1:39">
      <c r="A244" s="118">
        <v>5</v>
      </c>
      <c r="B244" s="20" t="s">
        <v>2475</v>
      </c>
      <c r="C244" s="120" t="s">
        <v>2476</v>
      </c>
      <c r="D244" s="20">
        <v>92</v>
      </c>
      <c r="E244" s="117">
        <v>92</v>
      </c>
      <c r="F244" s="117">
        <f t="shared" si="161"/>
        <v>92</v>
      </c>
      <c r="G244" s="117" t="s">
        <v>2477</v>
      </c>
      <c r="H244" s="117">
        <v>0</v>
      </c>
      <c r="I244" s="117" t="s">
        <v>44</v>
      </c>
      <c r="J244" s="117">
        <v>0</v>
      </c>
      <c r="K244" s="117" t="s">
        <v>44</v>
      </c>
      <c r="L244" s="117">
        <v>92</v>
      </c>
      <c r="M244" s="117" t="s">
        <v>2477</v>
      </c>
      <c r="N244" s="117" t="s">
        <v>74</v>
      </c>
      <c r="AH244" s="106"/>
      <c r="AI244" s="106"/>
      <c r="AJ244" s="106"/>
      <c r="AK244" s="106"/>
      <c r="AL244" s="106"/>
      <c r="AM244" s="106"/>
    </row>
    <row r="245" s="105" customFormat="1" customHeight="1" spans="1:39">
      <c r="A245" s="114"/>
      <c r="B245" s="115" t="s">
        <v>22</v>
      </c>
      <c r="C245" s="141"/>
      <c r="D245" s="92">
        <f t="shared" ref="D245:F245" si="168">D247+D248+D246+D249</f>
        <v>215</v>
      </c>
      <c r="E245" s="92">
        <f t="shared" si="168"/>
        <v>215</v>
      </c>
      <c r="F245" s="92">
        <f t="shared" si="168"/>
        <v>0</v>
      </c>
      <c r="G245" s="92"/>
      <c r="H245" s="92">
        <f t="shared" ref="H245:L245" si="169">H247+H248+H246+H249</f>
        <v>0</v>
      </c>
      <c r="I245" s="92"/>
      <c r="J245" s="92">
        <f t="shared" si="169"/>
        <v>0</v>
      </c>
      <c r="K245" s="92"/>
      <c r="L245" s="92">
        <f t="shared" si="169"/>
        <v>0</v>
      </c>
      <c r="M245" s="92"/>
      <c r="N245" s="115"/>
      <c r="O245" s="104"/>
      <c r="P245" s="104"/>
      <c r="Q245" s="104"/>
      <c r="R245" s="104"/>
      <c r="S245" s="104"/>
      <c r="T245" s="104"/>
      <c r="U245" s="104"/>
      <c r="V245" s="104"/>
      <c r="W245" s="104"/>
      <c r="X245" s="104"/>
      <c r="Y245" s="104"/>
      <c r="Z245" s="104"/>
      <c r="AA245" s="104"/>
      <c r="AB245" s="104"/>
      <c r="AC245" s="104"/>
      <c r="AD245" s="104"/>
      <c r="AE245" s="104"/>
      <c r="AF245" s="104"/>
      <c r="AG245" s="104"/>
      <c r="AH245" s="106"/>
      <c r="AI245" s="106"/>
      <c r="AJ245" s="106"/>
      <c r="AK245" s="106"/>
      <c r="AL245" s="106"/>
      <c r="AM245" s="106"/>
    </row>
    <row r="246" s="105" customFormat="1" customHeight="1" spans="1:39">
      <c r="A246" s="118">
        <v>1</v>
      </c>
      <c r="B246" s="20" t="s">
        <v>2478</v>
      </c>
      <c r="C246" s="120" t="s">
        <v>2479</v>
      </c>
      <c r="D246" s="20">
        <v>95</v>
      </c>
      <c r="E246" s="20">
        <v>95</v>
      </c>
      <c r="F246" s="20">
        <f t="shared" ref="F246:F249" si="170">H246+J246+L246</f>
        <v>0</v>
      </c>
      <c r="G246" s="20" t="s">
        <v>937</v>
      </c>
      <c r="H246" s="20">
        <v>0</v>
      </c>
      <c r="I246" s="20" t="s">
        <v>44</v>
      </c>
      <c r="J246" s="20">
        <v>0</v>
      </c>
      <c r="K246" s="20" t="s">
        <v>44</v>
      </c>
      <c r="L246" s="20">
        <v>0</v>
      </c>
      <c r="M246" s="20" t="s">
        <v>44</v>
      </c>
      <c r="N246" s="20" t="s">
        <v>695</v>
      </c>
      <c r="O246" s="104"/>
      <c r="P246" s="104"/>
      <c r="Q246" s="104"/>
      <c r="R246" s="104"/>
      <c r="S246" s="104"/>
      <c r="T246" s="104"/>
      <c r="U246" s="104"/>
      <c r="V246" s="104"/>
      <c r="W246" s="104"/>
      <c r="X246" s="104"/>
      <c r="Y246" s="104"/>
      <c r="Z246" s="104"/>
      <c r="AA246" s="104"/>
      <c r="AB246" s="104"/>
      <c r="AC246" s="104"/>
      <c r="AD246" s="104"/>
      <c r="AE246" s="104"/>
      <c r="AF246" s="104"/>
      <c r="AG246" s="104"/>
      <c r="AH246" s="106"/>
      <c r="AI246" s="106"/>
      <c r="AJ246" s="106"/>
      <c r="AK246" s="106"/>
      <c r="AL246" s="106"/>
      <c r="AM246" s="106"/>
    </row>
    <row r="247" s="105" customFormat="1" customHeight="1" spans="1:39">
      <c r="A247" s="118">
        <v>2</v>
      </c>
      <c r="B247" s="20" t="s">
        <v>2480</v>
      </c>
      <c r="C247" s="20" t="s">
        <v>2481</v>
      </c>
      <c r="D247" s="20">
        <v>5</v>
      </c>
      <c r="E247" s="117">
        <v>5</v>
      </c>
      <c r="F247" s="117">
        <f t="shared" si="170"/>
        <v>0</v>
      </c>
      <c r="G247" s="117" t="s">
        <v>2482</v>
      </c>
      <c r="H247" s="117">
        <v>0</v>
      </c>
      <c r="I247" s="117" t="s">
        <v>44</v>
      </c>
      <c r="J247" s="117">
        <v>0</v>
      </c>
      <c r="K247" s="117" t="s">
        <v>44</v>
      </c>
      <c r="L247" s="117">
        <v>0</v>
      </c>
      <c r="M247" s="117" t="s">
        <v>44</v>
      </c>
      <c r="N247" s="117" t="s">
        <v>2483</v>
      </c>
      <c r="O247" s="104"/>
      <c r="P247" s="104"/>
      <c r="Q247" s="104"/>
      <c r="R247" s="104"/>
      <c r="S247" s="104"/>
      <c r="T247" s="104"/>
      <c r="U247" s="104"/>
      <c r="V247" s="104"/>
      <c r="W247" s="104"/>
      <c r="X247" s="104"/>
      <c r="Y247" s="104"/>
      <c r="Z247" s="104"/>
      <c r="AA247" s="104"/>
      <c r="AB247" s="104"/>
      <c r="AC247" s="104"/>
      <c r="AD247" s="104"/>
      <c r="AE247" s="104"/>
      <c r="AF247" s="104"/>
      <c r="AG247" s="104"/>
      <c r="AH247" s="106"/>
      <c r="AI247" s="106"/>
      <c r="AJ247" s="106"/>
      <c r="AK247" s="106"/>
      <c r="AL247" s="106"/>
      <c r="AM247" s="106"/>
    </row>
    <row r="248" s="105" customFormat="1" customHeight="1" spans="1:39">
      <c r="A248" s="118">
        <v>3</v>
      </c>
      <c r="B248" s="99" t="s">
        <v>2484</v>
      </c>
      <c r="C248" s="99" t="s">
        <v>2485</v>
      </c>
      <c r="D248" s="99">
        <v>95</v>
      </c>
      <c r="E248" s="117">
        <v>95</v>
      </c>
      <c r="F248" s="117">
        <f t="shared" si="170"/>
        <v>0</v>
      </c>
      <c r="G248" s="117" t="s">
        <v>937</v>
      </c>
      <c r="H248" s="117">
        <v>0</v>
      </c>
      <c r="I248" s="117" t="s">
        <v>44</v>
      </c>
      <c r="J248" s="117">
        <v>0</v>
      </c>
      <c r="K248" s="117" t="s">
        <v>44</v>
      </c>
      <c r="L248" s="117">
        <v>0</v>
      </c>
      <c r="M248" s="117" t="s">
        <v>44</v>
      </c>
      <c r="N248" s="117" t="s">
        <v>695</v>
      </c>
      <c r="O248" s="104"/>
      <c r="P248" s="104"/>
      <c r="Q248" s="104"/>
      <c r="R248" s="104"/>
      <c r="S248" s="104"/>
      <c r="T248" s="104"/>
      <c r="U248" s="104"/>
      <c r="V248" s="104"/>
      <c r="W248" s="104"/>
      <c r="X248" s="104"/>
      <c r="Y248" s="104"/>
      <c r="Z248" s="104"/>
      <c r="AA248" s="104"/>
      <c r="AB248" s="104"/>
      <c r="AC248" s="104"/>
      <c r="AD248" s="104"/>
      <c r="AE248" s="104"/>
      <c r="AF248" s="104"/>
      <c r="AG248" s="104"/>
      <c r="AH248" s="106"/>
      <c r="AI248" s="106"/>
      <c r="AJ248" s="106"/>
      <c r="AK248" s="106"/>
      <c r="AL248" s="106"/>
      <c r="AM248" s="106"/>
    </row>
    <row r="249" s="105" customFormat="1" customHeight="1" spans="1:39">
      <c r="A249" s="118">
        <v>4</v>
      </c>
      <c r="B249" s="20" t="s">
        <v>2486</v>
      </c>
      <c r="C249" s="142"/>
      <c r="D249" s="20">
        <v>20</v>
      </c>
      <c r="E249" s="143">
        <v>20</v>
      </c>
      <c r="F249" s="117">
        <f t="shared" si="170"/>
        <v>0</v>
      </c>
      <c r="G249" s="117" t="s">
        <v>697</v>
      </c>
      <c r="H249" s="117">
        <v>0</v>
      </c>
      <c r="I249" s="117">
        <v>0</v>
      </c>
      <c r="J249" s="117">
        <v>0</v>
      </c>
      <c r="K249" s="117" t="s">
        <v>712</v>
      </c>
      <c r="L249" s="117">
        <v>0</v>
      </c>
      <c r="M249" s="117" t="s">
        <v>2487</v>
      </c>
      <c r="N249" s="117" t="s">
        <v>695</v>
      </c>
      <c r="O249" s="104"/>
      <c r="P249" s="104"/>
      <c r="Q249" s="104"/>
      <c r="R249" s="104"/>
      <c r="S249" s="104"/>
      <c r="T249" s="104"/>
      <c r="U249" s="104"/>
      <c r="V249" s="104"/>
      <c r="W249" s="104"/>
      <c r="X249" s="104"/>
      <c r="Y249" s="104"/>
      <c r="Z249" s="104"/>
      <c r="AA249" s="104"/>
      <c r="AB249" s="104"/>
      <c r="AC249" s="104"/>
      <c r="AD249" s="104"/>
      <c r="AE249" s="104"/>
      <c r="AF249" s="104"/>
      <c r="AG249" s="104"/>
      <c r="AH249" s="106"/>
      <c r="AI249" s="106"/>
      <c r="AJ249" s="106"/>
      <c r="AK249" s="106"/>
      <c r="AL249" s="106"/>
      <c r="AM249" s="106"/>
    </row>
    <row r="250" s="105" customFormat="1" customHeight="1" spans="1:39">
      <c r="A250" s="144" t="s">
        <v>722</v>
      </c>
      <c r="B250" s="145" t="s">
        <v>723</v>
      </c>
      <c r="C250" s="25" t="s">
        <v>38</v>
      </c>
      <c r="D250" s="25">
        <f t="shared" ref="D250:F250" si="171">D251+D271+D277+D298+D305+D309+D320+D324+D342+D345+D361+D378+D390+D394+D398+D411+D413+D417+D405+D402</f>
        <v>29143.8883</v>
      </c>
      <c r="E250" s="25">
        <f t="shared" si="171"/>
        <v>14857.99</v>
      </c>
      <c r="F250" s="25">
        <f t="shared" si="171"/>
        <v>2227.02</v>
      </c>
      <c r="G250" s="25"/>
      <c r="H250" s="25">
        <f t="shared" ref="H250:L250" si="172">H251+H271+H277+H298+H305+H309+H320+H324+H342+H345+H361+H378+H390+H394+H398+H411+H413+H417+H405+H402</f>
        <v>244</v>
      </c>
      <c r="I250" s="25"/>
      <c r="J250" s="25">
        <f t="shared" si="172"/>
        <v>554</v>
      </c>
      <c r="K250" s="25"/>
      <c r="L250" s="25">
        <f t="shared" si="172"/>
        <v>1429.02</v>
      </c>
      <c r="M250" s="69"/>
      <c r="N250" s="51"/>
      <c r="O250" s="104"/>
      <c r="P250" s="104"/>
      <c r="Q250" s="104"/>
      <c r="R250" s="104"/>
      <c r="S250" s="104"/>
      <c r="T250" s="104"/>
      <c r="U250" s="104"/>
      <c r="V250" s="104"/>
      <c r="W250" s="104"/>
      <c r="X250" s="104"/>
      <c r="Y250" s="104"/>
      <c r="Z250" s="104"/>
      <c r="AA250" s="104"/>
      <c r="AB250" s="104"/>
      <c r="AC250" s="104"/>
      <c r="AD250" s="104"/>
      <c r="AE250" s="104"/>
      <c r="AF250" s="104"/>
      <c r="AG250" s="104"/>
      <c r="AH250" s="106"/>
      <c r="AI250" s="106"/>
      <c r="AJ250" s="106"/>
      <c r="AK250" s="106"/>
      <c r="AL250" s="106"/>
      <c r="AM250" s="106"/>
    </row>
    <row r="251" s="105" customFormat="1" customHeight="1" spans="1:39">
      <c r="A251" s="146" t="s">
        <v>66</v>
      </c>
      <c r="B251" s="147" t="s">
        <v>2133</v>
      </c>
      <c r="C251" s="147"/>
      <c r="D251" s="148">
        <f t="shared" ref="D251:F251" si="173">D252+D255</f>
        <v>315.81</v>
      </c>
      <c r="E251" s="148">
        <f t="shared" si="173"/>
        <v>308.66</v>
      </c>
      <c r="F251" s="148">
        <f t="shared" si="173"/>
        <v>35.69</v>
      </c>
      <c r="G251" s="148"/>
      <c r="H251" s="148">
        <f t="shared" ref="H251:L251" si="174">H252+H255</f>
        <v>1</v>
      </c>
      <c r="I251" s="148"/>
      <c r="J251" s="148">
        <f t="shared" si="174"/>
        <v>31</v>
      </c>
      <c r="K251" s="148"/>
      <c r="L251" s="148">
        <f t="shared" si="174"/>
        <v>3.69</v>
      </c>
      <c r="M251" s="154"/>
      <c r="N251" s="147"/>
      <c r="O251" s="104"/>
      <c r="P251" s="104"/>
      <c r="Q251" s="104"/>
      <c r="R251" s="104"/>
      <c r="S251" s="104"/>
      <c r="T251" s="104"/>
      <c r="U251" s="104"/>
      <c r="V251" s="104"/>
      <c r="W251" s="104"/>
      <c r="X251" s="104"/>
      <c r="Y251" s="104"/>
      <c r="Z251" s="104"/>
      <c r="AA251" s="104"/>
      <c r="AB251" s="104"/>
      <c r="AC251" s="104"/>
      <c r="AD251" s="104"/>
      <c r="AE251" s="104"/>
      <c r="AF251" s="104"/>
      <c r="AG251" s="104"/>
      <c r="AH251" s="106"/>
      <c r="AI251" s="106"/>
      <c r="AJ251" s="106"/>
      <c r="AK251" s="106"/>
      <c r="AL251" s="106"/>
      <c r="AM251" s="106"/>
    </row>
    <row r="252" s="105" customFormat="1" customHeight="1" spans="1:39">
      <c r="A252" s="146"/>
      <c r="B252" s="147" t="s">
        <v>2134</v>
      </c>
      <c r="C252" s="147"/>
      <c r="D252" s="148">
        <f t="shared" ref="D252:F252" si="175">SUM(D253:D254)</f>
        <v>180</v>
      </c>
      <c r="E252" s="148">
        <f t="shared" si="175"/>
        <v>180</v>
      </c>
      <c r="F252" s="148">
        <f t="shared" si="175"/>
        <v>0</v>
      </c>
      <c r="G252" s="148"/>
      <c r="H252" s="148">
        <f t="shared" ref="H252:L252" si="176">SUM(H253:H254)</f>
        <v>0</v>
      </c>
      <c r="I252" s="148"/>
      <c r="J252" s="148">
        <f t="shared" si="176"/>
        <v>0</v>
      </c>
      <c r="K252" s="148"/>
      <c r="L252" s="148">
        <f t="shared" si="176"/>
        <v>0</v>
      </c>
      <c r="M252" s="154"/>
      <c r="N252" s="147"/>
      <c r="O252" s="104"/>
      <c r="P252" s="104"/>
      <c r="Q252" s="104"/>
      <c r="R252" s="104"/>
      <c r="S252" s="104"/>
      <c r="T252" s="104"/>
      <c r="U252" s="104"/>
      <c r="V252" s="104"/>
      <c r="W252" s="104"/>
      <c r="X252" s="104"/>
      <c r="Y252" s="104"/>
      <c r="Z252" s="104"/>
      <c r="AA252" s="104"/>
      <c r="AB252" s="104"/>
      <c r="AC252" s="104"/>
      <c r="AD252" s="104"/>
      <c r="AE252" s="104"/>
      <c r="AF252" s="104"/>
      <c r="AG252" s="104"/>
      <c r="AH252" s="106"/>
      <c r="AI252" s="106"/>
      <c r="AJ252" s="106"/>
      <c r="AK252" s="106"/>
      <c r="AL252" s="106"/>
      <c r="AM252" s="106"/>
    </row>
    <row r="253" s="105" customFormat="1" customHeight="1" spans="1:39">
      <c r="A253" s="149">
        <v>1</v>
      </c>
      <c r="B253" s="150" t="s">
        <v>2488</v>
      </c>
      <c r="C253" s="151"/>
      <c r="D253" s="152">
        <v>150</v>
      </c>
      <c r="E253" s="152">
        <v>150</v>
      </c>
      <c r="F253" s="152">
        <v>0</v>
      </c>
      <c r="G253" s="147"/>
      <c r="H253" s="147"/>
      <c r="I253" s="147"/>
      <c r="J253" s="155"/>
      <c r="K253" s="155"/>
      <c r="L253" s="147"/>
      <c r="M253" s="154"/>
      <c r="N253" s="147"/>
      <c r="O253" s="104"/>
      <c r="P253" s="104"/>
      <c r="Q253" s="104"/>
      <c r="R253" s="104"/>
      <c r="S253" s="104"/>
      <c r="T253" s="104"/>
      <c r="U253" s="104"/>
      <c r="V253" s="104"/>
      <c r="W253" s="104"/>
      <c r="X253" s="104"/>
      <c r="Y253" s="104"/>
      <c r="Z253" s="104"/>
      <c r="AA253" s="104"/>
      <c r="AB253" s="104"/>
      <c r="AC253" s="104"/>
      <c r="AD253" s="104"/>
      <c r="AE253" s="104"/>
      <c r="AF253" s="104"/>
      <c r="AG253" s="104"/>
      <c r="AH253" s="106"/>
      <c r="AI253" s="106"/>
      <c r="AJ253" s="106"/>
      <c r="AK253" s="106"/>
      <c r="AL253" s="106"/>
      <c r="AM253" s="106"/>
    </row>
    <row r="254" s="105" customFormat="1" customHeight="1" spans="1:39">
      <c r="A254" s="149">
        <v>2</v>
      </c>
      <c r="B254" s="150" t="s">
        <v>2489</v>
      </c>
      <c r="C254" s="151"/>
      <c r="D254" s="152">
        <v>30</v>
      </c>
      <c r="E254" s="152">
        <v>30</v>
      </c>
      <c r="F254" s="152">
        <v>0</v>
      </c>
      <c r="G254" s="152" t="s">
        <v>864</v>
      </c>
      <c r="H254" s="152"/>
      <c r="I254" s="152"/>
      <c r="J254" s="152">
        <v>0</v>
      </c>
      <c r="K254" s="152" t="s">
        <v>864</v>
      </c>
      <c r="L254" s="152"/>
      <c r="M254" s="154"/>
      <c r="N254" s="147"/>
      <c r="O254" s="104"/>
      <c r="P254" s="104"/>
      <c r="Q254" s="104"/>
      <c r="R254" s="104"/>
      <c r="S254" s="104"/>
      <c r="T254" s="104"/>
      <c r="U254" s="104"/>
      <c r="V254" s="104"/>
      <c r="W254" s="104"/>
      <c r="X254" s="104"/>
      <c r="Y254" s="104"/>
      <c r="Z254" s="104"/>
      <c r="AA254" s="104"/>
      <c r="AB254" s="104"/>
      <c r="AC254" s="104"/>
      <c r="AD254" s="104"/>
      <c r="AE254" s="104"/>
      <c r="AF254" s="104"/>
      <c r="AG254" s="104"/>
      <c r="AH254" s="106"/>
      <c r="AI254" s="106"/>
      <c r="AJ254" s="106"/>
      <c r="AK254" s="106"/>
      <c r="AL254" s="106"/>
      <c r="AM254" s="106"/>
    </row>
    <row r="255" s="105" customFormat="1" customHeight="1" spans="1:39">
      <c r="A255" s="146"/>
      <c r="B255" s="147" t="s">
        <v>19</v>
      </c>
      <c r="C255" s="147"/>
      <c r="D255" s="148">
        <f t="shared" ref="D255:F255" si="177">SUM(D256:D270)</f>
        <v>135.81</v>
      </c>
      <c r="E255" s="148">
        <f t="shared" si="177"/>
        <v>128.66</v>
      </c>
      <c r="F255" s="148">
        <f t="shared" si="177"/>
        <v>35.69</v>
      </c>
      <c r="G255" s="148"/>
      <c r="H255" s="148">
        <f t="shared" ref="H255:L255" si="178">SUM(H256:H270)</f>
        <v>1</v>
      </c>
      <c r="I255" s="148"/>
      <c r="J255" s="148">
        <f t="shared" si="178"/>
        <v>31</v>
      </c>
      <c r="K255" s="148"/>
      <c r="L255" s="148">
        <f t="shared" si="178"/>
        <v>3.69</v>
      </c>
      <c r="M255" s="154"/>
      <c r="N255" s="147"/>
      <c r="O255" s="104"/>
      <c r="P255" s="104"/>
      <c r="Q255" s="104"/>
      <c r="R255" s="104"/>
      <c r="S255" s="104"/>
      <c r="T255" s="104"/>
      <c r="U255" s="104"/>
      <c r="V255" s="104"/>
      <c r="W255" s="104"/>
      <c r="X255" s="104"/>
      <c r="Y255" s="104"/>
      <c r="Z255" s="104"/>
      <c r="AA255" s="104"/>
      <c r="AB255" s="104"/>
      <c r="AC255" s="104"/>
      <c r="AD255" s="104"/>
      <c r="AE255" s="104"/>
      <c r="AF255" s="104"/>
      <c r="AG255" s="104"/>
      <c r="AH255" s="106"/>
      <c r="AI255" s="106"/>
      <c r="AJ255" s="106"/>
      <c r="AK255" s="106"/>
      <c r="AL255" s="106"/>
      <c r="AM255" s="106"/>
    </row>
    <row r="256" s="105" customFormat="1" customHeight="1" spans="1:39">
      <c r="A256" s="149" t="s">
        <v>70</v>
      </c>
      <c r="B256" s="150" t="s">
        <v>2490</v>
      </c>
      <c r="C256" s="152"/>
      <c r="D256" s="152">
        <v>30</v>
      </c>
      <c r="E256" s="152">
        <v>30</v>
      </c>
      <c r="F256" s="152">
        <v>30</v>
      </c>
      <c r="G256" s="152" t="s">
        <v>92</v>
      </c>
      <c r="H256" s="152"/>
      <c r="I256" s="152"/>
      <c r="J256" s="152">
        <v>30</v>
      </c>
      <c r="K256" s="152" t="s">
        <v>92</v>
      </c>
      <c r="L256" s="152"/>
      <c r="M256" s="154"/>
      <c r="N256" s="147"/>
      <c r="O256" s="104"/>
      <c r="P256" s="104"/>
      <c r="Q256" s="104"/>
      <c r="R256" s="104"/>
      <c r="S256" s="104"/>
      <c r="T256" s="104"/>
      <c r="U256" s="104"/>
      <c r="V256" s="104"/>
      <c r="W256" s="104"/>
      <c r="X256" s="104"/>
      <c r="Y256" s="104"/>
      <c r="Z256" s="104"/>
      <c r="AA256" s="104"/>
      <c r="AB256" s="104"/>
      <c r="AC256" s="104"/>
      <c r="AD256" s="104"/>
      <c r="AE256" s="104"/>
      <c r="AF256" s="104"/>
      <c r="AG256" s="104"/>
      <c r="AH256" s="106"/>
      <c r="AI256" s="106"/>
      <c r="AJ256" s="106"/>
      <c r="AK256" s="106"/>
      <c r="AL256" s="106"/>
      <c r="AM256" s="106"/>
    </row>
    <row r="257" s="105" customFormat="1" customHeight="1" spans="1:39">
      <c r="A257" s="149">
        <v>2</v>
      </c>
      <c r="B257" s="150" t="s">
        <v>2491</v>
      </c>
      <c r="C257" s="152"/>
      <c r="D257" s="152">
        <v>13.52</v>
      </c>
      <c r="E257" s="152">
        <v>6.76</v>
      </c>
      <c r="F257" s="152">
        <v>1.69</v>
      </c>
      <c r="G257" s="152"/>
      <c r="H257" s="152"/>
      <c r="I257" s="152"/>
      <c r="J257" s="152"/>
      <c r="K257" s="152"/>
      <c r="L257" s="152">
        <v>1.69</v>
      </c>
      <c r="M257" s="154"/>
      <c r="N257" s="147"/>
      <c r="O257" s="104"/>
      <c r="P257" s="104"/>
      <c r="Q257" s="104"/>
      <c r="R257" s="104"/>
      <c r="S257" s="104"/>
      <c r="T257" s="104"/>
      <c r="U257" s="104"/>
      <c r="V257" s="104"/>
      <c r="W257" s="104"/>
      <c r="X257" s="104"/>
      <c r="Y257" s="104"/>
      <c r="Z257" s="104"/>
      <c r="AA257" s="104"/>
      <c r="AB257" s="104"/>
      <c r="AC257" s="104"/>
      <c r="AD257" s="104"/>
      <c r="AE257" s="104"/>
      <c r="AF257" s="104"/>
      <c r="AG257" s="104"/>
      <c r="AH257" s="106"/>
      <c r="AI257" s="106"/>
      <c r="AJ257" s="106"/>
      <c r="AK257" s="106"/>
      <c r="AL257" s="106"/>
      <c r="AM257" s="106"/>
    </row>
    <row r="258" customHeight="1" spans="1:14">
      <c r="A258" s="149">
        <v>3</v>
      </c>
      <c r="B258" s="150" t="s">
        <v>2492</v>
      </c>
      <c r="C258" s="152"/>
      <c r="D258" s="152">
        <v>7.5</v>
      </c>
      <c r="E258" s="152">
        <v>7.5</v>
      </c>
      <c r="F258" s="151">
        <v>0</v>
      </c>
      <c r="G258" s="152" t="s">
        <v>864</v>
      </c>
      <c r="H258" s="152"/>
      <c r="I258" s="152"/>
      <c r="J258" s="152">
        <v>0</v>
      </c>
      <c r="K258" s="152" t="s">
        <v>864</v>
      </c>
      <c r="L258" s="152"/>
      <c r="M258" s="154"/>
      <c r="N258" s="152" t="s">
        <v>2167</v>
      </c>
    </row>
    <row r="259" customHeight="1" spans="1:14">
      <c r="A259" s="149">
        <v>4</v>
      </c>
      <c r="B259" s="150" t="s">
        <v>2493</v>
      </c>
      <c r="C259" s="152"/>
      <c r="D259" s="152">
        <v>5.2</v>
      </c>
      <c r="E259" s="152">
        <v>5.2</v>
      </c>
      <c r="F259" s="151">
        <v>0</v>
      </c>
      <c r="G259" s="152" t="s">
        <v>864</v>
      </c>
      <c r="H259" s="152"/>
      <c r="I259" s="152"/>
      <c r="J259" s="152">
        <v>0</v>
      </c>
      <c r="K259" s="152" t="s">
        <v>864</v>
      </c>
      <c r="L259" s="152"/>
      <c r="M259" s="154"/>
      <c r="N259" s="152" t="s">
        <v>2167</v>
      </c>
    </row>
    <row r="260" customHeight="1" spans="1:14">
      <c r="A260" s="149">
        <v>5</v>
      </c>
      <c r="B260" s="150" t="s">
        <v>2494</v>
      </c>
      <c r="C260" s="152" t="s">
        <v>2495</v>
      </c>
      <c r="D260" s="152">
        <v>0.5</v>
      </c>
      <c r="E260" s="152">
        <v>0.5</v>
      </c>
      <c r="F260" s="152">
        <v>0</v>
      </c>
      <c r="G260" s="152" t="s">
        <v>864</v>
      </c>
      <c r="H260" s="152"/>
      <c r="I260" s="152"/>
      <c r="J260" s="152">
        <v>0</v>
      </c>
      <c r="K260" s="152" t="s">
        <v>864</v>
      </c>
      <c r="L260" s="152"/>
      <c r="M260" s="154"/>
      <c r="N260" s="152" t="s">
        <v>2167</v>
      </c>
    </row>
    <row r="261" customHeight="1" spans="1:14">
      <c r="A261" s="149">
        <v>6</v>
      </c>
      <c r="B261" s="150" t="s">
        <v>2496</v>
      </c>
      <c r="C261" s="152" t="s">
        <v>2497</v>
      </c>
      <c r="D261" s="152">
        <v>0.39</v>
      </c>
      <c r="E261" s="152">
        <f>SUM(F261:I261)</f>
        <v>0</v>
      </c>
      <c r="F261" s="152">
        <v>0</v>
      </c>
      <c r="G261" s="152" t="s">
        <v>864</v>
      </c>
      <c r="H261" s="152"/>
      <c r="I261" s="152"/>
      <c r="J261" s="152">
        <v>0</v>
      </c>
      <c r="K261" s="152" t="s">
        <v>864</v>
      </c>
      <c r="L261" s="152"/>
      <c r="M261" s="154"/>
      <c r="N261" s="152" t="s">
        <v>2167</v>
      </c>
    </row>
    <row r="262" customHeight="1" spans="1:14">
      <c r="A262" s="149">
        <v>7</v>
      </c>
      <c r="B262" s="150" t="s">
        <v>2498</v>
      </c>
      <c r="C262" s="152" t="s">
        <v>2499</v>
      </c>
      <c r="D262" s="152">
        <v>1.22</v>
      </c>
      <c r="E262" s="152">
        <v>1.22</v>
      </c>
      <c r="F262" s="152">
        <v>0</v>
      </c>
      <c r="G262" s="152" t="s">
        <v>864</v>
      </c>
      <c r="H262" s="152"/>
      <c r="I262" s="152"/>
      <c r="J262" s="152">
        <v>0</v>
      </c>
      <c r="K262" s="152" t="s">
        <v>864</v>
      </c>
      <c r="L262" s="152"/>
      <c r="M262" s="154"/>
      <c r="N262" s="152" t="s">
        <v>2167</v>
      </c>
    </row>
    <row r="263" customHeight="1" spans="1:14">
      <c r="A263" s="149">
        <v>8</v>
      </c>
      <c r="B263" s="150" t="s">
        <v>2500</v>
      </c>
      <c r="C263" s="152" t="s">
        <v>2499</v>
      </c>
      <c r="D263" s="152">
        <v>1.22</v>
      </c>
      <c r="E263" s="152">
        <v>1.22</v>
      </c>
      <c r="F263" s="152">
        <v>0</v>
      </c>
      <c r="G263" s="152" t="s">
        <v>864</v>
      </c>
      <c r="H263" s="152"/>
      <c r="I263" s="152"/>
      <c r="J263" s="152">
        <v>0</v>
      </c>
      <c r="K263" s="152" t="s">
        <v>864</v>
      </c>
      <c r="L263" s="152"/>
      <c r="M263" s="154"/>
      <c r="N263" s="152" t="s">
        <v>2167</v>
      </c>
    </row>
    <row r="264" customHeight="1" spans="1:14">
      <c r="A264" s="149">
        <v>9</v>
      </c>
      <c r="B264" s="150" t="s">
        <v>2501</v>
      </c>
      <c r="C264" s="152" t="s">
        <v>2502</v>
      </c>
      <c r="D264" s="152">
        <v>1</v>
      </c>
      <c r="E264" s="152">
        <v>1</v>
      </c>
      <c r="F264" s="152">
        <v>0</v>
      </c>
      <c r="G264" s="152" t="s">
        <v>864</v>
      </c>
      <c r="H264" s="152"/>
      <c r="I264" s="152"/>
      <c r="J264" s="152">
        <v>0</v>
      </c>
      <c r="K264" s="152" t="s">
        <v>864</v>
      </c>
      <c r="L264" s="152"/>
      <c r="M264" s="154"/>
      <c r="N264" s="152" t="s">
        <v>2167</v>
      </c>
    </row>
    <row r="265" customHeight="1" spans="1:14">
      <c r="A265" s="149">
        <v>10</v>
      </c>
      <c r="B265" s="156" t="s">
        <v>2503</v>
      </c>
      <c r="C265" s="152" t="s">
        <v>2504</v>
      </c>
      <c r="D265" s="152">
        <v>0.2</v>
      </c>
      <c r="E265" s="152">
        <v>0.2</v>
      </c>
      <c r="F265" s="152">
        <v>0</v>
      </c>
      <c r="G265" s="152" t="s">
        <v>864</v>
      </c>
      <c r="H265" s="152"/>
      <c r="I265" s="152"/>
      <c r="J265" s="152">
        <v>0</v>
      </c>
      <c r="K265" s="152" t="s">
        <v>864</v>
      </c>
      <c r="L265" s="152"/>
      <c r="M265" s="154"/>
      <c r="N265" s="152" t="s">
        <v>2167</v>
      </c>
    </row>
    <row r="266" customHeight="1" spans="1:14">
      <c r="A266" s="149">
        <v>11</v>
      </c>
      <c r="B266" s="150" t="s">
        <v>2505</v>
      </c>
      <c r="C266" s="152" t="s">
        <v>2506</v>
      </c>
      <c r="D266" s="152">
        <v>0.3</v>
      </c>
      <c r="E266" s="152">
        <v>0.3</v>
      </c>
      <c r="F266" s="152">
        <v>0</v>
      </c>
      <c r="G266" s="152" t="s">
        <v>864</v>
      </c>
      <c r="H266" s="152"/>
      <c r="I266" s="152"/>
      <c r="J266" s="152">
        <v>0</v>
      </c>
      <c r="K266" s="152" t="s">
        <v>864</v>
      </c>
      <c r="L266" s="152"/>
      <c r="M266" s="154"/>
      <c r="N266" s="152" t="s">
        <v>2167</v>
      </c>
    </row>
    <row r="267" customHeight="1" spans="1:14">
      <c r="A267" s="149">
        <v>12</v>
      </c>
      <c r="B267" s="150" t="s">
        <v>2507</v>
      </c>
      <c r="C267" s="152" t="s">
        <v>2508</v>
      </c>
      <c r="D267" s="152">
        <v>0.6</v>
      </c>
      <c r="E267" s="152">
        <v>0.6</v>
      </c>
      <c r="F267" s="152">
        <v>0</v>
      </c>
      <c r="G267" s="152" t="s">
        <v>864</v>
      </c>
      <c r="H267" s="152"/>
      <c r="I267" s="152"/>
      <c r="J267" s="152">
        <v>0</v>
      </c>
      <c r="K267" s="152" t="s">
        <v>864</v>
      </c>
      <c r="L267" s="152"/>
      <c r="M267" s="154"/>
      <c r="N267" s="152" t="s">
        <v>2167</v>
      </c>
    </row>
    <row r="268" customHeight="1" spans="1:14">
      <c r="A268" s="149">
        <v>13</v>
      </c>
      <c r="B268" s="150" t="s">
        <v>2509</v>
      </c>
      <c r="C268" s="151" t="s">
        <v>2510</v>
      </c>
      <c r="D268" s="151">
        <v>0.16</v>
      </c>
      <c r="E268" s="151">
        <v>0.16</v>
      </c>
      <c r="F268" s="152">
        <v>0</v>
      </c>
      <c r="G268" s="152" t="s">
        <v>864</v>
      </c>
      <c r="H268" s="152"/>
      <c r="I268" s="152"/>
      <c r="J268" s="152">
        <v>0</v>
      </c>
      <c r="K268" s="152" t="s">
        <v>864</v>
      </c>
      <c r="L268" s="152"/>
      <c r="M268" s="154"/>
      <c r="N268" s="152" t="s">
        <v>2167</v>
      </c>
    </row>
    <row r="269" customHeight="1" spans="1:14">
      <c r="A269" s="149">
        <v>14</v>
      </c>
      <c r="B269" s="150" t="s">
        <v>2511</v>
      </c>
      <c r="C269" s="152"/>
      <c r="D269" s="152">
        <v>50</v>
      </c>
      <c r="E269" s="152">
        <v>50</v>
      </c>
      <c r="F269" s="151">
        <v>0</v>
      </c>
      <c r="G269" s="152" t="s">
        <v>864</v>
      </c>
      <c r="H269" s="152"/>
      <c r="I269" s="152"/>
      <c r="J269" s="152">
        <v>0</v>
      </c>
      <c r="K269" s="152" t="s">
        <v>864</v>
      </c>
      <c r="L269" s="152"/>
      <c r="M269" s="154"/>
      <c r="N269" s="152" t="s">
        <v>2167</v>
      </c>
    </row>
    <row r="270" customHeight="1" spans="1:14">
      <c r="A270" s="149">
        <v>15</v>
      </c>
      <c r="B270" s="150" t="s">
        <v>2512</v>
      </c>
      <c r="C270" s="152" t="s">
        <v>2513</v>
      </c>
      <c r="D270" s="152">
        <v>24</v>
      </c>
      <c r="E270" s="152">
        <v>24</v>
      </c>
      <c r="F270" s="152">
        <v>4</v>
      </c>
      <c r="G270" s="147"/>
      <c r="H270" s="152">
        <v>1</v>
      </c>
      <c r="I270" s="147"/>
      <c r="J270" s="152">
        <v>1</v>
      </c>
      <c r="K270" s="160"/>
      <c r="L270" s="152">
        <v>2</v>
      </c>
      <c r="M270" s="154"/>
      <c r="N270" s="152" t="s">
        <v>2167</v>
      </c>
    </row>
    <row r="271" customHeight="1" spans="1:14">
      <c r="A271" s="146" t="s">
        <v>722</v>
      </c>
      <c r="B271" s="147" t="s">
        <v>2170</v>
      </c>
      <c r="C271" s="147"/>
      <c r="D271" s="148">
        <f t="shared" ref="D271:F271" si="179">D272</f>
        <v>2502</v>
      </c>
      <c r="E271" s="148">
        <f t="shared" si="179"/>
        <v>2023</v>
      </c>
      <c r="F271" s="148">
        <f t="shared" si="179"/>
        <v>83</v>
      </c>
      <c r="G271" s="148"/>
      <c r="H271" s="148">
        <f t="shared" ref="H271:L271" si="180">H272</f>
        <v>0</v>
      </c>
      <c r="I271" s="148"/>
      <c r="J271" s="148">
        <f t="shared" si="180"/>
        <v>0</v>
      </c>
      <c r="K271" s="148"/>
      <c r="L271" s="148">
        <f t="shared" si="180"/>
        <v>83</v>
      </c>
      <c r="M271" s="154"/>
      <c r="N271" s="147"/>
    </row>
    <row r="272" customHeight="1" spans="1:14">
      <c r="A272" s="146"/>
      <c r="B272" s="147" t="s">
        <v>19</v>
      </c>
      <c r="C272" s="147"/>
      <c r="D272" s="148">
        <f t="shared" ref="D272:F272" si="181">SUM(D273:D276)</f>
        <v>2502</v>
      </c>
      <c r="E272" s="148">
        <f t="shared" si="181"/>
        <v>2023</v>
      </c>
      <c r="F272" s="148">
        <f t="shared" si="181"/>
        <v>83</v>
      </c>
      <c r="G272" s="148"/>
      <c r="H272" s="148">
        <f t="shared" ref="H272:L272" si="182">SUM(H273:H276)</f>
        <v>0</v>
      </c>
      <c r="I272" s="148"/>
      <c r="J272" s="148">
        <f t="shared" si="182"/>
        <v>0</v>
      </c>
      <c r="K272" s="148"/>
      <c r="L272" s="148">
        <f t="shared" si="182"/>
        <v>83</v>
      </c>
      <c r="M272" s="154"/>
      <c r="N272" s="147"/>
    </row>
    <row r="273" customHeight="1" spans="1:14">
      <c r="A273" s="149">
        <v>1</v>
      </c>
      <c r="B273" s="150" t="s">
        <v>2514</v>
      </c>
      <c r="C273" s="152"/>
      <c r="D273" s="152">
        <v>50</v>
      </c>
      <c r="E273" s="152">
        <v>50</v>
      </c>
      <c r="F273" s="152">
        <v>0</v>
      </c>
      <c r="G273" s="147"/>
      <c r="H273" s="147"/>
      <c r="I273" s="147"/>
      <c r="J273" s="147"/>
      <c r="K273" s="147"/>
      <c r="L273" s="147"/>
      <c r="M273" s="161"/>
      <c r="N273" s="49" t="s">
        <v>830</v>
      </c>
    </row>
    <row r="274" customHeight="1" spans="1:14">
      <c r="A274" s="157">
        <v>2</v>
      </c>
      <c r="B274" s="150" t="s">
        <v>2515</v>
      </c>
      <c r="C274" s="152"/>
      <c r="D274" s="152">
        <v>2000</v>
      </c>
      <c r="E274" s="151">
        <v>1600</v>
      </c>
      <c r="F274" s="151">
        <v>0</v>
      </c>
      <c r="G274" s="151"/>
      <c r="H274" s="147"/>
      <c r="I274" s="147"/>
      <c r="J274" s="147"/>
      <c r="K274" s="147"/>
      <c r="L274" s="147"/>
      <c r="M274" s="161"/>
      <c r="N274" s="162" t="s">
        <v>1574</v>
      </c>
    </row>
    <row r="275" customHeight="1" spans="1:14">
      <c r="A275" s="149">
        <v>3</v>
      </c>
      <c r="B275" s="150" t="s">
        <v>2516</v>
      </c>
      <c r="C275" s="152"/>
      <c r="D275" s="152">
        <v>360</v>
      </c>
      <c r="E275" s="152">
        <v>290</v>
      </c>
      <c r="F275" s="152">
        <v>0</v>
      </c>
      <c r="G275" s="147"/>
      <c r="H275" s="147"/>
      <c r="I275" s="147"/>
      <c r="J275" s="147"/>
      <c r="K275" s="147"/>
      <c r="L275" s="147"/>
      <c r="M275" s="161"/>
      <c r="N275" s="49" t="s">
        <v>2517</v>
      </c>
    </row>
    <row r="276" customHeight="1" spans="1:14">
      <c r="A276" s="149">
        <v>4</v>
      </c>
      <c r="B276" s="150" t="s">
        <v>2518</v>
      </c>
      <c r="C276" s="147"/>
      <c r="D276" s="152">
        <v>92</v>
      </c>
      <c r="E276" s="152">
        <v>83</v>
      </c>
      <c r="F276" s="152">
        <v>83</v>
      </c>
      <c r="G276" s="152" t="s">
        <v>2519</v>
      </c>
      <c r="H276" s="158"/>
      <c r="I276" s="147"/>
      <c r="J276" s="147"/>
      <c r="K276" s="147"/>
      <c r="L276" s="152">
        <v>83</v>
      </c>
      <c r="M276" s="161" t="s">
        <v>2519</v>
      </c>
      <c r="N276" s="49" t="s">
        <v>2520</v>
      </c>
    </row>
    <row r="277" customHeight="1" spans="1:14">
      <c r="A277" s="146" t="s">
        <v>837</v>
      </c>
      <c r="B277" s="147" t="s">
        <v>2244</v>
      </c>
      <c r="C277" s="147"/>
      <c r="D277" s="148">
        <f t="shared" ref="D277:F277" si="183">D278</f>
        <v>262.19</v>
      </c>
      <c r="E277" s="148">
        <f t="shared" si="183"/>
        <v>260.32</v>
      </c>
      <c r="F277" s="148">
        <f t="shared" si="183"/>
        <v>0</v>
      </c>
      <c r="G277" s="148"/>
      <c r="H277" s="148">
        <f t="shared" ref="H277:L277" si="184">H278</f>
        <v>0</v>
      </c>
      <c r="I277" s="148"/>
      <c r="J277" s="148">
        <f t="shared" si="184"/>
        <v>0</v>
      </c>
      <c r="K277" s="148"/>
      <c r="L277" s="148">
        <f t="shared" si="184"/>
        <v>0</v>
      </c>
      <c r="M277" s="161"/>
      <c r="N277" s="49"/>
    </row>
    <row r="278" customHeight="1" spans="1:14">
      <c r="A278" s="146"/>
      <c r="B278" s="147" t="s">
        <v>2521</v>
      </c>
      <c r="C278" s="147"/>
      <c r="D278" s="148">
        <f t="shared" ref="D278:F278" si="185">SUM(D279:D297)</f>
        <v>262.19</v>
      </c>
      <c r="E278" s="148">
        <f t="shared" si="185"/>
        <v>260.32</v>
      </c>
      <c r="F278" s="148">
        <f t="shared" si="185"/>
        <v>0</v>
      </c>
      <c r="G278" s="148"/>
      <c r="H278" s="148">
        <f t="shared" ref="H278:L278" si="186">SUM(H279:H297)</f>
        <v>0</v>
      </c>
      <c r="I278" s="148"/>
      <c r="J278" s="148">
        <f t="shared" si="186"/>
        <v>0</v>
      </c>
      <c r="K278" s="148"/>
      <c r="L278" s="148">
        <f t="shared" si="186"/>
        <v>0</v>
      </c>
      <c r="M278" s="154"/>
      <c r="N278" s="147"/>
    </row>
    <row r="279" customHeight="1" spans="1:14">
      <c r="A279" s="149">
        <v>1</v>
      </c>
      <c r="B279" s="150" t="s">
        <v>2522</v>
      </c>
      <c r="C279" s="152" t="s">
        <v>2523</v>
      </c>
      <c r="D279" s="152">
        <v>100</v>
      </c>
      <c r="E279" s="152">
        <v>100</v>
      </c>
      <c r="F279" s="152">
        <v>0</v>
      </c>
      <c r="G279" s="152" t="s">
        <v>864</v>
      </c>
      <c r="H279" s="152"/>
      <c r="I279" s="152"/>
      <c r="J279" s="152">
        <v>0</v>
      </c>
      <c r="K279" s="152" t="s">
        <v>864</v>
      </c>
      <c r="L279" s="152"/>
      <c r="M279" s="161"/>
      <c r="N279" s="152" t="s">
        <v>2167</v>
      </c>
    </row>
    <row r="280" customHeight="1" spans="1:14">
      <c r="A280" s="149">
        <v>2</v>
      </c>
      <c r="B280" s="150" t="s">
        <v>2524</v>
      </c>
      <c r="C280" s="152" t="s">
        <v>2525</v>
      </c>
      <c r="D280" s="152">
        <v>0.6</v>
      </c>
      <c r="E280" s="152">
        <v>0.6</v>
      </c>
      <c r="F280" s="152">
        <v>0</v>
      </c>
      <c r="G280" s="152" t="s">
        <v>864</v>
      </c>
      <c r="H280" s="152"/>
      <c r="I280" s="152"/>
      <c r="J280" s="152">
        <v>0</v>
      </c>
      <c r="K280" s="152" t="s">
        <v>864</v>
      </c>
      <c r="L280" s="152"/>
      <c r="M280" s="161"/>
      <c r="N280" s="152" t="s">
        <v>2167</v>
      </c>
    </row>
    <row r="281" customHeight="1" spans="1:14">
      <c r="A281" s="149">
        <v>3</v>
      </c>
      <c r="B281" s="150" t="s">
        <v>2526</v>
      </c>
      <c r="C281" s="152" t="s">
        <v>2527</v>
      </c>
      <c r="D281" s="152">
        <v>0.46</v>
      </c>
      <c r="E281" s="152">
        <f t="shared" ref="E281:E284" si="187">SUM(F281:I281)</f>
        <v>0</v>
      </c>
      <c r="F281" s="152">
        <v>0</v>
      </c>
      <c r="G281" s="152" t="s">
        <v>864</v>
      </c>
      <c r="H281" s="152"/>
      <c r="I281" s="152"/>
      <c r="J281" s="152">
        <v>0</v>
      </c>
      <c r="K281" s="152" t="s">
        <v>864</v>
      </c>
      <c r="L281" s="152"/>
      <c r="M281" s="161"/>
      <c r="N281" s="152" t="s">
        <v>2167</v>
      </c>
    </row>
    <row r="282" customHeight="1" spans="1:14">
      <c r="A282" s="149">
        <v>4</v>
      </c>
      <c r="B282" s="150" t="s">
        <v>2528</v>
      </c>
      <c r="C282" s="152" t="s">
        <v>2529</v>
      </c>
      <c r="D282" s="152">
        <v>0.85</v>
      </c>
      <c r="E282" s="152">
        <f t="shared" si="187"/>
        <v>0</v>
      </c>
      <c r="F282" s="152">
        <v>0</v>
      </c>
      <c r="G282" s="152" t="s">
        <v>864</v>
      </c>
      <c r="H282" s="152"/>
      <c r="I282" s="152"/>
      <c r="J282" s="152">
        <v>0</v>
      </c>
      <c r="K282" s="152" t="s">
        <v>864</v>
      </c>
      <c r="L282" s="152"/>
      <c r="M282" s="161"/>
      <c r="N282" s="152" t="s">
        <v>2167</v>
      </c>
    </row>
    <row r="283" customHeight="1" spans="1:14">
      <c r="A283" s="149">
        <v>5</v>
      </c>
      <c r="B283" s="150" t="s">
        <v>2530</v>
      </c>
      <c r="C283" s="152" t="s">
        <v>2531</v>
      </c>
      <c r="D283" s="152">
        <v>0.36</v>
      </c>
      <c r="E283" s="152">
        <f t="shared" si="187"/>
        <v>0</v>
      </c>
      <c r="F283" s="152">
        <v>0</v>
      </c>
      <c r="G283" s="152" t="s">
        <v>864</v>
      </c>
      <c r="H283" s="152"/>
      <c r="I283" s="152"/>
      <c r="J283" s="152">
        <v>0</v>
      </c>
      <c r="K283" s="152" t="s">
        <v>864</v>
      </c>
      <c r="L283" s="152"/>
      <c r="M283" s="161"/>
      <c r="N283" s="152" t="s">
        <v>2167</v>
      </c>
    </row>
    <row r="284" customHeight="1" spans="1:14">
      <c r="A284" s="149">
        <v>6</v>
      </c>
      <c r="B284" s="150" t="s">
        <v>2532</v>
      </c>
      <c r="C284" s="152" t="s">
        <v>2529</v>
      </c>
      <c r="D284" s="152">
        <v>0.2</v>
      </c>
      <c r="E284" s="152">
        <f t="shared" si="187"/>
        <v>0</v>
      </c>
      <c r="F284" s="152">
        <v>0</v>
      </c>
      <c r="G284" s="152" t="s">
        <v>864</v>
      </c>
      <c r="H284" s="152"/>
      <c r="I284" s="152"/>
      <c r="J284" s="152">
        <v>0</v>
      </c>
      <c r="K284" s="152" t="s">
        <v>864</v>
      </c>
      <c r="L284" s="152"/>
      <c r="M284" s="161"/>
      <c r="N284" s="152" t="s">
        <v>2167</v>
      </c>
    </row>
    <row r="285" customHeight="1" spans="1:14">
      <c r="A285" s="149">
        <v>7</v>
      </c>
      <c r="B285" s="150" t="s">
        <v>2533</v>
      </c>
      <c r="C285" s="152" t="s">
        <v>2506</v>
      </c>
      <c r="D285" s="152">
        <v>0.53</v>
      </c>
      <c r="E285" s="152">
        <v>0.53</v>
      </c>
      <c r="F285" s="152">
        <v>0</v>
      </c>
      <c r="G285" s="152" t="s">
        <v>864</v>
      </c>
      <c r="H285" s="152"/>
      <c r="I285" s="152"/>
      <c r="J285" s="152">
        <v>0</v>
      </c>
      <c r="K285" s="152" t="s">
        <v>864</v>
      </c>
      <c r="L285" s="152"/>
      <c r="M285" s="161"/>
      <c r="N285" s="152" t="s">
        <v>2167</v>
      </c>
    </row>
    <row r="286" customHeight="1" spans="1:14">
      <c r="A286" s="149">
        <v>8</v>
      </c>
      <c r="B286" s="150" t="s">
        <v>2534</v>
      </c>
      <c r="C286" s="152" t="s">
        <v>2535</v>
      </c>
      <c r="D286" s="152">
        <v>0.17</v>
      </c>
      <c r="E286" s="152">
        <v>0.17</v>
      </c>
      <c r="F286" s="152">
        <v>0</v>
      </c>
      <c r="G286" s="152" t="s">
        <v>864</v>
      </c>
      <c r="H286" s="152"/>
      <c r="I286" s="152"/>
      <c r="J286" s="152">
        <v>0</v>
      </c>
      <c r="K286" s="152" t="s">
        <v>864</v>
      </c>
      <c r="L286" s="152"/>
      <c r="M286" s="161"/>
      <c r="N286" s="152" t="s">
        <v>2167</v>
      </c>
    </row>
    <row r="287" customHeight="1" spans="1:14">
      <c r="A287" s="149">
        <v>9</v>
      </c>
      <c r="B287" s="150" t="s">
        <v>2536</v>
      </c>
      <c r="C287" s="151" t="s">
        <v>2535</v>
      </c>
      <c r="D287" s="151">
        <v>0.4</v>
      </c>
      <c r="E287" s="151">
        <v>0.4</v>
      </c>
      <c r="F287" s="152">
        <v>0</v>
      </c>
      <c r="G287" s="152" t="s">
        <v>864</v>
      </c>
      <c r="H287" s="152"/>
      <c r="I287" s="152"/>
      <c r="J287" s="152">
        <v>0</v>
      </c>
      <c r="K287" s="152" t="s">
        <v>864</v>
      </c>
      <c r="L287" s="152"/>
      <c r="M287" s="161"/>
      <c r="N287" s="152" t="s">
        <v>2167</v>
      </c>
    </row>
    <row r="288" customHeight="1" spans="1:14">
      <c r="A288" s="149">
        <v>10</v>
      </c>
      <c r="B288" s="150" t="s">
        <v>2537</v>
      </c>
      <c r="C288" s="151" t="s">
        <v>2538</v>
      </c>
      <c r="D288" s="151">
        <v>0.22</v>
      </c>
      <c r="E288" s="151">
        <v>0.22</v>
      </c>
      <c r="F288" s="152">
        <v>0</v>
      </c>
      <c r="G288" s="152" t="s">
        <v>864</v>
      </c>
      <c r="H288" s="152"/>
      <c r="I288" s="152"/>
      <c r="J288" s="152">
        <v>0</v>
      </c>
      <c r="K288" s="152" t="s">
        <v>864</v>
      </c>
      <c r="L288" s="152"/>
      <c r="M288" s="161"/>
      <c r="N288" s="152" t="s">
        <v>2167</v>
      </c>
    </row>
    <row r="289" customHeight="1" spans="1:14">
      <c r="A289" s="149">
        <v>11</v>
      </c>
      <c r="B289" s="150" t="s">
        <v>2539</v>
      </c>
      <c r="C289" s="151" t="s">
        <v>2538</v>
      </c>
      <c r="D289" s="151">
        <v>0.22</v>
      </c>
      <c r="E289" s="151">
        <v>0.22</v>
      </c>
      <c r="F289" s="152">
        <v>0</v>
      </c>
      <c r="G289" s="152" t="s">
        <v>864</v>
      </c>
      <c r="H289" s="152"/>
      <c r="I289" s="152"/>
      <c r="J289" s="152">
        <v>0</v>
      </c>
      <c r="K289" s="152" t="s">
        <v>864</v>
      </c>
      <c r="L289" s="152"/>
      <c r="M289" s="161"/>
      <c r="N289" s="152" t="s">
        <v>2167</v>
      </c>
    </row>
    <row r="290" customHeight="1" spans="1:14">
      <c r="A290" s="149">
        <v>12</v>
      </c>
      <c r="B290" s="150" t="s">
        <v>2540</v>
      </c>
      <c r="C290" s="151" t="s">
        <v>2538</v>
      </c>
      <c r="D290" s="151">
        <v>0.22</v>
      </c>
      <c r="E290" s="151">
        <v>0.22</v>
      </c>
      <c r="F290" s="152">
        <v>0</v>
      </c>
      <c r="G290" s="152" t="s">
        <v>864</v>
      </c>
      <c r="H290" s="152"/>
      <c r="I290" s="152"/>
      <c r="J290" s="152">
        <v>0</v>
      </c>
      <c r="K290" s="152" t="s">
        <v>864</v>
      </c>
      <c r="L290" s="152"/>
      <c r="M290" s="161"/>
      <c r="N290" s="152" t="s">
        <v>2167</v>
      </c>
    </row>
    <row r="291" customHeight="1" spans="1:14">
      <c r="A291" s="149">
        <v>13</v>
      </c>
      <c r="B291" s="150" t="s">
        <v>2541</v>
      </c>
      <c r="C291" s="151" t="s">
        <v>2506</v>
      </c>
      <c r="D291" s="151">
        <v>0.11</v>
      </c>
      <c r="E291" s="151">
        <v>0.11</v>
      </c>
      <c r="F291" s="152">
        <v>0</v>
      </c>
      <c r="G291" s="152" t="s">
        <v>864</v>
      </c>
      <c r="H291" s="152"/>
      <c r="I291" s="152"/>
      <c r="J291" s="152">
        <v>0</v>
      </c>
      <c r="K291" s="152" t="s">
        <v>864</v>
      </c>
      <c r="L291" s="152"/>
      <c r="M291" s="161"/>
      <c r="N291" s="152" t="s">
        <v>2167</v>
      </c>
    </row>
    <row r="292" customHeight="1" spans="1:14">
      <c r="A292" s="149">
        <v>14</v>
      </c>
      <c r="B292" s="159" t="s">
        <v>2542</v>
      </c>
      <c r="C292" s="152" t="s">
        <v>2543</v>
      </c>
      <c r="D292" s="152">
        <v>1.25</v>
      </c>
      <c r="E292" s="151">
        <v>1.25</v>
      </c>
      <c r="F292" s="152">
        <v>0</v>
      </c>
      <c r="G292" s="152" t="s">
        <v>864</v>
      </c>
      <c r="H292" s="152"/>
      <c r="I292" s="152"/>
      <c r="J292" s="152">
        <v>0</v>
      </c>
      <c r="K292" s="152" t="s">
        <v>864</v>
      </c>
      <c r="L292" s="152"/>
      <c r="M292" s="161"/>
      <c r="N292" s="152" t="s">
        <v>2167</v>
      </c>
    </row>
    <row r="293" customHeight="1" spans="1:14">
      <c r="A293" s="149">
        <v>15</v>
      </c>
      <c r="B293" s="150" t="s">
        <v>2544</v>
      </c>
      <c r="C293" s="152"/>
      <c r="D293" s="152">
        <v>23</v>
      </c>
      <c r="E293" s="151">
        <v>23</v>
      </c>
      <c r="F293" s="152">
        <v>0</v>
      </c>
      <c r="G293" s="152" t="s">
        <v>864</v>
      </c>
      <c r="H293" s="152"/>
      <c r="I293" s="152"/>
      <c r="J293" s="152">
        <v>0</v>
      </c>
      <c r="K293" s="152" t="s">
        <v>864</v>
      </c>
      <c r="L293" s="152"/>
      <c r="M293" s="161"/>
      <c r="N293" s="152" t="s">
        <v>2167</v>
      </c>
    </row>
    <row r="294" customHeight="1" spans="1:14">
      <c r="A294" s="149">
        <v>16</v>
      </c>
      <c r="B294" s="150" t="s">
        <v>2545</v>
      </c>
      <c r="C294" s="152"/>
      <c r="D294" s="152">
        <v>9.2</v>
      </c>
      <c r="E294" s="151">
        <v>9.2</v>
      </c>
      <c r="F294" s="152">
        <v>0</v>
      </c>
      <c r="G294" s="152" t="s">
        <v>864</v>
      </c>
      <c r="H294" s="152"/>
      <c r="I294" s="152"/>
      <c r="J294" s="152">
        <v>0</v>
      </c>
      <c r="K294" s="152" t="s">
        <v>864</v>
      </c>
      <c r="L294" s="152"/>
      <c r="M294" s="161"/>
      <c r="N294" s="152" t="s">
        <v>2167</v>
      </c>
    </row>
    <row r="295" customHeight="1" spans="1:14">
      <c r="A295" s="149">
        <v>17</v>
      </c>
      <c r="B295" s="150" t="s">
        <v>2546</v>
      </c>
      <c r="C295" s="152"/>
      <c r="D295" s="152">
        <v>6.4</v>
      </c>
      <c r="E295" s="151">
        <v>6.4</v>
      </c>
      <c r="F295" s="151">
        <v>0</v>
      </c>
      <c r="G295" s="151" t="s">
        <v>864</v>
      </c>
      <c r="H295" s="151"/>
      <c r="I295" s="151"/>
      <c r="J295" s="151">
        <v>0</v>
      </c>
      <c r="K295" s="151" t="s">
        <v>864</v>
      </c>
      <c r="L295" s="151"/>
      <c r="M295" s="154"/>
      <c r="N295" s="152" t="s">
        <v>2167</v>
      </c>
    </row>
    <row r="296" s="107" customFormat="1" customHeight="1" spans="1:39">
      <c r="A296" s="149">
        <v>18</v>
      </c>
      <c r="B296" s="152" t="s">
        <v>2547</v>
      </c>
      <c r="C296" s="152" t="s">
        <v>2548</v>
      </c>
      <c r="D296" s="152">
        <v>18</v>
      </c>
      <c r="E296" s="152">
        <v>18</v>
      </c>
      <c r="F296" s="151">
        <v>0</v>
      </c>
      <c r="G296" s="151" t="s">
        <v>864</v>
      </c>
      <c r="H296" s="148"/>
      <c r="I296" s="148"/>
      <c r="J296" s="151">
        <v>0</v>
      </c>
      <c r="K296" s="151" t="s">
        <v>864</v>
      </c>
      <c r="L296" s="148"/>
      <c r="M296" s="154"/>
      <c r="N296" s="152" t="s">
        <v>2167</v>
      </c>
      <c r="O296" s="104"/>
      <c r="P296" s="104"/>
      <c r="Q296" s="104"/>
      <c r="R296" s="104"/>
      <c r="S296" s="104"/>
      <c r="T296" s="104"/>
      <c r="U296" s="104"/>
      <c r="V296" s="104"/>
      <c r="W296" s="104"/>
      <c r="X296" s="104"/>
      <c r="Y296" s="104"/>
      <c r="Z296" s="104"/>
      <c r="AA296" s="104"/>
      <c r="AB296" s="104"/>
      <c r="AC296" s="104"/>
      <c r="AD296" s="104"/>
      <c r="AE296" s="104"/>
      <c r="AF296" s="104"/>
      <c r="AG296" s="104"/>
      <c r="AH296" s="106"/>
      <c r="AI296" s="106"/>
      <c r="AJ296" s="106"/>
      <c r="AK296" s="106"/>
      <c r="AL296" s="106"/>
      <c r="AM296" s="106"/>
    </row>
    <row r="297" s="107" customFormat="1" customHeight="1" spans="1:39">
      <c r="A297" s="149">
        <v>19</v>
      </c>
      <c r="B297" s="152" t="s">
        <v>2245</v>
      </c>
      <c r="C297" s="152" t="s">
        <v>2549</v>
      </c>
      <c r="D297" s="152">
        <v>100</v>
      </c>
      <c r="E297" s="152">
        <v>100</v>
      </c>
      <c r="F297" s="151">
        <v>0</v>
      </c>
      <c r="G297" s="151" t="s">
        <v>864</v>
      </c>
      <c r="H297" s="148"/>
      <c r="I297" s="148"/>
      <c r="J297" s="151">
        <v>0</v>
      </c>
      <c r="K297" s="151" t="s">
        <v>864</v>
      </c>
      <c r="L297" s="148"/>
      <c r="M297" s="154"/>
      <c r="N297" s="152" t="s">
        <v>2167</v>
      </c>
      <c r="O297" s="104"/>
      <c r="P297" s="104"/>
      <c r="Q297" s="104"/>
      <c r="R297" s="104"/>
      <c r="S297" s="104"/>
      <c r="T297" s="104"/>
      <c r="U297" s="104"/>
      <c r="V297" s="104"/>
      <c r="W297" s="104"/>
      <c r="X297" s="104"/>
      <c r="Y297" s="104"/>
      <c r="Z297" s="104"/>
      <c r="AA297" s="104"/>
      <c r="AB297" s="104"/>
      <c r="AC297" s="104"/>
      <c r="AD297" s="104"/>
      <c r="AE297" s="104"/>
      <c r="AF297" s="104"/>
      <c r="AG297" s="104"/>
      <c r="AH297" s="106"/>
      <c r="AI297" s="106"/>
      <c r="AJ297" s="106"/>
      <c r="AK297" s="106"/>
      <c r="AL297" s="106"/>
      <c r="AM297" s="106"/>
    </row>
    <row r="298" customHeight="1" spans="1:14">
      <c r="A298" s="146" t="s">
        <v>841</v>
      </c>
      <c r="B298" s="147" t="s">
        <v>2252</v>
      </c>
      <c r="C298" s="147"/>
      <c r="D298" s="148">
        <f t="shared" ref="D298:F298" si="188">D299</f>
        <v>152.05</v>
      </c>
      <c r="E298" s="148">
        <f t="shared" si="188"/>
        <v>152.05</v>
      </c>
      <c r="F298" s="148">
        <f t="shared" si="188"/>
        <v>0</v>
      </c>
      <c r="G298" s="148"/>
      <c r="H298" s="148">
        <f t="shared" ref="H298:L298" si="189">H299</f>
        <v>0</v>
      </c>
      <c r="I298" s="148"/>
      <c r="J298" s="148">
        <f t="shared" si="189"/>
        <v>0</v>
      </c>
      <c r="K298" s="148"/>
      <c r="L298" s="148">
        <f t="shared" si="189"/>
        <v>0</v>
      </c>
      <c r="M298" s="154"/>
      <c r="N298" s="147"/>
    </row>
    <row r="299" customHeight="1" spans="1:14">
      <c r="A299" s="146"/>
      <c r="B299" s="147" t="s">
        <v>19</v>
      </c>
      <c r="C299" s="147"/>
      <c r="D299" s="148">
        <f t="shared" ref="D299:F299" si="190">SUM(D300:D304)</f>
        <v>152.05</v>
      </c>
      <c r="E299" s="148">
        <f t="shared" si="190"/>
        <v>152.05</v>
      </c>
      <c r="F299" s="148">
        <f t="shared" si="190"/>
        <v>0</v>
      </c>
      <c r="G299" s="148"/>
      <c r="H299" s="148">
        <f t="shared" ref="H299:L299" si="191">SUM(H300:H304)</f>
        <v>0</v>
      </c>
      <c r="I299" s="148"/>
      <c r="J299" s="148">
        <f t="shared" si="191"/>
        <v>0</v>
      </c>
      <c r="K299" s="148"/>
      <c r="L299" s="148">
        <f t="shared" si="191"/>
        <v>0</v>
      </c>
      <c r="M299" s="154"/>
      <c r="N299" s="147"/>
    </row>
    <row r="300" customHeight="1" spans="1:14">
      <c r="A300" s="149">
        <v>1</v>
      </c>
      <c r="B300" s="150" t="s">
        <v>2550</v>
      </c>
      <c r="C300" s="152"/>
      <c r="D300" s="152">
        <v>100</v>
      </c>
      <c r="E300" s="152">
        <v>100</v>
      </c>
      <c r="F300" s="152">
        <v>0</v>
      </c>
      <c r="G300" s="152" t="s">
        <v>864</v>
      </c>
      <c r="H300" s="152"/>
      <c r="I300" s="152"/>
      <c r="J300" s="152">
        <v>0</v>
      </c>
      <c r="K300" s="152" t="s">
        <v>864</v>
      </c>
      <c r="L300" s="152"/>
      <c r="M300" s="154"/>
      <c r="N300" s="152" t="s">
        <v>2167</v>
      </c>
    </row>
    <row r="301" customHeight="1" spans="1:14">
      <c r="A301" s="149">
        <v>2</v>
      </c>
      <c r="B301" s="150" t="s">
        <v>2551</v>
      </c>
      <c r="C301" s="152"/>
      <c r="D301" s="152">
        <v>30</v>
      </c>
      <c r="E301" s="152">
        <v>30</v>
      </c>
      <c r="F301" s="152">
        <v>0</v>
      </c>
      <c r="G301" s="152" t="s">
        <v>864</v>
      </c>
      <c r="H301" s="152"/>
      <c r="I301" s="152"/>
      <c r="J301" s="152">
        <v>0</v>
      </c>
      <c r="K301" s="152" t="s">
        <v>864</v>
      </c>
      <c r="L301" s="152"/>
      <c r="M301" s="154"/>
      <c r="N301" s="152" t="s">
        <v>2167</v>
      </c>
    </row>
    <row r="302" customHeight="1" spans="1:14">
      <c r="A302" s="149">
        <v>3</v>
      </c>
      <c r="B302" s="150" t="s">
        <v>2552</v>
      </c>
      <c r="C302" s="152"/>
      <c r="D302" s="152">
        <v>20</v>
      </c>
      <c r="E302" s="152">
        <v>20</v>
      </c>
      <c r="F302" s="152">
        <v>0</v>
      </c>
      <c r="G302" s="152" t="s">
        <v>864</v>
      </c>
      <c r="H302" s="152"/>
      <c r="I302" s="152"/>
      <c r="J302" s="152">
        <v>0</v>
      </c>
      <c r="K302" s="152" t="s">
        <v>864</v>
      </c>
      <c r="L302" s="152"/>
      <c r="M302" s="154"/>
      <c r="N302" s="152" t="s">
        <v>2167</v>
      </c>
    </row>
    <row r="303" customHeight="1" spans="1:14">
      <c r="A303" s="149">
        <v>4</v>
      </c>
      <c r="B303" s="150" t="s">
        <v>2553</v>
      </c>
      <c r="C303" s="152" t="s">
        <v>2554</v>
      </c>
      <c r="D303" s="152">
        <v>0.05</v>
      </c>
      <c r="E303" s="152">
        <v>0.05</v>
      </c>
      <c r="F303" s="152">
        <v>0</v>
      </c>
      <c r="G303" s="152" t="s">
        <v>864</v>
      </c>
      <c r="H303" s="152"/>
      <c r="I303" s="152"/>
      <c r="J303" s="152">
        <v>0</v>
      </c>
      <c r="K303" s="152" t="s">
        <v>864</v>
      </c>
      <c r="L303" s="152"/>
      <c r="M303" s="154"/>
      <c r="N303" s="152" t="s">
        <v>2167</v>
      </c>
    </row>
    <row r="304" customHeight="1" spans="1:14">
      <c r="A304" s="149">
        <v>5</v>
      </c>
      <c r="B304" s="150" t="s">
        <v>2555</v>
      </c>
      <c r="C304" s="151" t="s">
        <v>2263</v>
      </c>
      <c r="D304" s="152">
        <v>2</v>
      </c>
      <c r="E304" s="152">
        <v>2</v>
      </c>
      <c r="F304" s="152">
        <v>0</v>
      </c>
      <c r="G304" s="152" t="s">
        <v>864</v>
      </c>
      <c r="H304" s="152"/>
      <c r="I304" s="152"/>
      <c r="J304" s="152">
        <v>0</v>
      </c>
      <c r="K304" s="152" t="s">
        <v>864</v>
      </c>
      <c r="L304" s="152"/>
      <c r="M304" s="154"/>
      <c r="N304" s="152" t="s">
        <v>2167</v>
      </c>
    </row>
    <row r="305" customHeight="1" spans="1:14">
      <c r="A305" s="146" t="s">
        <v>1763</v>
      </c>
      <c r="B305" s="147" t="s">
        <v>2258</v>
      </c>
      <c r="C305" s="147"/>
      <c r="D305" s="148">
        <f t="shared" ref="D305:F305" si="192">D306</f>
        <v>850</v>
      </c>
      <c r="E305" s="148">
        <f t="shared" si="192"/>
        <v>700</v>
      </c>
      <c r="F305" s="148">
        <f t="shared" si="192"/>
        <v>200</v>
      </c>
      <c r="G305" s="148"/>
      <c r="H305" s="148">
        <f t="shared" ref="H305:L305" si="193">H306</f>
        <v>30</v>
      </c>
      <c r="I305" s="148"/>
      <c r="J305" s="148">
        <f t="shared" si="193"/>
        <v>30</v>
      </c>
      <c r="K305" s="148"/>
      <c r="L305" s="148">
        <f t="shared" si="193"/>
        <v>140</v>
      </c>
      <c r="M305" s="154"/>
      <c r="N305" s="147"/>
    </row>
    <row r="306" customHeight="1" spans="1:14">
      <c r="A306" s="146"/>
      <c r="B306" s="147" t="s">
        <v>19</v>
      </c>
      <c r="C306" s="147"/>
      <c r="D306" s="148">
        <f t="shared" ref="D306:F306" si="194">SUM(D307:D308)</f>
        <v>850</v>
      </c>
      <c r="E306" s="148">
        <f t="shared" si="194"/>
        <v>700</v>
      </c>
      <c r="F306" s="148">
        <f t="shared" si="194"/>
        <v>200</v>
      </c>
      <c r="G306" s="148"/>
      <c r="H306" s="148">
        <f t="shared" ref="H306:L306" si="195">SUM(H307:H308)</f>
        <v>30</v>
      </c>
      <c r="I306" s="148"/>
      <c r="J306" s="148">
        <f t="shared" si="195"/>
        <v>30</v>
      </c>
      <c r="K306" s="148"/>
      <c r="L306" s="148">
        <f t="shared" si="195"/>
        <v>140</v>
      </c>
      <c r="M306" s="154"/>
      <c r="N306" s="147"/>
    </row>
    <row r="307" customHeight="1" spans="1:14">
      <c r="A307" s="149">
        <v>1</v>
      </c>
      <c r="B307" s="150" t="s">
        <v>2556</v>
      </c>
      <c r="C307" s="152"/>
      <c r="D307" s="152">
        <v>350</v>
      </c>
      <c r="E307" s="152">
        <v>200</v>
      </c>
      <c r="F307" s="152">
        <v>100</v>
      </c>
      <c r="G307" s="152"/>
      <c r="H307" s="152"/>
      <c r="I307" s="152"/>
      <c r="J307" s="152"/>
      <c r="K307" s="152"/>
      <c r="L307" s="152">
        <v>100</v>
      </c>
      <c r="M307" s="161"/>
      <c r="N307" s="147"/>
    </row>
    <row r="308" customHeight="1" spans="1:14">
      <c r="A308" s="149">
        <v>2</v>
      </c>
      <c r="B308" s="150" t="s">
        <v>2557</v>
      </c>
      <c r="C308" s="152" t="s">
        <v>2558</v>
      </c>
      <c r="D308" s="152">
        <v>500</v>
      </c>
      <c r="E308" s="152">
        <v>500</v>
      </c>
      <c r="F308" s="152">
        <v>100</v>
      </c>
      <c r="G308" s="152"/>
      <c r="H308" s="152">
        <v>30</v>
      </c>
      <c r="I308" s="152"/>
      <c r="J308" s="152">
        <v>30</v>
      </c>
      <c r="K308" s="152"/>
      <c r="L308" s="152">
        <v>40</v>
      </c>
      <c r="M308" s="161"/>
      <c r="N308" s="152" t="s">
        <v>2167</v>
      </c>
    </row>
    <row r="309" customHeight="1" spans="1:14">
      <c r="A309" s="146" t="s">
        <v>985</v>
      </c>
      <c r="B309" s="147" t="s">
        <v>2261</v>
      </c>
      <c r="C309" s="147"/>
      <c r="D309" s="148">
        <f t="shared" ref="D309:F309" si="196">D310</f>
        <v>83.32</v>
      </c>
      <c r="E309" s="148">
        <f t="shared" si="196"/>
        <v>83.32</v>
      </c>
      <c r="F309" s="148">
        <f t="shared" si="196"/>
        <v>9</v>
      </c>
      <c r="G309" s="148"/>
      <c r="H309" s="148">
        <f t="shared" ref="H309:L309" si="197">H310</f>
        <v>3</v>
      </c>
      <c r="I309" s="148"/>
      <c r="J309" s="148">
        <f t="shared" si="197"/>
        <v>3</v>
      </c>
      <c r="K309" s="148"/>
      <c r="L309" s="148">
        <f t="shared" si="197"/>
        <v>3</v>
      </c>
      <c r="M309" s="154"/>
      <c r="N309" s="147"/>
    </row>
    <row r="310" customHeight="1" spans="1:14">
      <c r="A310" s="146"/>
      <c r="B310" s="147" t="s">
        <v>19</v>
      </c>
      <c r="C310" s="147"/>
      <c r="D310" s="148">
        <f t="shared" ref="D310:F310" si="198">SUM(D311:D319)</f>
        <v>83.32</v>
      </c>
      <c r="E310" s="148">
        <f t="shared" si="198"/>
        <v>83.32</v>
      </c>
      <c r="F310" s="148">
        <f t="shared" si="198"/>
        <v>9</v>
      </c>
      <c r="G310" s="148"/>
      <c r="H310" s="148">
        <f t="shared" ref="H310:L310" si="199">SUM(H311:H319)</f>
        <v>3</v>
      </c>
      <c r="I310" s="148"/>
      <c r="J310" s="148">
        <f t="shared" si="199"/>
        <v>3</v>
      </c>
      <c r="K310" s="148"/>
      <c r="L310" s="148">
        <f t="shared" si="199"/>
        <v>3</v>
      </c>
      <c r="M310" s="154"/>
      <c r="N310" s="147"/>
    </row>
    <row r="311" customHeight="1" spans="1:14">
      <c r="A311" s="149">
        <v>1</v>
      </c>
      <c r="B311" s="150" t="s">
        <v>2559</v>
      </c>
      <c r="C311" s="152"/>
      <c r="D311" s="152">
        <v>36</v>
      </c>
      <c r="E311" s="152">
        <v>36</v>
      </c>
      <c r="F311" s="152">
        <v>9</v>
      </c>
      <c r="G311" s="152"/>
      <c r="H311" s="152">
        <v>3</v>
      </c>
      <c r="I311" s="152"/>
      <c r="J311" s="152">
        <v>3</v>
      </c>
      <c r="K311" s="152"/>
      <c r="L311" s="152">
        <v>3</v>
      </c>
      <c r="M311" s="154"/>
      <c r="N311" s="152" t="s">
        <v>2167</v>
      </c>
    </row>
    <row r="312" customHeight="1" spans="1:14">
      <c r="A312" s="149">
        <v>2</v>
      </c>
      <c r="B312" s="150" t="s">
        <v>2560</v>
      </c>
      <c r="C312" s="152" t="s">
        <v>2561</v>
      </c>
      <c r="D312" s="152">
        <v>7.9</v>
      </c>
      <c r="E312" s="152">
        <v>7.9</v>
      </c>
      <c r="F312" s="152">
        <v>0</v>
      </c>
      <c r="G312" s="152" t="s">
        <v>864</v>
      </c>
      <c r="H312" s="152"/>
      <c r="I312" s="152"/>
      <c r="J312" s="152"/>
      <c r="K312" s="152"/>
      <c r="L312" s="152"/>
      <c r="M312" s="161" t="s">
        <v>864</v>
      </c>
      <c r="N312" s="152" t="s">
        <v>2167</v>
      </c>
    </row>
    <row r="313" customHeight="1" spans="1:14">
      <c r="A313" s="149">
        <v>3</v>
      </c>
      <c r="B313" s="150" t="s">
        <v>2562</v>
      </c>
      <c r="C313" s="152" t="s">
        <v>2563</v>
      </c>
      <c r="D313" s="152">
        <v>8.4</v>
      </c>
      <c r="E313" s="152">
        <v>8.4</v>
      </c>
      <c r="F313" s="152">
        <v>0</v>
      </c>
      <c r="G313" s="152" t="s">
        <v>864</v>
      </c>
      <c r="H313" s="152"/>
      <c r="I313" s="152" t="s">
        <v>864</v>
      </c>
      <c r="J313" s="152"/>
      <c r="K313" s="152"/>
      <c r="L313" s="152"/>
      <c r="M313" s="161"/>
      <c r="N313" s="152" t="s">
        <v>2167</v>
      </c>
    </row>
    <row r="314" customHeight="1" spans="1:14">
      <c r="A314" s="149">
        <v>4</v>
      </c>
      <c r="B314" s="150" t="s">
        <v>2564</v>
      </c>
      <c r="C314" s="152" t="s">
        <v>2538</v>
      </c>
      <c r="D314" s="152">
        <v>1.9</v>
      </c>
      <c r="E314" s="152">
        <v>1.9</v>
      </c>
      <c r="F314" s="152">
        <v>0</v>
      </c>
      <c r="G314" s="152" t="s">
        <v>864</v>
      </c>
      <c r="H314" s="152"/>
      <c r="I314" s="152" t="s">
        <v>864</v>
      </c>
      <c r="J314" s="152"/>
      <c r="K314" s="152"/>
      <c r="L314" s="152"/>
      <c r="M314" s="161"/>
      <c r="N314" s="152" t="s">
        <v>2167</v>
      </c>
    </row>
    <row r="315" customHeight="1" spans="1:14">
      <c r="A315" s="149">
        <v>5</v>
      </c>
      <c r="B315" s="150" t="s">
        <v>2565</v>
      </c>
      <c r="C315" s="152" t="s">
        <v>2538</v>
      </c>
      <c r="D315" s="152">
        <v>1.2</v>
      </c>
      <c r="E315" s="152">
        <v>1.2</v>
      </c>
      <c r="F315" s="152">
        <v>0</v>
      </c>
      <c r="G315" s="152" t="s">
        <v>864</v>
      </c>
      <c r="H315" s="152"/>
      <c r="I315" s="152" t="s">
        <v>864</v>
      </c>
      <c r="J315" s="152"/>
      <c r="K315" s="152"/>
      <c r="L315" s="152"/>
      <c r="M315" s="161"/>
      <c r="N315" s="152" t="s">
        <v>2167</v>
      </c>
    </row>
    <row r="316" customHeight="1" spans="1:14">
      <c r="A316" s="149">
        <v>6</v>
      </c>
      <c r="B316" s="150" t="s">
        <v>2566</v>
      </c>
      <c r="C316" s="152" t="s">
        <v>2567</v>
      </c>
      <c r="D316" s="152">
        <v>4.02</v>
      </c>
      <c r="E316" s="152">
        <v>4.02</v>
      </c>
      <c r="F316" s="152">
        <v>0</v>
      </c>
      <c r="G316" s="152" t="s">
        <v>864</v>
      </c>
      <c r="H316" s="152"/>
      <c r="I316" s="152" t="s">
        <v>864</v>
      </c>
      <c r="J316" s="152"/>
      <c r="K316" s="152"/>
      <c r="L316" s="152"/>
      <c r="M316" s="161"/>
      <c r="N316" s="152" t="s">
        <v>2167</v>
      </c>
    </row>
    <row r="317" customHeight="1" spans="1:14">
      <c r="A317" s="149">
        <v>7</v>
      </c>
      <c r="B317" s="150" t="s">
        <v>2568</v>
      </c>
      <c r="C317" s="152" t="s">
        <v>2548</v>
      </c>
      <c r="D317" s="152">
        <v>17.1</v>
      </c>
      <c r="E317" s="152">
        <v>17.1</v>
      </c>
      <c r="F317" s="152">
        <v>0</v>
      </c>
      <c r="G317" s="152" t="s">
        <v>864</v>
      </c>
      <c r="H317" s="152"/>
      <c r="I317" s="152" t="s">
        <v>864</v>
      </c>
      <c r="J317" s="152"/>
      <c r="K317" s="152"/>
      <c r="L317" s="152"/>
      <c r="M317" s="161"/>
      <c r="N317" s="152" t="s">
        <v>2167</v>
      </c>
    </row>
    <row r="318" customHeight="1" spans="1:14">
      <c r="A318" s="149">
        <v>8</v>
      </c>
      <c r="B318" s="150" t="s">
        <v>2569</v>
      </c>
      <c r="C318" s="152" t="s">
        <v>2570</v>
      </c>
      <c r="D318" s="152">
        <v>1.6</v>
      </c>
      <c r="E318" s="152">
        <v>1.6</v>
      </c>
      <c r="F318" s="152">
        <v>0</v>
      </c>
      <c r="G318" s="152" t="s">
        <v>864</v>
      </c>
      <c r="H318" s="152"/>
      <c r="I318" s="152" t="s">
        <v>864</v>
      </c>
      <c r="J318" s="152"/>
      <c r="K318" s="152"/>
      <c r="L318" s="152"/>
      <c r="M318" s="161"/>
      <c r="N318" s="152" t="s">
        <v>2167</v>
      </c>
    </row>
    <row r="319" customHeight="1" spans="1:14">
      <c r="A319" s="149">
        <v>9</v>
      </c>
      <c r="B319" s="150" t="s">
        <v>2571</v>
      </c>
      <c r="C319" s="151" t="s">
        <v>2572</v>
      </c>
      <c r="D319" s="152">
        <v>5.2</v>
      </c>
      <c r="E319" s="152">
        <v>5.2</v>
      </c>
      <c r="F319" s="152">
        <v>0</v>
      </c>
      <c r="G319" s="152" t="s">
        <v>864</v>
      </c>
      <c r="H319" s="152"/>
      <c r="I319" s="152" t="s">
        <v>864</v>
      </c>
      <c r="J319" s="152"/>
      <c r="K319" s="152"/>
      <c r="L319" s="152"/>
      <c r="M319" s="161"/>
      <c r="N319" s="152" t="s">
        <v>2167</v>
      </c>
    </row>
    <row r="320" customHeight="1" spans="1:14">
      <c r="A320" s="146" t="s">
        <v>999</v>
      </c>
      <c r="B320" s="147" t="s">
        <v>2281</v>
      </c>
      <c r="C320" s="147"/>
      <c r="D320" s="148">
        <f t="shared" ref="D320:F320" si="200">D321</f>
        <v>980</v>
      </c>
      <c r="E320" s="148">
        <f t="shared" si="200"/>
        <v>700</v>
      </c>
      <c r="F320" s="148">
        <f t="shared" si="200"/>
        <v>0</v>
      </c>
      <c r="G320" s="148"/>
      <c r="H320" s="148">
        <f t="shared" ref="H320:L320" si="201">H321</f>
        <v>0</v>
      </c>
      <c r="I320" s="148"/>
      <c r="J320" s="148">
        <f t="shared" si="201"/>
        <v>0</v>
      </c>
      <c r="K320" s="148"/>
      <c r="L320" s="148">
        <f t="shared" si="201"/>
        <v>0</v>
      </c>
      <c r="M320" s="154"/>
      <c r="N320" s="147"/>
    </row>
    <row r="321" customHeight="1" spans="1:14">
      <c r="A321" s="146"/>
      <c r="B321" s="147" t="s">
        <v>2134</v>
      </c>
      <c r="C321" s="147"/>
      <c r="D321" s="148">
        <f t="shared" ref="D321:F321" si="202">SUM(D322:D323)</f>
        <v>980</v>
      </c>
      <c r="E321" s="148">
        <f t="shared" si="202"/>
        <v>700</v>
      </c>
      <c r="F321" s="148">
        <f t="shared" si="202"/>
        <v>0</v>
      </c>
      <c r="G321" s="148"/>
      <c r="H321" s="148">
        <f t="shared" ref="H321:L321" si="203">SUM(H322:H323)</f>
        <v>0</v>
      </c>
      <c r="I321" s="148"/>
      <c r="J321" s="148">
        <f t="shared" si="203"/>
        <v>0</v>
      </c>
      <c r="K321" s="148"/>
      <c r="L321" s="148">
        <f t="shared" si="203"/>
        <v>0</v>
      </c>
      <c r="M321" s="154"/>
      <c r="N321" s="147"/>
    </row>
    <row r="322" customHeight="1" spans="1:14">
      <c r="A322" s="149">
        <v>1</v>
      </c>
      <c r="B322" s="163" t="s">
        <v>2573</v>
      </c>
      <c r="C322" s="152"/>
      <c r="D322" s="152">
        <v>580</v>
      </c>
      <c r="E322" s="152">
        <v>400</v>
      </c>
      <c r="F322" s="152">
        <v>0</v>
      </c>
      <c r="G322" s="147"/>
      <c r="H322" s="147"/>
      <c r="I322" s="147"/>
      <c r="J322" s="147"/>
      <c r="K322" s="147"/>
      <c r="L322" s="147"/>
      <c r="M322" s="154"/>
      <c r="N322" s="162" t="s">
        <v>2574</v>
      </c>
    </row>
    <row r="323" customHeight="1" spans="1:14">
      <c r="A323" s="149">
        <v>2</v>
      </c>
      <c r="B323" s="163" t="s">
        <v>2575</v>
      </c>
      <c r="C323" s="152"/>
      <c r="D323" s="152">
        <v>400</v>
      </c>
      <c r="E323" s="152">
        <v>300</v>
      </c>
      <c r="F323" s="152">
        <v>0</v>
      </c>
      <c r="G323" s="147"/>
      <c r="H323" s="147"/>
      <c r="I323" s="147"/>
      <c r="J323" s="147"/>
      <c r="K323" s="147"/>
      <c r="L323" s="147"/>
      <c r="M323" s="154"/>
      <c r="N323" s="162" t="s">
        <v>2576</v>
      </c>
    </row>
    <row r="324" customHeight="1" spans="1:14">
      <c r="A324" s="146" t="s">
        <v>1005</v>
      </c>
      <c r="B324" s="147" t="s">
        <v>2303</v>
      </c>
      <c r="C324" s="147"/>
      <c r="D324" s="148">
        <f t="shared" ref="D324:F324" si="204">D325</f>
        <v>13871</v>
      </c>
      <c r="E324" s="148">
        <f t="shared" si="204"/>
        <v>4930</v>
      </c>
      <c r="F324" s="148">
        <f t="shared" si="204"/>
        <v>830</v>
      </c>
      <c r="G324" s="148"/>
      <c r="H324" s="148">
        <f t="shared" ref="H324:L324" si="205">H325</f>
        <v>100</v>
      </c>
      <c r="I324" s="148"/>
      <c r="J324" s="148">
        <f t="shared" si="205"/>
        <v>300</v>
      </c>
      <c r="K324" s="148"/>
      <c r="L324" s="148">
        <f t="shared" si="205"/>
        <v>430</v>
      </c>
      <c r="M324" s="154"/>
      <c r="N324" s="147"/>
    </row>
    <row r="325" customHeight="1" spans="1:14">
      <c r="A325" s="146"/>
      <c r="B325" s="147" t="s">
        <v>19</v>
      </c>
      <c r="C325" s="147"/>
      <c r="D325" s="148">
        <f t="shared" ref="D325:F325" si="206">SUM(D326:D341)</f>
        <v>13871</v>
      </c>
      <c r="E325" s="148">
        <f t="shared" si="206"/>
        <v>4930</v>
      </c>
      <c r="F325" s="148">
        <f t="shared" si="206"/>
        <v>830</v>
      </c>
      <c r="G325" s="148"/>
      <c r="H325" s="148">
        <f t="shared" ref="H325:L325" si="207">SUM(H326:H341)</f>
        <v>100</v>
      </c>
      <c r="I325" s="148"/>
      <c r="J325" s="148">
        <f t="shared" si="207"/>
        <v>300</v>
      </c>
      <c r="K325" s="148"/>
      <c r="L325" s="148">
        <f t="shared" si="207"/>
        <v>430</v>
      </c>
      <c r="M325" s="154"/>
      <c r="N325" s="147"/>
    </row>
    <row r="326" customHeight="1" spans="1:14">
      <c r="A326" s="149">
        <v>1</v>
      </c>
      <c r="B326" s="150" t="s">
        <v>2577</v>
      </c>
      <c r="C326" s="152" t="s">
        <v>2578</v>
      </c>
      <c r="D326" s="152">
        <v>600</v>
      </c>
      <c r="E326" s="152">
        <v>0</v>
      </c>
      <c r="F326" s="152">
        <v>0</v>
      </c>
      <c r="G326" s="147"/>
      <c r="H326" s="147"/>
      <c r="I326" s="147"/>
      <c r="J326" s="147"/>
      <c r="K326" s="147"/>
      <c r="L326" s="147"/>
      <c r="M326" s="154"/>
      <c r="N326" s="152" t="s">
        <v>2167</v>
      </c>
    </row>
    <row r="327" customHeight="1" spans="1:14">
      <c r="A327" s="149">
        <v>2</v>
      </c>
      <c r="B327" s="150" t="s">
        <v>2579</v>
      </c>
      <c r="C327" s="152" t="s">
        <v>2578</v>
      </c>
      <c r="D327" s="152">
        <v>400</v>
      </c>
      <c r="E327" s="152">
        <v>0</v>
      </c>
      <c r="F327" s="152">
        <v>0</v>
      </c>
      <c r="G327" s="147"/>
      <c r="H327" s="147"/>
      <c r="I327" s="147"/>
      <c r="J327" s="147"/>
      <c r="K327" s="147"/>
      <c r="L327" s="147"/>
      <c r="M327" s="154"/>
      <c r="N327" s="152" t="s">
        <v>2167</v>
      </c>
    </row>
    <row r="328" customHeight="1" spans="1:14">
      <c r="A328" s="149">
        <v>3</v>
      </c>
      <c r="B328" s="150" t="s">
        <v>2580</v>
      </c>
      <c r="C328" s="152" t="s">
        <v>2578</v>
      </c>
      <c r="D328" s="152">
        <v>2000</v>
      </c>
      <c r="E328" s="152">
        <v>0</v>
      </c>
      <c r="F328" s="152">
        <v>0</v>
      </c>
      <c r="G328" s="147"/>
      <c r="H328" s="147"/>
      <c r="I328" s="147"/>
      <c r="J328" s="147"/>
      <c r="K328" s="147"/>
      <c r="L328" s="147"/>
      <c r="M328" s="154"/>
      <c r="N328" s="152" t="s">
        <v>2167</v>
      </c>
    </row>
    <row r="329" customHeight="1" spans="1:14">
      <c r="A329" s="149">
        <v>4</v>
      </c>
      <c r="B329" s="150" t="s">
        <v>2581</v>
      </c>
      <c r="C329" s="152" t="s">
        <v>2582</v>
      </c>
      <c r="D329" s="152">
        <v>600</v>
      </c>
      <c r="E329" s="152">
        <v>300</v>
      </c>
      <c r="F329" s="152">
        <v>0</v>
      </c>
      <c r="G329" s="147"/>
      <c r="H329" s="147"/>
      <c r="I329" s="147"/>
      <c r="J329" s="147"/>
      <c r="K329" s="147"/>
      <c r="L329" s="147"/>
      <c r="M329" s="154"/>
      <c r="N329" s="152" t="s">
        <v>2167</v>
      </c>
    </row>
    <row r="330" customHeight="1" spans="1:14">
      <c r="A330" s="149">
        <v>5</v>
      </c>
      <c r="B330" s="150" t="s">
        <v>2583</v>
      </c>
      <c r="C330" s="152" t="s">
        <v>2582</v>
      </c>
      <c r="D330" s="152">
        <v>300</v>
      </c>
      <c r="E330" s="152">
        <v>150</v>
      </c>
      <c r="F330" s="152">
        <v>0</v>
      </c>
      <c r="G330" s="147"/>
      <c r="H330" s="147"/>
      <c r="I330" s="147"/>
      <c r="J330" s="147"/>
      <c r="K330" s="147"/>
      <c r="L330" s="147"/>
      <c r="M330" s="154"/>
      <c r="N330" s="152" t="s">
        <v>2167</v>
      </c>
    </row>
    <row r="331" customHeight="1" spans="1:14">
      <c r="A331" s="149">
        <v>6</v>
      </c>
      <c r="B331" s="152" t="s">
        <v>2584</v>
      </c>
      <c r="C331" s="152" t="s">
        <v>2585</v>
      </c>
      <c r="D331" s="152">
        <v>800</v>
      </c>
      <c r="E331" s="152">
        <v>0</v>
      </c>
      <c r="F331" s="152">
        <v>0</v>
      </c>
      <c r="G331" s="147"/>
      <c r="H331" s="147"/>
      <c r="I331" s="147"/>
      <c r="J331" s="147"/>
      <c r="K331" s="147"/>
      <c r="L331" s="147"/>
      <c r="M331" s="154"/>
      <c r="N331" s="162" t="s">
        <v>2586</v>
      </c>
    </row>
    <row r="332" customHeight="1" spans="1:14">
      <c r="A332" s="149">
        <v>7</v>
      </c>
      <c r="B332" s="152" t="s">
        <v>2587</v>
      </c>
      <c r="C332" s="152" t="s">
        <v>2585</v>
      </c>
      <c r="D332" s="152">
        <v>1200</v>
      </c>
      <c r="E332" s="152">
        <v>0</v>
      </c>
      <c r="F332" s="152">
        <v>0</v>
      </c>
      <c r="G332" s="147"/>
      <c r="H332" s="147"/>
      <c r="I332" s="147"/>
      <c r="J332" s="147"/>
      <c r="K332" s="147"/>
      <c r="L332" s="147"/>
      <c r="M332" s="154"/>
      <c r="N332" s="162" t="s">
        <v>2588</v>
      </c>
    </row>
    <row r="333" customHeight="1" spans="1:14">
      <c r="A333" s="149">
        <v>8</v>
      </c>
      <c r="B333" s="152" t="s">
        <v>2589</v>
      </c>
      <c r="C333" s="152" t="s">
        <v>2585</v>
      </c>
      <c r="D333" s="152">
        <v>200</v>
      </c>
      <c r="E333" s="152">
        <v>0</v>
      </c>
      <c r="F333" s="152">
        <v>0</v>
      </c>
      <c r="G333" s="147"/>
      <c r="H333" s="147"/>
      <c r="I333" s="147"/>
      <c r="J333" s="147"/>
      <c r="K333" s="147"/>
      <c r="L333" s="147"/>
      <c r="M333" s="154"/>
      <c r="N333" s="162" t="s">
        <v>2590</v>
      </c>
    </row>
    <row r="334" customHeight="1" spans="1:14">
      <c r="A334" s="149">
        <v>9</v>
      </c>
      <c r="B334" s="150" t="s">
        <v>2591</v>
      </c>
      <c r="C334" s="152"/>
      <c r="D334" s="152">
        <v>1850</v>
      </c>
      <c r="E334" s="152">
        <v>1850</v>
      </c>
      <c r="F334" s="152">
        <v>0</v>
      </c>
      <c r="G334" s="147"/>
      <c r="H334" s="147"/>
      <c r="I334" s="147"/>
      <c r="J334" s="147"/>
      <c r="K334" s="147"/>
      <c r="L334" s="147"/>
      <c r="M334" s="154"/>
      <c r="N334" s="152" t="s">
        <v>2167</v>
      </c>
    </row>
    <row r="335" customHeight="1" spans="1:14">
      <c r="A335" s="149">
        <v>10</v>
      </c>
      <c r="B335" s="150" t="s">
        <v>2592</v>
      </c>
      <c r="C335" s="152" t="s">
        <v>2593</v>
      </c>
      <c r="D335" s="151">
        <v>1000</v>
      </c>
      <c r="E335" s="152">
        <v>400</v>
      </c>
      <c r="F335" s="151">
        <v>0</v>
      </c>
      <c r="G335" s="147"/>
      <c r="H335" s="147"/>
      <c r="I335" s="147"/>
      <c r="J335" s="147"/>
      <c r="K335" s="147"/>
      <c r="L335" s="147"/>
      <c r="M335" s="154"/>
      <c r="N335" s="152" t="s">
        <v>2167</v>
      </c>
    </row>
    <row r="336" customHeight="1" spans="1:14">
      <c r="A336" s="149">
        <v>11</v>
      </c>
      <c r="B336" s="150" t="s">
        <v>2594</v>
      </c>
      <c r="C336" s="152" t="s">
        <v>2595</v>
      </c>
      <c r="D336" s="152">
        <v>2000</v>
      </c>
      <c r="E336" s="152">
        <v>0</v>
      </c>
      <c r="F336" s="152">
        <v>0</v>
      </c>
      <c r="G336" s="147"/>
      <c r="H336" s="147"/>
      <c r="I336" s="147"/>
      <c r="J336" s="147"/>
      <c r="K336" s="147"/>
      <c r="L336" s="147"/>
      <c r="M336" s="154"/>
      <c r="N336" s="152" t="s">
        <v>2167</v>
      </c>
    </row>
    <row r="337" customHeight="1" spans="1:14">
      <c r="A337" s="149">
        <v>12</v>
      </c>
      <c r="B337" s="150" t="s">
        <v>2596</v>
      </c>
      <c r="C337" s="152" t="s">
        <v>2597</v>
      </c>
      <c r="D337" s="152">
        <v>848</v>
      </c>
      <c r="E337" s="152">
        <v>750</v>
      </c>
      <c r="F337" s="152">
        <v>750</v>
      </c>
      <c r="G337" s="152"/>
      <c r="H337" s="152">
        <v>100</v>
      </c>
      <c r="I337" s="152"/>
      <c r="J337" s="152">
        <v>300</v>
      </c>
      <c r="K337" s="152"/>
      <c r="L337" s="152">
        <v>350</v>
      </c>
      <c r="M337" s="161"/>
      <c r="N337" s="162" t="s">
        <v>2598</v>
      </c>
    </row>
    <row r="338" customHeight="1" spans="1:14">
      <c r="A338" s="149">
        <v>13</v>
      </c>
      <c r="B338" s="150" t="s">
        <v>2599</v>
      </c>
      <c r="C338" s="152" t="s">
        <v>2600</v>
      </c>
      <c r="D338" s="152">
        <v>1205</v>
      </c>
      <c r="E338" s="152">
        <v>1000</v>
      </c>
      <c r="F338" s="152">
        <v>0</v>
      </c>
      <c r="G338" s="147"/>
      <c r="H338" s="147"/>
      <c r="I338" s="147"/>
      <c r="J338" s="147"/>
      <c r="K338" s="147"/>
      <c r="L338" s="147"/>
      <c r="M338" s="154"/>
      <c r="N338" s="162" t="s">
        <v>2598</v>
      </c>
    </row>
    <row r="339" customHeight="1" spans="1:14">
      <c r="A339" s="149">
        <v>14</v>
      </c>
      <c r="B339" s="150" t="s">
        <v>2601</v>
      </c>
      <c r="C339" s="152" t="s">
        <v>2602</v>
      </c>
      <c r="D339" s="152">
        <v>600</v>
      </c>
      <c r="E339" s="152">
        <v>400</v>
      </c>
      <c r="F339" s="152">
        <v>0</v>
      </c>
      <c r="G339" s="147"/>
      <c r="H339" s="147"/>
      <c r="I339" s="147"/>
      <c r="J339" s="147"/>
      <c r="K339" s="147"/>
      <c r="L339" s="147"/>
      <c r="M339" s="164" t="s">
        <v>943</v>
      </c>
      <c r="N339" s="162" t="s">
        <v>2598</v>
      </c>
    </row>
    <row r="340" customHeight="1" spans="1:14">
      <c r="A340" s="149">
        <v>15</v>
      </c>
      <c r="B340" s="150" t="s">
        <v>2603</v>
      </c>
      <c r="C340" s="147"/>
      <c r="D340" s="151">
        <v>98</v>
      </c>
      <c r="E340" s="152">
        <v>80</v>
      </c>
      <c r="F340" s="152">
        <v>80</v>
      </c>
      <c r="G340" s="148"/>
      <c r="H340" s="148"/>
      <c r="I340" s="148"/>
      <c r="J340" s="148"/>
      <c r="K340" s="148"/>
      <c r="L340" s="51">
        <v>80</v>
      </c>
      <c r="M340" s="165"/>
      <c r="N340" s="48" t="s">
        <v>2604</v>
      </c>
    </row>
    <row r="341" customHeight="1" spans="1:14">
      <c r="A341" s="149">
        <v>16</v>
      </c>
      <c r="B341" s="150" t="s">
        <v>2605</v>
      </c>
      <c r="C341" s="152"/>
      <c r="D341" s="152">
        <v>170</v>
      </c>
      <c r="E341" s="152">
        <v>0</v>
      </c>
      <c r="F341" s="152">
        <v>0</v>
      </c>
      <c r="G341" s="147"/>
      <c r="H341" s="147"/>
      <c r="I341" s="147"/>
      <c r="J341" s="147"/>
      <c r="K341" s="147"/>
      <c r="L341" s="147"/>
      <c r="M341" s="154"/>
      <c r="N341" s="162" t="s">
        <v>2606</v>
      </c>
    </row>
    <row r="342" customHeight="1" spans="1:14">
      <c r="A342" s="146" t="s">
        <v>2357</v>
      </c>
      <c r="B342" s="147" t="s">
        <v>2358</v>
      </c>
      <c r="C342" s="147"/>
      <c r="D342" s="148">
        <f t="shared" ref="D342:F342" si="208">D343</f>
        <v>600</v>
      </c>
      <c r="E342" s="148">
        <f t="shared" si="208"/>
        <v>600</v>
      </c>
      <c r="F342" s="148">
        <f t="shared" si="208"/>
        <v>150</v>
      </c>
      <c r="G342" s="148"/>
      <c r="H342" s="148">
        <f t="shared" ref="H342:L342" si="209">H343</f>
        <v>50</v>
      </c>
      <c r="I342" s="148"/>
      <c r="J342" s="148">
        <f t="shared" si="209"/>
        <v>50</v>
      </c>
      <c r="K342" s="148"/>
      <c r="L342" s="148">
        <f t="shared" si="209"/>
        <v>50</v>
      </c>
      <c r="M342" s="154"/>
      <c r="N342" s="147"/>
    </row>
    <row r="343" customHeight="1" spans="1:14">
      <c r="A343" s="146"/>
      <c r="B343" s="147" t="s">
        <v>19</v>
      </c>
      <c r="C343" s="147"/>
      <c r="D343" s="148">
        <f t="shared" ref="D343:F343" si="210">SUM(D344)</f>
        <v>600</v>
      </c>
      <c r="E343" s="148">
        <f t="shared" si="210"/>
        <v>600</v>
      </c>
      <c r="F343" s="148">
        <f t="shared" si="210"/>
        <v>150</v>
      </c>
      <c r="G343" s="148"/>
      <c r="H343" s="148">
        <f t="shared" ref="H343:L343" si="211">SUM(H344)</f>
        <v>50</v>
      </c>
      <c r="I343" s="148"/>
      <c r="J343" s="148">
        <f t="shared" si="211"/>
        <v>50</v>
      </c>
      <c r="K343" s="148"/>
      <c r="L343" s="148">
        <f t="shared" si="211"/>
        <v>50</v>
      </c>
      <c r="M343" s="154"/>
      <c r="N343" s="147"/>
    </row>
    <row r="344" customHeight="1" spans="1:14">
      <c r="A344" s="149">
        <v>1</v>
      </c>
      <c r="B344" s="150" t="s">
        <v>2607</v>
      </c>
      <c r="C344" s="152"/>
      <c r="D344" s="152">
        <v>600</v>
      </c>
      <c r="E344" s="152">
        <v>600</v>
      </c>
      <c r="F344" s="152">
        <v>150</v>
      </c>
      <c r="G344" s="152"/>
      <c r="H344" s="152">
        <v>50</v>
      </c>
      <c r="I344" s="152"/>
      <c r="J344" s="152">
        <v>50</v>
      </c>
      <c r="K344" s="152"/>
      <c r="L344" s="152">
        <v>50</v>
      </c>
      <c r="M344" s="161"/>
      <c r="N344" s="152" t="s">
        <v>2167</v>
      </c>
    </row>
    <row r="345" customHeight="1" spans="1:14">
      <c r="A345" s="146" t="s">
        <v>2366</v>
      </c>
      <c r="B345" s="147" t="s">
        <v>2367</v>
      </c>
      <c r="C345" s="147"/>
      <c r="D345" s="148">
        <f t="shared" ref="D345:F345" si="212">D346</f>
        <v>189.63</v>
      </c>
      <c r="E345" s="148">
        <f t="shared" si="212"/>
        <v>189.63</v>
      </c>
      <c r="F345" s="148">
        <f t="shared" si="212"/>
        <v>187.23</v>
      </c>
      <c r="G345" s="148"/>
      <c r="H345" s="148">
        <f t="shared" ref="H345:L345" si="213">H346</f>
        <v>0</v>
      </c>
      <c r="I345" s="148"/>
      <c r="J345" s="148">
        <f t="shared" si="213"/>
        <v>0</v>
      </c>
      <c r="K345" s="148"/>
      <c r="L345" s="148">
        <f t="shared" si="213"/>
        <v>187.23</v>
      </c>
      <c r="M345" s="154"/>
      <c r="N345" s="147"/>
    </row>
    <row r="346" customHeight="1" spans="1:14">
      <c r="A346" s="146"/>
      <c r="B346" s="147" t="s">
        <v>19</v>
      </c>
      <c r="C346" s="147"/>
      <c r="D346" s="148">
        <f t="shared" ref="D346:F346" si="214">SUM(D347:D360)</f>
        <v>189.63</v>
      </c>
      <c r="E346" s="148">
        <f t="shared" si="214"/>
        <v>189.63</v>
      </c>
      <c r="F346" s="148">
        <f t="shared" si="214"/>
        <v>187.23</v>
      </c>
      <c r="G346" s="148"/>
      <c r="H346" s="148">
        <f t="shared" ref="H346:L346" si="215">SUM(H347:H360)</f>
        <v>0</v>
      </c>
      <c r="I346" s="148"/>
      <c r="J346" s="148">
        <f t="shared" si="215"/>
        <v>0</v>
      </c>
      <c r="K346" s="148"/>
      <c r="L346" s="148">
        <f t="shared" si="215"/>
        <v>187.23</v>
      </c>
      <c r="M346" s="154"/>
      <c r="N346" s="147"/>
    </row>
    <row r="347" customHeight="1" spans="1:14">
      <c r="A347" s="149">
        <v>1</v>
      </c>
      <c r="B347" s="150" t="s">
        <v>2608</v>
      </c>
      <c r="C347" s="152" t="s">
        <v>2609</v>
      </c>
      <c r="D347" s="152">
        <v>2.76</v>
      </c>
      <c r="E347" s="152">
        <v>2.76</v>
      </c>
      <c r="F347" s="152">
        <v>2.76</v>
      </c>
      <c r="G347" s="152" t="s">
        <v>92</v>
      </c>
      <c r="H347" s="147"/>
      <c r="I347" s="147"/>
      <c r="J347" s="147"/>
      <c r="K347" s="147"/>
      <c r="L347" s="152">
        <v>2.76</v>
      </c>
      <c r="M347" s="161" t="s">
        <v>92</v>
      </c>
      <c r="N347" s="152" t="s">
        <v>2167</v>
      </c>
    </row>
    <row r="348" customHeight="1" spans="1:14">
      <c r="A348" s="149">
        <v>2</v>
      </c>
      <c r="B348" s="150" t="s">
        <v>2610</v>
      </c>
      <c r="C348" s="152" t="s">
        <v>2611</v>
      </c>
      <c r="D348" s="152">
        <v>33.21</v>
      </c>
      <c r="E348" s="152">
        <v>33.21</v>
      </c>
      <c r="F348" s="152">
        <v>33.21</v>
      </c>
      <c r="G348" s="152" t="s">
        <v>92</v>
      </c>
      <c r="H348" s="147"/>
      <c r="I348" s="147"/>
      <c r="J348" s="147"/>
      <c r="K348" s="147"/>
      <c r="L348" s="152">
        <v>33.21</v>
      </c>
      <c r="M348" s="161" t="s">
        <v>92</v>
      </c>
      <c r="N348" s="152" t="s">
        <v>2167</v>
      </c>
    </row>
    <row r="349" customHeight="1" spans="1:14">
      <c r="A349" s="149">
        <v>3</v>
      </c>
      <c r="B349" s="150" t="s">
        <v>2612</v>
      </c>
      <c r="C349" s="152" t="s">
        <v>2613</v>
      </c>
      <c r="D349" s="152">
        <v>6.3</v>
      </c>
      <c r="E349" s="152">
        <v>6.3</v>
      </c>
      <c r="F349" s="152">
        <v>6.3</v>
      </c>
      <c r="G349" s="152" t="s">
        <v>92</v>
      </c>
      <c r="H349" s="147"/>
      <c r="I349" s="147"/>
      <c r="J349" s="147"/>
      <c r="K349" s="147"/>
      <c r="L349" s="152">
        <v>6.3</v>
      </c>
      <c r="M349" s="161" t="s">
        <v>92</v>
      </c>
      <c r="N349" s="152" t="s">
        <v>2167</v>
      </c>
    </row>
    <row r="350" customHeight="1" spans="1:14">
      <c r="A350" s="149">
        <v>4</v>
      </c>
      <c r="B350" s="150" t="s">
        <v>2614</v>
      </c>
      <c r="C350" s="152" t="s">
        <v>2615</v>
      </c>
      <c r="D350" s="152">
        <v>36.25</v>
      </c>
      <c r="E350" s="152">
        <v>36.25</v>
      </c>
      <c r="F350" s="152">
        <v>36.25</v>
      </c>
      <c r="G350" s="152" t="s">
        <v>92</v>
      </c>
      <c r="H350" s="147"/>
      <c r="I350" s="147"/>
      <c r="J350" s="147"/>
      <c r="K350" s="147"/>
      <c r="L350" s="152">
        <v>36.25</v>
      </c>
      <c r="M350" s="161" t="s">
        <v>92</v>
      </c>
      <c r="N350" s="152" t="s">
        <v>2167</v>
      </c>
    </row>
    <row r="351" customHeight="1" spans="1:14">
      <c r="A351" s="149">
        <v>5</v>
      </c>
      <c r="B351" s="150" t="s">
        <v>2616</v>
      </c>
      <c r="C351" s="152" t="s">
        <v>2609</v>
      </c>
      <c r="D351" s="152">
        <v>5.5</v>
      </c>
      <c r="E351" s="152">
        <v>5.5</v>
      </c>
      <c r="F351" s="152">
        <v>5.5</v>
      </c>
      <c r="G351" s="152" t="s">
        <v>92</v>
      </c>
      <c r="H351" s="147"/>
      <c r="I351" s="147"/>
      <c r="J351" s="147"/>
      <c r="K351" s="147"/>
      <c r="L351" s="152">
        <v>5.5</v>
      </c>
      <c r="M351" s="161" t="s">
        <v>92</v>
      </c>
      <c r="N351" s="152" t="s">
        <v>2167</v>
      </c>
    </row>
    <row r="352" customHeight="1" spans="1:14">
      <c r="A352" s="149">
        <v>6</v>
      </c>
      <c r="B352" s="150" t="s">
        <v>2617</v>
      </c>
      <c r="C352" s="152" t="s">
        <v>2538</v>
      </c>
      <c r="D352" s="152">
        <v>5.75</v>
      </c>
      <c r="E352" s="152">
        <v>5.75</v>
      </c>
      <c r="F352" s="152">
        <v>5.75</v>
      </c>
      <c r="G352" s="152" t="s">
        <v>92</v>
      </c>
      <c r="H352" s="147"/>
      <c r="I352" s="147"/>
      <c r="J352" s="147"/>
      <c r="K352" s="147"/>
      <c r="L352" s="152">
        <v>5.75</v>
      </c>
      <c r="M352" s="161" t="s">
        <v>92</v>
      </c>
      <c r="N352" s="152" t="s">
        <v>2167</v>
      </c>
    </row>
    <row r="353" customHeight="1" spans="1:14">
      <c r="A353" s="149">
        <v>7</v>
      </c>
      <c r="B353" s="150" t="s">
        <v>2618</v>
      </c>
      <c r="C353" s="152" t="s">
        <v>2619</v>
      </c>
      <c r="D353" s="152">
        <v>1.32</v>
      </c>
      <c r="E353" s="152">
        <v>1.32</v>
      </c>
      <c r="F353" s="152">
        <v>1.32</v>
      </c>
      <c r="G353" s="152" t="s">
        <v>92</v>
      </c>
      <c r="H353" s="147"/>
      <c r="I353" s="147"/>
      <c r="J353" s="147"/>
      <c r="K353" s="147"/>
      <c r="L353" s="152">
        <v>1.32</v>
      </c>
      <c r="M353" s="161" t="s">
        <v>92</v>
      </c>
      <c r="N353" s="152" t="s">
        <v>2167</v>
      </c>
    </row>
    <row r="354" customHeight="1" spans="1:14">
      <c r="A354" s="149">
        <v>8</v>
      </c>
      <c r="B354" s="150" t="s">
        <v>2620</v>
      </c>
      <c r="C354" s="152" t="s">
        <v>2621</v>
      </c>
      <c r="D354" s="152">
        <v>13.2</v>
      </c>
      <c r="E354" s="152">
        <v>13.2</v>
      </c>
      <c r="F354" s="152">
        <v>13.2</v>
      </c>
      <c r="G354" s="152" t="s">
        <v>92</v>
      </c>
      <c r="H354" s="147"/>
      <c r="I354" s="147"/>
      <c r="J354" s="147"/>
      <c r="K354" s="147"/>
      <c r="L354" s="152">
        <v>13.2</v>
      </c>
      <c r="M354" s="161" t="s">
        <v>92</v>
      </c>
      <c r="N354" s="152" t="s">
        <v>2167</v>
      </c>
    </row>
    <row r="355" customHeight="1" spans="1:14">
      <c r="A355" s="149">
        <v>9</v>
      </c>
      <c r="B355" s="150" t="s">
        <v>2622</v>
      </c>
      <c r="C355" s="152" t="s">
        <v>2619</v>
      </c>
      <c r="D355" s="152">
        <v>2.01</v>
      </c>
      <c r="E355" s="152">
        <v>2.01</v>
      </c>
      <c r="F355" s="152">
        <v>2.01</v>
      </c>
      <c r="G355" s="152" t="s">
        <v>92</v>
      </c>
      <c r="H355" s="147"/>
      <c r="I355" s="147"/>
      <c r="J355" s="147"/>
      <c r="K355" s="147"/>
      <c r="L355" s="152">
        <v>2.01</v>
      </c>
      <c r="M355" s="161" t="s">
        <v>92</v>
      </c>
      <c r="N355" s="152" t="s">
        <v>2167</v>
      </c>
    </row>
    <row r="356" customHeight="1" spans="1:14">
      <c r="A356" s="149">
        <v>10</v>
      </c>
      <c r="B356" s="150" t="s">
        <v>2623</v>
      </c>
      <c r="C356" s="152" t="s">
        <v>2624</v>
      </c>
      <c r="D356" s="152">
        <v>12.6</v>
      </c>
      <c r="E356" s="152">
        <v>12.6</v>
      </c>
      <c r="F356" s="152">
        <v>12.6</v>
      </c>
      <c r="G356" s="152" t="s">
        <v>92</v>
      </c>
      <c r="H356" s="147"/>
      <c r="I356" s="147"/>
      <c r="J356" s="147"/>
      <c r="K356" s="147"/>
      <c r="L356" s="152">
        <v>12.6</v>
      </c>
      <c r="M356" s="161" t="s">
        <v>92</v>
      </c>
      <c r="N356" s="152" t="s">
        <v>2167</v>
      </c>
    </row>
    <row r="357" customHeight="1" spans="1:14">
      <c r="A357" s="149">
        <v>11</v>
      </c>
      <c r="B357" s="150" t="s">
        <v>2625</v>
      </c>
      <c r="C357" s="152" t="s">
        <v>2626</v>
      </c>
      <c r="D357" s="152">
        <v>18.06</v>
      </c>
      <c r="E357" s="152">
        <v>18.06</v>
      </c>
      <c r="F357" s="152">
        <v>18.06</v>
      </c>
      <c r="G357" s="152" t="s">
        <v>92</v>
      </c>
      <c r="H357" s="147"/>
      <c r="I357" s="147"/>
      <c r="J357" s="147"/>
      <c r="K357" s="147"/>
      <c r="L357" s="152">
        <v>18.06</v>
      </c>
      <c r="M357" s="161" t="s">
        <v>92</v>
      </c>
      <c r="N357" s="152" t="s">
        <v>2167</v>
      </c>
    </row>
    <row r="358" customHeight="1" spans="1:14">
      <c r="A358" s="149">
        <v>12</v>
      </c>
      <c r="B358" s="150" t="s">
        <v>2627</v>
      </c>
      <c r="C358" s="152" t="s">
        <v>2628</v>
      </c>
      <c r="D358" s="152">
        <v>22.57</v>
      </c>
      <c r="E358" s="152">
        <v>22.57</v>
      </c>
      <c r="F358" s="152">
        <v>22.57</v>
      </c>
      <c r="G358" s="152" t="s">
        <v>92</v>
      </c>
      <c r="H358" s="147"/>
      <c r="I358" s="147"/>
      <c r="J358" s="147"/>
      <c r="K358" s="147"/>
      <c r="L358" s="152">
        <v>22.57</v>
      </c>
      <c r="M358" s="161" t="s">
        <v>92</v>
      </c>
      <c r="N358" s="152" t="s">
        <v>2167</v>
      </c>
    </row>
    <row r="359" customHeight="1" spans="1:14">
      <c r="A359" s="149">
        <v>13</v>
      </c>
      <c r="B359" s="150" t="s">
        <v>2629</v>
      </c>
      <c r="C359" s="152" t="s">
        <v>2630</v>
      </c>
      <c r="D359" s="152">
        <v>27.7</v>
      </c>
      <c r="E359" s="152">
        <v>27.7</v>
      </c>
      <c r="F359" s="152">
        <v>27.7</v>
      </c>
      <c r="G359" s="152" t="s">
        <v>92</v>
      </c>
      <c r="H359" s="147"/>
      <c r="I359" s="147"/>
      <c r="J359" s="147"/>
      <c r="K359" s="147"/>
      <c r="L359" s="152">
        <v>27.7</v>
      </c>
      <c r="M359" s="161" t="s">
        <v>92</v>
      </c>
      <c r="N359" s="152" t="s">
        <v>2167</v>
      </c>
    </row>
    <row r="360" customHeight="1" spans="1:14">
      <c r="A360" s="149">
        <v>14</v>
      </c>
      <c r="B360" s="150" t="s">
        <v>2631</v>
      </c>
      <c r="C360" s="152"/>
      <c r="D360" s="152">
        <v>2.4</v>
      </c>
      <c r="E360" s="152">
        <v>2.4</v>
      </c>
      <c r="F360" s="152">
        <v>0</v>
      </c>
      <c r="G360" s="162" t="s">
        <v>864</v>
      </c>
      <c r="H360" s="147"/>
      <c r="I360" s="154"/>
      <c r="J360" s="166"/>
      <c r="K360" s="167"/>
      <c r="L360" s="166">
        <v>0</v>
      </c>
      <c r="M360" s="168" t="s">
        <v>864</v>
      </c>
      <c r="N360" s="152" t="s">
        <v>2167</v>
      </c>
    </row>
    <row r="361" customHeight="1" spans="1:14">
      <c r="A361" s="146" t="s">
        <v>2395</v>
      </c>
      <c r="B361" s="147" t="s">
        <v>2396</v>
      </c>
      <c r="C361" s="147"/>
      <c r="D361" s="148">
        <f t="shared" ref="D361:F361" si="216">D362+D364+D366+D368+D370+D372+D374+D376</f>
        <v>364.4</v>
      </c>
      <c r="E361" s="148">
        <f t="shared" si="216"/>
        <v>364.4</v>
      </c>
      <c r="F361" s="148">
        <f t="shared" si="216"/>
        <v>91.1</v>
      </c>
      <c r="G361" s="148"/>
      <c r="H361" s="148">
        <f t="shared" ref="H361:L361" si="217">H362+H364+H366+H368+H370+H372+H374+H376</f>
        <v>20</v>
      </c>
      <c r="I361" s="148"/>
      <c r="J361" s="148">
        <f t="shared" si="217"/>
        <v>0</v>
      </c>
      <c r="K361" s="148"/>
      <c r="L361" s="148">
        <f t="shared" si="217"/>
        <v>71.1</v>
      </c>
      <c r="M361" s="154"/>
      <c r="N361" s="147"/>
    </row>
    <row r="362" customHeight="1" spans="1:14">
      <c r="A362" s="146"/>
      <c r="B362" s="147" t="s">
        <v>2397</v>
      </c>
      <c r="C362" s="147"/>
      <c r="D362" s="148">
        <f t="shared" ref="D362:F362" si="218">SUM(D363)</f>
        <v>4.64</v>
      </c>
      <c r="E362" s="148">
        <f t="shared" si="218"/>
        <v>4.64</v>
      </c>
      <c r="F362" s="148">
        <f t="shared" si="218"/>
        <v>1.16</v>
      </c>
      <c r="G362" s="148"/>
      <c r="H362" s="148">
        <f t="shared" ref="H362:L362" si="219">SUM(H363)</f>
        <v>0</v>
      </c>
      <c r="I362" s="148"/>
      <c r="J362" s="148">
        <f t="shared" si="219"/>
        <v>0</v>
      </c>
      <c r="K362" s="148"/>
      <c r="L362" s="148">
        <f t="shared" si="219"/>
        <v>1.16</v>
      </c>
      <c r="M362" s="154"/>
      <c r="N362" s="147"/>
    </row>
    <row r="363" customHeight="1" spans="1:14">
      <c r="A363" s="149">
        <v>1</v>
      </c>
      <c r="B363" s="150" t="s">
        <v>2397</v>
      </c>
      <c r="C363" s="152" t="s">
        <v>2398</v>
      </c>
      <c r="D363" s="152">
        <v>4.64</v>
      </c>
      <c r="E363" s="152">
        <v>4.64</v>
      </c>
      <c r="F363" s="152">
        <v>1.16</v>
      </c>
      <c r="G363" s="152"/>
      <c r="H363" s="152"/>
      <c r="I363" s="152"/>
      <c r="J363" s="152"/>
      <c r="K363" s="152"/>
      <c r="L363" s="152">
        <v>1.16</v>
      </c>
      <c r="M363" s="154"/>
      <c r="N363" s="152" t="s">
        <v>2167</v>
      </c>
    </row>
    <row r="364" customHeight="1" spans="1:14">
      <c r="A364" s="146"/>
      <c r="B364" s="147" t="s">
        <v>2632</v>
      </c>
      <c r="C364" s="147"/>
      <c r="D364" s="148">
        <f t="shared" ref="D364:F364" si="220">SUM(D365)</f>
        <v>0.48</v>
      </c>
      <c r="E364" s="148">
        <f t="shared" si="220"/>
        <v>0.48</v>
      </c>
      <c r="F364" s="148">
        <f t="shared" si="220"/>
        <v>0.12</v>
      </c>
      <c r="G364" s="148"/>
      <c r="H364" s="148">
        <f t="shared" ref="H364:L364" si="221">SUM(H365)</f>
        <v>0</v>
      </c>
      <c r="I364" s="148"/>
      <c r="J364" s="148">
        <f t="shared" si="221"/>
        <v>0</v>
      </c>
      <c r="K364" s="148"/>
      <c r="L364" s="148">
        <f t="shared" si="221"/>
        <v>0.12</v>
      </c>
      <c r="M364" s="154"/>
      <c r="N364" s="147"/>
    </row>
    <row r="365" customHeight="1" spans="1:14">
      <c r="A365" s="149">
        <v>1</v>
      </c>
      <c r="B365" s="150" t="s">
        <v>2633</v>
      </c>
      <c r="C365" s="152" t="s">
        <v>2402</v>
      </c>
      <c r="D365" s="152">
        <v>0.48</v>
      </c>
      <c r="E365" s="152">
        <v>0.48</v>
      </c>
      <c r="F365" s="152">
        <v>0.12</v>
      </c>
      <c r="G365" s="147"/>
      <c r="H365" s="147"/>
      <c r="I365" s="147"/>
      <c r="J365" s="147"/>
      <c r="K365" s="152"/>
      <c r="L365" s="152">
        <v>0.12</v>
      </c>
      <c r="M365" s="161"/>
      <c r="N365" s="152" t="s">
        <v>2167</v>
      </c>
    </row>
    <row r="366" customHeight="1" spans="1:14">
      <c r="A366" s="146"/>
      <c r="B366" s="147" t="s">
        <v>2404</v>
      </c>
      <c r="C366" s="147"/>
      <c r="D366" s="148">
        <f t="shared" ref="D366:F366" si="222">SUM(D367)</f>
        <v>0.2</v>
      </c>
      <c r="E366" s="148">
        <f t="shared" si="222"/>
        <v>0.2</v>
      </c>
      <c r="F366" s="148">
        <f t="shared" si="222"/>
        <v>0.05</v>
      </c>
      <c r="G366" s="148"/>
      <c r="H366" s="148">
        <f t="shared" ref="H366:L366" si="223">SUM(H367)</f>
        <v>0</v>
      </c>
      <c r="I366" s="148"/>
      <c r="J366" s="148">
        <f t="shared" si="223"/>
        <v>0</v>
      </c>
      <c r="K366" s="148"/>
      <c r="L366" s="148">
        <f t="shared" si="223"/>
        <v>0.05</v>
      </c>
      <c r="M366" s="154"/>
      <c r="N366" s="147"/>
    </row>
    <row r="367" customHeight="1" spans="1:14">
      <c r="A367" s="149">
        <v>1</v>
      </c>
      <c r="B367" s="152" t="s">
        <v>2404</v>
      </c>
      <c r="C367" s="152" t="s">
        <v>2405</v>
      </c>
      <c r="D367" s="152">
        <v>0.2</v>
      </c>
      <c r="E367" s="152">
        <v>0.2</v>
      </c>
      <c r="F367" s="152">
        <v>0.05</v>
      </c>
      <c r="G367" s="152"/>
      <c r="H367" s="152"/>
      <c r="I367" s="152"/>
      <c r="J367" s="152"/>
      <c r="K367" s="152"/>
      <c r="L367" s="152">
        <v>0.05</v>
      </c>
      <c r="M367" s="154"/>
      <c r="N367" s="152" t="s">
        <v>2167</v>
      </c>
    </row>
    <row r="368" customHeight="1" spans="1:14">
      <c r="A368" s="146"/>
      <c r="B368" s="147" t="s">
        <v>2407</v>
      </c>
      <c r="C368" s="147"/>
      <c r="D368" s="148">
        <f t="shared" ref="D368:F368" si="224">SUM(D369)</f>
        <v>184</v>
      </c>
      <c r="E368" s="148">
        <f t="shared" si="224"/>
        <v>184</v>
      </c>
      <c r="F368" s="148">
        <f t="shared" si="224"/>
        <v>46</v>
      </c>
      <c r="G368" s="148"/>
      <c r="H368" s="148">
        <f t="shared" ref="H368:L368" si="225">SUM(H369)</f>
        <v>20</v>
      </c>
      <c r="I368" s="148"/>
      <c r="J368" s="148">
        <f t="shared" si="225"/>
        <v>0</v>
      </c>
      <c r="K368" s="148"/>
      <c r="L368" s="148">
        <f t="shared" si="225"/>
        <v>26</v>
      </c>
      <c r="M368" s="154"/>
      <c r="N368" s="147"/>
    </row>
    <row r="369" customHeight="1" spans="1:14">
      <c r="A369" s="149">
        <v>1</v>
      </c>
      <c r="B369" s="152" t="s">
        <v>2407</v>
      </c>
      <c r="C369" s="152" t="s">
        <v>2634</v>
      </c>
      <c r="D369" s="152">
        <v>184</v>
      </c>
      <c r="E369" s="152">
        <v>184</v>
      </c>
      <c r="F369" s="152">
        <v>46</v>
      </c>
      <c r="G369" s="152"/>
      <c r="H369" s="152">
        <v>20</v>
      </c>
      <c r="I369" s="152"/>
      <c r="J369" s="152"/>
      <c r="K369" s="152"/>
      <c r="L369" s="152">
        <v>26</v>
      </c>
      <c r="M369" s="154"/>
      <c r="N369" s="152" t="s">
        <v>2167</v>
      </c>
    </row>
    <row r="370" customHeight="1" spans="1:14">
      <c r="A370" s="146"/>
      <c r="B370" s="147" t="s">
        <v>2410</v>
      </c>
      <c r="C370" s="147"/>
      <c r="D370" s="148">
        <f t="shared" ref="D370:F370" si="226">SUM(D371)</f>
        <v>18</v>
      </c>
      <c r="E370" s="148">
        <f t="shared" si="226"/>
        <v>18</v>
      </c>
      <c r="F370" s="148">
        <f t="shared" si="226"/>
        <v>4.5</v>
      </c>
      <c r="G370" s="148"/>
      <c r="H370" s="148">
        <f t="shared" ref="H370:L370" si="227">SUM(H371)</f>
        <v>0</v>
      </c>
      <c r="I370" s="148"/>
      <c r="J370" s="148">
        <f t="shared" si="227"/>
        <v>0</v>
      </c>
      <c r="K370" s="148"/>
      <c r="L370" s="148">
        <f t="shared" si="227"/>
        <v>4.5</v>
      </c>
      <c r="M370" s="154"/>
      <c r="N370" s="147"/>
    </row>
    <row r="371" customHeight="1" spans="1:14">
      <c r="A371" s="149">
        <v>1</v>
      </c>
      <c r="B371" s="152" t="s">
        <v>2410</v>
      </c>
      <c r="C371" s="152" t="s">
        <v>2411</v>
      </c>
      <c r="D371" s="152">
        <v>18</v>
      </c>
      <c r="E371" s="152">
        <v>18</v>
      </c>
      <c r="F371" s="152">
        <v>4.5</v>
      </c>
      <c r="G371" s="152"/>
      <c r="H371" s="152"/>
      <c r="I371" s="152"/>
      <c r="J371" s="152"/>
      <c r="K371" s="152"/>
      <c r="L371" s="152">
        <v>4.5</v>
      </c>
      <c r="M371" s="161"/>
      <c r="N371" s="152" t="s">
        <v>2167</v>
      </c>
    </row>
    <row r="372" customHeight="1" spans="1:14">
      <c r="A372" s="146"/>
      <c r="B372" s="147" t="s">
        <v>2412</v>
      </c>
      <c r="C372" s="147"/>
      <c r="D372" s="148">
        <f t="shared" ref="D372:F372" si="228">SUM(D373)</f>
        <v>100.8</v>
      </c>
      <c r="E372" s="148">
        <f t="shared" si="228"/>
        <v>100.8</v>
      </c>
      <c r="F372" s="148">
        <f t="shared" si="228"/>
        <v>25.2</v>
      </c>
      <c r="G372" s="148"/>
      <c r="H372" s="148">
        <f t="shared" ref="H372:L372" si="229">SUM(H373)</f>
        <v>0</v>
      </c>
      <c r="I372" s="148"/>
      <c r="J372" s="148">
        <f t="shared" si="229"/>
        <v>0</v>
      </c>
      <c r="K372" s="148"/>
      <c r="L372" s="148">
        <f t="shared" si="229"/>
        <v>25.2</v>
      </c>
      <c r="M372" s="154"/>
      <c r="N372" s="147"/>
    </row>
    <row r="373" customHeight="1" spans="1:14">
      <c r="A373" s="149">
        <v>1</v>
      </c>
      <c r="B373" s="152" t="s">
        <v>2635</v>
      </c>
      <c r="C373" s="152" t="s">
        <v>2413</v>
      </c>
      <c r="D373" s="152">
        <v>100.8</v>
      </c>
      <c r="E373" s="152">
        <v>100.8</v>
      </c>
      <c r="F373" s="152">
        <v>25.2</v>
      </c>
      <c r="G373" s="147"/>
      <c r="H373" s="147"/>
      <c r="I373" s="147"/>
      <c r="J373" s="147"/>
      <c r="K373" s="152"/>
      <c r="L373" s="152">
        <v>25.2</v>
      </c>
      <c r="M373" s="161"/>
      <c r="N373" s="152" t="s">
        <v>2167</v>
      </c>
    </row>
    <row r="374" customHeight="1" spans="1:14">
      <c r="A374" s="146"/>
      <c r="B374" s="147" t="s">
        <v>2417</v>
      </c>
      <c r="C374" s="147"/>
      <c r="D374" s="148">
        <f t="shared" ref="D374:F374" si="230">SUM(D375)</f>
        <v>52</v>
      </c>
      <c r="E374" s="148">
        <f t="shared" si="230"/>
        <v>52</v>
      </c>
      <c r="F374" s="148">
        <f t="shared" si="230"/>
        <v>13</v>
      </c>
      <c r="G374" s="148"/>
      <c r="H374" s="148">
        <f t="shared" ref="H374:L374" si="231">SUM(H375)</f>
        <v>0</v>
      </c>
      <c r="I374" s="148"/>
      <c r="J374" s="148">
        <f t="shared" si="231"/>
        <v>0</v>
      </c>
      <c r="K374" s="148"/>
      <c r="L374" s="148">
        <f t="shared" si="231"/>
        <v>13</v>
      </c>
      <c r="M374" s="154"/>
      <c r="N374" s="147"/>
    </row>
    <row r="375" customHeight="1" spans="1:14">
      <c r="A375" s="149">
        <v>1</v>
      </c>
      <c r="B375" s="152" t="s">
        <v>2417</v>
      </c>
      <c r="C375" s="152" t="s">
        <v>2418</v>
      </c>
      <c r="D375" s="152">
        <v>52</v>
      </c>
      <c r="E375" s="152">
        <v>52</v>
      </c>
      <c r="F375" s="152">
        <v>13</v>
      </c>
      <c r="G375" s="147"/>
      <c r="H375" s="147"/>
      <c r="I375" s="147"/>
      <c r="J375" s="147"/>
      <c r="K375" s="152"/>
      <c r="L375" s="152">
        <v>13</v>
      </c>
      <c r="M375" s="161"/>
      <c r="N375" s="152" t="s">
        <v>2167</v>
      </c>
    </row>
    <row r="376" customHeight="1" spans="1:14">
      <c r="A376" s="146"/>
      <c r="B376" s="147" t="s">
        <v>2419</v>
      </c>
      <c r="C376" s="147"/>
      <c r="D376" s="148">
        <f t="shared" ref="D376:F376" si="232">SUM(D377)</f>
        <v>4.28</v>
      </c>
      <c r="E376" s="148">
        <f t="shared" si="232"/>
        <v>4.28</v>
      </c>
      <c r="F376" s="148">
        <f t="shared" si="232"/>
        <v>1.07</v>
      </c>
      <c r="G376" s="148"/>
      <c r="H376" s="148">
        <f t="shared" ref="H376:L376" si="233">SUM(H377)</f>
        <v>0</v>
      </c>
      <c r="I376" s="148"/>
      <c r="J376" s="148">
        <f t="shared" si="233"/>
        <v>0</v>
      </c>
      <c r="K376" s="148"/>
      <c r="L376" s="148">
        <f t="shared" si="233"/>
        <v>1.07</v>
      </c>
      <c r="M376" s="154"/>
      <c r="N376" s="147"/>
    </row>
    <row r="377" customHeight="1" spans="1:14">
      <c r="A377" s="149">
        <v>1</v>
      </c>
      <c r="B377" s="152" t="s">
        <v>2636</v>
      </c>
      <c r="C377" s="152" t="s">
        <v>2420</v>
      </c>
      <c r="D377" s="152">
        <v>4.28</v>
      </c>
      <c r="E377" s="152">
        <v>4.28</v>
      </c>
      <c r="F377" s="152">
        <v>1.07</v>
      </c>
      <c r="G377" s="147"/>
      <c r="H377" s="147"/>
      <c r="I377" s="147"/>
      <c r="J377" s="152"/>
      <c r="K377" s="152"/>
      <c r="L377" s="152">
        <v>1.07</v>
      </c>
      <c r="M377" s="161"/>
      <c r="N377" s="152" t="s">
        <v>2167</v>
      </c>
    </row>
    <row r="378" customHeight="1" spans="1:14">
      <c r="A378" s="146" t="s">
        <v>2421</v>
      </c>
      <c r="B378" s="147" t="s">
        <v>2422</v>
      </c>
      <c r="C378" s="147"/>
      <c r="D378" s="148">
        <f t="shared" ref="D378:F378" si="234">D379</f>
        <v>427.78</v>
      </c>
      <c r="E378" s="148">
        <f t="shared" si="234"/>
        <v>108.9</v>
      </c>
      <c r="F378" s="148">
        <f t="shared" si="234"/>
        <v>16</v>
      </c>
      <c r="G378" s="148"/>
      <c r="H378" s="148">
        <f t="shared" ref="H378:L378" si="235">H379</f>
        <v>0</v>
      </c>
      <c r="I378" s="148"/>
      <c r="J378" s="148">
        <f t="shared" si="235"/>
        <v>0</v>
      </c>
      <c r="K378" s="148"/>
      <c r="L378" s="148">
        <f t="shared" si="235"/>
        <v>16</v>
      </c>
      <c r="M378" s="154"/>
      <c r="N378" s="147"/>
    </row>
    <row r="379" customHeight="1" spans="1:14">
      <c r="A379" s="146"/>
      <c r="B379" s="147" t="s">
        <v>19</v>
      </c>
      <c r="C379" s="147"/>
      <c r="D379" s="148">
        <f t="shared" ref="D379:F379" si="236">SUM(D380:D389)</f>
        <v>427.78</v>
      </c>
      <c r="E379" s="148">
        <f t="shared" si="236"/>
        <v>108.9</v>
      </c>
      <c r="F379" s="148">
        <f t="shared" si="236"/>
        <v>16</v>
      </c>
      <c r="G379" s="148"/>
      <c r="H379" s="148">
        <f t="shared" ref="H379:L379" si="237">SUM(H380:H389)</f>
        <v>0</v>
      </c>
      <c r="I379" s="148"/>
      <c r="J379" s="148">
        <f t="shared" si="237"/>
        <v>0</v>
      </c>
      <c r="K379" s="148"/>
      <c r="L379" s="148">
        <f t="shared" si="237"/>
        <v>16</v>
      </c>
      <c r="M379" s="154"/>
      <c r="N379" s="147"/>
    </row>
    <row r="380" customHeight="1" spans="1:14">
      <c r="A380" s="149">
        <v>1</v>
      </c>
      <c r="B380" s="150" t="s">
        <v>1729</v>
      </c>
      <c r="C380" s="152"/>
      <c r="D380" s="152">
        <v>80</v>
      </c>
      <c r="E380" s="152">
        <v>38</v>
      </c>
      <c r="F380" s="152">
        <v>0</v>
      </c>
      <c r="G380" s="147"/>
      <c r="H380" s="147"/>
      <c r="I380" s="147"/>
      <c r="J380" s="147"/>
      <c r="K380" s="147"/>
      <c r="L380" s="147"/>
      <c r="M380" s="154"/>
      <c r="N380" s="162" t="s">
        <v>2637</v>
      </c>
    </row>
    <row r="381" customHeight="1" spans="1:14">
      <c r="A381" s="149">
        <v>2</v>
      </c>
      <c r="B381" s="150" t="s">
        <v>2638</v>
      </c>
      <c r="C381" s="152"/>
      <c r="D381" s="152">
        <v>3.23</v>
      </c>
      <c r="E381" s="152">
        <v>1.1</v>
      </c>
      <c r="F381" s="152">
        <v>0</v>
      </c>
      <c r="G381" s="147"/>
      <c r="H381" s="147"/>
      <c r="I381" s="147"/>
      <c r="J381" s="147"/>
      <c r="K381" s="147"/>
      <c r="L381" s="147"/>
      <c r="M381" s="154"/>
      <c r="N381" s="162" t="s">
        <v>2639</v>
      </c>
    </row>
    <row r="382" customHeight="1" spans="1:14">
      <c r="A382" s="149">
        <v>3</v>
      </c>
      <c r="B382" s="150" t="s">
        <v>2640</v>
      </c>
      <c r="C382" s="152"/>
      <c r="D382" s="152">
        <v>45</v>
      </c>
      <c r="E382" s="152">
        <f>SUM(F382:I382)</f>
        <v>16</v>
      </c>
      <c r="F382" s="152">
        <v>16</v>
      </c>
      <c r="G382" s="147"/>
      <c r="H382" s="147"/>
      <c r="I382" s="147"/>
      <c r="J382" s="147"/>
      <c r="K382" s="147"/>
      <c r="L382" s="152">
        <v>16</v>
      </c>
      <c r="M382" s="154"/>
      <c r="N382" s="162"/>
    </row>
    <row r="383" customHeight="1" spans="1:14">
      <c r="A383" s="149">
        <v>4</v>
      </c>
      <c r="B383" s="150" t="s">
        <v>2641</v>
      </c>
      <c r="C383" s="152"/>
      <c r="D383" s="152">
        <v>3</v>
      </c>
      <c r="E383" s="152">
        <v>0.6</v>
      </c>
      <c r="F383" s="152">
        <v>0</v>
      </c>
      <c r="G383" s="147"/>
      <c r="H383" s="147"/>
      <c r="I383" s="147"/>
      <c r="J383" s="147"/>
      <c r="K383" s="147"/>
      <c r="L383" s="147"/>
      <c r="M383" s="154"/>
      <c r="N383" s="162" t="s">
        <v>2642</v>
      </c>
    </row>
    <row r="384" customHeight="1" spans="1:14">
      <c r="A384" s="149">
        <v>5</v>
      </c>
      <c r="B384" s="150" t="s">
        <v>2643</v>
      </c>
      <c r="C384" s="152"/>
      <c r="D384" s="152">
        <v>20</v>
      </c>
      <c r="E384" s="152">
        <v>5.2</v>
      </c>
      <c r="F384" s="152">
        <v>0</v>
      </c>
      <c r="G384" s="147"/>
      <c r="H384" s="147"/>
      <c r="I384" s="147"/>
      <c r="J384" s="147"/>
      <c r="K384" s="147"/>
      <c r="L384" s="147"/>
      <c r="M384" s="154"/>
      <c r="N384" s="162" t="s">
        <v>2644</v>
      </c>
    </row>
    <row r="385" customHeight="1" spans="1:14">
      <c r="A385" s="149">
        <v>6</v>
      </c>
      <c r="B385" s="150" t="s">
        <v>2645</v>
      </c>
      <c r="C385" s="152"/>
      <c r="D385" s="152">
        <v>20</v>
      </c>
      <c r="E385" s="152">
        <v>0</v>
      </c>
      <c r="F385" s="152">
        <v>0</v>
      </c>
      <c r="G385" s="147"/>
      <c r="H385" s="147"/>
      <c r="I385" s="147"/>
      <c r="J385" s="147"/>
      <c r="K385" s="147"/>
      <c r="L385" s="147"/>
      <c r="M385" s="154"/>
      <c r="N385" s="162" t="s">
        <v>2646</v>
      </c>
    </row>
    <row r="386" customHeight="1" spans="1:14">
      <c r="A386" s="149">
        <v>7</v>
      </c>
      <c r="B386" s="150" t="s">
        <v>2647</v>
      </c>
      <c r="C386" s="152"/>
      <c r="D386" s="152">
        <v>150</v>
      </c>
      <c r="E386" s="152">
        <v>0</v>
      </c>
      <c r="F386" s="152">
        <v>0</v>
      </c>
      <c r="G386" s="147"/>
      <c r="H386" s="147"/>
      <c r="I386" s="147"/>
      <c r="J386" s="147"/>
      <c r="K386" s="147"/>
      <c r="L386" s="147"/>
      <c r="M386" s="154"/>
      <c r="N386" s="147"/>
    </row>
    <row r="387" customHeight="1" spans="1:14">
      <c r="A387" s="149">
        <v>8</v>
      </c>
      <c r="B387" s="150" t="s">
        <v>2648</v>
      </c>
      <c r="C387" s="152"/>
      <c r="D387" s="152">
        <v>48.55</v>
      </c>
      <c r="E387" s="152">
        <v>15</v>
      </c>
      <c r="F387" s="152">
        <v>0</v>
      </c>
      <c r="G387" s="147"/>
      <c r="H387" s="147"/>
      <c r="I387" s="147"/>
      <c r="J387" s="147"/>
      <c r="K387" s="147"/>
      <c r="L387" s="147"/>
      <c r="M387" s="154"/>
      <c r="N387" s="147"/>
    </row>
    <row r="388" customHeight="1" spans="1:14">
      <c r="A388" s="149">
        <v>9</v>
      </c>
      <c r="B388" s="150" t="s">
        <v>2649</v>
      </c>
      <c r="C388" s="152"/>
      <c r="D388" s="152">
        <v>8</v>
      </c>
      <c r="E388" s="152">
        <v>8</v>
      </c>
      <c r="F388" s="152">
        <v>0</v>
      </c>
      <c r="G388" s="162" t="s">
        <v>864</v>
      </c>
      <c r="H388" s="147"/>
      <c r="I388" s="154"/>
      <c r="J388" s="166"/>
      <c r="K388" s="167"/>
      <c r="L388" s="166">
        <v>0</v>
      </c>
      <c r="M388" s="168" t="s">
        <v>864</v>
      </c>
      <c r="N388" s="147"/>
    </row>
    <row r="389" customHeight="1" spans="1:14">
      <c r="A389" s="149">
        <v>10</v>
      </c>
      <c r="B389" s="150" t="s">
        <v>2650</v>
      </c>
      <c r="C389" s="152"/>
      <c r="D389" s="152">
        <v>50</v>
      </c>
      <c r="E389" s="152">
        <v>25</v>
      </c>
      <c r="F389" s="152">
        <v>0</v>
      </c>
      <c r="G389" s="147"/>
      <c r="H389" s="147"/>
      <c r="I389" s="147"/>
      <c r="J389" s="147"/>
      <c r="K389" s="147"/>
      <c r="L389" s="147"/>
      <c r="M389" s="154"/>
      <c r="N389" s="147"/>
    </row>
    <row r="390" customHeight="1" spans="1:14">
      <c r="A390" s="146" t="s">
        <v>2436</v>
      </c>
      <c r="B390" s="147" t="s">
        <v>2437</v>
      </c>
      <c r="C390" s="147"/>
      <c r="D390" s="148">
        <f t="shared" ref="D390:F390" si="238">D391</f>
        <v>505.7083</v>
      </c>
      <c r="E390" s="148">
        <f t="shared" si="238"/>
        <v>505.71</v>
      </c>
      <c r="F390" s="148">
        <f t="shared" si="238"/>
        <v>100</v>
      </c>
      <c r="G390" s="148"/>
      <c r="H390" s="148">
        <f t="shared" ref="H390:L390" si="239">H391</f>
        <v>0</v>
      </c>
      <c r="I390" s="148"/>
      <c r="J390" s="148">
        <f t="shared" si="239"/>
        <v>100</v>
      </c>
      <c r="K390" s="148"/>
      <c r="L390" s="148">
        <f t="shared" si="239"/>
        <v>0</v>
      </c>
      <c r="M390" s="154"/>
      <c r="N390" s="147"/>
    </row>
    <row r="391" customHeight="1" spans="1:14">
      <c r="A391" s="146"/>
      <c r="B391" s="147" t="s">
        <v>19</v>
      </c>
      <c r="C391" s="147"/>
      <c r="D391" s="148">
        <f t="shared" ref="D391:F391" si="240">SUM(D392:D393)</f>
        <v>505.7083</v>
      </c>
      <c r="E391" s="148">
        <f t="shared" si="240"/>
        <v>505.71</v>
      </c>
      <c r="F391" s="148">
        <f t="shared" si="240"/>
        <v>100</v>
      </c>
      <c r="G391" s="148"/>
      <c r="H391" s="148">
        <f t="shared" ref="H391:L391" si="241">SUM(H392:H393)</f>
        <v>0</v>
      </c>
      <c r="I391" s="148"/>
      <c r="J391" s="148">
        <f t="shared" si="241"/>
        <v>100</v>
      </c>
      <c r="K391" s="148"/>
      <c r="L391" s="148">
        <f t="shared" si="241"/>
        <v>0</v>
      </c>
      <c r="M391" s="154"/>
      <c r="N391" s="147"/>
    </row>
    <row r="392" customHeight="1" spans="1:14">
      <c r="A392" s="149">
        <v>1</v>
      </c>
      <c r="B392" s="150" t="s">
        <v>2651</v>
      </c>
      <c r="C392" s="152" t="s">
        <v>2652</v>
      </c>
      <c r="D392" s="152">
        <v>445.7083</v>
      </c>
      <c r="E392" s="152">
        <v>445.71</v>
      </c>
      <c r="F392" s="152">
        <v>100</v>
      </c>
      <c r="G392" s="152" t="s">
        <v>92</v>
      </c>
      <c r="H392" s="147"/>
      <c r="I392" s="147"/>
      <c r="J392" s="152">
        <v>100</v>
      </c>
      <c r="K392" s="147"/>
      <c r="L392" s="152"/>
      <c r="M392" s="161" t="s">
        <v>92</v>
      </c>
      <c r="N392" s="167" t="s">
        <v>2167</v>
      </c>
    </row>
    <row r="393" customHeight="1" spans="1:14">
      <c r="A393" s="149">
        <v>2</v>
      </c>
      <c r="B393" s="169" t="s">
        <v>2653</v>
      </c>
      <c r="C393" s="167" t="s">
        <v>2654</v>
      </c>
      <c r="D393" s="167">
        <v>60</v>
      </c>
      <c r="E393" s="167">
        <v>60</v>
      </c>
      <c r="F393" s="152">
        <v>0</v>
      </c>
      <c r="G393" s="147"/>
      <c r="H393" s="147"/>
      <c r="I393" s="147"/>
      <c r="J393" s="147"/>
      <c r="K393" s="147"/>
      <c r="L393" s="147"/>
      <c r="M393" s="154"/>
      <c r="N393" s="147"/>
    </row>
    <row r="394" customHeight="1" spans="1:14">
      <c r="A394" s="146" t="s">
        <v>2655</v>
      </c>
      <c r="B394" s="147" t="s">
        <v>2656</v>
      </c>
      <c r="C394" s="147"/>
      <c r="D394" s="148">
        <f t="shared" ref="D394:F394" si="242">D395</f>
        <v>130</v>
      </c>
      <c r="E394" s="148">
        <f t="shared" si="242"/>
        <v>52</v>
      </c>
      <c r="F394" s="148">
        <f t="shared" si="242"/>
        <v>0</v>
      </c>
      <c r="G394" s="148"/>
      <c r="H394" s="148">
        <f t="shared" ref="H394:L394" si="243">H395</f>
        <v>0</v>
      </c>
      <c r="I394" s="148"/>
      <c r="J394" s="148">
        <f t="shared" si="243"/>
        <v>0</v>
      </c>
      <c r="K394" s="148"/>
      <c r="L394" s="148">
        <f t="shared" si="243"/>
        <v>0</v>
      </c>
      <c r="M394" s="154"/>
      <c r="N394" s="147"/>
    </row>
    <row r="395" customHeight="1" spans="1:14">
      <c r="A395" s="146"/>
      <c r="B395" s="147" t="s">
        <v>19</v>
      </c>
      <c r="C395" s="147"/>
      <c r="D395" s="148">
        <f t="shared" ref="D395:F395" si="244">SUM(D396:D397)</f>
        <v>130</v>
      </c>
      <c r="E395" s="148">
        <f t="shared" si="244"/>
        <v>52</v>
      </c>
      <c r="F395" s="148">
        <f t="shared" si="244"/>
        <v>0</v>
      </c>
      <c r="G395" s="148"/>
      <c r="H395" s="148">
        <f t="shared" ref="H395:L395" si="245">SUM(H396:H397)</f>
        <v>0</v>
      </c>
      <c r="I395" s="148"/>
      <c r="J395" s="148">
        <f t="shared" si="245"/>
        <v>0</v>
      </c>
      <c r="K395" s="148"/>
      <c r="L395" s="148">
        <f t="shared" si="245"/>
        <v>0</v>
      </c>
      <c r="M395" s="154"/>
      <c r="N395" s="147"/>
    </row>
    <row r="396" customHeight="1" spans="1:14">
      <c r="A396" s="149">
        <v>1</v>
      </c>
      <c r="B396" s="170" t="s">
        <v>2657</v>
      </c>
      <c r="C396" s="171"/>
      <c r="D396" s="172">
        <v>60</v>
      </c>
      <c r="E396" s="152">
        <v>24</v>
      </c>
      <c r="F396" s="152">
        <v>0</v>
      </c>
      <c r="G396" s="147"/>
      <c r="H396" s="147"/>
      <c r="I396" s="147"/>
      <c r="J396" s="147"/>
      <c r="K396" s="147"/>
      <c r="L396" s="147"/>
      <c r="M396" s="154"/>
      <c r="N396" s="49" t="s">
        <v>2517</v>
      </c>
    </row>
    <row r="397" customHeight="1" spans="1:14">
      <c r="A397" s="149">
        <v>2</v>
      </c>
      <c r="B397" s="170" t="s">
        <v>2658</v>
      </c>
      <c r="C397" s="151"/>
      <c r="D397" s="173">
        <v>70</v>
      </c>
      <c r="E397" s="151">
        <v>28</v>
      </c>
      <c r="F397" s="152">
        <v>0</v>
      </c>
      <c r="G397" s="167" t="s">
        <v>864</v>
      </c>
      <c r="H397" s="147"/>
      <c r="I397" s="147"/>
      <c r="J397" s="147"/>
      <c r="K397" s="147"/>
      <c r="L397" s="147"/>
      <c r="M397" s="168" t="s">
        <v>864</v>
      </c>
      <c r="N397" s="49" t="s">
        <v>1543</v>
      </c>
    </row>
    <row r="398" customHeight="1" spans="1:14">
      <c r="A398" s="174" t="s">
        <v>2659</v>
      </c>
      <c r="B398" s="175" t="s">
        <v>2660</v>
      </c>
      <c r="C398" s="147"/>
      <c r="D398" s="148">
        <f t="shared" ref="D398:F398" si="246">D399</f>
        <v>3870</v>
      </c>
      <c r="E398" s="148">
        <f t="shared" si="246"/>
        <v>1800</v>
      </c>
      <c r="F398" s="148">
        <f t="shared" si="246"/>
        <v>400</v>
      </c>
      <c r="G398" s="148"/>
      <c r="H398" s="148">
        <f t="shared" ref="H398:L398" si="247">H399</f>
        <v>0</v>
      </c>
      <c r="I398" s="148"/>
      <c r="J398" s="148">
        <f t="shared" si="247"/>
        <v>0</v>
      </c>
      <c r="K398" s="148"/>
      <c r="L398" s="148">
        <f t="shared" si="247"/>
        <v>400</v>
      </c>
      <c r="M398" s="154"/>
      <c r="N398" s="147"/>
    </row>
    <row r="399" customHeight="1" spans="1:14">
      <c r="A399" s="146"/>
      <c r="B399" s="147" t="s">
        <v>19</v>
      </c>
      <c r="C399" s="147"/>
      <c r="D399" s="148">
        <f t="shared" ref="D399:F399" si="248">SUM(D400:D401)</f>
        <v>3870</v>
      </c>
      <c r="E399" s="148">
        <f t="shared" si="248"/>
        <v>1800</v>
      </c>
      <c r="F399" s="148">
        <f t="shared" si="248"/>
        <v>400</v>
      </c>
      <c r="G399" s="148"/>
      <c r="H399" s="148">
        <f t="shared" ref="H399:L399" si="249">SUM(H400:H401)</f>
        <v>0</v>
      </c>
      <c r="I399" s="148"/>
      <c r="J399" s="148">
        <f t="shared" si="249"/>
        <v>0</v>
      </c>
      <c r="K399" s="148"/>
      <c r="L399" s="148">
        <f t="shared" si="249"/>
        <v>400</v>
      </c>
      <c r="M399" s="154"/>
      <c r="N399" s="147"/>
    </row>
    <row r="400" customHeight="1" spans="1:14">
      <c r="A400" s="149">
        <v>1</v>
      </c>
      <c r="B400" s="150" t="s">
        <v>2661</v>
      </c>
      <c r="C400" s="152" t="s">
        <v>2662</v>
      </c>
      <c r="D400" s="152">
        <v>970</v>
      </c>
      <c r="E400" s="152">
        <v>800</v>
      </c>
      <c r="F400" s="152">
        <v>0</v>
      </c>
      <c r="G400" s="147"/>
      <c r="H400" s="147"/>
      <c r="I400" s="147"/>
      <c r="J400" s="147"/>
      <c r="K400" s="147"/>
      <c r="L400" s="147"/>
      <c r="M400" s="154"/>
      <c r="N400" s="162" t="s">
        <v>2663</v>
      </c>
    </row>
    <row r="401" customHeight="1" spans="1:14">
      <c r="A401" s="149">
        <v>2</v>
      </c>
      <c r="B401" s="150" t="s">
        <v>2664</v>
      </c>
      <c r="C401" s="152"/>
      <c r="D401" s="152">
        <v>2900</v>
      </c>
      <c r="E401" s="152">
        <v>1000</v>
      </c>
      <c r="F401" s="152">
        <v>400</v>
      </c>
      <c r="G401" s="147"/>
      <c r="H401" s="147"/>
      <c r="I401" s="147"/>
      <c r="J401" s="147"/>
      <c r="K401" s="147"/>
      <c r="L401" s="152">
        <v>400</v>
      </c>
      <c r="M401" s="154"/>
      <c r="N401" s="147"/>
    </row>
    <row r="402" customHeight="1" spans="1:14">
      <c r="A402" s="146" t="s">
        <v>2665</v>
      </c>
      <c r="B402" s="147" t="s">
        <v>2666</v>
      </c>
      <c r="C402" s="147"/>
      <c r="D402" s="148">
        <f t="shared" ref="D402:F402" si="250">D403</f>
        <v>95</v>
      </c>
      <c r="E402" s="148">
        <f t="shared" si="250"/>
        <v>95</v>
      </c>
      <c r="F402" s="148">
        <f t="shared" si="250"/>
        <v>0</v>
      </c>
      <c r="G402" s="147"/>
      <c r="H402" s="148">
        <f t="shared" ref="H402:L402" si="251">H403</f>
        <v>0</v>
      </c>
      <c r="I402" s="147"/>
      <c r="J402" s="148">
        <f t="shared" si="251"/>
        <v>0</v>
      </c>
      <c r="K402" s="147"/>
      <c r="L402" s="148">
        <f t="shared" si="251"/>
        <v>0</v>
      </c>
      <c r="M402" s="154"/>
      <c r="N402" s="147"/>
    </row>
    <row r="403" customHeight="1" spans="1:14">
      <c r="A403" s="146"/>
      <c r="B403" s="147" t="s">
        <v>19</v>
      </c>
      <c r="C403" s="147"/>
      <c r="D403" s="148">
        <f t="shared" ref="D403:F403" si="252">D404</f>
        <v>95</v>
      </c>
      <c r="E403" s="148">
        <f t="shared" si="252"/>
        <v>95</v>
      </c>
      <c r="F403" s="148">
        <f t="shared" si="252"/>
        <v>0</v>
      </c>
      <c r="G403" s="147"/>
      <c r="H403" s="148">
        <f t="shared" ref="H403:L403" si="253">H404</f>
        <v>0</v>
      </c>
      <c r="I403" s="147"/>
      <c r="J403" s="148">
        <f t="shared" si="253"/>
        <v>0</v>
      </c>
      <c r="K403" s="147"/>
      <c r="L403" s="148">
        <f t="shared" si="253"/>
        <v>0</v>
      </c>
      <c r="M403" s="154"/>
      <c r="N403" s="147"/>
    </row>
    <row r="404" customHeight="1" spans="1:14">
      <c r="A404" s="149">
        <v>1</v>
      </c>
      <c r="B404" s="150" t="s">
        <v>2667</v>
      </c>
      <c r="C404" s="167" t="s">
        <v>2668</v>
      </c>
      <c r="D404" s="152">
        <v>95</v>
      </c>
      <c r="E404" s="152">
        <v>95</v>
      </c>
      <c r="F404" s="152">
        <v>0</v>
      </c>
      <c r="G404" s="152"/>
      <c r="H404" s="147"/>
      <c r="I404" s="147"/>
      <c r="J404" s="152"/>
      <c r="K404" s="147"/>
      <c r="L404" s="147"/>
      <c r="M404" s="161"/>
      <c r="N404" s="162"/>
    </row>
    <row r="405" customHeight="1" spans="1:14">
      <c r="A405" s="146" t="s">
        <v>2669</v>
      </c>
      <c r="B405" s="147" t="s">
        <v>2670</v>
      </c>
      <c r="C405" s="147"/>
      <c r="D405" s="148">
        <f t="shared" ref="D405:F405" si="254">D406</f>
        <v>2510</v>
      </c>
      <c r="E405" s="148">
        <f t="shared" si="254"/>
        <v>700</v>
      </c>
      <c r="F405" s="148">
        <f t="shared" si="254"/>
        <v>0</v>
      </c>
      <c r="G405" s="147"/>
      <c r="H405" s="148">
        <f t="shared" ref="H405:L405" si="255">H406</f>
        <v>0</v>
      </c>
      <c r="I405" s="147"/>
      <c r="J405" s="148">
        <f t="shared" si="255"/>
        <v>0</v>
      </c>
      <c r="K405" s="147"/>
      <c r="L405" s="148">
        <f t="shared" si="255"/>
        <v>0</v>
      </c>
      <c r="M405" s="154"/>
      <c r="N405" s="147"/>
    </row>
    <row r="406" customHeight="1" spans="1:14">
      <c r="A406" s="146"/>
      <c r="B406" s="147" t="s">
        <v>19</v>
      </c>
      <c r="C406" s="147"/>
      <c r="D406" s="148">
        <f t="shared" ref="D406:F406" si="256">SUM(D407:D410)</f>
        <v>2510</v>
      </c>
      <c r="E406" s="148">
        <f t="shared" si="256"/>
        <v>700</v>
      </c>
      <c r="F406" s="148">
        <f t="shared" si="256"/>
        <v>0</v>
      </c>
      <c r="G406" s="147"/>
      <c r="H406" s="148">
        <f t="shared" ref="H406:L406" si="257">SUM(H407:H410)</f>
        <v>0</v>
      </c>
      <c r="I406" s="147"/>
      <c r="J406" s="148">
        <f t="shared" si="257"/>
        <v>0</v>
      </c>
      <c r="K406" s="147"/>
      <c r="L406" s="148">
        <f t="shared" si="257"/>
        <v>0</v>
      </c>
      <c r="M406" s="154"/>
      <c r="N406" s="147"/>
    </row>
    <row r="407" customHeight="1" spans="1:14">
      <c r="A407" s="149">
        <v>1</v>
      </c>
      <c r="B407" s="150" t="s">
        <v>2671</v>
      </c>
      <c r="C407" s="49"/>
      <c r="D407" s="152">
        <v>630</v>
      </c>
      <c r="E407" s="152">
        <v>200</v>
      </c>
      <c r="F407" s="151">
        <v>0</v>
      </c>
      <c r="G407" s="51"/>
      <c r="H407" s="51"/>
      <c r="I407" s="51"/>
      <c r="J407" s="51"/>
      <c r="K407" s="51"/>
      <c r="L407" s="51"/>
      <c r="M407" s="165"/>
      <c r="N407" s="162" t="s">
        <v>2672</v>
      </c>
    </row>
    <row r="408" customHeight="1" spans="1:14">
      <c r="A408" s="149">
        <v>2</v>
      </c>
      <c r="B408" s="150" t="s">
        <v>2673</v>
      </c>
      <c r="C408" s="49"/>
      <c r="D408" s="152">
        <v>980</v>
      </c>
      <c r="E408" s="152">
        <v>300</v>
      </c>
      <c r="F408" s="151">
        <v>0</v>
      </c>
      <c r="G408" s="51"/>
      <c r="H408" s="51"/>
      <c r="I408" s="51"/>
      <c r="J408" s="51"/>
      <c r="K408" s="51"/>
      <c r="L408" s="51"/>
      <c r="M408" s="165"/>
      <c r="N408" s="162" t="s">
        <v>2674</v>
      </c>
    </row>
    <row r="409" customHeight="1" spans="1:14">
      <c r="A409" s="149">
        <v>3</v>
      </c>
      <c r="B409" s="150" t="s">
        <v>2675</v>
      </c>
      <c r="C409" s="49"/>
      <c r="D409" s="152">
        <v>500</v>
      </c>
      <c r="E409" s="152">
        <v>100</v>
      </c>
      <c r="F409" s="152">
        <v>0</v>
      </c>
      <c r="G409" s="51"/>
      <c r="H409" s="51"/>
      <c r="I409" s="51"/>
      <c r="J409" s="51"/>
      <c r="K409" s="51"/>
      <c r="L409" s="51"/>
      <c r="M409" s="164" t="s">
        <v>943</v>
      </c>
      <c r="N409" s="48" t="s">
        <v>2676</v>
      </c>
    </row>
    <row r="410" customHeight="1" spans="1:14">
      <c r="A410" s="149">
        <v>4</v>
      </c>
      <c r="B410" s="150" t="s">
        <v>2677</v>
      </c>
      <c r="C410" s="49"/>
      <c r="D410" s="152">
        <v>400</v>
      </c>
      <c r="E410" s="152">
        <v>100</v>
      </c>
      <c r="F410" s="152">
        <v>0</v>
      </c>
      <c r="G410" s="51"/>
      <c r="H410" s="51"/>
      <c r="I410" s="51"/>
      <c r="J410" s="51"/>
      <c r="K410" s="51"/>
      <c r="L410" s="51"/>
      <c r="M410" s="164" t="s">
        <v>943</v>
      </c>
      <c r="N410" s="48" t="s">
        <v>2678</v>
      </c>
    </row>
    <row r="411" customHeight="1" spans="1:14">
      <c r="A411" s="146" t="s">
        <v>2444</v>
      </c>
      <c r="B411" s="147" t="s">
        <v>2445</v>
      </c>
      <c r="C411" s="147"/>
      <c r="D411" s="148">
        <f t="shared" ref="D411:F411" si="258">SUM(D412)</f>
        <v>25</v>
      </c>
      <c r="E411" s="148">
        <f t="shared" si="258"/>
        <v>25</v>
      </c>
      <c r="F411" s="148">
        <f t="shared" si="258"/>
        <v>0</v>
      </c>
      <c r="G411" s="148"/>
      <c r="H411" s="148">
        <f t="shared" ref="H411:L411" si="259">SUM(H412)</f>
        <v>0</v>
      </c>
      <c r="I411" s="148"/>
      <c r="J411" s="148">
        <f t="shared" si="259"/>
        <v>0</v>
      </c>
      <c r="K411" s="148"/>
      <c r="L411" s="148">
        <f t="shared" si="259"/>
        <v>0</v>
      </c>
      <c r="M411" s="154"/>
      <c r="N411" s="147"/>
    </row>
    <row r="412" customHeight="1" spans="1:14">
      <c r="A412" s="149">
        <v>1</v>
      </c>
      <c r="B412" s="150" t="s">
        <v>2679</v>
      </c>
      <c r="C412" s="152"/>
      <c r="D412" s="152">
        <v>25</v>
      </c>
      <c r="E412" s="152">
        <v>25</v>
      </c>
      <c r="F412" s="152">
        <v>0</v>
      </c>
      <c r="G412" s="147"/>
      <c r="H412" s="147"/>
      <c r="I412" s="147"/>
      <c r="J412" s="147"/>
      <c r="K412" s="147"/>
      <c r="L412" s="147"/>
      <c r="M412" s="154"/>
      <c r="N412" s="147"/>
    </row>
    <row r="413" customHeight="1" spans="1:14">
      <c r="A413" s="146" t="s">
        <v>2451</v>
      </c>
      <c r="B413" s="147" t="s">
        <v>2452</v>
      </c>
      <c r="C413" s="147"/>
      <c r="D413" s="148">
        <f t="shared" ref="D413:F413" si="260">SUM(D414+D415+D416)</f>
        <v>680</v>
      </c>
      <c r="E413" s="148">
        <f t="shared" si="260"/>
        <v>680</v>
      </c>
      <c r="F413" s="148">
        <f t="shared" si="260"/>
        <v>125</v>
      </c>
      <c r="G413" s="148"/>
      <c r="H413" s="148">
        <f t="shared" ref="H413:L413" si="261">SUM(H414+H415+H416)</f>
        <v>40</v>
      </c>
      <c r="I413" s="148"/>
      <c r="J413" s="148">
        <f t="shared" si="261"/>
        <v>40</v>
      </c>
      <c r="K413" s="148"/>
      <c r="L413" s="148">
        <f t="shared" si="261"/>
        <v>45</v>
      </c>
      <c r="M413" s="154"/>
      <c r="N413" s="147"/>
    </row>
    <row r="414" customHeight="1" spans="1:14">
      <c r="A414" s="149">
        <v>1</v>
      </c>
      <c r="B414" s="150" t="s">
        <v>2680</v>
      </c>
      <c r="C414" s="152" t="s">
        <v>2681</v>
      </c>
      <c r="D414" s="152">
        <v>500</v>
      </c>
      <c r="E414" s="152">
        <v>500</v>
      </c>
      <c r="F414" s="152">
        <v>125</v>
      </c>
      <c r="G414" s="147"/>
      <c r="H414" s="152">
        <v>40</v>
      </c>
      <c r="I414" s="147"/>
      <c r="J414" s="152">
        <v>40</v>
      </c>
      <c r="K414" s="147"/>
      <c r="L414" s="152">
        <v>45</v>
      </c>
      <c r="M414" s="154"/>
      <c r="N414" s="167" t="s">
        <v>2167</v>
      </c>
    </row>
    <row r="415" customHeight="1" spans="1:14">
      <c r="A415" s="149">
        <v>2</v>
      </c>
      <c r="B415" s="169" t="s">
        <v>2682</v>
      </c>
      <c r="C415" s="167" t="s">
        <v>2683</v>
      </c>
      <c r="D415" s="167">
        <v>90</v>
      </c>
      <c r="E415" s="167">
        <v>90</v>
      </c>
      <c r="F415" s="152">
        <v>0</v>
      </c>
      <c r="G415" s="147"/>
      <c r="H415" s="147"/>
      <c r="I415" s="147"/>
      <c r="J415" s="147"/>
      <c r="K415" s="147"/>
      <c r="L415" s="147"/>
      <c r="M415" s="154"/>
      <c r="N415" s="147"/>
    </row>
    <row r="416" customHeight="1" spans="1:14">
      <c r="A416" s="149">
        <v>3</v>
      </c>
      <c r="B416" s="169" t="s">
        <v>2684</v>
      </c>
      <c r="C416" s="167" t="s">
        <v>2685</v>
      </c>
      <c r="D416" s="167">
        <v>90</v>
      </c>
      <c r="E416" s="167">
        <v>90</v>
      </c>
      <c r="F416" s="152">
        <v>0</v>
      </c>
      <c r="G416" s="147"/>
      <c r="H416" s="147"/>
      <c r="I416" s="147"/>
      <c r="J416" s="147"/>
      <c r="K416" s="147"/>
      <c r="L416" s="147"/>
      <c r="M416" s="154"/>
      <c r="N416" s="147"/>
    </row>
    <row r="417" customHeight="1" spans="1:14">
      <c r="A417" s="146" t="s">
        <v>2468</v>
      </c>
      <c r="B417" s="147" t="s">
        <v>2469</v>
      </c>
      <c r="C417" s="147"/>
      <c r="D417" s="148">
        <f t="shared" ref="D417:F417" si="262">SUM(D418)</f>
        <v>730</v>
      </c>
      <c r="E417" s="148">
        <f t="shared" si="262"/>
        <v>580</v>
      </c>
      <c r="F417" s="148">
        <f t="shared" si="262"/>
        <v>0</v>
      </c>
      <c r="G417" s="148"/>
      <c r="H417" s="148">
        <f t="shared" ref="H417:L417" si="263">SUM(H418)</f>
        <v>0</v>
      </c>
      <c r="I417" s="148"/>
      <c r="J417" s="148">
        <f t="shared" si="263"/>
        <v>0</v>
      </c>
      <c r="K417" s="148"/>
      <c r="L417" s="148">
        <f t="shared" si="263"/>
        <v>0</v>
      </c>
      <c r="M417" s="154"/>
      <c r="N417" s="147"/>
    </row>
    <row r="418" customHeight="1" spans="1:14">
      <c r="A418" s="146"/>
      <c r="B418" s="147" t="s">
        <v>19</v>
      </c>
      <c r="C418" s="147"/>
      <c r="D418" s="148">
        <f t="shared" ref="D418:F418" si="264">SUM(D419)</f>
        <v>730</v>
      </c>
      <c r="E418" s="148">
        <f t="shared" si="264"/>
        <v>580</v>
      </c>
      <c r="F418" s="148">
        <f t="shared" si="264"/>
        <v>0</v>
      </c>
      <c r="G418" s="148"/>
      <c r="H418" s="148">
        <f t="shared" ref="H418:L418" si="265">SUM(H419)</f>
        <v>0</v>
      </c>
      <c r="I418" s="148"/>
      <c r="J418" s="148">
        <f t="shared" si="265"/>
        <v>0</v>
      </c>
      <c r="K418" s="148"/>
      <c r="L418" s="148">
        <f t="shared" si="265"/>
        <v>0</v>
      </c>
      <c r="M418" s="154"/>
      <c r="N418" s="147"/>
    </row>
    <row r="419" customHeight="1" spans="1:14">
      <c r="A419" s="157" t="s">
        <v>70</v>
      </c>
      <c r="B419" s="150" t="s">
        <v>2686</v>
      </c>
      <c r="C419" s="152"/>
      <c r="D419" s="151">
        <v>730</v>
      </c>
      <c r="E419" s="151">
        <v>580</v>
      </c>
      <c r="F419" s="151">
        <v>0</v>
      </c>
      <c r="G419" s="147"/>
      <c r="H419" s="147"/>
      <c r="I419" s="147"/>
      <c r="J419" s="147"/>
      <c r="K419" s="147"/>
      <c r="L419" s="147"/>
      <c r="M419" s="154"/>
      <c r="N419" s="147"/>
    </row>
    <row r="420" customHeight="1" spans="1:14">
      <c r="A420" s="176" t="s">
        <v>837</v>
      </c>
      <c r="B420" s="177" t="s">
        <v>2100</v>
      </c>
      <c r="C420" s="178" t="s">
        <v>38</v>
      </c>
      <c r="D420" s="178">
        <f t="shared" ref="D420:F420" si="266">D421+D425+D428+D432+D436+D438+D440+D442</f>
        <v>2639.65</v>
      </c>
      <c r="E420" s="178">
        <f t="shared" si="266"/>
        <v>2113.49</v>
      </c>
      <c r="F420" s="178">
        <f t="shared" si="266"/>
        <v>769.89</v>
      </c>
      <c r="G420" s="39"/>
      <c r="H420" s="39"/>
      <c r="I420" s="39"/>
      <c r="J420" s="39"/>
      <c r="K420" s="39"/>
      <c r="L420" s="39"/>
      <c r="M420" s="39"/>
      <c r="N420" s="48"/>
    </row>
    <row r="421" customHeight="1" spans="1:14">
      <c r="A421" s="174" t="s">
        <v>1306</v>
      </c>
      <c r="B421" s="175" t="s">
        <v>2281</v>
      </c>
      <c r="C421" s="175"/>
      <c r="D421" s="178">
        <f t="shared" ref="D421:F421" si="267">D422</f>
        <v>315</v>
      </c>
      <c r="E421" s="178">
        <f t="shared" si="267"/>
        <v>155</v>
      </c>
      <c r="F421" s="178">
        <f t="shared" si="267"/>
        <v>0</v>
      </c>
      <c r="G421" s="175"/>
      <c r="H421" s="175"/>
      <c r="I421" s="175"/>
      <c r="J421" s="175"/>
      <c r="K421" s="175"/>
      <c r="L421" s="175"/>
      <c r="M421" s="175"/>
      <c r="N421" s="175"/>
    </row>
    <row r="422" customHeight="1" spans="1:14">
      <c r="A422" s="174"/>
      <c r="B422" s="175" t="s">
        <v>19</v>
      </c>
      <c r="C422" s="175"/>
      <c r="D422" s="179">
        <f t="shared" ref="D422:F422" si="268">D423+D424</f>
        <v>315</v>
      </c>
      <c r="E422" s="179">
        <f t="shared" si="268"/>
        <v>155</v>
      </c>
      <c r="F422" s="179">
        <f t="shared" si="268"/>
        <v>0</v>
      </c>
      <c r="G422" s="175"/>
      <c r="H422" s="175"/>
      <c r="I422" s="175"/>
      <c r="J422" s="175"/>
      <c r="K422" s="175"/>
      <c r="L422" s="175"/>
      <c r="M422" s="175"/>
      <c r="N422" s="175"/>
    </row>
    <row r="423" customHeight="1" spans="1:14">
      <c r="A423" s="180">
        <v>1</v>
      </c>
      <c r="B423" s="162" t="s">
        <v>2687</v>
      </c>
      <c r="C423" s="175"/>
      <c r="D423" s="179">
        <v>260</v>
      </c>
      <c r="E423" s="179">
        <v>100</v>
      </c>
      <c r="F423" s="181">
        <v>0</v>
      </c>
      <c r="G423" s="51" t="s">
        <v>839</v>
      </c>
      <c r="H423" s="175"/>
      <c r="I423" s="175"/>
      <c r="J423" s="175"/>
      <c r="K423" s="175"/>
      <c r="L423" s="175"/>
      <c r="M423" s="175"/>
      <c r="N423" s="175"/>
    </row>
    <row r="424" customHeight="1" spans="1:14">
      <c r="A424" s="180">
        <v>2</v>
      </c>
      <c r="B424" s="162" t="s">
        <v>2688</v>
      </c>
      <c r="C424" s="175"/>
      <c r="D424" s="182">
        <v>55</v>
      </c>
      <c r="E424" s="182">
        <v>55</v>
      </c>
      <c r="F424" s="183">
        <v>0</v>
      </c>
      <c r="G424" s="51" t="s">
        <v>839</v>
      </c>
      <c r="H424" s="175"/>
      <c r="I424" s="175"/>
      <c r="J424" s="175"/>
      <c r="K424" s="175"/>
      <c r="L424" s="175"/>
      <c r="M424" s="175"/>
      <c r="N424" s="175"/>
    </row>
    <row r="425" customHeight="1" spans="1:14">
      <c r="A425" s="174" t="s">
        <v>2689</v>
      </c>
      <c r="B425" s="175" t="s">
        <v>2396</v>
      </c>
      <c r="C425" s="175"/>
      <c r="D425" s="178">
        <v>30</v>
      </c>
      <c r="E425" s="178">
        <v>30</v>
      </c>
      <c r="F425" s="178">
        <v>0</v>
      </c>
      <c r="G425" s="175"/>
      <c r="H425" s="175"/>
      <c r="I425" s="175"/>
      <c r="J425" s="175"/>
      <c r="K425" s="175"/>
      <c r="L425" s="175"/>
      <c r="M425" s="175"/>
      <c r="N425" s="175"/>
    </row>
    <row r="426" customHeight="1" spans="1:14">
      <c r="A426" s="174"/>
      <c r="B426" s="175" t="s">
        <v>2412</v>
      </c>
      <c r="C426" s="175"/>
      <c r="D426" s="162">
        <v>30</v>
      </c>
      <c r="E426" s="162">
        <v>30</v>
      </c>
      <c r="F426" s="162">
        <v>0</v>
      </c>
      <c r="G426" s="175"/>
      <c r="H426" s="175"/>
      <c r="I426" s="175"/>
      <c r="J426" s="175"/>
      <c r="K426" s="175"/>
      <c r="L426" s="175"/>
      <c r="M426" s="175"/>
      <c r="N426" s="175"/>
    </row>
    <row r="427" customHeight="1" spans="1:14">
      <c r="A427" s="180">
        <v>1</v>
      </c>
      <c r="B427" s="162" t="s">
        <v>2396</v>
      </c>
      <c r="C427" s="162"/>
      <c r="D427" s="162">
        <v>30</v>
      </c>
      <c r="E427" s="162">
        <v>30</v>
      </c>
      <c r="F427" s="162">
        <v>0</v>
      </c>
      <c r="G427" s="162" t="s">
        <v>839</v>
      </c>
      <c r="H427" s="175"/>
      <c r="I427" s="175"/>
      <c r="J427" s="175"/>
      <c r="K427" s="175"/>
      <c r="L427" s="175"/>
      <c r="M427" s="175"/>
      <c r="N427" s="175"/>
    </row>
    <row r="428" customHeight="1" spans="1:14">
      <c r="A428" s="174" t="s">
        <v>2690</v>
      </c>
      <c r="B428" s="175" t="s">
        <v>2437</v>
      </c>
      <c r="C428" s="175"/>
      <c r="D428" s="178">
        <v>16</v>
      </c>
      <c r="E428" s="178">
        <v>16</v>
      </c>
      <c r="F428" s="178">
        <v>0</v>
      </c>
      <c r="G428" s="175"/>
      <c r="H428" s="175"/>
      <c r="I428" s="175"/>
      <c r="J428" s="175"/>
      <c r="K428" s="175"/>
      <c r="L428" s="175"/>
      <c r="M428" s="175"/>
      <c r="N428" s="175"/>
    </row>
    <row r="429" customHeight="1" spans="1:14">
      <c r="A429" s="174"/>
      <c r="B429" s="175" t="s">
        <v>19</v>
      </c>
      <c r="C429" s="175"/>
      <c r="D429" s="47">
        <v>16</v>
      </c>
      <c r="E429" s="47">
        <v>16</v>
      </c>
      <c r="F429" s="162">
        <v>0</v>
      </c>
      <c r="G429" s="175"/>
      <c r="H429" s="175"/>
      <c r="I429" s="175"/>
      <c r="J429" s="175"/>
      <c r="K429" s="175"/>
      <c r="L429" s="175"/>
      <c r="M429" s="175"/>
      <c r="N429" s="175"/>
    </row>
    <row r="430" customHeight="1" spans="1:14">
      <c r="A430" s="180">
        <v>1</v>
      </c>
      <c r="B430" s="51" t="s">
        <v>2691</v>
      </c>
      <c r="C430" s="175"/>
      <c r="D430" s="47">
        <v>8</v>
      </c>
      <c r="E430" s="47">
        <v>8</v>
      </c>
      <c r="F430" s="162">
        <v>0</v>
      </c>
      <c r="G430" s="162" t="s">
        <v>839</v>
      </c>
      <c r="H430" s="175"/>
      <c r="I430" s="175"/>
      <c r="J430" s="175"/>
      <c r="K430" s="175"/>
      <c r="L430" s="175"/>
      <c r="M430" s="175"/>
      <c r="N430" s="175"/>
    </row>
    <row r="431" customHeight="1" spans="1:14">
      <c r="A431" s="180">
        <v>2</v>
      </c>
      <c r="B431" s="162" t="s">
        <v>2692</v>
      </c>
      <c r="C431" s="175"/>
      <c r="D431" s="47">
        <v>8</v>
      </c>
      <c r="E431" s="47">
        <v>8</v>
      </c>
      <c r="F431" s="162">
        <v>0</v>
      </c>
      <c r="G431" s="162" t="s">
        <v>839</v>
      </c>
      <c r="H431" s="175"/>
      <c r="I431" s="175"/>
      <c r="J431" s="175"/>
      <c r="K431" s="175"/>
      <c r="L431" s="175"/>
      <c r="M431" s="175"/>
      <c r="N431" s="175"/>
    </row>
    <row r="432" customHeight="1" spans="1:14">
      <c r="A432" s="174" t="s">
        <v>2693</v>
      </c>
      <c r="B432" s="175" t="s">
        <v>2656</v>
      </c>
      <c r="C432" s="178"/>
      <c r="D432" s="178">
        <v>95</v>
      </c>
      <c r="E432" s="178">
        <v>95</v>
      </c>
      <c r="F432" s="178">
        <v>0</v>
      </c>
      <c r="G432" s="175"/>
      <c r="H432" s="175"/>
      <c r="I432" s="175"/>
      <c r="J432" s="175"/>
      <c r="K432" s="175"/>
      <c r="L432" s="175"/>
      <c r="M432" s="175"/>
      <c r="N432" s="175"/>
    </row>
    <row r="433" customHeight="1" spans="1:14">
      <c r="A433" s="174"/>
      <c r="B433" s="175" t="s">
        <v>19</v>
      </c>
      <c r="C433" s="175"/>
      <c r="D433" s="48">
        <v>95</v>
      </c>
      <c r="E433" s="48">
        <v>95</v>
      </c>
      <c r="F433" s="48">
        <v>0</v>
      </c>
      <c r="G433" s="175"/>
      <c r="H433" s="175"/>
      <c r="I433" s="175"/>
      <c r="J433" s="175"/>
      <c r="K433" s="175"/>
      <c r="L433" s="175"/>
      <c r="M433" s="175"/>
      <c r="N433" s="175"/>
    </row>
    <row r="434" customHeight="1" spans="1:14">
      <c r="A434" s="180">
        <v>1</v>
      </c>
      <c r="B434" s="51" t="s">
        <v>2694</v>
      </c>
      <c r="C434" s="175"/>
      <c r="D434" s="48">
        <v>50</v>
      </c>
      <c r="E434" s="48">
        <v>50</v>
      </c>
      <c r="F434" s="48">
        <v>0</v>
      </c>
      <c r="G434" s="48" t="s">
        <v>2695</v>
      </c>
      <c r="H434" s="175"/>
      <c r="I434" s="175"/>
      <c r="J434" s="175"/>
      <c r="K434" s="175"/>
      <c r="L434" s="175"/>
      <c r="M434" s="175"/>
      <c r="N434" s="175"/>
    </row>
    <row r="435" customHeight="1" spans="1:14">
      <c r="A435" s="180">
        <v>2</v>
      </c>
      <c r="B435" s="48" t="s">
        <v>2696</v>
      </c>
      <c r="C435" s="178"/>
      <c r="D435" s="48">
        <v>45</v>
      </c>
      <c r="E435" s="48">
        <v>45</v>
      </c>
      <c r="F435" s="48">
        <v>0</v>
      </c>
      <c r="G435" s="48" t="s">
        <v>2695</v>
      </c>
      <c r="H435" s="175"/>
      <c r="I435" s="175"/>
      <c r="J435" s="175"/>
      <c r="K435" s="175"/>
      <c r="L435" s="175"/>
      <c r="M435" s="175"/>
      <c r="N435" s="175"/>
    </row>
    <row r="436" customHeight="1" spans="1:14">
      <c r="A436" s="174" t="s">
        <v>2444</v>
      </c>
      <c r="B436" s="175" t="s">
        <v>2445</v>
      </c>
      <c r="C436" s="175"/>
      <c r="D436" s="178">
        <v>1</v>
      </c>
      <c r="E436" s="178">
        <v>1</v>
      </c>
      <c r="F436" s="178">
        <v>0</v>
      </c>
      <c r="G436" s="175"/>
      <c r="H436" s="175"/>
      <c r="I436" s="175"/>
      <c r="J436" s="175"/>
      <c r="K436" s="175"/>
      <c r="L436" s="175"/>
      <c r="M436" s="175"/>
      <c r="N436" s="175"/>
    </row>
    <row r="437" customHeight="1" spans="1:14">
      <c r="A437" s="180">
        <v>1</v>
      </c>
      <c r="B437" s="51" t="s">
        <v>2445</v>
      </c>
      <c r="C437" s="175"/>
      <c r="D437" s="48">
        <v>1</v>
      </c>
      <c r="E437" s="48">
        <v>1</v>
      </c>
      <c r="F437" s="48">
        <v>0</v>
      </c>
      <c r="G437" s="48" t="s">
        <v>839</v>
      </c>
      <c r="H437" s="175"/>
      <c r="I437" s="175"/>
      <c r="J437" s="175"/>
      <c r="K437" s="175"/>
      <c r="L437" s="175"/>
      <c r="M437" s="175"/>
      <c r="N437" s="175"/>
    </row>
    <row r="438" customHeight="1" spans="1:14">
      <c r="A438" s="174" t="s">
        <v>2447</v>
      </c>
      <c r="B438" s="175" t="s">
        <v>2448</v>
      </c>
      <c r="C438" s="175"/>
      <c r="D438" s="178">
        <v>9</v>
      </c>
      <c r="E438" s="178">
        <v>9</v>
      </c>
      <c r="F438" s="178">
        <v>0</v>
      </c>
      <c r="G438" s="175"/>
      <c r="H438" s="175"/>
      <c r="I438" s="175"/>
      <c r="J438" s="175"/>
      <c r="K438" s="175"/>
      <c r="L438" s="175"/>
      <c r="M438" s="175"/>
      <c r="N438" s="175"/>
    </row>
    <row r="439" customHeight="1" spans="1:14">
      <c r="A439" s="180">
        <v>1</v>
      </c>
      <c r="B439" s="51" t="s">
        <v>2697</v>
      </c>
      <c r="C439" s="51"/>
      <c r="D439" s="48">
        <v>9</v>
      </c>
      <c r="E439" s="48">
        <v>9</v>
      </c>
      <c r="F439" s="48">
        <v>0</v>
      </c>
      <c r="G439" s="51" t="s">
        <v>839</v>
      </c>
      <c r="H439" s="175"/>
      <c r="I439" s="175"/>
      <c r="J439" s="175"/>
      <c r="K439" s="175"/>
      <c r="L439" s="175"/>
      <c r="M439" s="175"/>
      <c r="N439" s="175"/>
    </row>
    <row r="440" customHeight="1" spans="1:14">
      <c r="A440" s="174" t="s">
        <v>2698</v>
      </c>
      <c r="B440" s="175" t="s">
        <v>2699</v>
      </c>
      <c r="C440" s="175"/>
      <c r="D440" s="178">
        <v>32.8</v>
      </c>
      <c r="E440" s="178">
        <v>10</v>
      </c>
      <c r="F440" s="178">
        <v>0</v>
      </c>
      <c r="G440" s="175"/>
      <c r="H440" s="175"/>
      <c r="I440" s="175"/>
      <c r="J440" s="175"/>
      <c r="K440" s="175"/>
      <c r="L440" s="175"/>
      <c r="M440" s="175"/>
      <c r="N440" s="175"/>
    </row>
    <row r="441" customHeight="1" spans="1:14">
      <c r="A441" s="180">
        <v>1</v>
      </c>
      <c r="B441" s="167" t="s">
        <v>2700</v>
      </c>
      <c r="C441" s="167"/>
      <c r="D441" s="167">
        <v>32.8</v>
      </c>
      <c r="E441" s="167">
        <v>10</v>
      </c>
      <c r="F441" s="167">
        <v>0</v>
      </c>
      <c r="G441" s="51" t="s">
        <v>839</v>
      </c>
      <c r="H441" s="175"/>
      <c r="I441" s="175"/>
      <c r="J441" s="175"/>
      <c r="K441" s="175"/>
      <c r="L441" s="175"/>
      <c r="M441" s="175"/>
      <c r="N441" s="175"/>
    </row>
    <row r="442" customHeight="1" spans="1:14">
      <c r="A442" s="174" t="s">
        <v>2468</v>
      </c>
      <c r="B442" s="175" t="s">
        <v>2469</v>
      </c>
      <c r="C442" s="175"/>
      <c r="D442" s="178">
        <f t="shared" ref="D442:F442" si="269">D443</f>
        <v>2140.85</v>
      </c>
      <c r="E442" s="178">
        <f t="shared" si="269"/>
        <v>1797.49</v>
      </c>
      <c r="F442" s="178">
        <f t="shared" si="269"/>
        <v>769.89</v>
      </c>
      <c r="G442" s="175"/>
      <c r="H442" s="175"/>
      <c r="I442" s="175"/>
      <c r="J442" s="175"/>
      <c r="K442" s="175"/>
      <c r="L442" s="175"/>
      <c r="M442" s="175"/>
      <c r="N442" s="175"/>
    </row>
    <row r="443" customHeight="1" spans="1:14">
      <c r="A443" s="174"/>
      <c r="B443" s="175" t="s">
        <v>19</v>
      </c>
      <c r="C443" s="175"/>
      <c r="D443" s="178">
        <f t="shared" ref="D443:F443" si="270">SUM(D444:D450)</f>
        <v>2140.85</v>
      </c>
      <c r="E443" s="178">
        <f t="shared" si="270"/>
        <v>1797.49</v>
      </c>
      <c r="F443" s="178">
        <f t="shared" si="270"/>
        <v>769.89</v>
      </c>
      <c r="G443" s="175"/>
      <c r="H443" s="175"/>
      <c r="I443" s="175"/>
      <c r="J443" s="175"/>
      <c r="K443" s="175"/>
      <c r="L443" s="175"/>
      <c r="M443" s="175"/>
      <c r="N443" s="175"/>
    </row>
    <row r="444" customHeight="1" spans="1:14">
      <c r="A444" s="28">
        <v>1</v>
      </c>
      <c r="B444" s="48" t="s">
        <v>2701</v>
      </c>
      <c r="C444" s="162" t="s">
        <v>2702</v>
      </c>
      <c r="D444" s="162">
        <v>1500</v>
      </c>
      <c r="E444" s="162">
        <v>1350</v>
      </c>
      <c r="F444" s="162">
        <v>450</v>
      </c>
      <c r="G444" s="51" t="s">
        <v>2703</v>
      </c>
      <c r="H444" s="51"/>
      <c r="I444" s="51"/>
      <c r="J444" s="51"/>
      <c r="K444" s="51"/>
      <c r="L444" s="162">
        <v>450</v>
      </c>
      <c r="M444" s="51" t="s">
        <v>2703</v>
      </c>
      <c r="N444" s="162" t="s">
        <v>74</v>
      </c>
    </row>
    <row r="445" customHeight="1" spans="1:14">
      <c r="A445" s="28">
        <v>2</v>
      </c>
      <c r="B445" s="48" t="s">
        <v>2704</v>
      </c>
      <c r="C445" s="162"/>
      <c r="D445" s="162">
        <v>150</v>
      </c>
      <c r="E445" s="162">
        <v>150</v>
      </c>
      <c r="F445" s="162">
        <v>37.5</v>
      </c>
      <c r="G445" s="51" t="s">
        <v>2705</v>
      </c>
      <c r="H445" s="51"/>
      <c r="I445" s="51"/>
      <c r="J445" s="51"/>
      <c r="K445" s="51"/>
      <c r="L445" s="162">
        <v>37.5</v>
      </c>
      <c r="M445" s="51" t="s">
        <v>2705</v>
      </c>
      <c r="N445" s="162" t="s">
        <v>74</v>
      </c>
    </row>
    <row r="446" customHeight="1" spans="1:14">
      <c r="A446" s="28">
        <v>3</v>
      </c>
      <c r="B446" s="48" t="s">
        <v>2706</v>
      </c>
      <c r="C446" s="162"/>
      <c r="D446" s="162">
        <v>470.65</v>
      </c>
      <c r="E446" s="162">
        <v>282.39</v>
      </c>
      <c r="F446" s="162">
        <v>282.39</v>
      </c>
      <c r="G446" s="51" t="s">
        <v>2707</v>
      </c>
      <c r="H446" s="51"/>
      <c r="I446" s="51"/>
      <c r="J446" s="51"/>
      <c r="K446" s="51"/>
      <c r="L446" s="51">
        <v>282.39</v>
      </c>
      <c r="M446" s="51" t="s">
        <v>950</v>
      </c>
      <c r="N446" s="162" t="s">
        <v>74</v>
      </c>
    </row>
    <row r="447" customHeight="1" spans="1:14">
      <c r="A447" s="28">
        <v>4</v>
      </c>
      <c r="B447" s="162" t="s">
        <v>2708</v>
      </c>
      <c r="C447" s="162"/>
      <c r="D447" s="162">
        <v>10</v>
      </c>
      <c r="E447" s="162">
        <v>10</v>
      </c>
      <c r="F447" s="162">
        <v>0</v>
      </c>
      <c r="G447" s="51" t="s">
        <v>839</v>
      </c>
      <c r="H447" s="51"/>
      <c r="I447" s="51"/>
      <c r="J447" s="51"/>
      <c r="K447" s="51"/>
      <c r="L447" s="51"/>
      <c r="M447" s="51"/>
      <c r="N447" s="162"/>
    </row>
    <row r="448" customHeight="1" spans="1:14">
      <c r="A448" s="28">
        <v>5</v>
      </c>
      <c r="B448" s="48" t="s">
        <v>2709</v>
      </c>
      <c r="C448" s="162" t="s">
        <v>2710</v>
      </c>
      <c r="D448" s="162">
        <v>3.6</v>
      </c>
      <c r="E448" s="162">
        <v>1.8</v>
      </c>
      <c r="F448" s="162">
        <v>0</v>
      </c>
      <c r="G448" s="51" t="s">
        <v>854</v>
      </c>
      <c r="H448" s="51"/>
      <c r="I448" s="51"/>
      <c r="J448" s="51"/>
      <c r="K448" s="51"/>
      <c r="L448" s="51">
        <v>0</v>
      </c>
      <c r="M448" s="51" t="s">
        <v>854</v>
      </c>
      <c r="N448" s="162"/>
    </row>
    <row r="449" customHeight="1" spans="1:14">
      <c r="A449" s="28">
        <v>6</v>
      </c>
      <c r="B449" s="48" t="s">
        <v>2711</v>
      </c>
      <c r="C449" s="162"/>
      <c r="D449" s="162">
        <v>3.6</v>
      </c>
      <c r="E449" s="162">
        <v>1.8</v>
      </c>
      <c r="F449" s="162">
        <v>0</v>
      </c>
      <c r="G449" s="51" t="s">
        <v>854</v>
      </c>
      <c r="H449" s="51"/>
      <c r="I449" s="51"/>
      <c r="J449" s="51"/>
      <c r="K449" s="51"/>
      <c r="L449" s="51">
        <v>0</v>
      </c>
      <c r="M449" s="51" t="s">
        <v>854</v>
      </c>
      <c r="N449" s="162"/>
    </row>
    <row r="450" customHeight="1" spans="1:14">
      <c r="A450" s="28">
        <v>7</v>
      </c>
      <c r="B450" s="48" t="s">
        <v>2712</v>
      </c>
      <c r="C450" s="162"/>
      <c r="D450" s="162">
        <v>3</v>
      </c>
      <c r="E450" s="162">
        <v>1.5</v>
      </c>
      <c r="F450" s="162">
        <v>0</v>
      </c>
      <c r="G450" s="51" t="s">
        <v>854</v>
      </c>
      <c r="H450" s="51"/>
      <c r="I450" s="51"/>
      <c r="J450" s="51"/>
      <c r="K450" s="51"/>
      <c r="L450" s="51">
        <v>0</v>
      </c>
      <c r="M450" s="51" t="s">
        <v>854</v>
      </c>
      <c r="N450" s="162"/>
    </row>
    <row r="451" customHeight="1" spans="1:14">
      <c r="A451" s="176" t="s">
        <v>841</v>
      </c>
      <c r="B451" s="177" t="s">
        <v>2059</v>
      </c>
      <c r="C451" s="178" t="s">
        <v>38</v>
      </c>
      <c r="D451" s="178">
        <f t="shared" ref="D451:F451" si="271">D458+D460+D463+D467+D476+D453+D456</f>
        <v>624.21</v>
      </c>
      <c r="E451" s="178">
        <f t="shared" si="271"/>
        <v>600.21</v>
      </c>
      <c r="F451" s="178">
        <f t="shared" si="271"/>
        <v>22.01</v>
      </c>
      <c r="G451" s="39"/>
      <c r="H451" s="39"/>
      <c r="I451" s="39"/>
      <c r="J451" s="39"/>
      <c r="K451" s="39"/>
      <c r="L451" s="39"/>
      <c r="M451" s="39"/>
      <c r="N451" s="48"/>
    </row>
    <row r="452" customHeight="1" spans="1:14">
      <c r="A452" s="178" t="s">
        <v>2659</v>
      </c>
      <c r="B452" s="178" t="s">
        <v>2713</v>
      </c>
      <c r="C452" s="178"/>
      <c r="D452" s="178">
        <f t="shared" ref="D452:F452" si="272">D453</f>
        <v>30</v>
      </c>
      <c r="E452" s="178">
        <f t="shared" si="272"/>
        <v>30</v>
      </c>
      <c r="F452" s="178">
        <f t="shared" si="272"/>
        <v>0</v>
      </c>
      <c r="G452" s="175"/>
      <c r="H452" s="175"/>
      <c r="I452" s="175"/>
      <c r="J452" s="175"/>
      <c r="K452" s="175"/>
      <c r="L452" s="175"/>
      <c r="M452" s="175"/>
      <c r="N452" s="175"/>
    </row>
    <row r="453" customHeight="1" spans="1:14">
      <c r="A453" s="48"/>
      <c r="B453" s="178" t="s">
        <v>19</v>
      </c>
      <c r="C453" s="48"/>
      <c r="D453" s="178">
        <f t="shared" ref="D453:F453" si="273">SUM(D454:D454)</f>
        <v>30</v>
      </c>
      <c r="E453" s="178">
        <f t="shared" si="273"/>
        <v>30</v>
      </c>
      <c r="F453" s="178">
        <f t="shared" si="273"/>
        <v>0</v>
      </c>
      <c r="G453" s="175"/>
      <c r="H453" s="175"/>
      <c r="I453" s="175"/>
      <c r="J453" s="175"/>
      <c r="K453" s="175"/>
      <c r="L453" s="175"/>
      <c r="M453" s="175"/>
      <c r="N453" s="175"/>
    </row>
    <row r="454" customHeight="1" spans="1:14">
      <c r="A454" s="184">
        <v>1</v>
      </c>
      <c r="B454" s="48" t="s">
        <v>2714</v>
      </c>
      <c r="C454" s="48"/>
      <c r="D454" s="48">
        <v>30</v>
      </c>
      <c r="E454" s="48">
        <v>30</v>
      </c>
      <c r="F454" s="48">
        <v>0</v>
      </c>
      <c r="G454" s="48" t="s">
        <v>44</v>
      </c>
      <c r="H454" s="48" t="s">
        <v>44</v>
      </c>
      <c r="I454" s="48" t="s">
        <v>44</v>
      </c>
      <c r="J454" s="48" t="s">
        <v>44</v>
      </c>
      <c r="K454" s="48" t="s">
        <v>44</v>
      </c>
      <c r="L454" s="48" t="s">
        <v>44</v>
      </c>
      <c r="M454" s="48" t="s">
        <v>44</v>
      </c>
      <c r="N454" s="48" t="s">
        <v>2715</v>
      </c>
    </row>
    <row r="455" customHeight="1" spans="1:14">
      <c r="A455" s="178" t="s">
        <v>2665</v>
      </c>
      <c r="B455" s="178" t="s">
        <v>2666</v>
      </c>
      <c r="C455" s="178"/>
      <c r="D455" s="178">
        <f t="shared" ref="D455:F455" si="274">D456</f>
        <v>15</v>
      </c>
      <c r="E455" s="178">
        <f t="shared" si="274"/>
        <v>15</v>
      </c>
      <c r="F455" s="178">
        <f t="shared" si="274"/>
        <v>0</v>
      </c>
      <c r="G455" s="175"/>
      <c r="H455" s="175"/>
      <c r="I455" s="175"/>
      <c r="J455" s="175"/>
      <c r="K455" s="175"/>
      <c r="L455" s="175"/>
      <c r="M455" s="175"/>
      <c r="N455" s="175"/>
    </row>
    <row r="456" customHeight="1" spans="1:14">
      <c r="A456" s="48"/>
      <c r="B456" s="178" t="s">
        <v>2134</v>
      </c>
      <c r="C456" s="48"/>
      <c r="D456" s="178">
        <f t="shared" ref="D456:F456" si="275">SUM(D457:D457)</f>
        <v>15</v>
      </c>
      <c r="E456" s="178">
        <f t="shared" si="275"/>
        <v>15</v>
      </c>
      <c r="F456" s="178">
        <f t="shared" si="275"/>
        <v>0</v>
      </c>
      <c r="G456" s="175"/>
      <c r="H456" s="175"/>
      <c r="I456" s="175"/>
      <c r="J456" s="175"/>
      <c r="K456" s="175"/>
      <c r="L456" s="175"/>
      <c r="M456" s="175"/>
      <c r="N456" s="175"/>
    </row>
    <row r="457" customHeight="1" spans="1:14">
      <c r="A457" s="184">
        <v>1</v>
      </c>
      <c r="B457" s="48" t="s">
        <v>2716</v>
      </c>
      <c r="C457" s="48"/>
      <c r="D457" s="48">
        <v>15</v>
      </c>
      <c r="E457" s="48">
        <v>15</v>
      </c>
      <c r="F457" s="48">
        <v>0</v>
      </c>
      <c r="G457" s="51" t="s">
        <v>856</v>
      </c>
      <c r="H457" s="185" t="s">
        <v>44</v>
      </c>
      <c r="I457" s="51" t="s">
        <v>849</v>
      </c>
      <c r="J457" s="185" t="s">
        <v>44</v>
      </c>
      <c r="K457" s="51" t="s">
        <v>864</v>
      </c>
      <c r="L457" s="51" t="s">
        <v>44</v>
      </c>
      <c r="M457" s="51" t="s">
        <v>848</v>
      </c>
      <c r="N457" s="51"/>
    </row>
    <row r="458" customHeight="1" spans="1:14">
      <c r="A458" s="174" t="s">
        <v>2444</v>
      </c>
      <c r="B458" s="178" t="s">
        <v>2445</v>
      </c>
      <c r="C458" s="175"/>
      <c r="D458" s="178">
        <f t="shared" ref="D458:F458" si="276">SUM(D459:D459)</f>
        <v>2.2</v>
      </c>
      <c r="E458" s="178">
        <f t="shared" si="276"/>
        <v>2.2</v>
      </c>
      <c r="F458" s="178">
        <f t="shared" si="276"/>
        <v>0</v>
      </c>
      <c r="G458" s="175"/>
      <c r="H458" s="175"/>
      <c r="I458" s="175"/>
      <c r="J458" s="175"/>
      <c r="K458" s="175"/>
      <c r="L458" s="175"/>
      <c r="M458" s="175"/>
      <c r="N458" s="175"/>
    </row>
    <row r="459" customHeight="1" spans="1:14">
      <c r="A459" s="184">
        <v>1</v>
      </c>
      <c r="B459" s="48" t="s">
        <v>2679</v>
      </c>
      <c r="C459" s="48"/>
      <c r="D459" s="48">
        <v>2.2</v>
      </c>
      <c r="E459" s="48">
        <v>2.2</v>
      </c>
      <c r="F459" s="48">
        <v>0</v>
      </c>
      <c r="G459" s="48" t="s">
        <v>44</v>
      </c>
      <c r="H459" s="48" t="s">
        <v>44</v>
      </c>
      <c r="I459" s="48" t="s">
        <v>44</v>
      </c>
      <c r="J459" s="48" t="s">
        <v>44</v>
      </c>
      <c r="K459" s="48" t="s">
        <v>44</v>
      </c>
      <c r="L459" s="48" t="s">
        <v>44</v>
      </c>
      <c r="M459" s="48" t="s">
        <v>44</v>
      </c>
      <c r="N459" s="48" t="s">
        <v>2717</v>
      </c>
    </row>
    <row r="460" customHeight="1" spans="1:14">
      <c r="A460" s="186" t="s">
        <v>2447</v>
      </c>
      <c r="B460" s="187" t="s">
        <v>2448</v>
      </c>
      <c r="C460" s="187"/>
      <c r="D460" s="178">
        <f t="shared" ref="D460:F460" si="277">SUM(D461:D462)</f>
        <v>46</v>
      </c>
      <c r="E460" s="178">
        <f t="shared" si="277"/>
        <v>22</v>
      </c>
      <c r="F460" s="178">
        <f t="shared" si="277"/>
        <v>0</v>
      </c>
      <c r="G460" s="175"/>
      <c r="H460" s="175"/>
      <c r="I460" s="175"/>
      <c r="J460" s="175"/>
      <c r="K460" s="175"/>
      <c r="L460" s="175"/>
      <c r="M460" s="175"/>
      <c r="N460" s="175"/>
    </row>
    <row r="461" customHeight="1" spans="1:14">
      <c r="A461" s="184">
        <v>1</v>
      </c>
      <c r="B461" s="48" t="s">
        <v>2718</v>
      </c>
      <c r="C461" s="48" t="s">
        <v>2719</v>
      </c>
      <c r="D461" s="48">
        <v>36</v>
      </c>
      <c r="E461" s="48">
        <v>12</v>
      </c>
      <c r="F461" s="48">
        <v>0</v>
      </c>
      <c r="G461" s="48" t="s">
        <v>44</v>
      </c>
      <c r="H461" s="48" t="s">
        <v>44</v>
      </c>
      <c r="I461" s="48" t="s">
        <v>44</v>
      </c>
      <c r="J461" s="48" t="s">
        <v>44</v>
      </c>
      <c r="K461" s="48" t="s">
        <v>44</v>
      </c>
      <c r="L461" s="48" t="s">
        <v>44</v>
      </c>
      <c r="M461" s="48" t="s">
        <v>44</v>
      </c>
      <c r="N461" s="48" t="s">
        <v>2720</v>
      </c>
    </row>
    <row r="462" customHeight="1" spans="1:14">
      <c r="A462" s="184">
        <v>2</v>
      </c>
      <c r="B462" s="48" t="s">
        <v>2721</v>
      </c>
      <c r="C462" s="175"/>
      <c r="D462" s="48">
        <v>10</v>
      </c>
      <c r="E462" s="48">
        <v>10</v>
      </c>
      <c r="F462" s="48">
        <v>0</v>
      </c>
      <c r="G462" s="175"/>
      <c r="H462" s="175" t="s">
        <v>1339</v>
      </c>
      <c r="I462" s="175"/>
      <c r="J462" s="175" t="s">
        <v>844</v>
      </c>
      <c r="K462" s="175"/>
      <c r="L462" s="175"/>
      <c r="M462" s="175"/>
      <c r="N462" s="175"/>
    </row>
    <row r="463" customHeight="1" spans="1:14">
      <c r="A463" s="186" t="s">
        <v>2451</v>
      </c>
      <c r="B463" s="187" t="s">
        <v>2452</v>
      </c>
      <c r="C463" s="187"/>
      <c r="D463" s="178">
        <f t="shared" ref="D463:F463" si="278">SUM(D464:D466)</f>
        <v>520</v>
      </c>
      <c r="E463" s="178">
        <f t="shared" si="278"/>
        <v>520</v>
      </c>
      <c r="F463" s="178">
        <f t="shared" si="278"/>
        <v>20</v>
      </c>
      <c r="G463" s="175"/>
      <c r="H463" s="175"/>
      <c r="I463" s="175"/>
      <c r="J463" s="175"/>
      <c r="K463" s="175"/>
      <c r="L463" s="175"/>
      <c r="M463" s="175"/>
      <c r="N463" s="175"/>
    </row>
    <row r="464" customHeight="1" spans="1:14">
      <c r="A464" s="184">
        <v>1</v>
      </c>
      <c r="B464" s="169" t="s">
        <v>2722</v>
      </c>
      <c r="C464" s="48"/>
      <c r="D464" s="169">
        <v>420</v>
      </c>
      <c r="E464" s="169">
        <v>420</v>
      </c>
      <c r="F464" s="188">
        <v>0</v>
      </c>
      <c r="G464" s="188" t="s">
        <v>44</v>
      </c>
      <c r="H464" s="188" t="s">
        <v>44</v>
      </c>
      <c r="I464" s="188" t="s">
        <v>44</v>
      </c>
      <c r="J464" s="188" t="s">
        <v>44</v>
      </c>
      <c r="K464" s="188" t="s">
        <v>44</v>
      </c>
      <c r="L464" s="188" t="s">
        <v>44</v>
      </c>
      <c r="M464" s="188" t="s">
        <v>44</v>
      </c>
      <c r="N464" s="51" t="s">
        <v>2723</v>
      </c>
    </row>
    <row r="465" customHeight="1" spans="1:14">
      <c r="A465" s="184">
        <v>2</v>
      </c>
      <c r="B465" s="169" t="s">
        <v>2724</v>
      </c>
      <c r="C465" s="48"/>
      <c r="D465" s="169">
        <v>80</v>
      </c>
      <c r="E465" s="169">
        <v>80</v>
      </c>
      <c r="F465" s="188">
        <v>0</v>
      </c>
      <c r="G465" s="188" t="s">
        <v>44</v>
      </c>
      <c r="H465" s="188" t="s">
        <v>44</v>
      </c>
      <c r="I465" s="188" t="s">
        <v>44</v>
      </c>
      <c r="J465" s="188" t="s">
        <v>44</v>
      </c>
      <c r="K465" s="188" t="s">
        <v>44</v>
      </c>
      <c r="L465" s="188" t="s">
        <v>44</v>
      </c>
      <c r="M465" s="188" t="s">
        <v>44</v>
      </c>
      <c r="N465" s="51" t="s">
        <v>866</v>
      </c>
    </row>
    <row r="466" customHeight="1" spans="1:14">
      <c r="A466" s="184">
        <v>3</v>
      </c>
      <c r="B466" s="48" t="s">
        <v>2725</v>
      </c>
      <c r="C466" s="48"/>
      <c r="D466" s="48">
        <v>20</v>
      </c>
      <c r="E466" s="48">
        <v>20</v>
      </c>
      <c r="F466" s="48">
        <v>20</v>
      </c>
      <c r="G466" s="189" t="s">
        <v>854</v>
      </c>
      <c r="H466" s="189">
        <v>0</v>
      </c>
      <c r="I466" s="189" t="s">
        <v>855</v>
      </c>
      <c r="J466" s="189">
        <v>0</v>
      </c>
      <c r="K466" s="189" t="s">
        <v>856</v>
      </c>
      <c r="L466" s="48">
        <v>20</v>
      </c>
      <c r="M466" s="48" t="s">
        <v>2726</v>
      </c>
      <c r="N466" s="48"/>
    </row>
    <row r="467" customHeight="1" spans="1:14">
      <c r="A467" s="186" t="s">
        <v>2463</v>
      </c>
      <c r="B467" s="187" t="s">
        <v>2727</v>
      </c>
      <c r="C467" s="187"/>
      <c r="D467" s="178">
        <f t="shared" ref="D467:F467" si="279">SUM(D468:D474)</f>
        <v>2.01</v>
      </c>
      <c r="E467" s="178">
        <f t="shared" si="279"/>
        <v>2.01</v>
      </c>
      <c r="F467" s="178">
        <f t="shared" si="279"/>
        <v>2.01</v>
      </c>
      <c r="G467" s="175"/>
      <c r="H467" s="175"/>
      <c r="I467" s="175"/>
      <c r="J467" s="175"/>
      <c r="K467" s="175"/>
      <c r="L467" s="175"/>
      <c r="M467" s="175"/>
      <c r="N467" s="175"/>
    </row>
    <row r="468" customHeight="1" spans="1:14">
      <c r="A468" s="184">
        <v>1</v>
      </c>
      <c r="B468" s="48" t="s">
        <v>2728</v>
      </c>
      <c r="C468" s="48"/>
      <c r="D468" s="48">
        <v>0.2</v>
      </c>
      <c r="E468" s="48">
        <v>0.2</v>
      </c>
      <c r="F468" s="48">
        <v>0.2</v>
      </c>
      <c r="G468" s="189" t="s">
        <v>854</v>
      </c>
      <c r="H468" s="189">
        <v>0</v>
      </c>
      <c r="I468" s="189" t="s">
        <v>855</v>
      </c>
      <c r="J468" s="189">
        <v>0</v>
      </c>
      <c r="K468" s="189" t="s">
        <v>856</v>
      </c>
      <c r="L468" s="48">
        <v>0.2</v>
      </c>
      <c r="M468" s="48" t="s">
        <v>2729</v>
      </c>
      <c r="N468" s="48" t="s">
        <v>2730</v>
      </c>
    </row>
    <row r="469" customHeight="1" spans="1:14">
      <c r="A469" s="184">
        <v>2</v>
      </c>
      <c r="B469" s="48" t="s">
        <v>2731</v>
      </c>
      <c r="C469" s="48"/>
      <c r="D469" s="48">
        <v>0.5</v>
      </c>
      <c r="E469" s="48">
        <v>0.5</v>
      </c>
      <c r="F469" s="48">
        <v>0.5</v>
      </c>
      <c r="G469" s="189" t="s">
        <v>854</v>
      </c>
      <c r="H469" s="189">
        <v>0</v>
      </c>
      <c r="I469" s="189" t="s">
        <v>855</v>
      </c>
      <c r="J469" s="189">
        <v>0</v>
      </c>
      <c r="K469" s="189" t="s">
        <v>856</v>
      </c>
      <c r="L469" s="48">
        <v>0.5</v>
      </c>
      <c r="M469" s="48" t="s">
        <v>2732</v>
      </c>
      <c r="N469" s="48" t="s">
        <v>2733</v>
      </c>
    </row>
    <row r="470" customHeight="1" spans="1:14">
      <c r="A470" s="184">
        <v>3</v>
      </c>
      <c r="B470" s="48" t="s">
        <v>2734</v>
      </c>
      <c r="C470" s="48"/>
      <c r="D470" s="48">
        <v>0.16</v>
      </c>
      <c r="E470" s="48">
        <v>0.16</v>
      </c>
      <c r="F470" s="48">
        <v>0.16</v>
      </c>
      <c r="G470" s="189" t="s">
        <v>854</v>
      </c>
      <c r="H470" s="189">
        <v>0</v>
      </c>
      <c r="I470" s="189" t="s">
        <v>855</v>
      </c>
      <c r="J470" s="189">
        <v>0</v>
      </c>
      <c r="K470" s="189" t="s">
        <v>856</v>
      </c>
      <c r="L470" s="48">
        <v>0.16</v>
      </c>
      <c r="M470" s="48" t="s">
        <v>2735</v>
      </c>
      <c r="N470" s="48" t="s">
        <v>2736</v>
      </c>
    </row>
    <row r="471" customHeight="1" spans="1:14">
      <c r="A471" s="184">
        <v>4</v>
      </c>
      <c r="B471" s="48" t="s">
        <v>2737</v>
      </c>
      <c r="C471" s="48"/>
      <c r="D471" s="48">
        <v>0.6</v>
      </c>
      <c r="E471" s="48">
        <v>0.6</v>
      </c>
      <c r="F471" s="48">
        <v>0.6</v>
      </c>
      <c r="G471" s="189" t="s">
        <v>854</v>
      </c>
      <c r="H471" s="189">
        <v>0</v>
      </c>
      <c r="I471" s="189" t="s">
        <v>855</v>
      </c>
      <c r="J471" s="189">
        <v>0</v>
      </c>
      <c r="K471" s="189" t="s">
        <v>856</v>
      </c>
      <c r="L471" s="48">
        <v>0.6</v>
      </c>
      <c r="M471" s="48" t="s">
        <v>2738</v>
      </c>
      <c r="N471" s="48" t="s">
        <v>2739</v>
      </c>
    </row>
    <row r="472" customHeight="1" spans="1:14">
      <c r="A472" s="184">
        <v>5</v>
      </c>
      <c r="B472" s="48" t="s">
        <v>2740</v>
      </c>
      <c r="C472" s="48"/>
      <c r="D472" s="48">
        <v>0.15</v>
      </c>
      <c r="E472" s="48">
        <v>0.15</v>
      </c>
      <c r="F472" s="48">
        <v>0.15</v>
      </c>
      <c r="G472" s="189" t="s">
        <v>854</v>
      </c>
      <c r="H472" s="189">
        <v>0</v>
      </c>
      <c r="I472" s="189" t="s">
        <v>855</v>
      </c>
      <c r="J472" s="189">
        <v>0</v>
      </c>
      <c r="K472" s="189" t="s">
        <v>856</v>
      </c>
      <c r="L472" s="48">
        <v>0.15</v>
      </c>
      <c r="M472" s="48" t="s">
        <v>2741</v>
      </c>
      <c r="N472" s="48" t="s">
        <v>2742</v>
      </c>
    </row>
    <row r="473" customHeight="1" spans="1:14">
      <c r="A473" s="184">
        <v>6</v>
      </c>
      <c r="B473" s="48" t="s">
        <v>2743</v>
      </c>
      <c r="C473" s="48"/>
      <c r="D473" s="48">
        <v>0.2</v>
      </c>
      <c r="E473" s="48">
        <v>0.2</v>
      </c>
      <c r="F473" s="48">
        <v>0.2</v>
      </c>
      <c r="G473" s="189" t="s">
        <v>854</v>
      </c>
      <c r="H473" s="189">
        <v>0</v>
      </c>
      <c r="I473" s="189" t="s">
        <v>855</v>
      </c>
      <c r="J473" s="189">
        <v>0</v>
      </c>
      <c r="K473" s="189" t="s">
        <v>856</v>
      </c>
      <c r="L473" s="48">
        <v>0.2</v>
      </c>
      <c r="M473" s="48" t="s">
        <v>2729</v>
      </c>
      <c r="N473" s="48" t="s">
        <v>2744</v>
      </c>
    </row>
    <row r="474" customHeight="1" spans="1:14">
      <c r="A474" s="184" t="s">
        <v>93</v>
      </c>
      <c r="B474" s="48" t="s">
        <v>2745</v>
      </c>
      <c r="C474" s="48"/>
      <c r="D474" s="48">
        <v>0.2</v>
      </c>
      <c r="E474" s="48">
        <v>0.2</v>
      </c>
      <c r="F474" s="48">
        <v>0.2</v>
      </c>
      <c r="G474" s="189" t="s">
        <v>854</v>
      </c>
      <c r="H474" s="189">
        <v>0</v>
      </c>
      <c r="I474" s="189" t="s">
        <v>855</v>
      </c>
      <c r="J474" s="189">
        <v>0</v>
      </c>
      <c r="K474" s="189" t="s">
        <v>856</v>
      </c>
      <c r="L474" s="48">
        <v>0.2</v>
      </c>
      <c r="M474" s="48" t="s">
        <v>2729</v>
      </c>
      <c r="N474" s="48"/>
    </row>
    <row r="475" customHeight="1" spans="1:14">
      <c r="A475" s="186" t="s">
        <v>2468</v>
      </c>
      <c r="B475" s="187" t="s">
        <v>2469</v>
      </c>
      <c r="C475" s="187"/>
      <c r="D475" s="178">
        <f t="shared" ref="D475:F475" si="280">D476</f>
        <v>9</v>
      </c>
      <c r="E475" s="178">
        <f t="shared" si="280"/>
        <v>9</v>
      </c>
      <c r="F475" s="178">
        <f t="shared" si="280"/>
        <v>0</v>
      </c>
      <c r="G475" s="175"/>
      <c r="H475" s="175"/>
      <c r="I475" s="175"/>
      <c r="J475" s="175"/>
      <c r="K475" s="175"/>
      <c r="L475" s="175"/>
      <c r="M475" s="175"/>
      <c r="N475" s="175"/>
    </row>
    <row r="476" customHeight="1" spans="1:14">
      <c r="A476" s="174"/>
      <c r="B476" s="187" t="s">
        <v>19</v>
      </c>
      <c r="C476" s="187"/>
      <c r="D476" s="178">
        <f t="shared" ref="D476:F476" si="281">SUM(D477:D478)</f>
        <v>9</v>
      </c>
      <c r="E476" s="178">
        <f t="shared" si="281"/>
        <v>9</v>
      </c>
      <c r="F476" s="178">
        <f t="shared" si="281"/>
        <v>0</v>
      </c>
      <c r="G476" s="175"/>
      <c r="H476" s="175"/>
      <c r="I476" s="175"/>
      <c r="J476" s="175"/>
      <c r="K476" s="175"/>
      <c r="L476" s="175"/>
      <c r="M476" s="175"/>
      <c r="N476" s="175"/>
    </row>
    <row r="477" customHeight="1" spans="1:14">
      <c r="A477" s="184">
        <v>1</v>
      </c>
      <c r="B477" s="48" t="s">
        <v>2746</v>
      </c>
      <c r="C477" s="51"/>
      <c r="D477" s="162">
        <v>4.5</v>
      </c>
      <c r="E477" s="162">
        <v>4.5</v>
      </c>
      <c r="F477" s="51">
        <v>0</v>
      </c>
      <c r="G477" s="51" t="s">
        <v>44</v>
      </c>
      <c r="H477" s="51" t="s">
        <v>44</v>
      </c>
      <c r="I477" s="51" t="s">
        <v>44</v>
      </c>
      <c r="J477" s="51" t="s">
        <v>44</v>
      </c>
      <c r="K477" s="51" t="s">
        <v>44</v>
      </c>
      <c r="L477" s="51" t="s">
        <v>44</v>
      </c>
      <c r="M477" s="51" t="s">
        <v>44</v>
      </c>
      <c r="N477" s="48" t="s">
        <v>2747</v>
      </c>
    </row>
    <row r="478" customHeight="1" spans="1:14">
      <c r="A478" s="184">
        <v>2</v>
      </c>
      <c r="B478" s="48" t="s">
        <v>2746</v>
      </c>
      <c r="C478" s="51"/>
      <c r="D478" s="162">
        <v>4.5</v>
      </c>
      <c r="E478" s="162">
        <v>4.5</v>
      </c>
      <c r="F478" s="51">
        <v>0</v>
      </c>
      <c r="G478" s="51" t="s">
        <v>44</v>
      </c>
      <c r="H478" s="51" t="s">
        <v>44</v>
      </c>
      <c r="I478" s="51" t="s">
        <v>44</v>
      </c>
      <c r="J478" s="51" t="s">
        <v>44</v>
      </c>
      <c r="K478" s="51" t="s">
        <v>44</v>
      </c>
      <c r="L478" s="51" t="s">
        <v>44</v>
      </c>
      <c r="M478" s="51" t="s">
        <v>44</v>
      </c>
      <c r="N478" s="48" t="s">
        <v>2748</v>
      </c>
    </row>
  </sheetData>
  <mergeCells count="1">
    <mergeCell ref="A1:N1"/>
  </mergeCells>
  <conditionalFormatting sqref="B355">
    <cfRule type="duplicateValues" dxfId="0" priority="1"/>
  </conditionalFormatting>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outlinePr summaryBelow="0" summaryRight="0"/>
  </sheetPr>
  <dimension ref="A1:AN11"/>
  <sheetViews>
    <sheetView workbookViewId="0">
      <pane ySplit="1" topLeftCell="A2" activePane="bottomLeft" state="frozen"/>
      <selection/>
      <selection pane="bottomLeft" activeCell="A5" sqref="A5"/>
    </sheetView>
  </sheetViews>
  <sheetFormatPr defaultColWidth="9" defaultRowHeight="12" customHeight="1"/>
  <cols>
    <col min="1" max="1" width="8.66923076923077" style="81" customWidth="1"/>
    <col min="2" max="2" width="34.6692307692308" style="81" customWidth="1"/>
    <col min="3" max="5" width="13" style="82" customWidth="1"/>
    <col min="6" max="12" width="13.6692307692308" style="83" customWidth="1"/>
    <col min="13" max="13" width="13" style="84" customWidth="1"/>
    <col min="14" max="40" width="9" style="85"/>
    <col min="41" max="16384" width="9" style="86"/>
  </cols>
  <sheetData>
    <row r="1" ht="48" customHeight="1" spans="1:13">
      <c r="A1" s="87" t="s">
        <v>2749</v>
      </c>
      <c r="B1" s="87"/>
      <c r="C1" s="88"/>
      <c r="D1" s="88"/>
      <c r="E1" s="88"/>
      <c r="F1" s="88"/>
      <c r="G1" s="88"/>
      <c r="H1" s="88"/>
      <c r="I1" s="88"/>
      <c r="J1" s="88"/>
      <c r="K1" s="88"/>
      <c r="L1" s="88"/>
      <c r="M1" s="87"/>
    </row>
    <row r="2" s="80" customFormat="1" ht="39" customHeight="1" spans="1:13">
      <c r="A2" s="89" t="s">
        <v>2</v>
      </c>
      <c r="B2" s="90" t="s">
        <v>52</v>
      </c>
      <c r="C2" s="91" t="s">
        <v>55</v>
      </c>
      <c r="D2" s="91" t="s">
        <v>56</v>
      </c>
      <c r="E2" s="92" t="s">
        <v>57</v>
      </c>
      <c r="F2" s="92" t="s">
        <v>58</v>
      </c>
      <c r="G2" s="92" t="s">
        <v>59</v>
      </c>
      <c r="H2" s="92" t="s">
        <v>60</v>
      </c>
      <c r="I2" s="92" t="s">
        <v>61</v>
      </c>
      <c r="J2" s="92" t="s">
        <v>60</v>
      </c>
      <c r="K2" s="92" t="s">
        <v>62</v>
      </c>
      <c r="L2" s="92" t="s">
        <v>60</v>
      </c>
      <c r="M2" s="100" t="s">
        <v>63</v>
      </c>
    </row>
    <row r="3" s="80" customFormat="1" ht="39" customHeight="1" spans="1:13">
      <c r="A3" s="89"/>
      <c r="B3" s="93" t="s">
        <v>2750</v>
      </c>
      <c r="C3" s="91">
        <f>C4</f>
        <v>1300</v>
      </c>
      <c r="D3" s="91">
        <f>D4</f>
        <v>1300</v>
      </c>
      <c r="E3" s="91">
        <f>E4</f>
        <v>0</v>
      </c>
      <c r="F3" s="92" t="s">
        <v>65</v>
      </c>
      <c r="G3" s="92"/>
      <c r="H3" s="92" t="s">
        <v>65</v>
      </c>
      <c r="I3" s="92"/>
      <c r="J3" s="92" t="s">
        <v>65</v>
      </c>
      <c r="K3" s="92"/>
      <c r="L3" s="92" t="s">
        <v>65</v>
      </c>
      <c r="M3" s="101"/>
    </row>
    <row r="4" s="80" customFormat="1" ht="30" customHeight="1" spans="1:13">
      <c r="A4" s="94" t="s">
        <v>66</v>
      </c>
      <c r="B4" s="93" t="s">
        <v>48</v>
      </c>
      <c r="C4" s="91">
        <f>SUM(C5:C6)</f>
        <v>1300</v>
      </c>
      <c r="D4" s="91">
        <f>SUM(D5:D6)</f>
        <v>1300</v>
      </c>
      <c r="E4" s="91">
        <f>SUM(E5:E6)</f>
        <v>0</v>
      </c>
      <c r="F4" s="92"/>
      <c r="G4" s="92"/>
      <c r="H4" s="92"/>
      <c r="I4" s="92"/>
      <c r="J4" s="92"/>
      <c r="K4" s="92"/>
      <c r="L4" s="92"/>
      <c r="M4" s="102"/>
    </row>
    <row r="5" s="80" customFormat="1" ht="30" customHeight="1" spans="1:40">
      <c r="A5" s="95">
        <v>1</v>
      </c>
      <c r="B5" s="95" t="s">
        <v>2751</v>
      </c>
      <c r="C5" s="96">
        <v>1300</v>
      </c>
      <c r="D5" s="96">
        <v>1300</v>
      </c>
      <c r="E5" s="96">
        <v>0</v>
      </c>
      <c r="F5" s="92"/>
      <c r="G5" s="92"/>
      <c r="H5" s="92"/>
      <c r="I5" s="92"/>
      <c r="J5" s="92"/>
      <c r="K5" s="92"/>
      <c r="L5" s="92"/>
      <c r="M5" s="102"/>
      <c r="N5" s="85"/>
      <c r="O5" s="85"/>
      <c r="P5" s="85"/>
      <c r="Q5" s="85"/>
      <c r="R5" s="85"/>
      <c r="S5" s="85"/>
      <c r="T5" s="85"/>
      <c r="U5" s="85"/>
      <c r="V5" s="85"/>
      <c r="W5" s="85"/>
      <c r="X5" s="85"/>
      <c r="Y5" s="85"/>
      <c r="Z5" s="85"/>
      <c r="AA5" s="85"/>
      <c r="AB5" s="85"/>
      <c r="AC5" s="85"/>
      <c r="AD5" s="85"/>
      <c r="AE5" s="85"/>
      <c r="AF5" s="85"/>
      <c r="AG5" s="85"/>
      <c r="AH5" s="85"/>
      <c r="AI5" s="85"/>
      <c r="AJ5" s="85"/>
      <c r="AK5" s="85"/>
      <c r="AL5" s="85"/>
      <c r="AM5" s="85"/>
      <c r="AN5" s="85"/>
    </row>
    <row r="6" ht="30" customHeight="1" spans="1:13">
      <c r="A6" s="97"/>
      <c r="B6" s="95"/>
      <c r="C6" s="96"/>
      <c r="D6" s="96"/>
      <c r="E6" s="96"/>
      <c r="F6" s="92"/>
      <c r="G6" s="92"/>
      <c r="H6" s="92"/>
      <c r="I6" s="92"/>
      <c r="J6" s="92"/>
      <c r="K6" s="92"/>
      <c r="L6" s="92"/>
      <c r="M6" s="103"/>
    </row>
    <row r="7" ht="30" customHeight="1" spans="1:13">
      <c r="A7" s="97"/>
      <c r="B7" s="95"/>
      <c r="C7" s="96"/>
      <c r="D7" s="91"/>
      <c r="E7" s="98"/>
      <c r="F7" s="20"/>
      <c r="G7" s="20"/>
      <c r="H7" s="20"/>
      <c r="I7" s="20"/>
      <c r="J7" s="20"/>
      <c r="K7" s="20"/>
      <c r="L7" s="20"/>
      <c r="M7" s="103"/>
    </row>
    <row r="8" ht="30" customHeight="1" spans="1:13">
      <c r="A8" s="97"/>
      <c r="B8" s="95"/>
      <c r="C8" s="98"/>
      <c r="D8" s="91"/>
      <c r="E8" s="98"/>
      <c r="F8" s="92"/>
      <c r="G8" s="92"/>
      <c r="H8" s="92"/>
      <c r="I8" s="92"/>
      <c r="J8" s="92"/>
      <c r="K8" s="92"/>
      <c r="L8" s="92"/>
      <c r="M8" s="103"/>
    </row>
    <row r="9" ht="30" customHeight="1" spans="1:13">
      <c r="A9" s="97"/>
      <c r="B9" s="95"/>
      <c r="C9" s="98"/>
      <c r="D9" s="91"/>
      <c r="E9" s="98"/>
      <c r="F9" s="99"/>
      <c r="G9" s="99"/>
      <c r="H9" s="99"/>
      <c r="I9" s="99"/>
      <c r="J9" s="99"/>
      <c r="K9" s="99"/>
      <c r="L9" s="99"/>
      <c r="M9" s="103"/>
    </row>
    <row r="10" ht="30" customHeight="1" spans="1:13">
      <c r="A10" s="97"/>
      <c r="B10" s="95"/>
      <c r="C10" s="98"/>
      <c r="D10" s="91"/>
      <c r="E10" s="98"/>
      <c r="F10" s="92"/>
      <c r="G10" s="92"/>
      <c r="H10" s="92"/>
      <c r="I10" s="92"/>
      <c r="J10" s="92"/>
      <c r="K10" s="92"/>
      <c r="L10" s="92"/>
      <c r="M10" s="103"/>
    </row>
    <row r="11" customHeight="1" spans="6:12">
      <c r="F11" s="82"/>
      <c r="G11" s="82"/>
      <c r="H11" s="82"/>
      <c r="I11" s="82"/>
      <c r="J11" s="82"/>
      <c r="K11" s="82"/>
      <c r="L11" s="82"/>
    </row>
  </sheetData>
  <mergeCells count="1">
    <mergeCell ref="A1:M1"/>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outlinePr summaryBelow="0" summaryRight="0"/>
  </sheetPr>
  <dimension ref="A1:O59"/>
  <sheetViews>
    <sheetView zoomScale="90" zoomScaleNormal="90" topLeftCell="A51" workbookViewId="0">
      <selection activeCell="A59" sqref="$A59:$XFD59"/>
    </sheetView>
  </sheetViews>
  <sheetFormatPr defaultColWidth="9" defaultRowHeight="14.25" customHeight="1"/>
  <cols>
    <col min="1" max="1" width="7.66923076923077" style="1" customWidth="1"/>
    <col min="2" max="2" width="26.8307692307692" style="1" customWidth="1"/>
    <col min="3" max="4" width="4.33076923076923" style="1" customWidth="1"/>
    <col min="5" max="7" width="10.1692307692308" style="1" customWidth="1"/>
    <col min="8" max="14" width="13.6692307692308" style="5" customWidth="1"/>
    <col min="15" max="15" width="15.3307692307692" style="1" customWidth="1"/>
  </cols>
  <sheetData>
    <row r="1" ht="48" customHeight="1" spans="1:15">
      <c r="A1" s="6" t="s">
        <v>2752</v>
      </c>
      <c r="B1" s="7"/>
      <c r="C1" s="7"/>
      <c r="D1" s="7"/>
      <c r="E1" s="7"/>
      <c r="F1" s="7"/>
      <c r="G1" s="7"/>
      <c r="H1" s="7"/>
      <c r="I1" s="7"/>
      <c r="J1" s="7"/>
      <c r="K1" s="7"/>
      <c r="L1" s="7"/>
      <c r="M1" s="7"/>
      <c r="N1" s="7"/>
      <c r="O1" s="7"/>
    </row>
    <row r="2" ht="42" customHeight="1" spans="1:15">
      <c r="A2" s="8" t="s">
        <v>2</v>
      </c>
      <c r="B2" s="8" t="s">
        <v>52</v>
      </c>
      <c r="C2" s="8" t="s">
        <v>3</v>
      </c>
      <c r="D2" s="8" t="s">
        <v>54</v>
      </c>
      <c r="E2" s="9" t="s">
        <v>55</v>
      </c>
      <c r="F2" s="9" t="s">
        <v>56</v>
      </c>
      <c r="G2" s="9" t="s">
        <v>57</v>
      </c>
      <c r="H2" s="9" t="s">
        <v>58</v>
      </c>
      <c r="I2" s="9" t="s">
        <v>59</v>
      </c>
      <c r="J2" s="9" t="s">
        <v>60</v>
      </c>
      <c r="K2" s="9" t="s">
        <v>61</v>
      </c>
      <c r="L2" s="9" t="s">
        <v>60</v>
      </c>
      <c r="M2" s="9" t="s">
        <v>62</v>
      </c>
      <c r="N2" s="9" t="s">
        <v>60</v>
      </c>
      <c r="O2" s="60" t="s">
        <v>63</v>
      </c>
    </row>
    <row r="3" ht="34.95" customHeight="1" spans="1:15">
      <c r="A3" s="10"/>
      <c r="B3" s="10" t="s">
        <v>38</v>
      </c>
      <c r="C3" s="8"/>
      <c r="D3" s="8"/>
      <c r="E3" s="9">
        <f>E4+E28+E36+E54</f>
        <v>37372.25</v>
      </c>
      <c r="F3" s="9">
        <f>F4+F28+F36+F54</f>
        <v>22891.65</v>
      </c>
      <c r="G3" s="9">
        <f>G4+G28+G36+G54</f>
        <v>1707.95</v>
      </c>
      <c r="H3" s="9" t="s">
        <v>65</v>
      </c>
      <c r="I3" s="9"/>
      <c r="J3" s="9" t="s">
        <v>65</v>
      </c>
      <c r="K3" s="9"/>
      <c r="L3" s="9" t="s">
        <v>65</v>
      </c>
      <c r="M3" s="9"/>
      <c r="N3" s="9" t="s">
        <v>65</v>
      </c>
      <c r="O3" s="8"/>
    </row>
    <row r="4" ht="40" customHeight="1" spans="1:15">
      <c r="A4" s="11" t="s">
        <v>66</v>
      </c>
      <c r="B4" s="11" t="s">
        <v>39</v>
      </c>
      <c r="C4" s="8"/>
      <c r="D4" s="8"/>
      <c r="E4" s="9">
        <f>E5+E13</f>
        <v>8268.76</v>
      </c>
      <c r="F4" s="9">
        <f>F5+F13</f>
        <v>6550.8</v>
      </c>
      <c r="G4" s="9">
        <f>G5+G13</f>
        <v>1640.8</v>
      </c>
      <c r="H4" s="9"/>
      <c r="I4" s="9">
        <f>I5+I13</f>
        <v>48</v>
      </c>
      <c r="J4" s="9"/>
      <c r="K4" s="9">
        <f>K5+K13</f>
        <v>45</v>
      </c>
      <c r="L4" s="9"/>
      <c r="M4" s="9">
        <f>M5+M13</f>
        <v>1547.8</v>
      </c>
      <c r="N4" s="9"/>
      <c r="O4" s="8"/>
    </row>
    <row r="5" ht="40" customHeight="1" spans="1:15">
      <c r="A5" s="11" t="s">
        <v>67</v>
      </c>
      <c r="B5" s="11" t="s">
        <v>666</v>
      </c>
      <c r="C5" s="8"/>
      <c r="D5" s="8"/>
      <c r="E5" s="9">
        <f>E6+E10</f>
        <v>4465.52</v>
      </c>
      <c r="F5" s="9">
        <f>F6+F10</f>
        <v>2928</v>
      </c>
      <c r="G5" s="9">
        <f>G6+G10</f>
        <v>148</v>
      </c>
      <c r="H5" s="9"/>
      <c r="I5" s="9">
        <f>I6+I10</f>
        <v>48</v>
      </c>
      <c r="J5" s="9"/>
      <c r="K5" s="9">
        <f>K6+K10</f>
        <v>0</v>
      </c>
      <c r="L5" s="9"/>
      <c r="M5" s="9">
        <f>M6+M10</f>
        <v>100</v>
      </c>
      <c r="N5" s="9"/>
      <c r="O5" s="8"/>
    </row>
    <row r="6" ht="40" customHeight="1" spans="1:15">
      <c r="A6" s="11"/>
      <c r="B6" s="11" t="s">
        <v>667</v>
      </c>
      <c r="C6" s="12"/>
      <c r="D6" s="12"/>
      <c r="E6" s="13">
        <f>SUM(E7:E9)</f>
        <v>1165.52</v>
      </c>
      <c r="F6" s="13">
        <f>SUM(F7:F9)</f>
        <v>348</v>
      </c>
      <c r="G6" s="13">
        <f>SUM(G7:G9)</f>
        <v>48</v>
      </c>
      <c r="H6" s="13"/>
      <c r="I6" s="13">
        <f>SUM(I7:I9)</f>
        <v>48</v>
      </c>
      <c r="J6" s="13"/>
      <c r="K6" s="13">
        <f>SUM(K7:K9)</f>
        <v>0</v>
      </c>
      <c r="L6" s="13"/>
      <c r="M6" s="13">
        <f>SUM(M7:M9)</f>
        <v>0</v>
      </c>
      <c r="N6" s="9"/>
      <c r="O6" s="8"/>
    </row>
    <row r="7" ht="40" customHeight="1" spans="1:15">
      <c r="A7" s="14">
        <v>1</v>
      </c>
      <c r="B7" s="12" t="s">
        <v>2753</v>
      </c>
      <c r="C7" s="12" t="s">
        <v>384</v>
      </c>
      <c r="D7" s="12">
        <v>1</v>
      </c>
      <c r="E7" s="15">
        <v>978</v>
      </c>
      <c r="F7" s="16">
        <v>300</v>
      </c>
      <c r="G7" s="16">
        <f>I7+K7+M7</f>
        <v>0</v>
      </c>
      <c r="H7" s="15">
        <v>0</v>
      </c>
      <c r="I7" s="15">
        <v>0</v>
      </c>
      <c r="J7" s="15" t="s">
        <v>44</v>
      </c>
      <c r="K7" s="15">
        <v>0</v>
      </c>
      <c r="L7" s="15" t="s">
        <v>44</v>
      </c>
      <c r="M7" s="15">
        <v>0</v>
      </c>
      <c r="N7" s="15" t="s">
        <v>44</v>
      </c>
      <c r="O7" s="15" t="s">
        <v>74</v>
      </c>
    </row>
    <row r="8" ht="40" customHeight="1" spans="1:15">
      <c r="A8" s="14">
        <v>2</v>
      </c>
      <c r="B8" s="12" t="s">
        <v>2754</v>
      </c>
      <c r="C8" s="12" t="s">
        <v>384</v>
      </c>
      <c r="D8" s="12">
        <v>1</v>
      </c>
      <c r="E8" s="15">
        <v>120.87</v>
      </c>
      <c r="F8" s="16">
        <v>31</v>
      </c>
      <c r="G8" s="16">
        <f>I8+K8+M8</f>
        <v>31</v>
      </c>
      <c r="H8" s="15">
        <v>31</v>
      </c>
      <c r="I8" s="15">
        <v>31</v>
      </c>
      <c r="J8" s="15" t="s">
        <v>2755</v>
      </c>
      <c r="K8" s="15">
        <v>0</v>
      </c>
      <c r="L8" s="15" t="s">
        <v>44</v>
      </c>
      <c r="M8" s="15">
        <v>0</v>
      </c>
      <c r="N8" s="15" t="s">
        <v>44</v>
      </c>
      <c r="O8" s="15" t="s">
        <v>74</v>
      </c>
    </row>
    <row r="9" ht="40" customHeight="1" spans="1:15">
      <c r="A9" s="14">
        <v>3</v>
      </c>
      <c r="B9" s="12" t="s">
        <v>2756</v>
      </c>
      <c r="C9" s="12" t="s">
        <v>384</v>
      </c>
      <c r="D9" s="12">
        <v>1</v>
      </c>
      <c r="E9" s="15">
        <v>66.65</v>
      </c>
      <c r="F9" s="16">
        <v>17</v>
      </c>
      <c r="G9" s="16">
        <f>I9+K9+M9</f>
        <v>17</v>
      </c>
      <c r="H9" s="15">
        <v>17</v>
      </c>
      <c r="I9" s="15">
        <v>17</v>
      </c>
      <c r="J9" s="15" t="s">
        <v>1344</v>
      </c>
      <c r="K9" s="15">
        <v>0</v>
      </c>
      <c r="L9" s="15" t="s">
        <v>44</v>
      </c>
      <c r="M9" s="15">
        <v>0</v>
      </c>
      <c r="N9" s="15" t="s">
        <v>44</v>
      </c>
      <c r="O9" s="15" t="s">
        <v>74</v>
      </c>
    </row>
    <row r="10" ht="40" customHeight="1" spans="1:15">
      <c r="A10" s="17"/>
      <c r="B10" s="11" t="s">
        <v>693</v>
      </c>
      <c r="C10" s="12"/>
      <c r="D10" s="12"/>
      <c r="E10" s="13">
        <f>SUM(E11:E12)</f>
        <v>3300</v>
      </c>
      <c r="F10" s="13">
        <f>SUM(F11:F12)</f>
        <v>2580</v>
      </c>
      <c r="G10" s="13">
        <f>SUM(G11:G12)</f>
        <v>100</v>
      </c>
      <c r="H10" s="13"/>
      <c r="I10" s="13">
        <f>SUM(I11:I12)</f>
        <v>0</v>
      </c>
      <c r="J10" s="13"/>
      <c r="K10" s="13">
        <f>SUM(K11:K12)</f>
        <v>0</v>
      </c>
      <c r="L10" s="13"/>
      <c r="M10" s="13">
        <f>SUM(M11:M12)</f>
        <v>100</v>
      </c>
      <c r="N10" s="13"/>
      <c r="O10" s="12"/>
    </row>
    <row r="11" s="1" customFormat="1" ht="40" customHeight="1" spans="1:15">
      <c r="A11" s="14">
        <v>1</v>
      </c>
      <c r="B11" s="14" t="s">
        <v>2757</v>
      </c>
      <c r="C11" s="12" t="s">
        <v>384</v>
      </c>
      <c r="D11" s="12">
        <v>1</v>
      </c>
      <c r="E11" s="15">
        <v>300</v>
      </c>
      <c r="F11" s="16">
        <v>180</v>
      </c>
      <c r="G11" s="16">
        <v>100</v>
      </c>
      <c r="H11" s="9"/>
      <c r="I11" s="15">
        <v>0</v>
      </c>
      <c r="J11" s="15" t="s">
        <v>44</v>
      </c>
      <c r="K11" s="15">
        <v>0</v>
      </c>
      <c r="L11" s="15" t="s">
        <v>44</v>
      </c>
      <c r="M11" s="15">
        <v>100</v>
      </c>
      <c r="N11" s="15" t="s">
        <v>2758</v>
      </c>
      <c r="O11" s="61" t="s">
        <v>2759</v>
      </c>
    </row>
    <row r="12" s="2" customFormat="1" ht="40" customHeight="1" spans="1:15">
      <c r="A12" s="18">
        <v>2</v>
      </c>
      <c r="B12" s="19" t="s">
        <v>2760</v>
      </c>
      <c r="C12" s="19" t="s">
        <v>384</v>
      </c>
      <c r="D12" s="19">
        <v>1</v>
      </c>
      <c r="E12" s="20">
        <v>3000</v>
      </c>
      <c r="F12" s="20">
        <v>2400</v>
      </c>
      <c r="G12" s="20">
        <v>0</v>
      </c>
      <c r="H12" s="20"/>
      <c r="I12" s="20">
        <v>0</v>
      </c>
      <c r="J12" s="20" t="s">
        <v>44</v>
      </c>
      <c r="K12" s="20">
        <v>0</v>
      </c>
      <c r="L12" s="20" t="s">
        <v>44</v>
      </c>
      <c r="M12" s="20">
        <v>0</v>
      </c>
      <c r="N12" s="20" t="s">
        <v>44</v>
      </c>
      <c r="O12" s="19" t="s">
        <v>695</v>
      </c>
    </row>
    <row r="13" s="1" customFormat="1" ht="40" customHeight="1" spans="1:15">
      <c r="A13" s="11" t="s">
        <v>665</v>
      </c>
      <c r="B13" s="11" t="s">
        <v>2761</v>
      </c>
      <c r="C13" s="12"/>
      <c r="D13" s="12"/>
      <c r="E13" s="9">
        <f>E14+E21</f>
        <v>3803.24</v>
      </c>
      <c r="F13" s="9">
        <f>F14+F21</f>
        <v>3622.8</v>
      </c>
      <c r="G13" s="9">
        <f>G14+G21</f>
        <v>1492.8</v>
      </c>
      <c r="H13" s="9"/>
      <c r="I13" s="9">
        <f>I14+I21</f>
        <v>0</v>
      </c>
      <c r="J13" s="9"/>
      <c r="K13" s="9">
        <f>K14+K21</f>
        <v>45</v>
      </c>
      <c r="L13" s="9"/>
      <c r="M13" s="9">
        <f>M14+M21</f>
        <v>1447.8</v>
      </c>
      <c r="N13" s="62"/>
      <c r="O13" s="61"/>
    </row>
    <row r="14" s="1" customFormat="1" ht="40" customHeight="1" spans="1:15">
      <c r="A14" s="17"/>
      <c r="B14" s="11" t="s">
        <v>2762</v>
      </c>
      <c r="C14" s="12"/>
      <c r="D14" s="12"/>
      <c r="E14" s="13">
        <f>SUM(E15:E20)</f>
        <v>1703.24</v>
      </c>
      <c r="F14" s="13">
        <f>SUM(F15:F20)</f>
        <v>1692.8</v>
      </c>
      <c r="G14" s="13">
        <f>SUM(G15:G20)</f>
        <v>1412.8</v>
      </c>
      <c r="H14" s="13"/>
      <c r="I14" s="13">
        <f>SUM(I15:I20)</f>
        <v>0</v>
      </c>
      <c r="J14" s="13"/>
      <c r="K14" s="13">
        <f>SUM(K15:K20)</f>
        <v>0</v>
      </c>
      <c r="L14" s="13"/>
      <c r="M14" s="13">
        <f>SUM(M15:M20)</f>
        <v>1412.8</v>
      </c>
      <c r="N14" s="63"/>
      <c r="O14" s="12"/>
    </row>
    <row r="15" s="1" customFormat="1" ht="40" customHeight="1" spans="1:15">
      <c r="A15" s="14">
        <v>1</v>
      </c>
      <c r="B15" s="12" t="s">
        <v>2763</v>
      </c>
      <c r="C15" s="12" t="s">
        <v>384</v>
      </c>
      <c r="D15" s="12">
        <v>1</v>
      </c>
      <c r="E15" s="15">
        <v>1360</v>
      </c>
      <c r="F15" s="16">
        <v>1360</v>
      </c>
      <c r="G15" s="16">
        <f>I15+K15+M15</f>
        <v>1360</v>
      </c>
      <c r="H15" s="15" t="s">
        <v>673</v>
      </c>
      <c r="I15" s="15">
        <v>0</v>
      </c>
      <c r="J15" s="15" t="s">
        <v>44</v>
      </c>
      <c r="K15" s="15">
        <v>0</v>
      </c>
      <c r="L15" s="15" t="s">
        <v>44</v>
      </c>
      <c r="M15" s="15">
        <v>1360</v>
      </c>
      <c r="N15" s="15" t="s">
        <v>2764</v>
      </c>
      <c r="O15" s="15" t="s">
        <v>74</v>
      </c>
    </row>
    <row r="16" ht="40" customHeight="1" spans="1:15">
      <c r="A16" s="14">
        <v>2</v>
      </c>
      <c r="B16" s="12" t="s">
        <v>2765</v>
      </c>
      <c r="C16" s="12" t="s">
        <v>384</v>
      </c>
      <c r="D16" s="12">
        <v>1</v>
      </c>
      <c r="E16" s="15">
        <v>12.8</v>
      </c>
      <c r="F16" s="16">
        <v>12.8</v>
      </c>
      <c r="G16" s="16">
        <f>I16+K16+M16</f>
        <v>12.8</v>
      </c>
      <c r="H16" s="15" t="s">
        <v>2766</v>
      </c>
      <c r="I16" s="15">
        <v>0</v>
      </c>
      <c r="J16" s="15" t="s">
        <v>44</v>
      </c>
      <c r="K16" s="15">
        <v>0</v>
      </c>
      <c r="L16" s="15" t="s">
        <v>44</v>
      </c>
      <c r="M16" s="15">
        <v>12.8</v>
      </c>
      <c r="N16" s="15" t="s">
        <v>2766</v>
      </c>
      <c r="O16" s="15" t="s">
        <v>74</v>
      </c>
    </row>
    <row r="17" ht="40" customHeight="1" spans="1:15">
      <c r="A17" s="14">
        <v>3</v>
      </c>
      <c r="B17" s="12" t="s">
        <v>2767</v>
      </c>
      <c r="C17" s="12" t="s">
        <v>384</v>
      </c>
      <c r="D17" s="12">
        <v>1</v>
      </c>
      <c r="E17" s="15">
        <v>48.4</v>
      </c>
      <c r="F17" s="16">
        <v>40</v>
      </c>
      <c r="G17" s="16">
        <f>I17+K17+M17</f>
        <v>20</v>
      </c>
      <c r="H17" s="15" t="s">
        <v>648</v>
      </c>
      <c r="I17" s="15">
        <v>0</v>
      </c>
      <c r="J17" s="15" t="s">
        <v>44</v>
      </c>
      <c r="K17" s="15">
        <v>0</v>
      </c>
      <c r="L17" s="15" t="s">
        <v>44</v>
      </c>
      <c r="M17" s="15">
        <v>20</v>
      </c>
      <c r="N17" s="15" t="s">
        <v>648</v>
      </c>
      <c r="O17" s="15" t="s">
        <v>74</v>
      </c>
    </row>
    <row r="18" ht="40" customHeight="1" spans="1:15">
      <c r="A18" s="14">
        <v>4</v>
      </c>
      <c r="B18" s="12" t="s">
        <v>2768</v>
      </c>
      <c r="C18" s="12" t="s">
        <v>384</v>
      </c>
      <c r="D18" s="12">
        <v>1</v>
      </c>
      <c r="E18" s="15">
        <v>22.04</v>
      </c>
      <c r="F18" s="16">
        <v>20</v>
      </c>
      <c r="G18" s="16">
        <f>I18+K18+M18</f>
        <v>10</v>
      </c>
      <c r="H18" s="15" t="s">
        <v>1068</v>
      </c>
      <c r="I18" s="15">
        <v>0</v>
      </c>
      <c r="J18" s="15" t="s">
        <v>44</v>
      </c>
      <c r="K18" s="15">
        <v>0</v>
      </c>
      <c r="L18" s="15" t="s">
        <v>44</v>
      </c>
      <c r="M18" s="15">
        <v>10</v>
      </c>
      <c r="N18" s="15" t="s">
        <v>1068</v>
      </c>
      <c r="O18" s="15" t="s">
        <v>74</v>
      </c>
    </row>
    <row r="19" ht="40" customHeight="1" spans="1:15">
      <c r="A19" s="14">
        <v>5</v>
      </c>
      <c r="B19" s="12" t="s">
        <v>2769</v>
      </c>
      <c r="C19" s="12" t="s">
        <v>384</v>
      </c>
      <c r="D19" s="12">
        <v>1</v>
      </c>
      <c r="E19" s="15">
        <v>50</v>
      </c>
      <c r="F19" s="16">
        <v>50</v>
      </c>
      <c r="G19" s="16">
        <f>I19+K19+M19</f>
        <v>10</v>
      </c>
      <c r="H19" s="15" t="s">
        <v>1068</v>
      </c>
      <c r="I19" s="15">
        <v>0</v>
      </c>
      <c r="J19" s="15" t="s">
        <v>44</v>
      </c>
      <c r="K19" s="15">
        <v>0</v>
      </c>
      <c r="L19" s="15" t="s">
        <v>44</v>
      </c>
      <c r="M19" s="15">
        <v>10</v>
      </c>
      <c r="N19" s="15" t="s">
        <v>1068</v>
      </c>
      <c r="O19" s="15" t="s">
        <v>74</v>
      </c>
    </row>
    <row r="20" ht="40" customHeight="1" spans="1:15">
      <c r="A20" s="14">
        <v>6</v>
      </c>
      <c r="B20" s="12" t="s">
        <v>2770</v>
      </c>
      <c r="C20" s="12" t="s">
        <v>384</v>
      </c>
      <c r="D20" s="12">
        <v>1</v>
      </c>
      <c r="E20" s="15">
        <v>210</v>
      </c>
      <c r="F20" s="15">
        <v>210</v>
      </c>
      <c r="G20" s="15">
        <v>0</v>
      </c>
      <c r="H20" s="15" t="s">
        <v>937</v>
      </c>
      <c r="I20" s="15">
        <v>0</v>
      </c>
      <c r="J20" s="15"/>
      <c r="K20" s="15">
        <v>0</v>
      </c>
      <c r="L20" s="15"/>
      <c r="M20" s="15">
        <v>0</v>
      </c>
      <c r="N20" s="9"/>
      <c r="O20" s="15" t="s">
        <v>74</v>
      </c>
    </row>
    <row r="21" ht="40" customHeight="1" spans="1:15">
      <c r="A21" s="14"/>
      <c r="B21" s="11" t="s">
        <v>2771</v>
      </c>
      <c r="C21" s="12"/>
      <c r="D21" s="12"/>
      <c r="E21" s="15">
        <f>SUM(E22:E27)</f>
        <v>2100</v>
      </c>
      <c r="F21" s="15">
        <f>SUM(F22:F27)</f>
        <v>1930</v>
      </c>
      <c r="G21" s="15">
        <f>SUM(G22:G27)</f>
        <v>80</v>
      </c>
      <c r="H21" s="15"/>
      <c r="I21" s="15">
        <f>SUM(I22:I27)</f>
        <v>0</v>
      </c>
      <c r="J21" s="15"/>
      <c r="K21" s="15">
        <f>SUM(K22:K27)</f>
        <v>45</v>
      </c>
      <c r="L21" s="15"/>
      <c r="M21" s="15">
        <f>SUM(M22:M27)</f>
        <v>35</v>
      </c>
      <c r="N21" s="9"/>
      <c r="O21" s="15"/>
    </row>
    <row r="22" s="3" customFormat="1" ht="40" customHeight="1" spans="1:15">
      <c r="A22" s="14">
        <v>1</v>
      </c>
      <c r="B22" s="12" t="s">
        <v>2772</v>
      </c>
      <c r="C22" s="12" t="s">
        <v>384</v>
      </c>
      <c r="D22" s="12">
        <v>1</v>
      </c>
      <c r="E22" s="15">
        <v>1650</v>
      </c>
      <c r="F22" s="16">
        <v>1650</v>
      </c>
      <c r="G22" s="16">
        <f t="shared" ref="G22:G27" si="0">I22+K22+M22</f>
        <v>0</v>
      </c>
      <c r="H22" s="15" t="s">
        <v>937</v>
      </c>
      <c r="I22" s="15">
        <v>0</v>
      </c>
      <c r="J22" s="15" t="s">
        <v>44</v>
      </c>
      <c r="K22" s="15">
        <v>0</v>
      </c>
      <c r="L22" s="15" t="s">
        <v>44</v>
      </c>
      <c r="M22" s="15">
        <v>0</v>
      </c>
      <c r="N22" s="15"/>
      <c r="O22" s="15"/>
    </row>
    <row r="23" s="3" customFormat="1" ht="40" customHeight="1" spans="1:15">
      <c r="A23" s="14">
        <v>2</v>
      </c>
      <c r="B23" s="12" t="s">
        <v>2773</v>
      </c>
      <c r="C23" s="12" t="s">
        <v>384</v>
      </c>
      <c r="D23" s="12">
        <v>1</v>
      </c>
      <c r="E23" s="15">
        <v>200</v>
      </c>
      <c r="F23" s="16">
        <v>160</v>
      </c>
      <c r="G23" s="16">
        <f t="shared" si="0"/>
        <v>80</v>
      </c>
      <c r="H23" s="15" t="s">
        <v>2774</v>
      </c>
      <c r="I23" s="15">
        <v>0</v>
      </c>
      <c r="J23" s="15" t="s">
        <v>44</v>
      </c>
      <c r="K23" s="15">
        <v>45</v>
      </c>
      <c r="L23" s="15" t="s">
        <v>100</v>
      </c>
      <c r="M23" s="64">
        <v>35</v>
      </c>
      <c r="N23" s="15" t="s">
        <v>2414</v>
      </c>
      <c r="O23" s="65"/>
    </row>
    <row r="24" s="3" customFormat="1" ht="40" customHeight="1" spans="1:15">
      <c r="A24" s="14">
        <v>3</v>
      </c>
      <c r="B24" s="12" t="s">
        <v>2767</v>
      </c>
      <c r="C24" s="12" t="s">
        <v>384</v>
      </c>
      <c r="D24" s="12">
        <v>1</v>
      </c>
      <c r="E24" s="15">
        <v>50</v>
      </c>
      <c r="F24" s="16">
        <v>20</v>
      </c>
      <c r="G24" s="16">
        <f t="shared" si="0"/>
        <v>0</v>
      </c>
      <c r="H24" s="15" t="s">
        <v>937</v>
      </c>
      <c r="I24" s="15">
        <v>0</v>
      </c>
      <c r="J24" s="15" t="s">
        <v>44</v>
      </c>
      <c r="K24" s="15">
        <v>0</v>
      </c>
      <c r="L24" s="15" t="s">
        <v>44</v>
      </c>
      <c r="M24" s="64">
        <v>0</v>
      </c>
      <c r="N24" s="15" t="s">
        <v>44</v>
      </c>
      <c r="O24" s="65"/>
    </row>
    <row r="25" s="3" customFormat="1" ht="40" customHeight="1" spans="1:15">
      <c r="A25" s="14">
        <v>4</v>
      </c>
      <c r="B25" s="12" t="s">
        <v>1876</v>
      </c>
      <c r="C25" s="12" t="s">
        <v>384</v>
      </c>
      <c r="D25" s="12">
        <v>1</v>
      </c>
      <c r="E25" s="15">
        <v>50</v>
      </c>
      <c r="F25" s="16">
        <v>20</v>
      </c>
      <c r="G25" s="16">
        <f t="shared" si="0"/>
        <v>0</v>
      </c>
      <c r="H25" s="15" t="s">
        <v>937</v>
      </c>
      <c r="I25" s="15">
        <v>0</v>
      </c>
      <c r="J25" s="15" t="s">
        <v>44</v>
      </c>
      <c r="K25" s="15">
        <v>0</v>
      </c>
      <c r="L25" s="15" t="s">
        <v>44</v>
      </c>
      <c r="M25" s="64">
        <v>0</v>
      </c>
      <c r="N25" s="15" t="s">
        <v>44</v>
      </c>
      <c r="O25" s="65"/>
    </row>
    <row r="26" s="3" customFormat="1" ht="40" customHeight="1" spans="1:15">
      <c r="A26" s="14">
        <v>5</v>
      </c>
      <c r="B26" s="14" t="s">
        <v>2775</v>
      </c>
      <c r="C26" s="21" t="s">
        <v>384</v>
      </c>
      <c r="D26" s="12">
        <v>1</v>
      </c>
      <c r="E26" s="15">
        <v>120</v>
      </c>
      <c r="F26" s="16">
        <v>50</v>
      </c>
      <c r="G26" s="16">
        <f t="shared" si="0"/>
        <v>0</v>
      </c>
      <c r="H26" s="15" t="s">
        <v>854</v>
      </c>
      <c r="I26" s="15">
        <v>0</v>
      </c>
      <c r="J26" s="15" t="s">
        <v>44</v>
      </c>
      <c r="K26" s="15">
        <v>0</v>
      </c>
      <c r="L26" s="15" t="s">
        <v>44</v>
      </c>
      <c r="M26" s="64">
        <v>0</v>
      </c>
      <c r="N26" s="15" t="s">
        <v>44</v>
      </c>
      <c r="O26" s="66"/>
    </row>
    <row r="27" s="4" customFormat="1" ht="40" customHeight="1" spans="1:15">
      <c r="A27" s="12">
        <v>6</v>
      </c>
      <c r="B27" s="12" t="s">
        <v>2776</v>
      </c>
      <c r="C27" s="22" t="s">
        <v>384</v>
      </c>
      <c r="D27" s="12">
        <v>1</v>
      </c>
      <c r="E27" s="15">
        <v>30</v>
      </c>
      <c r="F27" s="15">
        <v>30</v>
      </c>
      <c r="G27" s="15">
        <f t="shared" si="0"/>
        <v>0</v>
      </c>
      <c r="H27" s="16"/>
      <c r="I27" s="16">
        <v>0</v>
      </c>
      <c r="J27" s="16" t="s">
        <v>44</v>
      </c>
      <c r="K27" s="16">
        <v>0</v>
      </c>
      <c r="L27" s="16" t="s">
        <v>44</v>
      </c>
      <c r="M27" s="16">
        <v>0</v>
      </c>
      <c r="N27" s="67" t="s">
        <v>44</v>
      </c>
      <c r="O27" s="68" t="s">
        <v>1208</v>
      </c>
    </row>
    <row r="28" s="3" customFormat="1" ht="40" customHeight="1" spans="1:15">
      <c r="A28" s="23" t="s">
        <v>722</v>
      </c>
      <c r="B28" s="23" t="s">
        <v>723</v>
      </c>
      <c r="C28" s="24"/>
      <c r="D28" s="24"/>
      <c r="E28" s="25">
        <f t="shared" ref="E28:G28" si="1">E29</f>
        <v>358.15</v>
      </c>
      <c r="F28" s="25">
        <f t="shared" si="1"/>
        <v>276.3</v>
      </c>
      <c r="G28" s="25">
        <f t="shared" si="1"/>
        <v>34.15</v>
      </c>
      <c r="H28" s="25"/>
      <c r="I28" s="25">
        <f t="shared" ref="I28:M28" si="2">I29</f>
        <v>34.15</v>
      </c>
      <c r="J28" s="25"/>
      <c r="K28" s="25">
        <f t="shared" si="2"/>
        <v>0</v>
      </c>
      <c r="L28" s="25"/>
      <c r="M28" s="25">
        <f t="shared" si="2"/>
        <v>0</v>
      </c>
      <c r="N28" s="69"/>
      <c r="O28" s="24"/>
    </row>
    <row r="29" s="3" customFormat="1" ht="40" customHeight="1" spans="1:15">
      <c r="A29" s="23"/>
      <c r="B29" s="26" t="s">
        <v>667</v>
      </c>
      <c r="C29" s="27"/>
      <c r="D29" s="28"/>
      <c r="E29" s="29">
        <f t="shared" ref="E29:G29" si="3">SUM(E30:E35)</f>
        <v>358.15</v>
      </c>
      <c r="F29" s="29">
        <f t="shared" si="3"/>
        <v>276.3</v>
      </c>
      <c r="G29" s="29">
        <f t="shared" si="3"/>
        <v>34.15</v>
      </c>
      <c r="H29" s="29"/>
      <c r="I29" s="29">
        <f t="shared" ref="I29:M29" si="4">SUM(I30:I34)</f>
        <v>34.15</v>
      </c>
      <c r="J29" s="29"/>
      <c r="K29" s="29">
        <f t="shared" si="4"/>
        <v>0</v>
      </c>
      <c r="L29" s="29"/>
      <c r="M29" s="29">
        <f t="shared" si="4"/>
        <v>0</v>
      </c>
      <c r="N29" s="70"/>
      <c r="O29" s="24"/>
    </row>
    <row r="30" ht="40" customHeight="1" spans="1:15">
      <c r="A30" s="30">
        <v>1</v>
      </c>
      <c r="B30" s="31" t="s">
        <v>2777</v>
      </c>
      <c r="C30" s="31"/>
      <c r="D30" s="31"/>
      <c r="E30" s="31">
        <v>20</v>
      </c>
      <c r="F30" s="31">
        <v>20</v>
      </c>
      <c r="G30" s="31">
        <v>0</v>
      </c>
      <c r="H30" s="31">
        <v>0</v>
      </c>
      <c r="I30" s="31"/>
      <c r="J30" s="31"/>
      <c r="K30" s="31"/>
      <c r="L30" s="31"/>
      <c r="M30" s="31">
        <v>0</v>
      </c>
      <c r="N30" s="71">
        <v>0</v>
      </c>
      <c r="O30" s="27" t="s">
        <v>2778</v>
      </c>
    </row>
    <row r="31" ht="40" customHeight="1" spans="1:15">
      <c r="A31" s="30">
        <v>2</v>
      </c>
      <c r="B31" s="31" t="s">
        <v>2779</v>
      </c>
      <c r="C31" s="31"/>
      <c r="D31" s="31"/>
      <c r="E31" s="31">
        <v>72.15</v>
      </c>
      <c r="F31" s="31">
        <v>72.15</v>
      </c>
      <c r="G31" s="31">
        <v>0</v>
      </c>
      <c r="H31" s="31"/>
      <c r="I31" s="31"/>
      <c r="J31" s="31"/>
      <c r="K31" s="31"/>
      <c r="L31" s="31"/>
      <c r="M31" s="31"/>
      <c r="N31" s="71"/>
      <c r="O31" s="27" t="s">
        <v>2780</v>
      </c>
    </row>
    <row r="32" ht="40" customHeight="1" spans="1:15">
      <c r="A32" s="30">
        <v>3</v>
      </c>
      <c r="B32" s="31" t="s">
        <v>2781</v>
      </c>
      <c r="C32" s="31"/>
      <c r="D32" s="31"/>
      <c r="E32" s="31">
        <v>78</v>
      </c>
      <c r="F32" s="31">
        <v>34.15</v>
      </c>
      <c r="G32" s="31">
        <v>34.15</v>
      </c>
      <c r="H32" s="31"/>
      <c r="I32" s="31">
        <v>34.15</v>
      </c>
      <c r="J32" s="31"/>
      <c r="K32" s="72"/>
      <c r="L32" s="72"/>
      <c r="M32" s="72"/>
      <c r="N32" s="73"/>
      <c r="O32" s="27" t="s">
        <v>2782</v>
      </c>
    </row>
    <row r="33" ht="40" customHeight="1" spans="1:15">
      <c r="A33" s="30">
        <v>4</v>
      </c>
      <c r="B33" s="31" t="s">
        <v>2783</v>
      </c>
      <c r="C33" s="30"/>
      <c r="D33" s="30"/>
      <c r="E33" s="31">
        <v>20</v>
      </c>
      <c r="F33" s="31">
        <v>20</v>
      </c>
      <c r="G33" s="31">
        <v>0</v>
      </c>
      <c r="H33" s="31"/>
      <c r="I33" s="31"/>
      <c r="J33" s="31"/>
      <c r="K33" s="72"/>
      <c r="L33" s="72"/>
      <c r="M33" s="72"/>
      <c r="N33" s="73"/>
      <c r="O33" s="27" t="s">
        <v>2778</v>
      </c>
    </row>
    <row r="34" ht="40" customHeight="1" spans="1:15">
      <c r="A34" s="30">
        <v>5</v>
      </c>
      <c r="B34" s="32" t="s">
        <v>2784</v>
      </c>
      <c r="C34" s="31"/>
      <c r="D34" s="33"/>
      <c r="E34" s="31">
        <v>70</v>
      </c>
      <c r="F34" s="31">
        <v>70</v>
      </c>
      <c r="G34" s="31">
        <v>0</v>
      </c>
      <c r="H34" s="31"/>
      <c r="I34" s="31"/>
      <c r="J34" s="71"/>
      <c r="K34" s="74"/>
      <c r="L34" s="74"/>
      <c r="M34" s="74"/>
      <c r="N34" s="75"/>
      <c r="O34" s="50"/>
    </row>
    <row r="35" ht="40" customHeight="1" spans="1:15">
      <c r="A35" s="30">
        <v>6</v>
      </c>
      <c r="B35" s="31" t="s">
        <v>2785</v>
      </c>
      <c r="C35" s="34"/>
      <c r="D35" s="35"/>
      <c r="E35" s="36">
        <v>98</v>
      </c>
      <c r="F35" s="30">
        <v>60</v>
      </c>
      <c r="G35" s="37">
        <v>0</v>
      </c>
      <c r="H35" s="38"/>
      <c r="I35" s="38"/>
      <c r="J35" s="38"/>
      <c r="K35" s="38"/>
      <c r="L35" s="38"/>
      <c r="M35" s="76"/>
      <c r="N35" s="77"/>
      <c r="O35" s="46" t="s">
        <v>2517</v>
      </c>
    </row>
    <row r="36" ht="40" customHeight="1" spans="1:15">
      <c r="A36" s="23" t="s">
        <v>837</v>
      </c>
      <c r="B36" s="23" t="s">
        <v>2100</v>
      </c>
      <c r="C36" s="24"/>
      <c r="D36" s="24"/>
      <c r="E36" s="25">
        <f t="shared" ref="E36:G36" si="5">E37+E46</f>
        <v>3937.34</v>
      </c>
      <c r="F36" s="25">
        <f t="shared" si="5"/>
        <v>3056.55</v>
      </c>
      <c r="G36" s="25">
        <f t="shared" si="5"/>
        <v>0</v>
      </c>
      <c r="H36" s="39"/>
      <c r="I36" s="39"/>
      <c r="J36" s="39"/>
      <c r="K36" s="39"/>
      <c r="L36" s="39"/>
      <c r="M36" s="39"/>
      <c r="N36" s="39"/>
      <c r="O36" s="24"/>
    </row>
    <row r="37" ht="40" customHeight="1" spans="1:15">
      <c r="A37" s="23"/>
      <c r="B37" s="40" t="s">
        <v>2786</v>
      </c>
      <c r="C37" s="41"/>
      <c r="D37" s="42"/>
      <c r="E37" s="43">
        <f t="shared" ref="E37:G37" si="6">SUM(E38:E45)</f>
        <v>3666.34</v>
      </c>
      <c r="F37" s="43">
        <f t="shared" si="6"/>
        <v>2785.55</v>
      </c>
      <c r="G37" s="43">
        <f t="shared" si="6"/>
        <v>0</v>
      </c>
      <c r="H37" s="39"/>
      <c r="I37" s="39"/>
      <c r="J37" s="39"/>
      <c r="K37" s="39"/>
      <c r="L37" s="39"/>
      <c r="M37" s="39"/>
      <c r="N37" s="39"/>
      <c r="O37" s="24"/>
    </row>
    <row r="38" ht="40" customHeight="1" spans="1:15">
      <c r="A38" s="44">
        <v>1</v>
      </c>
      <c r="B38" s="45" t="s">
        <v>2787</v>
      </c>
      <c r="C38" s="46" t="s">
        <v>384</v>
      </c>
      <c r="D38" s="46">
        <v>1</v>
      </c>
      <c r="E38" s="47">
        <v>1500</v>
      </c>
      <c r="F38" s="47">
        <v>1500</v>
      </c>
      <c r="G38" s="48">
        <v>0</v>
      </c>
      <c r="H38" s="49" t="s">
        <v>839</v>
      </c>
      <c r="I38" s="39"/>
      <c r="J38" s="39"/>
      <c r="K38" s="39"/>
      <c r="L38" s="39"/>
      <c r="M38" s="39"/>
      <c r="N38" s="39"/>
      <c r="O38" s="45"/>
    </row>
    <row r="39" ht="40" customHeight="1" spans="1:15">
      <c r="A39" s="44">
        <v>2</v>
      </c>
      <c r="B39" s="50" t="s">
        <v>2788</v>
      </c>
      <c r="C39" s="46" t="s">
        <v>384</v>
      </c>
      <c r="D39" s="46">
        <v>1</v>
      </c>
      <c r="E39" s="51">
        <v>600</v>
      </c>
      <c r="F39" s="51">
        <v>600</v>
      </c>
      <c r="G39" s="49">
        <v>0</v>
      </c>
      <c r="H39" s="49" t="s">
        <v>854</v>
      </c>
      <c r="I39" s="54"/>
      <c r="J39" s="54"/>
      <c r="K39" s="54"/>
      <c r="L39" s="54"/>
      <c r="M39" s="49">
        <v>0</v>
      </c>
      <c r="N39" s="49" t="s">
        <v>854</v>
      </c>
      <c r="O39" s="45"/>
    </row>
    <row r="40" ht="40" customHeight="1" spans="1:15">
      <c r="A40" s="44">
        <v>3</v>
      </c>
      <c r="B40" s="50" t="s">
        <v>2789</v>
      </c>
      <c r="C40" s="46" t="s">
        <v>384</v>
      </c>
      <c r="D40" s="46">
        <v>1</v>
      </c>
      <c r="E40" s="47">
        <v>330</v>
      </c>
      <c r="F40" s="47">
        <v>330</v>
      </c>
      <c r="G40" s="49">
        <v>0</v>
      </c>
      <c r="H40" s="49" t="s">
        <v>839</v>
      </c>
      <c r="I40" s="54"/>
      <c r="J40" s="54"/>
      <c r="K40" s="54"/>
      <c r="L40" s="54"/>
      <c r="M40" s="54"/>
      <c r="N40" s="54"/>
      <c r="O40" s="45"/>
    </row>
    <row r="41" ht="40" customHeight="1" spans="1:15">
      <c r="A41" s="44">
        <v>5</v>
      </c>
      <c r="B41" s="50" t="s">
        <v>2790</v>
      </c>
      <c r="C41" s="46" t="s">
        <v>384</v>
      </c>
      <c r="D41" s="46">
        <v>1</v>
      </c>
      <c r="E41" s="47">
        <v>200</v>
      </c>
      <c r="F41" s="47">
        <v>200</v>
      </c>
      <c r="G41" s="49">
        <v>0</v>
      </c>
      <c r="H41" s="49" t="s">
        <v>839</v>
      </c>
      <c r="I41" s="54"/>
      <c r="J41" s="54"/>
      <c r="K41" s="54"/>
      <c r="L41" s="54"/>
      <c r="M41" s="54"/>
      <c r="N41" s="54"/>
      <c r="O41" s="45"/>
    </row>
    <row r="42" ht="40" customHeight="1" spans="1:15">
      <c r="A42" s="44">
        <v>6</v>
      </c>
      <c r="B42" s="50" t="s">
        <v>2791</v>
      </c>
      <c r="C42" s="46" t="s">
        <v>384</v>
      </c>
      <c r="D42" s="46">
        <v>1</v>
      </c>
      <c r="E42" s="49">
        <v>352.7</v>
      </c>
      <c r="F42" s="52">
        <v>52.63</v>
      </c>
      <c r="G42" s="49">
        <v>0</v>
      </c>
      <c r="H42" s="49" t="s">
        <v>839</v>
      </c>
      <c r="I42" s="54"/>
      <c r="J42" s="54"/>
      <c r="K42" s="54"/>
      <c r="L42" s="54"/>
      <c r="M42" s="54"/>
      <c r="N42" s="54"/>
      <c r="O42" s="45"/>
    </row>
    <row r="43" ht="40" customHeight="1" spans="1:15">
      <c r="A43" s="44">
        <v>7</v>
      </c>
      <c r="B43" s="50" t="s">
        <v>2792</v>
      </c>
      <c r="C43" s="46" t="s">
        <v>384</v>
      </c>
      <c r="D43" s="46">
        <v>1</v>
      </c>
      <c r="E43" s="49">
        <v>350.85</v>
      </c>
      <c r="F43" s="52">
        <v>52.63</v>
      </c>
      <c r="G43" s="49">
        <v>0</v>
      </c>
      <c r="H43" s="49" t="s">
        <v>839</v>
      </c>
      <c r="I43" s="54"/>
      <c r="J43" s="54"/>
      <c r="K43" s="54"/>
      <c r="L43" s="54"/>
      <c r="M43" s="54"/>
      <c r="N43" s="54"/>
      <c r="O43" s="45"/>
    </row>
    <row r="44" ht="40" customHeight="1" spans="1:15">
      <c r="A44" s="44">
        <v>8</v>
      </c>
      <c r="B44" s="50" t="s">
        <v>2793</v>
      </c>
      <c r="C44" s="46" t="s">
        <v>384</v>
      </c>
      <c r="D44" s="46">
        <v>1</v>
      </c>
      <c r="E44" s="47">
        <v>252.12</v>
      </c>
      <c r="F44" s="52">
        <v>37.82</v>
      </c>
      <c r="G44" s="49">
        <v>0</v>
      </c>
      <c r="H44" s="49" t="s">
        <v>839</v>
      </c>
      <c r="I44" s="54"/>
      <c r="J44" s="54"/>
      <c r="K44" s="54"/>
      <c r="L44" s="54"/>
      <c r="M44" s="54"/>
      <c r="N44" s="54"/>
      <c r="O44" s="45"/>
    </row>
    <row r="45" ht="40" customHeight="1" spans="1:15">
      <c r="A45" s="44">
        <v>9</v>
      </c>
      <c r="B45" s="50" t="s">
        <v>2794</v>
      </c>
      <c r="C45" s="46" t="s">
        <v>384</v>
      </c>
      <c r="D45" s="46">
        <v>1</v>
      </c>
      <c r="E45" s="47">
        <v>80.67</v>
      </c>
      <c r="F45" s="47">
        <v>12.47</v>
      </c>
      <c r="G45" s="49">
        <v>0</v>
      </c>
      <c r="H45" s="49" t="s">
        <v>839</v>
      </c>
      <c r="I45" s="54"/>
      <c r="J45" s="54"/>
      <c r="K45" s="54"/>
      <c r="L45" s="54"/>
      <c r="M45" s="54"/>
      <c r="N45" s="54"/>
      <c r="O45" s="45"/>
    </row>
    <row r="46" ht="40" customHeight="1" spans="1:15">
      <c r="A46" s="44"/>
      <c r="B46" s="53" t="s">
        <v>2795</v>
      </c>
      <c r="C46" s="41"/>
      <c r="D46" s="42"/>
      <c r="E46" s="43">
        <f t="shared" ref="E46:G46" si="7">SUM(E47:E53)</f>
        <v>271</v>
      </c>
      <c r="F46" s="43">
        <f t="shared" si="7"/>
        <v>271</v>
      </c>
      <c r="G46" s="43">
        <f t="shared" si="7"/>
        <v>0</v>
      </c>
      <c r="H46" s="54"/>
      <c r="I46" s="54"/>
      <c r="J46" s="54"/>
      <c r="K46" s="54"/>
      <c r="L46" s="54"/>
      <c r="M46" s="54"/>
      <c r="N46" s="54"/>
      <c r="O46" s="45"/>
    </row>
    <row r="47" ht="40" customHeight="1" spans="1:15">
      <c r="A47" s="44">
        <v>1</v>
      </c>
      <c r="B47" s="45" t="s">
        <v>2796</v>
      </c>
      <c r="C47" s="50" t="s">
        <v>384</v>
      </c>
      <c r="D47" s="55">
        <v>1</v>
      </c>
      <c r="E47" s="47">
        <v>200</v>
      </c>
      <c r="F47" s="47">
        <v>200</v>
      </c>
      <c r="G47" s="47">
        <v>0</v>
      </c>
      <c r="H47" s="45" t="s">
        <v>2797</v>
      </c>
      <c r="I47" s="78"/>
      <c r="J47" s="78"/>
      <c r="K47" s="78"/>
      <c r="L47" s="78"/>
      <c r="M47" s="78"/>
      <c r="N47" s="78"/>
      <c r="O47" s="45"/>
    </row>
    <row r="48" ht="40" customHeight="1" spans="1:15">
      <c r="A48" s="44">
        <v>2</v>
      </c>
      <c r="B48" s="44" t="s">
        <v>2798</v>
      </c>
      <c r="C48" s="50" t="s">
        <v>384</v>
      </c>
      <c r="D48" s="55">
        <v>1</v>
      </c>
      <c r="E48" s="47">
        <v>18</v>
      </c>
      <c r="F48" s="47">
        <v>18</v>
      </c>
      <c r="G48" s="47">
        <v>0</v>
      </c>
      <c r="H48" s="49" t="s">
        <v>839</v>
      </c>
      <c r="I48" s="48"/>
      <c r="J48" s="48"/>
      <c r="K48" s="48"/>
      <c r="L48" s="48"/>
      <c r="M48" s="48"/>
      <c r="N48" s="48"/>
      <c r="O48" s="45"/>
    </row>
    <row r="49" ht="40" customHeight="1" spans="1:15">
      <c r="A49" s="44">
        <v>3</v>
      </c>
      <c r="B49" s="45" t="s">
        <v>2799</v>
      </c>
      <c r="C49" s="46" t="s">
        <v>384</v>
      </c>
      <c r="D49" s="46">
        <v>1</v>
      </c>
      <c r="E49" s="47">
        <v>16</v>
      </c>
      <c r="F49" s="47">
        <v>16</v>
      </c>
      <c r="G49" s="47">
        <v>0</v>
      </c>
      <c r="H49" s="49" t="s">
        <v>839</v>
      </c>
      <c r="I49" s="79"/>
      <c r="J49" s="79"/>
      <c r="K49" s="79"/>
      <c r="L49" s="79"/>
      <c r="M49" s="79"/>
      <c r="N49" s="79"/>
      <c r="O49" s="79"/>
    </row>
    <row r="50" ht="40" customHeight="1" spans="1:15">
      <c r="A50" s="44">
        <v>4</v>
      </c>
      <c r="B50" s="44" t="s">
        <v>2800</v>
      </c>
      <c r="C50" s="50" t="s">
        <v>384</v>
      </c>
      <c r="D50" s="55">
        <v>1</v>
      </c>
      <c r="E50" s="47">
        <v>15</v>
      </c>
      <c r="F50" s="47">
        <v>15</v>
      </c>
      <c r="G50" s="47">
        <v>0</v>
      </c>
      <c r="H50" s="49" t="s">
        <v>839</v>
      </c>
      <c r="I50" s="79"/>
      <c r="J50" s="79"/>
      <c r="K50" s="79"/>
      <c r="L50" s="79"/>
      <c r="M50" s="79"/>
      <c r="N50" s="79"/>
      <c r="O50" s="79"/>
    </row>
    <row r="51" ht="40" customHeight="1" spans="1:15">
      <c r="A51" s="44">
        <v>5</v>
      </c>
      <c r="B51" s="44" t="s">
        <v>2801</v>
      </c>
      <c r="C51" s="50" t="s">
        <v>384</v>
      </c>
      <c r="D51" s="55">
        <v>1</v>
      </c>
      <c r="E51" s="47">
        <v>10</v>
      </c>
      <c r="F51" s="47">
        <v>10</v>
      </c>
      <c r="G51" s="47">
        <v>0</v>
      </c>
      <c r="H51" s="51" t="s">
        <v>854</v>
      </c>
      <c r="I51" s="79"/>
      <c r="J51" s="79"/>
      <c r="K51" s="79"/>
      <c r="L51" s="79"/>
      <c r="M51" s="51">
        <v>0</v>
      </c>
      <c r="N51" s="51" t="s">
        <v>854</v>
      </c>
      <c r="O51" s="79"/>
    </row>
    <row r="52" ht="40" customHeight="1" spans="1:15">
      <c r="A52" s="44">
        <v>6</v>
      </c>
      <c r="B52" s="44" t="s">
        <v>2802</v>
      </c>
      <c r="C52" s="50" t="s">
        <v>384</v>
      </c>
      <c r="D52" s="55">
        <v>1</v>
      </c>
      <c r="E52" s="47">
        <v>7</v>
      </c>
      <c r="F52" s="47">
        <v>7</v>
      </c>
      <c r="G52" s="47">
        <v>0</v>
      </c>
      <c r="H52" s="49" t="s">
        <v>839</v>
      </c>
      <c r="I52" s="79"/>
      <c r="J52" s="79"/>
      <c r="K52" s="79"/>
      <c r="L52" s="79"/>
      <c r="M52" s="51">
        <v>0</v>
      </c>
      <c r="N52" s="51" t="s">
        <v>854</v>
      </c>
      <c r="O52" s="79"/>
    </row>
    <row r="53" ht="40" customHeight="1" spans="1:15">
      <c r="A53" s="44">
        <v>7</v>
      </c>
      <c r="B53" s="50" t="s">
        <v>2803</v>
      </c>
      <c r="C53" s="50" t="s">
        <v>384</v>
      </c>
      <c r="D53" s="55">
        <v>1</v>
      </c>
      <c r="E53" s="47">
        <v>5</v>
      </c>
      <c r="F53" s="47">
        <v>5</v>
      </c>
      <c r="G53" s="47">
        <v>0</v>
      </c>
      <c r="H53" s="51" t="s">
        <v>854</v>
      </c>
      <c r="I53" s="51"/>
      <c r="J53" s="51"/>
      <c r="K53" s="51"/>
      <c r="L53" s="51"/>
      <c r="M53" s="51">
        <v>0</v>
      </c>
      <c r="N53" s="51" t="s">
        <v>854</v>
      </c>
      <c r="O53" s="79"/>
    </row>
    <row r="54" ht="23" customHeight="1" spans="1:15">
      <c r="A54" s="56" t="s">
        <v>841</v>
      </c>
      <c r="B54" s="56" t="s">
        <v>2059</v>
      </c>
      <c r="C54" s="24"/>
      <c r="D54" s="24"/>
      <c r="E54" s="25">
        <f t="shared" ref="E54:G54" si="8">E55+E58</f>
        <v>24808</v>
      </c>
      <c r="F54" s="25">
        <f t="shared" si="8"/>
        <v>13008</v>
      </c>
      <c r="G54" s="25">
        <f t="shared" si="8"/>
        <v>33</v>
      </c>
      <c r="H54" s="39"/>
      <c r="I54" s="39"/>
      <c r="J54" s="39"/>
      <c r="K54" s="39"/>
      <c r="L54" s="39"/>
      <c r="M54" s="39"/>
      <c r="N54" s="39"/>
      <c r="O54" s="24"/>
    </row>
    <row r="55" ht="23" customHeight="1" spans="1:15">
      <c r="A55" s="56"/>
      <c r="B55" s="57" t="s">
        <v>667</v>
      </c>
      <c r="C55" s="41"/>
      <c r="D55" s="42"/>
      <c r="E55" s="43">
        <f t="shared" ref="E55:G55" si="9">SUM(E56:E57)</f>
        <v>24800</v>
      </c>
      <c r="F55" s="43">
        <f t="shared" si="9"/>
        <v>13000</v>
      </c>
      <c r="G55" s="43">
        <f t="shared" si="9"/>
        <v>33</v>
      </c>
      <c r="H55" s="39"/>
      <c r="I55" s="39"/>
      <c r="J55" s="39"/>
      <c r="K55" s="39"/>
      <c r="L55" s="39"/>
      <c r="M55" s="39"/>
      <c r="N55" s="39"/>
      <c r="O55" s="24"/>
    </row>
    <row r="56" ht="23" customHeight="1" spans="1:15">
      <c r="A56" s="44">
        <v>1</v>
      </c>
      <c r="B56" s="51" t="s">
        <v>2804</v>
      </c>
      <c r="C56" s="51" t="s">
        <v>384</v>
      </c>
      <c r="D56" s="58">
        <v>1</v>
      </c>
      <c r="E56" s="47">
        <v>300</v>
      </c>
      <c r="F56" s="47">
        <v>100</v>
      </c>
      <c r="G56" s="47">
        <v>33</v>
      </c>
      <c r="H56" s="52" t="s">
        <v>2805</v>
      </c>
      <c r="I56" s="52">
        <v>11</v>
      </c>
      <c r="J56" s="52" t="s">
        <v>2806</v>
      </c>
      <c r="K56" s="52">
        <v>11</v>
      </c>
      <c r="L56" s="52" t="s">
        <v>2806</v>
      </c>
      <c r="M56" s="52">
        <v>11</v>
      </c>
      <c r="N56" s="52" t="s">
        <v>2806</v>
      </c>
      <c r="O56" s="45"/>
    </row>
    <row r="57" ht="37" customHeight="1" spans="1:15">
      <c r="A57" s="44">
        <v>2</v>
      </c>
      <c r="B57" s="45" t="s">
        <v>2807</v>
      </c>
      <c r="C57" s="51" t="s">
        <v>384</v>
      </c>
      <c r="D57" s="58">
        <v>1</v>
      </c>
      <c r="E57" s="48">
        <v>24500</v>
      </c>
      <c r="F57" s="48">
        <v>12900</v>
      </c>
      <c r="G57" s="48">
        <v>0</v>
      </c>
      <c r="H57" s="52" t="s">
        <v>2808</v>
      </c>
      <c r="I57" s="52" t="s">
        <v>44</v>
      </c>
      <c r="J57" s="52" t="s">
        <v>966</v>
      </c>
      <c r="K57" s="52" t="s">
        <v>44</v>
      </c>
      <c r="L57" s="52" t="s">
        <v>966</v>
      </c>
      <c r="M57" s="52" t="s">
        <v>44</v>
      </c>
      <c r="N57" s="52" t="s">
        <v>2808</v>
      </c>
      <c r="O57" s="45"/>
    </row>
    <row r="58" ht="23" customHeight="1" spans="1:15">
      <c r="A58" s="44"/>
      <c r="B58" s="59" t="s">
        <v>693</v>
      </c>
      <c r="C58" s="41"/>
      <c r="D58" s="42"/>
      <c r="E58" s="43">
        <f t="shared" ref="E58:G58" si="10">E59</f>
        <v>8</v>
      </c>
      <c r="F58" s="43">
        <f t="shared" si="10"/>
        <v>8</v>
      </c>
      <c r="G58" s="43">
        <f t="shared" si="10"/>
        <v>0</v>
      </c>
      <c r="H58" s="54"/>
      <c r="I58" s="54"/>
      <c r="J58" s="54"/>
      <c r="K58" s="54"/>
      <c r="L58" s="54"/>
      <c r="M58" s="54"/>
      <c r="N58" s="54"/>
      <c r="O58" s="45"/>
    </row>
    <row r="59" ht="31" customHeight="1" spans="1:15">
      <c r="A59" s="44">
        <v>1</v>
      </c>
      <c r="B59" s="51" t="s">
        <v>2809</v>
      </c>
      <c r="C59" s="51" t="s">
        <v>384</v>
      </c>
      <c r="D59" s="58">
        <v>1</v>
      </c>
      <c r="E59" s="47">
        <v>8</v>
      </c>
      <c r="F59" s="47">
        <v>8</v>
      </c>
      <c r="G59" s="47">
        <v>0</v>
      </c>
      <c r="H59" s="49" t="s">
        <v>697</v>
      </c>
      <c r="I59" s="49" t="s">
        <v>44</v>
      </c>
      <c r="J59" s="49" t="s">
        <v>844</v>
      </c>
      <c r="K59" s="49" t="s">
        <v>44</v>
      </c>
      <c r="L59" s="49" t="s">
        <v>864</v>
      </c>
      <c r="M59" s="49" t="s">
        <v>44</v>
      </c>
      <c r="N59" s="49" t="s">
        <v>697</v>
      </c>
      <c r="O59" s="45" t="s">
        <v>846</v>
      </c>
    </row>
  </sheetData>
  <protectedRanges>
    <protectedRange sqref="B8:F8" name="Range1_3_2_2"/>
    <protectedRange sqref="C8:F8" name="Range1_3_2_1"/>
    <protectedRange sqref="B8:F8" name="Range1_3"/>
    <protectedRange sqref="B8:F8" name="Range1_3_2_1_1"/>
    <protectedRange sqref="B31:G31" name="Range1_3_1"/>
    <protectedRange sqref="B31:G31" name="Range1_3_2_2_1"/>
    <protectedRange sqref="C31:G31" name="Range1_3_2_1_2"/>
    <protectedRange sqref="B31:G31" name="Range1_3_1_1"/>
    <protectedRange sqref="B31:G31" name="Range1_3_2_1_1_1"/>
    <protectedRange sqref="B31:G31" name="Range1_3_2_2_1_1"/>
  </protectedRanges>
  <mergeCells count="1">
    <mergeCell ref="A1:O1"/>
  </mergeCell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rangeList sheetStid="2" master=""/>
  <rangeList sheetStid="3" master=""/>
  <rangeList sheetStid="4" master="">
    <arrUserId title="Range1_3_6" rangeCreator="" othersAccessPermission="edit"/>
    <arrUserId title="Range1_1" rangeCreator="" othersAccessPermission="edit"/>
    <arrUserId title="Range1_3_6_1" rangeCreator="" othersAccessPermission="edit"/>
    <arrUserId title="Range1_14_2" rangeCreator="" othersAccessPermission="edit"/>
  </rangeList>
  <rangeList sheetStid="7" master=""/>
  <rangeList sheetStid="5" master="">
    <arrUserId title="Range1_3_2_1_1_2" rangeCreator="" othersAccessPermission="edit"/>
    <arrUserId title="Range1_3_2_2_2" rangeCreator="" othersAccessPermission="edit"/>
    <arrUserId title="Range1" rangeCreator="" othersAccessPermission="edit"/>
    <arrUserId title="Range1_3_2_1" rangeCreator="" othersAccessPermission="edit"/>
    <arrUserId title="Range1_3_2_2_1" rangeCreator="" othersAccessPermission="edit"/>
    <arrUserId title="Range1_3_2_1_1_1" rangeCreator="" othersAccessPermission="edit"/>
    <arrUserId title="Range1_3_1" rangeCreator="" othersAccessPermission="edit"/>
    <arrUserId title="Range1_3_2" rangeCreator="" othersAccessPermission="edit"/>
    <arrUserId title="Range1_3_4_1" rangeCreator="" othersAccessPermission="edit"/>
    <arrUserId title="Range1_1_1_1" rangeCreator="" othersAccessPermission="edit"/>
    <arrUserId title="Range1_5" rangeCreator="" othersAccessPermission="edit"/>
    <arrUserId title="Range1_2_2_1" rangeCreator="" othersAccessPermission="edit"/>
    <arrUserId title="Range1_3_1_1" rangeCreator="" othersAccessPermission="edit"/>
    <arrUserId title="Range1_3_1_1_1" rangeCreator="" othersAccessPermission="edit"/>
    <arrUserId title="Range1_2_1_1_1" rangeCreator="" othersAccessPermission="edit"/>
    <arrUserId title="Range1_2_1_1_1_1" rangeCreator="" othersAccessPermission="edit"/>
  </rangeList>
  <rangeList sheetStid="8" master=""/>
  <rangeList sheetStid="6" master=""/>
  <rangeList sheetStid="9" master="">
    <arrUserId title="Range1_3_2_2" rangeCreator="" othersAccessPermission="edit"/>
    <arrUserId title="Range1_3_2_1" rangeCreator="" othersAccessPermission="edit"/>
    <arrUserId title="Range1_3" rangeCreator="" othersAccessPermission="edit"/>
    <arrUserId title="Range1_3_2_1_1" rangeCreator="" othersAccessPermission="edit"/>
    <arrUserId title="Range1_3_1" rangeCreator="" othersAccessPermission="edit"/>
    <arrUserId title="Range1_3_2_2_1" rangeCreator="" othersAccessPermission="edit"/>
    <arrUserId title="Range1_3_2_1_2" rangeCreator="" othersAccessPermission="edit"/>
    <arrUserId title="Range1_3_1_1" rangeCreator="" othersAccessPermission="edit"/>
    <arrUserId title="Range1_3_2_1_1_1" rangeCreator="" othersAccessPermission="edit"/>
    <arrUserId title="Range1_3_2_2_1_1"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9</vt:i4>
      </vt:variant>
    </vt:vector>
  </HeadingPairs>
  <TitlesOfParts>
    <vt:vector size="9" baseType="lpstr">
      <vt:lpstr>2025年投资计划汇总</vt:lpstr>
      <vt:lpstr>2025年一季度投资计划汇总</vt:lpstr>
      <vt:lpstr>资本化</vt:lpstr>
      <vt:lpstr>费用化</vt:lpstr>
      <vt:lpstr>科技</vt:lpstr>
      <vt:lpstr>维简费</vt:lpstr>
      <vt:lpstr>安全费</vt:lpstr>
      <vt:lpstr>信息化</vt:lpstr>
      <vt:lpstr>矿山环境治理基金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杨军</cp:lastModifiedBy>
  <dcterms:created xsi:type="dcterms:W3CDTF">2006-09-16T00:00:00Z</dcterms:created>
  <dcterms:modified xsi:type="dcterms:W3CDTF">2024-11-18T03:30:41Z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B0C98B4CB1CD419C85BD56EBAA516993</vt:lpwstr>
  </property>
  <property fmtid="{D5CDD505-2E9C-101B-9397-08002B2CF9AE}" pid="3" name="KSOProductBuildVer">
    <vt:lpwstr>2052-11.8.0.16970</vt:lpwstr>
  </property>
</Properties>
</file>