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lpa\Desktop\E1(2022-2025)\"/>
    </mc:Choice>
  </mc:AlternateContent>
  <bookViews>
    <workbookView xWindow="0" yWindow="0" windowWidth="20490" windowHeight="7755" tabRatio="789" activeTab="6"/>
  </bookViews>
  <sheets>
    <sheet name="SUMMARY OF ATTENDANCE" sheetId="5" r:id="rId1"/>
    <sheet name="Sanjeev AB report" sheetId="6" r:id="rId2"/>
    <sheet name="DAILY REPORT" sheetId="10" r:id="rId3"/>
    <sheet name="CP15" sheetId="9" r:id="rId4"/>
    <sheet name="CP08" sheetId="8" r:id="rId5"/>
    <sheet name="CP04" sheetId="7" r:id="rId6"/>
    <sheet name="AUGUST(CP04)" sheetId="11" r:id="rId7"/>
    <sheet name="CP01" sheetId="4" r:id="rId8"/>
  </sheets>
  <definedNames>
    <definedName name="_xlnm._FilterDatabase" localSheetId="7" hidden="1">'CP01'!$A$2:$V$66</definedName>
    <definedName name="_xlnm._FilterDatabase" localSheetId="4" hidden="1">'CP08'!$X$1:$X$59</definedName>
    <definedName name="_xlnm._FilterDatabase" localSheetId="3" hidden="1">'CP15'!$V$1:$V$160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4" i="11" l="1"/>
  <c r="AB74" i="11"/>
  <c r="AC74" i="11"/>
  <c r="AD74" i="11"/>
  <c r="AE74" i="11"/>
  <c r="AF74" i="11"/>
  <c r="AG74" i="11"/>
  <c r="AH74" i="11"/>
  <c r="AI74" i="11"/>
  <c r="Z74" i="11"/>
  <c r="Q74" i="11" l="1"/>
  <c r="U74" i="11"/>
  <c r="V74" i="11"/>
  <c r="T74" i="11"/>
  <c r="M74" i="11" l="1"/>
  <c r="G80" i="11" l="1"/>
  <c r="H80" i="11"/>
  <c r="I80" i="11"/>
  <c r="L80" i="11"/>
  <c r="M80" i="11"/>
  <c r="N80" i="11"/>
  <c r="P80" i="11"/>
  <c r="Q80" i="11"/>
  <c r="R80" i="11"/>
  <c r="T80" i="11"/>
  <c r="U80" i="11"/>
  <c r="V80" i="11"/>
  <c r="W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F80" i="11"/>
  <c r="G74" i="11"/>
  <c r="H74" i="11"/>
  <c r="I74" i="11"/>
  <c r="L74" i="11"/>
  <c r="N74" i="11"/>
  <c r="P74" i="11"/>
  <c r="R74" i="11"/>
  <c r="W74" i="11"/>
  <c r="F74" i="11"/>
  <c r="L11" i="6" l="1"/>
  <c r="J11" i="6"/>
  <c r="I4" i="6"/>
  <c r="J4" i="6" s="1"/>
  <c r="K4" i="6" s="1"/>
  <c r="H4" i="6"/>
  <c r="H3" i="6" s="1"/>
  <c r="E80" i="4"/>
  <c r="E79" i="4"/>
  <c r="E78" i="4"/>
  <c r="H26" i="10"/>
  <c r="I26" i="10" s="1"/>
  <c r="G26" i="10"/>
  <c r="H25" i="10"/>
  <c r="G25" i="10"/>
  <c r="J25" i="10" s="1"/>
  <c r="H24" i="10"/>
  <c r="I24" i="10" s="1"/>
  <c r="G24" i="10"/>
  <c r="H23" i="10"/>
  <c r="G23" i="10"/>
  <c r="J23" i="10" s="1"/>
  <c r="H22" i="10"/>
  <c r="I22" i="10" s="1"/>
  <c r="G22" i="10"/>
  <c r="H21" i="10"/>
  <c r="G21" i="10"/>
  <c r="J21" i="10" s="1"/>
  <c r="H20" i="10"/>
  <c r="I20" i="10" s="1"/>
  <c r="G20" i="10"/>
  <c r="H19" i="10"/>
  <c r="G19" i="10"/>
  <c r="J19" i="10" s="1"/>
  <c r="H18" i="10"/>
  <c r="G18" i="10"/>
  <c r="L18" i="10" s="1"/>
  <c r="H17" i="10"/>
  <c r="G17" i="10"/>
  <c r="L17" i="10" s="1"/>
  <c r="H16" i="10"/>
  <c r="G16" i="10"/>
  <c r="L16" i="10" s="1"/>
  <c r="H15" i="10"/>
  <c r="G15" i="10"/>
  <c r="L15" i="10" s="1"/>
  <c r="H14" i="10"/>
  <c r="G14" i="10"/>
  <c r="L14" i="10" s="1"/>
  <c r="H13" i="10"/>
  <c r="G13" i="10"/>
  <c r="L13" i="10" s="1"/>
  <c r="H12" i="10"/>
  <c r="G12" i="10"/>
  <c r="L12" i="10" s="1"/>
  <c r="H11" i="10"/>
  <c r="G11" i="10"/>
  <c r="L11" i="10" s="1"/>
  <c r="H10" i="10"/>
  <c r="G10" i="10"/>
  <c r="L10" i="10" s="1"/>
  <c r="H9" i="10"/>
  <c r="G9" i="10"/>
  <c r="H8" i="10"/>
  <c r="G8" i="10"/>
  <c r="L8" i="10" s="1"/>
  <c r="H7" i="10"/>
  <c r="G7" i="10"/>
  <c r="L7" i="10" s="1"/>
  <c r="H6" i="10"/>
  <c r="G6" i="10"/>
  <c r="L6" i="10" s="1"/>
  <c r="H5" i="10"/>
  <c r="G5" i="10"/>
  <c r="L5" i="10" s="1"/>
  <c r="H4" i="10"/>
  <c r="G4" i="10"/>
  <c r="L4" i="10" s="1"/>
  <c r="H3" i="10"/>
  <c r="G3" i="10"/>
  <c r="L3" i="10" s="1"/>
  <c r="I3" i="6" l="1"/>
  <c r="J3" i="6" s="1"/>
  <c r="K3" i="6" s="1"/>
  <c r="M3" i="6" s="1"/>
  <c r="I19" i="10"/>
  <c r="I21" i="10"/>
  <c r="I23" i="10"/>
  <c r="I25" i="10"/>
  <c r="J9" i="10"/>
  <c r="L9" i="10"/>
  <c r="J20" i="10"/>
  <c r="J22" i="10"/>
  <c r="J24" i="10"/>
  <c r="J26" i="10"/>
  <c r="J15" i="10"/>
  <c r="J17" i="10"/>
  <c r="I18" i="10"/>
  <c r="J16" i="10"/>
  <c r="J18" i="10"/>
  <c r="I16" i="10"/>
  <c r="I15" i="10"/>
  <c r="I17" i="10"/>
  <c r="I12" i="10"/>
  <c r="J11" i="10"/>
  <c r="J13" i="10"/>
  <c r="J12" i="10"/>
  <c r="J14" i="10"/>
  <c r="I14" i="10"/>
  <c r="I11" i="10"/>
  <c r="I13" i="10"/>
  <c r="J7" i="10"/>
  <c r="J8" i="10"/>
  <c r="J10" i="10"/>
  <c r="I10" i="10"/>
  <c r="I9" i="10"/>
  <c r="I8" i="10"/>
  <c r="I7" i="10"/>
  <c r="J3" i="10"/>
  <c r="J4" i="10"/>
  <c r="J6" i="10"/>
  <c r="J5" i="10"/>
  <c r="I6" i="10"/>
  <c r="I4" i="10"/>
  <c r="I5" i="10"/>
  <c r="I3" i="10"/>
  <c r="H4" i="5"/>
  <c r="H5" i="5"/>
  <c r="H6" i="5"/>
  <c r="H3" i="5"/>
  <c r="A3" i="5"/>
  <c r="F6" i="5"/>
  <c r="E6" i="5"/>
  <c r="F5" i="5"/>
  <c r="E5" i="5"/>
  <c r="F4" i="5"/>
  <c r="E4" i="5"/>
  <c r="F3" i="5"/>
  <c r="E3" i="5"/>
  <c r="E159" i="9" l="1"/>
  <c r="E158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S150" i="9"/>
  <c r="S156" i="9" s="1"/>
  <c r="R150" i="9"/>
  <c r="R156" i="9" s="1"/>
  <c r="Q150" i="9"/>
  <c r="Q156" i="9" s="1"/>
  <c r="P150" i="9"/>
  <c r="P156" i="9" s="1"/>
  <c r="O150" i="9"/>
  <c r="O156" i="9" s="1"/>
  <c r="N150" i="9"/>
  <c r="N156" i="9" s="1"/>
  <c r="M150" i="9"/>
  <c r="M156" i="9" s="1"/>
  <c r="L150" i="9"/>
  <c r="L156" i="9" s="1"/>
  <c r="K150" i="9"/>
  <c r="K156" i="9" s="1"/>
  <c r="J150" i="9"/>
  <c r="J156" i="9" s="1"/>
  <c r="I150" i="9"/>
  <c r="I156" i="9" s="1"/>
  <c r="H150" i="9"/>
  <c r="H156" i="9" s="1"/>
  <c r="G150" i="9"/>
  <c r="G156" i="9" s="1"/>
  <c r="F150" i="9"/>
  <c r="F156" i="9" s="1"/>
  <c r="S149" i="9"/>
  <c r="S155" i="9" s="1"/>
  <c r="R149" i="9"/>
  <c r="R155" i="9" s="1"/>
  <c r="Q149" i="9"/>
  <c r="Q155" i="9" s="1"/>
  <c r="P149" i="9"/>
  <c r="P155" i="9" s="1"/>
  <c r="O149" i="9"/>
  <c r="O155" i="9" s="1"/>
  <c r="N149" i="9"/>
  <c r="N155" i="9" s="1"/>
  <c r="M149" i="9"/>
  <c r="M155" i="9" s="1"/>
  <c r="L149" i="9"/>
  <c r="L155" i="9" s="1"/>
  <c r="L157" i="9" s="1"/>
  <c r="K149" i="9"/>
  <c r="K155" i="9" s="1"/>
  <c r="J149" i="9"/>
  <c r="J155" i="9" s="1"/>
  <c r="I149" i="9"/>
  <c r="I155" i="9" s="1"/>
  <c r="H149" i="9"/>
  <c r="H155" i="9" s="1"/>
  <c r="G149" i="9"/>
  <c r="F149" i="9"/>
  <c r="F155" i="9" s="1"/>
  <c r="E58" i="8"/>
  <c r="E57" i="8"/>
  <c r="Q52" i="8"/>
  <c r="P52" i="8"/>
  <c r="O52" i="8"/>
  <c r="N52" i="8"/>
  <c r="M52" i="8"/>
  <c r="L52" i="8"/>
  <c r="K52" i="8"/>
  <c r="J52" i="8"/>
  <c r="I52" i="8"/>
  <c r="H52" i="8"/>
  <c r="G52" i="8"/>
  <c r="F52" i="8"/>
  <c r="Q51" i="8"/>
  <c r="P51" i="8"/>
  <c r="O51" i="8"/>
  <c r="N51" i="8"/>
  <c r="M51" i="8"/>
  <c r="L51" i="8"/>
  <c r="K51" i="8"/>
  <c r="K53" i="8" s="1"/>
  <c r="J51" i="8"/>
  <c r="I51" i="8"/>
  <c r="H51" i="8"/>
  <c r="G51" i="8"/>
  <c r="G53" i="8" s="1"/>
  <c r="F51" i="8"/>
  <c r="Q49" i="8"/>
  <c r="Q55" i="8" s="1"/>
  <c r="P49" i="8"/>
  <c r="O49" i="8"/>
  <c r="N49" i="8"/>
  <c r="N55" i="8" s="1"/>
  <c r="M49" i="8"/>
  <c r="M55" i="8" s="1"/>
  <c r="L49" i="8"/>
  <c r="L55" i="8" s="1"/>
  <c r="K49" i="8"/>
  <c r="K55" i="8" s="1"/>
  <c r="J49" i="8"/>
  <c r="J55" i="8" s="1"/>
  <c r="I49" i="8"/>
  <c r="I55" i="8" s="1"/>
  <c r="H49" i="8"/>
  <c r="H55" i="8" s="1"/>
  <c r="G49" i="8"/>
  <c r="G55" i="8" s="1"/>
  <c r="F49" i="8"/>
  <c r="F55" i="8" s="1"/>
  <c r="Q48" i="8"/>
  <c r="Q54" i="8" s="1"/>
  <c r="P48" i="8"/>
  <c r="P54" i="8" s="1"/>
  <c r="O48" i="8"/>
  <c r="O54" i="8" s="1"/>
  <c r="N48" i="8"/>
  <c r="N54" i="8" s="1"/>
  <c r="M48" i="8"/>
  <c r="M54" i="8" s="1"/>
  <c r="L48" i="8"/>
  <c r="L54" i="8" s="1"/>
  <c r="K48" i="8"/>
  <c r="K54" i="8" s="1"/>
  <c r="J48" i="8"/>
  <c r="J54" i="8" s="1"/>
  <c r="I48" i="8"/>
  <c r="I54" i="8" s="1"/>
  <c r="H48" i="8"/>
  <c r="H54" i="8" s="1"/>
  <c r="G48" i="8"/>
  <c r="F48" i="8"/>
  <c r="F54" i="8" s="1"/>
  <c r="E70" i="7"/>
  <c r="E69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S63" i="7"/>
  <c r="R63" i="7"/>
  <c r="Q63" i="7"/>
  <c r="P63" i="7"/>
  <c r="O63" i="7"/>
  <c r="N63" i="7"/>
  <c r="M63" i="7"/>
  <c r="L63" i="7"/>
  <c r="L65" i="7" s="1"/>
  <c r="K63" i="7"/>
  <c r="J63" i="7"/>
  <c r="I63" i="7"/>
  <c r="H63" i="7"/>
  <c r="G63" i="7"/>
  <c r="F63" i="7"/>
  <c r="S61" i="7"/>
  <c r="S67" i="7" s="1"/>
  <c r="R61" i="7"/>
  <c r="R67" i="7" s="1"/>
  <c r="Q61" i="7"/>
  <c r="Q67" i="7" s="1"/>
  <c r="P61" i="7"/>
  <c r="O61" i="7"/>
  <c r="N61" i="7"/>
  <c r="M61" i="7"/>
  <c r="L61" i="7"/>
  <c r="L67" i="7" s="1"/>
  <c r="K61" i="7"/>
  <c r="J61" i="7"/>
  <c r="I61" i="7"/>
  <c r="I67" i="7" s="1"/>
  <c r="H61" i="7"/>
  <c r="G61" i="7"/>
  <c r="F61" i="7"/>
  <c r="S60" i="7"/>
  <c r="R60" i="7"/>
  <c r="R66" i="7" s="1"/>
  <c r="Q60" i="7"/>
  <c r="Q66" i="7" s="1"/>
  <c r="Q68" i="7" s="1"/>
  <c r="P60" i="7"/>
  <c r="P66" i="7" s="1"/>
  <c r="O60" i="7"/>
  <c r="O66" i="7" s="1"/>
  <c r="N60" i="7"/>
  <c r="M60" i="7"/>
  <c r="L60" i="7"/>
  <c r="L66" i="7" s="1"/>
  <c r="L68" i="7" s="1"/>
  <c r="K60" i="7"/>
  <c r="K66" i="7" s="1"/>
  <c r="J60" i="7"/>
  <c r="J66" i="7" s="1"/>
  <c r="I60" i="7"/>
  <c r="I66" i="7" s="1"/>
  <c r="H60" i="7"/>
  <c r="G60" i="7"/>
  <c r="G66" i="7" s="1"/>
  <c r="F60" i="7"/>
  <c r="G154" i="9" l="1"/>
  <c r="K154" i="9"/>
  <c r="O154" i="9"/>
  <c r="S154" i="9"/>
  <c r="P55" i="8"/>
  <c r="P65" i="7"/>
  <c r="P67" i="7"/>
  <c r="P68" i="7"/>
  <c r="P157" i="9"/>
  <c r="O67" i="7"/>
  <c r="O68" i="7" s="1"/>
  <c r="O55" i="8"/>
  <c r="O53" i="8"/>
  <c r="N67" i="7"/>
  <c r="N66" i="7"/>
  <c r="H154" i="9"/>
  <c r="L154" i="9"/>
  <c r="M157" i="9"/>
  <c r="Q157" i="9"/>
  <c r="I154" i="9"/>
  <c r="M154" i="9"/>
  <c r="E160" i="9"/>
  <c r="E59" i="8"/>
  <c r="M66" i="7"/>
  <c r="M67" i="7"/>
  <c r="M65" i="7"/>
  <c r="Q65" i="7"/>
  <c r="K67" i="7"/>
  <c r="K68" i="7" s="1"/>
  <c r="K56" i="8"/>
  <c r="H157" i="9"/>
  <c r="I157" i="9"/>
  <c r="J67" i="7"/>
  <c r="J68" i="7" s="1"/>
  <c r="I65" i="7"/>
  <c r="G50" i="8"/>
  <c r="H66" i="7"/>
  <c r="G67" i="7"/>
  <c r="G68" i="7" s="1"/>
  <c r="H67" i="7"/>
  <c r="H65" i="7"/>
  <c r="F67" i="7"/>
  <c r="F66" i="7"/>
  <c r="I68" i="7"/>
  <c r="P154" i="9"/>
  <c r="Q154" i="9"/>
  <c r="F65" i="7"/>
  <c r="J65" i="7"/>
  <c r="N65" i="7"/>
  <c r="R65" i="7"/>
  <c r="H56" i="8"/>
  <c r="L56" i="8"/>
  <c r="P56" i="8"/>
  <c r="H53" i="8"/>
  <c r="L53" i="8"/>
  <c r="P53" i="8"/>
  <c r="S62" i="7"/>
  <c r="G65" i="7"/>
  <c r="K65" i="7"/>
  <c r="O65" i="7"/>
  <c r="S65" i="7"/>
  <c r="I56" i="8"/>
  <c r="M56" i="8"/>
  <c r="Q56" i="8"/>
  <c r="I53" i="8"/>
  <c r="Q53" i="8"/>
  <c r="F154" i="9"/>
  <c r="J154" i="9"/>
  <c r="N154" i="9"/>
  <c r="R154" i="9"/>
  <c r="G151" i="9"/>
  <c r="K157" i="9"/>
  <c r="O157" i="9"/>
  <c r="F157" i="9"/>
  <c r="R157" i="9"/>
  <c r="J157" i="9"/>
  <c r="N157" i="9"/>
  <c r="S157" i="9"/>
  <c r="K151" i="9"/>
  <c r="S151" i="9"/>
  <c r="H151" i="9"/>
  <c r="L151" i="9"/>
  <c r="P151" i="9"/>
  <c r="G155" i="9"/>
  <c r="G157" i="9" s="1"/>
  <c r="I151" i="9"/>
  <c r="M151" i="9"/>
  <c r="Q151" i="9"/>
  <c r="O151" i="9"/>
  <c r="F151" i="9"/>
  <c r="J151" i="9"/>
  <c r="N151" i="9"/>
  <c r="R151" i="9"/>
  <c r="M53" i="8"/>
  <c r="F53" i="8"/>
  <c r="J53" i="8"/>
  <c r="N53" i="8"/>
  <c r="F56" i="8"/>
  <c r="N56" i="8"/>
  <c r="J56" i="8"/>
  <c r="O56" i="8"/>
  <c r="K50" i="8"/>
  <c r="H50" i="8"/>
  <c r="L50" i="8"/>
  <c r="P50" i="8"/>
  <c r="O50" i="8"/>
  <c r="G54" i="8"/>
  <c r="G56" i="8" s="1"/>
  <c r="I50" i="8"/>
  <c r="M50" i="8"/>
  <c r="Q50" i="8"/>
  <c r="F50" i="8"/>
  <c r="J50" i="8"/>
  <c r="N50" i="8"/>
  <c r="E71" i="7"/>
  <c r="R68" i="7"/>
  <c r="K62" i="7"/>
  <c r="S66" i="7"/>
  <c r="S68" i="7" s="1"/>
  <c r="H62" i="7"/>
  <c r="L62" i="7"/>
  <c r="P62" i="7"/>
  <c r="G62" i="7"/>
  <c r="O62" i="7"/>
  <c r="I62" i="7"/>
  <c r="M62" i="7"/>
  <c r="Q62" i="7"/>
  <c r="F62" i="7"/>
  <c r="J62" i="7"/>
  <c r="N62" i="7"/>
  <c r="R62" i="7"/>
  <c r="H68" i="7" l="1"/>
  <c r="N68" i="7"/>
  <c r="F68" i="7"/>
  <c r="M68" i="7"/>
  <c r="H20" i="5"/>
  <c r="H21" i="5"/>
  <c r="H22" i="5"/>
  <c r="H19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15" i="5"/>
  <c r="G69" i="4"/>
  <c r="H69" i="4"/>
  <c r="I69" i="4"/>
  <c r="J69" i="4"/>
  <c r="K69" i="4"/>
  <c r="L69" i="4"/>
  <c r="M69" i="4"/>
  <c r="N69" i="4"/>
  <c r="O69" i="4"/>
  <c r="P69" i="4"/>
  <c r="Q69" i="4"/>
  <c r="G70" i="4"/>
  <c r="H70" i="4"/>
  <c r="I70" i="4"/>
  <c r="J70" i="4"/>
  <c r="K70" i="4"/>
  <c r="L70" i="4"/>
  <c r="M70" i="4"/>
  <c r="N70" i="4"/>
  <c r="O70" i="4"/>
  <c r="P70" i="4"/>
  <c r="Q70" i="4"/>
  <c r="G72" i="4"/>
  <c r="H72" i="4"/>
  <c r="I72" i="4"/>
  <c r="J72" i="4"/>
  <c r="K72" i="4"/>
  <c r="L72" i="4"/>
  <c r="M72" i="4"/>
  <c r="N72" i="4"/>
  <c r="O72" i="4"/>
  <c r="P72" i="4"/>
  <c r="Q72" i="4"/>
  <c r="G73" i="4"/>
  <c r="H73" i="4"/>
  <c r="I73" i="4"/>
  <c r="J73" i="4"/>
  <c r="K73" i="4"/>
  <c r="L73" i="4"/>
  <c r="M73" i="4"/>
  <c r="N73" i="4"/>
  <c r="O73" i="4"/>
  <c r="P73" i="4"/>
  <c r="Q73" i="4"/>
  <c r="Q74" i="4" s="1"/>
  <c r="F70" i="4"/>
  <c r="F69" i="4"/>
  <c r="F73" i="4"/>
  <c r="F72" i="4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F15" i="5"/>
  <c r="E16" i="5"/>
  <c r="F16" i="5"/>
  <c r="E17" i="5"/>
  <c r="F17" i="5"/>
  <c r="E18" i="5"/>
  <c r="F18" i="5"/>
  <c r="P76" i="4" l="1"/>
  <c r="M75" i="4"/>
  <c r="Q71" i="4"/>
  <c r="M71" i="4"/>
  <c r="I71" i="4"/>
  <c r="Q75" i="4"/>
  <c r="M76" i="4"/>
  <c r="N75" i="4"/>
  <c r="O71" i="4"/>
  <c r="K71" i="4"/>
  <c r="P71" i="4"/>
  <c r="L76" i="4"/>
  <c r="I75" i="4"/>
  <c r="G76" i="4"/>
  <c r="J75" i="4"/>
  <c r="L71" i="4"/>
  <c r="I76" i="4"/>
  <c r="I77" i="4" s="1"/>
  <c r="H71" i="4"/>
  <c r="H76" i="4"/>
  <c r="Q76" i="4"/>
  <c r="Q77" i="4" s="1"/>
  <c r="L75" i="4"/>
  <c r="M74" i="4"/>
  <c r="P74" i="4"/>
  <c r="L74" i="4"/>
  <c r="N74" i="4"/>
  <c r="J74" i="4"/>
  <c r="O74" i="4"/>
  <c r="K74" i="4"/>
  <c r="I74" i="4"/>
  <c r="H74" i="4"/>
  <c r="G74" i="4"/>
  <c r="O76" i="4"/>
  <c r="G71" i="4"/>
  <c r="N71" i="4"/>
  <c r="J71" i="4"/>
  <c r="P75" i="4"/>
  <c r="K76" i="4"/>
  <c r="H75" i="4"/>
  <c r="N76" i="4"/>
  <c r="J76" i="4"/>
  <c r="O75" i="4"/>
  <c r="K75" i="4"/>
  <c r="G75" i="4"/>
  <c r="G77" i="4" s="1"/>
  <c r="F74" i="4"/>
  <c r="F75" i="4"/>
  <c r="F76" i="4"/>
  <c r="F71" i="4"/>
  <c r="P77" i="4" l="1"/>
  <c r="M77" i="4"/>
  <c r="L77" i="4"/>
  <c r="N77" i="4"/>
  <c r="O77" i="4"/>
  <c r="J77" i="4"/>
  <c r="H77" i="4"/>
  <c r="K77" i="4"/>
  <c r="F77" i="4"/>
</calcChain>
</file>

<file path=xl/sharedStrings.xml><?xml version="1.0" encoding="utf-8"?>
<sst xmlns="http://schemas.openxmlformats.org/spreadsheetml/2006/main" count="2242" uniqueCount="986">
  <si>
    <t>SL NO</t>
  </si>
  <si>
    <t>Name</t>
  </si>
  <si>
    <t>CP04(2022-2025)</t>
  </si>
  <si>
    <t>Ankita Riya</t>
  </si>
  <si>
    <t>ANSHU KUMARI</t>
  </si>
  <si>
    <t>Hanshika Singh</t>
  </si>
  <si>
    <t>ravi raushan</t>
  </si>
  <si>
    <t>MANGU RAM HEMBRAM</t>
  </si>
  <si>
    <t>RAHUL PRASAD</t>
  </si>
  <si>
    <t>TUSHAR DAS</t>
  </si>
  <si>
    <t>Pranaw Raj</t>
  </si>
  <si>
    <t>Karuna Gope</t>
  </si>
  <si>
    <t>MUNAGAVALSA RITIKA PATNAIK</t>
  </si>
  <si>
    <t>SONU GOPE</t>
  </si>
  <si>
    <t>SHAIK ZUNAIRA</t>
  </si>
  <si>
    <t>SEJAL KUMARI</t>
  </si>
  <si>
    <t>SUMIT GOPE</t>
  </si>
  <si>
    <t>MD SHADMAN SHOQUAT</t>
  </si>
  <si>
    <t>A MADHURI</t>
  </si>
  <si>
    <t>ADITYA SINGH</t>
  </si>
  <si>
    <t>AZAR SAMSON TOPNO</t>
  </si>
  <si>
    <t>SUKHBIR SINGH</t>
  </si>
  <si>
    <t>KHUSHI KUMARI</t>
  </si>
  <si>
    <t>SANJANA KUMARI</t>
  </si>
  <si>
    <t>SOHAM CHAKRABORTY</t>
  </si>
  <si>
    <t>VIVEK VISHAL MAHATO</t>
  </si>
  <si>
    <t>SHOUVIK KAPRI</t>
  </si>
  <si>
    <t>PRITI KUNDU</t>
  </si>
  <si>
    <t>SURYA PRAKASH TIWARY</t>
  </si>
  <si>
    <t>SHOAIB AKHTAR</t>
  </si>
  <si>
    <t>ISHA GORAI</t>
  </si>
  <si>
    <t>TEJAS KUMAR GADA</t>
  </si>
  <si>
    <t>SWETA KUMARI</t>
  </si>
  <si>
    <t>KUNAL NEB</t>
  </si>
  <si>
    <t>SHUBHAM KUMAR SINGH</t>
  </si>
  <si>
    <t>ROHIT KUMAR</t>
  </si>
  <si>
    <t>SHARDA SINGH</t>
  </si>
  <si>
    <t>Aniket kumar</t>
  </si>
  <si>
    <t>SUSHANT RAJ</t>
  </si>
  <si>
    <t>PIYUSH MAHATO</t>
  </si>
  <si>
    <t>E.R.MILIND KUJUR</t>
  </si>
  <si>
    <t>ANITA SINGH</t>
  </si>
  <si>
    <t>AKSHAT SHEKHAR</t>
  </si>
  <si>
    <t>ANKITA SRIVASTAVA</t>
  </si>
  <si>
    <t>Abhijeet Poddar</t>
  </si>
  <si>
    <t>MUSKAN PERWEEN</t>
  </si>
  <si>
    <t>ALPA KUMARI GUPTA</t>
  </si>
  <si>
    <t>ANKIT SINGH</t>
  </si>
  <si>
    <t>ABHINAV KUMAR SINGH</t>
  </si>
  <si>
    <t>ANSHUMAN RANJAN</t>
  </si>
  <si>
    <t>Ujjawal Kumar</t>
  </si>
  <si>
    <t>KUSHALDEEP SINGH</t>
  </si>
  <si>
    <t>PRIYANSHU GHOSH</t>
  </si>
  <si>
    <t>ROHIT MANDAL</t>
  </si>
  <si>
    <t>ABHINAV SINHA</t>
  </si>
  <si>
    <t>PRIYANSHU BISWAS</t>
  </si>
  <si>
    <t>KUNAL KUMAR</t>
  </si>
  <si>
    <t>Sweety Soy</t>
  </si>
  <si>
    <t>BIMAN SINGH</t>
  </si>
  <si>
    <t>APURV CHANDRA</t>
  </si>
  <si>
    <t>ADITYA KUNKAL</t>
  </si>
  <si>
    <t>BITTU MANDAL</t>
  </si>
  <si>
    <t>SHIVAM ANAND JHA</t>
  </si>
  <si>
    <t>Aditya Anand</t>
  </si>
  <si>
    <t>KASHISH KUMARI</t>
  </si>
  <si>
    <t>Chinmay Jena</t>
  </si>
  <si>
    <t>AKANSHA KUMARI</t>
  </si>
  <si>
    <t>NIKITA KUMARI</t>
  </si>
  <si>
    <t>SHLOK AGARWAL</t>
  </si>
  <si>
    <t>Mansi sharma</t>
  </si>
  <si>
    <t>AARON ARPAN KERKETTA</t>
  </si>
  <si>
    <t>ZAYED FARHAN</t>
  </si>
  <si>
    <t>M. ADITYA VARMA</t>
  </si>
  <si>
    <t>ANIKET KARMAKAR</t>
  </si>
  <si>
    <t>KOMAL</t>
  </si>
  <si>
    <t>NISHI KUMARI</t>
  </si>
  <si>
    <t>BISHAL KUMAR MAITY</t>
  </si>
  <si>
    <t>PRIYANSHU</t>
  </si>
  <si>
    <t>AYUSH KUMAR MUNDA</t>
  </si>
  <si>
    <t>NITESH KUMAR PANDIT</t>
  </si>
  <si>
    <t>AATIF JAMIL</t>
  </si>
  <si>
    <t>BISHWAJEET BISAI</t>
  </si>
  <si>
    <t>ADITYA RAJ</t>
  </si>
  <si>
    <t>Pratyush Bhardwaj</t>
  </si>
  <si>
    <t>AKRITY SINGH</t>
  </si>
  <si>
    <t>AMIT KUMAR</t>
  </si>
  <si>
    <t>AJAY SEN</t>
  </si>
  <si>
    <t>PRABHAT KUMAR SAHU</t>
  </si>
  <si>
    <t>BIBHU PRASAD SHAW</t>
  </si>
  <si>
    <t>ADITYA PRAKASH SRIVASTAVA</t>
  </si>
  <si>
    <t>Tanisha Subarno</t>
  </si>
  <si>
    <t>ANMOL SINGH</t>
  </si>
  <si>
    <t>KUMAR RAGHAV</t>
  </si>
  <si>
    <t>PIYUSH GHOSH</t>
  </si>
  <si>
    <t>PALAK KUMARI</t>
  </si>
  <si>
    <t>RAGHUBIR SINGH</t>
  </si>
  <si>
    <t>SUBHOJIT CHATTERJEE</t>
  </si>
  <si>
    <t>Rounak Kumar</t>
  </si>
  <si>
    <t>SUBHOJIT KHAN</t>
  </si>
  <si>
    <t>Abhishek Yadav</t>
  </si>
  <si>
    <t>RAJ THAKUR</t>
  </si>
  <si>
    <t>NIKHIL KUMAR</t>
  </si>
  <si>
    <t>Swarnajeet bose</t>
  </si>
  <si>
    <t>ANUJ KUMAR</t>
  </si>
  <si>
    <t>ANJALI KUMARI</t>
  </si>
  <si>
    <t>SACHIN MEHTO</t>
  </si>
  <si>
    <t>SASHWAT SARTHI</t>
  </si>
  <si>
    <t>Nishant Kumar jha</t>
  </si>
  <si>
    <t>GARV PATEL</t>
  </si>
  <si>
    <t>SHALINI kUMARI</t>
  </si>
  <si>
    <t>NIKHIL RAJ</t>
  </si>
  <si>
    <t>HIRAK GHOSH</t>
  </si>
  <si>
    <t>GARIMA SINGH</t>
  </si>
  <si>
    <t>AKASH KUMAR</t>
  </si>
  <si>
    <t>RICHA SHARMA</t>
  </si>
  <si>
    <t>Ashish Kumar</t>
  </si>
  <si>
    <t>PREM KUMAR DAS</t>
  </si>
  <si>
    <t>SHIVANSHU KUMAR MISHRA</t>
  </si>
  <si>
    <t>KUMARI ADITI</t>
  </si>
  <si>
    <t>ANKIT KUMAR</t>
  </si>
  <si>
    <t>TANVIR KAUR</t>
  </si>
  <si>
    <t>RAVI KUMAR</t>
  </si>
  <si>
    <t>Sukhdeo Hembram</t>
  </si>
  <si>
    <t>HARSH CHAUHAN</t>
  </si>
  <si>
    <t>VIVEK KUMAR MISHRA</t>
  </si>
  <si>
    <t>RAHUL SINGH</t>
  </si>
  <si>
    <t>AYUSH KUMAR PANDEY</t>
  </si>
  <si>
    <t>Suraj mahato</t>
  </si>
  <si>
    <t>ANIKET KUMAR VERMA</t>
  </si>
  <si>
    <t>SURAJ MANDAL</t>
  </si>
  <si>
    <t>AYUSH PAL</t>
  </si>
  <si>
    <t>PARI DEV SHARMA</t>
  </si>
  <si>
    <t>Shreya Mandal</t>
  </si>
  <si>
    <t>SNEHA MAJI</t>
  </si>
  <si>
    <t>MUSKAN KUMARI</t>
  </si>
  <si>
    <t>ADITYA ARYAN</t>
  </si>
  <si>
    <t>DOLLY NAMATA</t>
  </si>
  <si>
    <t>SUKKA  MANIKANTH RAO</t>
  </si>
  <si>
    <t>PRINCE SAHU</t>
  </si>
  <si>
    <t>Sayantika Pan</t>
  </si>
  <si>
    <t>LAAIBAH AKHTAR</t>
  </si>
  <si>
    <t>Abira Sarkar</t>
  </si>
  <si>
    <t>YASH RAJ PRASAD</t>
  </si>
  <si>
    <t>Rana himanshu</t>
  </si>
  <si>
    <t>ANUJ KUMAR JHA</t>
  </si>
  <si>
    <t>ADITYA SHARMA</t>
  </si>
  <si>
    <t>PADAM SOMARE MAGAR</t>
  </si>
  <si>
    <t>CP15(2022-2025)</t>
  </si>
  <si>
    <t>DEEPAK KUMAR</t>
  </si>
  <si>
    <t>ABHISHEK KUMAR</t>
  </si>
  <si>
    <t>MOHIT SINGH</t>
  </si>
  <si>
    <t>RAJ SINGH</t>
  </si>
  <si>
    <t>ALEX KHALKHO</t>
  </si>
  <si>
    <t>SNEHA KUMARI</t>
  </si>
  <si>
    <t>RESHMI PRAMANIK</t>
  </si>
  <si>
    <t>Aryan Singh</t>
  </si>
  <si>
    <t>ADITYA NARAYAN</t>
  </si>
  <si>
    <t>RAHUL DEEP</t>
  </si>
  <si>
    <t>LAXMI RANI BAG</t>
  </si>
  <si>
    <t>SARJEET SINGH</t>
  </si>
  <si>
    <t>GULSHAN KUMAR</t>
  </si>
  <si>
    <t>SHREYA SINHA</t>
  </si>
  <si>
    <t>SUBHAM JHA</t>
  </si>
  <si>
    <t>KRRISH KARMAKAR</t>
  </si>
  <si>
    <t>KUMAR AYUSHMAAN</t>
  </si>
  <si>
    <t>Amit Roy</t>
  </si>
  <si>
    <t>SHREYA SHRUTI</t>
  </si>
  <si>
    <t>SHREYANSHU SEKHAR SEN</t>
  </si>
  <si>
    <t>SNEHA</t>
  </si>
  <si>
    <t>PRIYANKA PRADHAN</t>
  </si>
  <si>
    <t>JAY PRAKASH THAPA</t>
  </si>
  <si>
    <t>TIA  UPADHYAY</t>
  </si>
  <si>
    <t>ISHA KUMARI KUSHVAHA</t>
  </si>
  <si>
    <t>MEGHA KUMARI SONI</t>
  </si>
  <si>
    <t>SUBHAM ADHIKARY</t>
  </si>
  <si>
    <t>ADITYA MISHRA</t>
  </si>
  <si>
    <t>GAUTAM KUMAR SINGH</t>
  </si>
  <si>
    <t>ASHUTOSH KUMAR</t>
  </si>
  <si>
    <t>ANKIT KUMAR AYUSH</t>
  </si>
  <si>
    <t>PRASHANT KUMAR SHARMA</t>
  </si>
  <si>
    <t>GURUPREET SINGH</t>
  </si>
  <si>
    <t>JASHANDEEP  SINGH</t>
  </si>
  <si>
    <t>Vinit Vishwakarma</t>
  </si>
  <si>
    <t>ARYAN KUMAR PANDEY</t>
  </si>
  <si>
    <t>VANSH KUMAR PANDEY</t>
  </si>
  <si>
    <t>PRABHAT MOHANTY</t>
  </si>
  <si>
    <t>SURYA KANT DAS</t>
  </si>
  <si>
    <t>HRIK BARIK</t>
  </si>
  <si>
    <t>SUJIT KUMAR SAH</t>
  </si>
  <si>
    <t>RISHI KUMAR SINGH</t>
  </si>
  <si>
    <t>ABHISHEK KUMAR SINHA</t>
  </si>
  <si>
    <t>PRAKHAR SRABAN</t>
  </si>
  <si>
    <t>SHRAWAN KUJUR</t>
  </si>
  <si>
    <t>ATAL KUMAR</t>
  </si>
  <si>
    <t>VIKASH KUMAR</t>
  </si>
  <si>
    <t>RANJIT SINGH</t>
  </si>
  <si>
    <t>KAWALJOT SINGH</t>
  </si>
  <si>
    <t>ANKIT PRADHAN</t>
  </si>
  <si>
    <t>SOUVIK KUNDU</t>
  </si>
  <si>
    <t>SHAYAN MOHD. SHAHAB</t>
  </si>
  <si>
    <t>Agni Mukherjee</t>
  </si>
  <si>
    <t>RISHABH KARMAKAR</t>
  </si>
  <si>
    <t>Harsh Kumar</t>
  </si>
  <si>
    <t>MUNNA KUMAR</t>
  </si>
  <si>
    <t>Vandana Kumari</t>
  </si>
  <si>
    <t>CP01(2022-2025)</t>
  </si>
  <si>
    <t>CP08(2022-2025)</t>
  </si>
  <si>
    <t>MOHAN BIRUA</t>
  </si>
  <si>
    <t>ABHISHEK BHOWMICK</t>
  </si>
  <si>
    <t>PRACHI ROSHAN</t>
  </si>
  <si>
    <t>MANTU SINGH</t>
  </si>
  <si>
    <t>ABHIJEET DUTTA</t>
  </si>
  <si>
    <t>ANUBHAV CHANDRA</t>
  </si>
  <si>
    <t>ASHUTOSH KUMAR GIRI</t>
  </si>
  <si>
    <t>RAHUL KUMAR</t>
  </si>
  <si>
    <t>SHAHIL SINGH</t>
  </si>
  <si>
    <t>ADITI CHAUHAN</t>
  </si>
  <si>
    <t>AMITABH DUTTA</t>
  </si>
  <si>
    <t>ANKITA SOREN</t>
  </si>
  <si>
    <t>ANMOL BAG</t>
  </si>
  <si>
    <t>HARSH NISHAD</t>
  </si>
  <si>
    <t>NEHA KUMARI</t>
  </si>
  <si>
    <t>REMARKS 18.07.22</t>
  </si>
  <si>
    <t>ALVESH XAVIER</t>
  </si>
  <si>
    <t>PREET KAUR</t>
  </si>
  <si>
    <t>CHANDAN SINGH</t>
  </si>
  <si>
    <t>KARAN KASHYAP</t>
  </si>
  <si>
    <t>SONAL SINGH</t>
  </si>
  <si>
    <t>CP15</t>
  </si>
  <si>
    <t>CP08</t>
  </si>
  <si>
    <t>CP04</t>
  </si>
  <si>
    <t>CP01</t>
  </si>
  <si>
    <t>% Absent (&gt; 3 days)</t>
  </si>
  <si>
    <t>Number of trainees absent &gt; 3 days</t>
  </si>
  <si>
    <t>% Present</t>
  </si>
  <si>
    <t>Absent</t>
  </si>
  <si>
    <t>Present</t>
  </si>
  <si>
    <t>Total Admissions</t>
  </si>
  <si>
    <t>Course</t>
  </si>
  <si>
    <t>Date</t>
  </si>
  <si>
    <t>Centre:-</t>
  </si>
  <si>
    <t>Daily-Rope in Program Attendance Report</t>
  </si>
  <si>
    <t>TOTAL</t>
  </si>
  <si>
    <t>TOTAL PRESENT</t>
  </si>
  <si>
    <t>TOTAL ABSENT</t>
  </si>
  <si>
    <t>REMARKS 19.07.22</t>
  </si>
  <si>
    <t>TOTAL FRESH PRESENT</t>
  </si>
  <si>
    <t>TOTAL FRESH ABSENT</t>
  </si>
  <si>
    <t>TOTAL FRESH TRAINEE</t>
  </si>
  <si>
    <t>TOTAL LATERAL PRESENT</t>
  </si>
  <si>
    <t>TOTAL LATERAL ABSENT</t>
  </si>
  <si>
    <t>TOTAL LATERAL TRAINEE</t>
  </si>
  <si>
    <t>RAVI RAJ SINGH</t>
  </si>
  <si>
    <t>KAJAL KUMARI</t>
  </si>
  <si>
    <t>RAJ KUMAR MAKUR</t>
  </si>
  <si>
    <t>Tannu kumari</t>
  </si>
  <si>
    <t>MD KAIF MALLICK</t>
  </si>
  <si>
    <t>DEV NAG</t>
  </si>
  <si>
    <t>REMARKS 20.07.22</t>
  </si>
  <si>
    <t>WITHDRAWAL</t>
  </si>
  <si>
    <t>WILL JOIN</t>
  </si>
  <si>
    <t xml:space="preserve">SL NO </t>
  </si>
  <si>
    <t>CENTRE</t>
  </si>
  <si>
    <t>TEMPORARY ADMISSION</t>
  </si>
  <si>
    <t>PROVISIONALLY ADMITTED</t>
  </si>
  <si>
    <t>YET TO REPORT</t>
  </si>
  <si>
    <t>RNTC</t>
  </si>
  <si>
    <t>ADMITTED</t>
  </si>
  <si>
    <t>Enq. No.</t>
  </si>
  <si>
    <t>Hall Tkt No.</t>
  </si>
  <si>
    <t>188620</t>
  </si>
  <si>
    <t>NTTF-22-1448</t>
  </si>
  <si>
    <t>193862</t>
  </si>
  <si>
    <t>NTTF-22-2446</t>
  </si>
  <si>
    <t>ADITYA KUMAR</t>
  </si>
  <si>
    <t>178029</t>
  </si>
  <si>
    <t>NTTF-22-0123</t>
  </si>
  <si>
    <t>193473</t>
  </si>
  <si>
    <t>NTTF-22-2339</t>
  </si>
  <si>
    <t>183355</t>
  </si>
  <si>
    <t>NTTF-22-0455</t>
  </si>
  <si>
    <t>190677</t>
  </si>
  <si>
    <t>NTTF-22-2040</t>
  </si>
  <si>
    <t>184951</t>
  </si>
  <si>
    <t>NTTF-22-0609</t>
  </si>
  <si>
    <t>193745</t>
  </si>
  <si>
    <t>NTTF-22-2397</t>
  </si>
  <si>
    <t>190955</t>
  </si>
  <si>
    <t>NTTF-22-2126</t>
  </si>
  <si>
    <t>181887</t>
  </si>
  <si>
    <t>NTTF-22-0191</t>
  </si>
  <si>
    <t>180797</t>
  </si>
  <si>
    <t>NTTF-22-0091</t>
  </si>
  <si>
    <t>189104</t>
  </si>
  <si>
    <t>NTTF-22-1637</t>
  </si>
  <si>
    <t>191083</t>
  </si>
  <si>
    <t>NTTF-22-2144</t>
  </si>
  <si>
    <t>183439</t>
  </si>
  <si>
    <t>NTTF-22-0492</t>
  </si>
  <si>
    <t>193614</t>
  </si>
  <si>
    <t>NTTF-22-2360</t>
  </si>
  <si>
    <t>KOUSHIK GHOSH</t>
  </si>
  <si>
    <t>193859</t>
  </si>
  <si>
    <t>NTTF-22-2443</t>
  </si>
  <si>
    <t>193464</t>
  </si>
  <si>
    <t>NTTF-22-2333</t>
  </si>
  <si>
    <t>MD. MUMSHAD ALI</t>
  </si>
  <si>
    <t>179295</t>
  </si>
  <si>
    <t>NTTF-22-0051</t>
  </si>
  <si>
    <t>193926</t>
  </si>
  <si>
    <t>NTTF-22-2478</t>
  </si>
  <si>
    <t>PARBESH GOPE</t>
  </si>
  <si>
    <t>193920</t>
  </si>
  <si>
    <t>NTTF-22-2477</t>
  </si>
  <si>
    <t>PARTHO SARTHI CHOWDHURY</t>
  </si>
  <si>
    <t>190412</t>
  </si>
  <si>
    <t>NTTF-22-2014</t>
  </si>
  <si>
    <t>186885</t>
  </si>
  <si>
    <t>NTTF-22-1063</t>
  </si>
  <si>
    <t>193983</t>
  </si>
  <si>
    <t>NTTF-22-2485</t>
  </si>
  <si>
    <t>PRASHANT KUMAR PANDEY</t>
  </si>
  <si>
    <t>190953</t>
  </si>
  <si>
    <t>NTTF-22-2127</t>
  </si>
  <si>
    <t>193894</t>
  </si>
  <si>
    <t>NTTF-22-2467</t>
  </si>
  <si>
    <t>PRINCE MISHRA</t>
  </si>
  <si>
    <t>183460</t>
  </si>
  <si>
    <t>NTTF-22-0497</t>
  </si>
  <si>
    <t>180814</t>
  </si>
  <si>
    <t>NTTF-22-0092</t>
  </si>
  <si>
    <t>188772</t>
  </si>
  <si>
    <t>NTTF-22-1512</t>
  </si>
  <si>
    <t>193858</t>
  </si>
  <si>
    <t>NTTF-22-2442</t>
  </si>
  <si>
    <t>SHAYAM MAHATO</t>
  </si>
  <si>
    <t>181779</t>
  </si>
  <si>
    <t>NTTF-22-0163</t>
  </si>
  <si>
    <t>186708</t>
  </si>
  <si>
    <t>NTTF-22-1005</t>
  </si>
  <si>
    <t>183250</t>
  </si>
  <si>
    <t>NTTF-22-0426</t>
  </si>
  <si>
    <t>189078</t>
  </si>
  <si>
    <t>NTTF-22-1621</t>
  </si>
  <si>
    <t>193807</t>
  </si>
  <si>
    <t>NTTF-22-2425</t>
  </si>
  <si>
    <t>SUNIL SIRKA</t>
  </si>
  <si>
    <t>189897</t>
  </si>
  <si>
    <t>NTTF-22-1873</t>
  </si>
  <si>
    <t>178098</t>
  </si>
  <si>
    <t>NTTF-22-0012</t>
  </si>
  <si>
    <t>190676</t>
  </si>
  <si>
    <t>NTTF-22-2037</t>
  </si>
  <si>
    <t>183541</t>
  </si>
  <si>
    <t>NTTF-22-0518</t>
  </si>
  <si>
    <t>190638</t>
  </si>
  <si>
    <t>NTTF-22-2085</t>
  </si>
  <si>
    <t>187021</t>
  </si>
  <si>
    <t>NTTF-22-1115</t>
  </si>
  <si>
    <t>178107</t>
  </si>
  <si>
    <t>NTTF-22-0008</t>
  </si>
  <si>
    <t>181352</t>
  </si>
  <si>
    <t>NTTF-22-0138</t>
  </si>
  <si>
    <t>183556</t>
  </si>
  <si>
    <t>NTTF-22-0523</t>
  </si>
  <si>
    <t>190207</t>
  </si>
  <si>
    <t>NTTF-22-1973</t>
  </si>
  <si>
    <t>181785</t>
  </si>
  <si>
    <t>NTTF-22-2305</t>
  </si>
  <si>
    <t>Umesh kumbhar</t>
  </si>
  <si>
    <t>188694</t>
  </si>
  <si>
    <t>NTTF-22-1479</t>
  </si>
  <si>
    <t>189113</t>
  </si>
  <si>
    <t>NTTF-22-1641</t>
  </si>
  <si>
    <t>183402</t>
  </si>
  <si>
    <t>NTTF-22-0478</t>
  </si>
  <si>
    <t>183731</t>
  </si>
  <si>
    <t>NTTF-22-0571</t>
  </si>
  <si>
    <t>181861</t>
  </si>
  <si>
    <t>NTTF-22-0185</t>
  </si>
  <si>
    <t>188360</t>
  </si>
  <si>
    <t>NTTF-22-1407</t>
  </si>
  <si>
    <t>181813</t>
  </si>
  <si>
    <t>NTTF-22-0186</t>
  </si>
  <si>
    <t>181313</t>
  </si>
  <si>
    <t>NTTF-22-0131</t>
  </si>
  <si>
    <t>192870</t>
  </si>
  <si>
    <t>NTTF-22-2219</t>
  </si>
  <si>
    <t>193319</t>
  </si>
  <si>
    <t>NTTF-22-2310</t>
  </si>
  <si>
    <t>188688</t>
  </si>
  <si>
    <t>NTTF-22-1474</t>
  </si>
  <si>
    <t>186201</t>
  </si>
  <si>
    <t>NTTF-22-0836</t>
  </si>
  <si>
    <t>189751</t>
  </si>
  <si>
    <t>NTTF-22-1814</t>
  </si>
  <si>
    <t>193899</t>
  </si>
  <si>
    <t>NTTF-22-2469</t>
  </si>
  <si>
    <t>BHUMI KUMARI</t>
  </si>
  <si>
    <t>183326</t>
  </si>
  <si>
    <t>NTTF-22-0447</t>
  </si>
  <si>
    <t>193325</t>
  </si>
  <si>
    <t>NTTF-22-2317</t>
  </si>
  <si>
    <t>178463</t>
  </si>
  <si>
    <t>NTTF-22-0033</t>
  </si>
  <si>
    <t>179317</t>
  </si>
  <si>
    <t>NTTF-22-0056</t>
  </si>
  <si>
    <t>182719</t>
  </si>
  <si>
    <t>NTTF-22-0263</t>
  </si>
  <si>
    <t>182044</t>
  </si>
  <si>
    <t>NTTF-22-0220</t>
  </si>
  <si>
    <t>183378</t>
  </si>
  <si>
    <t>NTTF-22-0464</t>
  </si>
  <si>
    <t>190156</t>
  </si>
  <si>
    <t>NTTF-22-1946</t>
  </si>
  <si>
    <t>MAHESH KARMAKAR</t>
  </si>
  <si>
    <t>188726</t>
  </si>
  <si>
    <t>NTTF-22-1489</t>
  </si>
  <si>
    <t>178390</t>
  </si>
  <si>
    <t>NTTF-22-0026</t>
  </si>
  <si>
    <t>189649</t>
  </si>
  <si>
    <t>NTTF-22-1780</t>
  </si>
  <si>
    <t>188686</t>
  </si>
  <si>
    <t>NTTF-22-1473</t>
  </si>
  <si>
    <t>179728</t>
  </si>
  <si>
    <t>NTTF-22-0070</t>
  </si>
  <si>
    <t>193462</t>
  </si>
  <si>
    <t>NTTF-22-2332</t>
  </si>
  <si>
    <t>188744</t>
  </si>
  <si>
    <t>NTTF-22-1498</t>
  </si>
  <si>
    <t>179724</t>
  </si>
  <si>
    <t>NTTF-22-0067</t>
  </si>
  <si>
    <t>183598</t>
  </si>
  <si>
    <t>NTTF-22-0539</t>
  </si>
  <si>
    <t>190903</t>
  </si>
  <si>
    <t>NTTF-22-2100</t>
  </si>
  <si>
    <t>NTTF-22-1430</t>
  </si>
  <si>
    <t>186612</t>
  </si>
  <si>
    <t>NTTF-22-0963</t>
  </si>
  <si>
    <t>188933</t>
  </si>
  <si>
    <t>NTTF-22-2359</t>
  </si>
  <si>
    <t>Sanju Kumar</t>
  </si>
  <si>
    <t>183328</t>
  </si>
  <si>
    <t>NTTF-22-0449</t>
  </si>
  <si>
    <t>191017</t>
  </si>
  <si>
    <t>NTTF-22-2135</t>
  </si>
  <si>
    <t>181183</t>
  </si>
  <si>
    <t>NTTF-22-0116</t>
  </si>
  <si>
    <t>182877</t>
  </si>
  <si>
    <t>NTTF-22-0319</t>
  </si>
  <si>
    <t>180060</t>
  </si>
  <si>
    <t>NTTF-22-0080</t>
  </si>
  <si>
    <t>179727</t>
  </si>
  <si>
    <t>NTTF-22-0069</t>
  </si>
  <si>
    <t>187296</t>
  </si>
  <si>
    <t>NTTF-22-1257</t>
  </si>
  <si>
    <t>182764</t>
  </si>
  <si>
    <t>NTTF-22-0285</t>
  </si>
  <si>
    <t>179180</t>
  </si>
  <si>
    <t>NTTF-22-0046</t>
  </si>
  <si>
    <t>TOTAL WITHDRAWAL</t>
  </si>
  <si>
    <t>FRESH WITHDRAWAL</t>
  </si>
  <si>
    <t>LATERAL WITHDRAWAL</t>
  </si>
  <si>
    <t>186487</t>
  </si>
  <si>
    <t>NTTF-22-0899</t>
  </si>
  <si>
    <t>186850</t>
  </si>
  <si>
    <t>NTTF-22-1048</t>
  </si>
  <si>
    <t>181929</t>
  </si>
  <si>
    <t>NTTF-22-0204</t>
  </si>
  <si>
    <t>189273</t>
  </si>
  <si>
    <t>NTTF-22-1705</t>
  </si>
  <si>
    <t>189394</t>
  </si>
  <si>
    <t>NTTF-22-1734</t>
  </si>
  <si>
    <t>178133</t>
  </si>
  <si>
    <t>NTTF-22-0013</t>
  </si>
  <si>
    <t>180521</t>
  </si>
  <si>
    <t>NTTF-22-0084</t>
  </si>
  <si>
    <t>189659</t>
  </si>
  <si>
    <t>NTTF-22-1786</t>
  </si>
  <si>
    <t>191779</t>
  </si>
  <si>
    <t>NTTF-22-2182</t>
  </si>
  <si>
    <t>181147</t>
  </si>
  <si>
    <t>NTTF-22-0146</t>
  </si>
  <si>
    <t>193096</t>
  </si>
  <si>
    <t>NTTF-22-2288</t>
  </si>
  <si>
    <t>193341</t>
  </si>
  <si>
    <t>NTTF-22-2327</t>
  </si>
  <si>
    <t>KARTIK DEY</t>
  </si>
  <si>
    <t>186876</t>
  </si>
  <si>
    <t>NTTF-22-1060</t>
  </si>
  <si>
    <t>189872</t>
  </si>
  <si>
    <t>NTTF-22-1858</t>
  </si>
  <si>
    <t>189242</t>
  </si>
  <si>
    <t>NTTF-22-1687</t>
  </si>
  <si>
    <t>187479</t>
  </si>
  <si>
    <t>NTTF-22-1270</t>
  </si>
  <si>
    <t>191832</t>
  </si>
  <si>
    <t>NTTF-22-2190</t>
  </si>
  <si>
    <t>MUNIKOTI BHARGAV KUMAR</t>
  </si>
  <si>
    <t>182706</t>
  </si>
  <si>
    <t>NTTF-22-2101</t>
  </si>
  <si>
    <t>Nikita Srivastav</t>
  </si>
  <si>
    <t>183734</t>
  </si>
  <si>
    <t>NTTF-22-0575</t>
  </si>
  <si>
    <t>191271</t>
  </si>
  <si>
    <t>NTTF-22-2171</t>
  </si>
  <si>
    <t>190827</t>
  </si>
  <si>
    <t>NTTF-22-2089</t>
  </si>
  <si>
    <t>182882</t>
  </si>
  <si>
    <t>NTTF-22-0322</t>
  </si>
  <si>
    <t>181856</t>
  </si>
  <si>
    <t>NTTF-22-0202</t>
  </si>
  <si>
    <t>189979</t>
  </si>
  <si>
    <t>NTTF-22-1897</t>
  </si>
  <si>
    <t>183386</t>
  </si>
  <si>
    <t>NTTF-22-1675</t>
  </si>
  <si>
    <t>188959</t>
  </si>
  <si>
    <t>NTTF-22-1573</t>
  </si>
  <si>
    <t>191835</t>
  </si>
  <si>
    <t>NTTF-22-2191</t>
  </si>
  <si>
    <t>SHAUN VINCENT</t>
  </si>
  <si>
    <t>190165</t>
  </si>
  <si>
    <t>NTTF-22-1951</t>
  </si>
  <si>
    <t>189986</t>
  </si>
  <si>
    <t>NTTF-22-1902</t>
  </si>
  <si>
    <t>193660</t>
  </si>
  <si>
    <t>NTTF-22-2363</t>
  </si>
  <si>
    <t>188870</t>
  </si>
  <si>
    <t>NTTF-22-1554</t>
  </si>
  <si>
    <t>189759</t>
  </si>
  <si>
    <t>NTTF-22-1817</t>
  </si>
  <si>
    <t>189193</t>
  </si>
  <si>
    <t>NTTF-22-1682</t>
  </si>
  <si>
    <t>190829</t>
  </si>
  <si>
    <t>NTTF-22-2090</t>
  </si>
  <si>
    <t>183605</t>
  </si>
  <si>
    <t>NTTF-22-0545</t>
  </si>
  <si>
    <t>189970</t>
  </si>
  <si>
    <t>NTTF-22-1936</t>
  </si>
  <si>
    <t>187027</t>
  </si>
  <si>
    <t>NTTF-22-1119</t>
  </si>
  <si>
    <t>186500</t>
  </si>
  <si>
    <t>NTTF-22-0914</t>
  </si>
  <si>
    <t>188962</t>
  </si>
  <si>
    <t>NTTF-22-1825</t>
  </si>
  <si>
    <t>186901</t>
  </si>
  <si>
    <t>NTTF-22-1580</t>
  </si>
  <si>
    <t>188691</t>
  </si>
  <si>
    <t>NTTF-22-1475</t>
  </si>
  <si>
    <t>183325</t>
  </si>
  <si>
    <t>NTTF-22-0450</t>
  </si>
  <si>
    <t>178103</t>
  </si>
  <si>
    <t>NTTF-22-0014</t>
  </si>
  <si>
    <t>187321</t>
  </si>
  <si>
    <t>NTTF-22-1261</t>
  </si>
  <si>
    <t>180535</t>
  </si>
  <si>
    <t>NTTF-22-0086</t>
  </si>
  <si>
    <t>187615</t>
  </si>
  <si>
    <t>NTTF-22-1311</t>
  </si>
  <si>
    <t>185831</t>
  </si>
  <si>
    <t>NTTF-22-0670</t>
  </si>
  <si>
    <t>186492</t>
  </si>
  <si>
    <t>NTTF-22-0902</t>
  </si>
  <si>
    <t>182124</t>
  </si>
  <si>
    <t>NTTF-22-0228</t>
  </si>
  <si>
    <t>178089</t>
  </si>
  <si>
    <t>NTTF-22-0007</t>
  </si>
  <si>
    <t>185846</t>
  </si>
  <si>
    <t>NTTF-22-0682</t>
  </si>
  <si>
    <t>187220</t>
  </si>
  <si>
    <t>NTTF-22-1220</t>
  </si>
  <si>
    <t>182147</t>
  </si>
  <si>
    <t>NTTF-22-0245</t>
  </si>
  <si>
    <t>186086</t>
  </si>
  <si>
    <t>NTTF-22-0721</t>
  </si>
  <si>
    <t>189869</t>
  </si>
  <si>
    <t>NTTF-22-1857</t>
  </si>
  <si>
    <t>189740</t>
  </si>
  <si>
    <t>NTTF-22-1807</t>
  </si>
  <si>
    <t>186074</t>
  </si>
  <si>
    <t>NTTF-22-0713</t>
  </si>
  <si>
    <t>186804</t>
  </si>
  <si>
    <t>NTTF-22-1039</t>
  </si>
  <si>
    <t>189175</t>
  </si>
  <si>
    <t>NTTF-22-1925</t>
  </si>
  <si>
    <t>181807</t>
  </si>
  <si>
    <t>NTTF-22-0168</t>
  </si>
  <si>
    <t>189875</t>
  </si>
  <si>
    <t>NTTF-22-1859</t>
  </si>
  <si>
    <t>183126</t>
  </si>
  <si>
    <t>NTTF-22-0378</t>
  </si>
  <si>
    <t>11535</t>
  </si>
  <si>
    <t>NTTF-22-0212</t>
  </si>
  <si>
    <t>189246</t>
  </si>
  <si>
    <t>NTTF-22-1690</t>
  </si>
  <si>
    <t>189804</t>
  </si>
  <si>
    <t>NTTF-22-1833</t>
  </si>
  <si>
    <t>183627</t>
  </si>
  <si>
    <t>NTTF-22-0562</t>
  </si>
  <si>
    <t>189086</t>
  </si>
  <si>
    <t>NTTF-22-1636</t>
  </si>
  <si>
    <t>183206</t>
  </si>
  <si>
    <t>NTTF-22-0398</t>
  </si>
  <si>
    <t>178125</t>
  </si>
  <si>
    <t>NTTF-22-0009</t>
  </si>
  <si>
    <t>187791</t>
  </si>
  <si>
    <t>NTTF-22-1335</t>
  </si>
  <si>
    <t>181280</t>
  </si>
  <si>
    <t>NTTF-22-0235</t>
  </si>
  <si>
    <t>186622</t>
  </si>
  <si>
    <t>NTTF-22-0971</t>
  </si>
  <si>
    <t>181815</t>
  </si>
  <si>
    <t>NTTF-22-0171</t>
  </si>
  <si>
    <t>181343</t>
  </si>
  <si>
    <t>NTTF-22-0137</t>
  </si>
  <si>
    <t>185841</t>
  </si>
  <si>
    <t>NTTF-22-0679</t>
  </si>
  <si>
    <t>193682</t>
  </si>
  <si>
    <t>NTTF-22-2396</t>
  </si>
  <si>
    <t>BICKY SAH</t>
  </si>
  <si>
    <t>187920</t>
  </si>
  <si>
    <t>NTTF-22-1358</t>
  </si>
  <si>
    <t>186686</t>
  </si>
  <si>
    <t>NTTF-22-0992</t>
  </si>
  <si>
    <t>186501</t>
  </si>
  <si>
    <t>NTTF-22-0913</t>
  </si>
  <si>
    <t>187547</t>
  </si>
  <si>
    <t>NTTF-22-1308</t>
  </si>
  <si>
    <t>186679</t>
  </si>
  <si>
    <t>NTTF-22-1237</t>
  </si>
  <si>
    <t>180061</t>
  </si>
  <si>
    <t>NTTF-22-0081</t>
  </si>
  <si>
    <t>189435</t>
  </si>
  <si>
    <t>NTTF-22-1893</t>
  </si>
  <si>
    <t>182557</t>
  </si>
  <si>
    <t>NTTF-22-0251</t>
  </si>
  <si>
    <t>182790</t>
  </si>
  <si>
    <t>NTTF-22-0290</t>
  </si>
  <si>
    <t>182733</t>
  </si>
  <si>
    <t>NTTF-22-0266</t>
  </si>
  <si>
    <t>191089</t>
  </si>
  <si>
    <t>NTTF-22-2148</t>
  </si>
  <si>
    <t>193088</t>
  </si>
  <si>
    <t>NTTF-22-2283</t>
  </si>
  <si>
    <t>187270</t>
  </si>
  <si>
    <t>NTTF-22-1238</t>
  </si>
  <si>
    <t>186763</t>
  </si>
  <si>
    <t>NTTF-22-1028</t>
  </si>
  <si>
    <t>183557</t>
  </si>
  <si>
    <t>NTTF-22-0524</t>
  </si>
  <si>
    <t>182042</t>
  </si>
  <si>
    <t>NTTF-22-0218</t>
  </si>
  <si>
    <t>188291</t>
  </si>
  <si>
    <t>NTTF-22-1379</t>
  </si>
  <si>
    <t>190236</t>
  </si>
  <si>
    <t>NTTF-22-1992</t>
  </si>
  <si>
    <t>189063</t>
  </si>
  <si>
    <t>NTTF-22-1618</t>
  </si>
  <si>
    <t>179309</t>
  </si>
  <si>
    <t>NTTF-22-0055</t>
  </si>
  <si>
    <t>186851</t>
  </si>
  <si>
    <t>NTTF-22-1049</t>
  </si>
  <si>
    <t>187092</t>
  </si>
  <si>
    <t>NTTF-22-1153</t>
  </si>
  <si>
    <t>180819</t>
  </si>
  <si>
    <t>NTTF-22-0094</t>
  </si>
  <si>
    <t>189743</t>
  </si>
  <si>
    <t>NTTF-22-1809</t>
  </si>
  <si>
    <t>183236</t>
  </si>
  <si>
    <t>NTTF-22-0415</t>
  </si>
  <si>
    <t>182735</t>
  </si>
  <si>
    <t>NTTF-22-0269</t>
  </si>
  <si>
    <t>187198</t>
  </si>
  <si>
    <t>NTTF-22-1200</t>
  </si>
  <si>
    <t>182985</t>
  </si>
  <si>
    <t>NTTF-22-0335</t>
  </si>
  <si>
    <t>186759</t>
  </si>
  <si>
    <t>NTTF-22-1025</t>
  </si>
  <si>
    <t>186606</t>
  </si>
  <si>
    <t>NTTF-22-0956</t>
  </si>
  <si>
    <t>178054</t>
  </si>
  <si>
    <t>NTTF-22-0003</t>
  </si>
  <si>
    <t>183489</t>
  </si>
  <si>
    <t>NTTF-22-0505</t>
  </si>
  <si>
    <t>181266</t>
  </si>
  <si>
    <t>NTTF-22-0124</t>
  </si>
  <si>
    <t>183490</t>
  </si>
  <si>
    <t>NTTF-22-0506</t>
  </si>
  <si>
    <t>189993</t>
  </si>
  <si>
    <t>NTTF-22-1906</t>
  </si>
  <si>
    <t>185844</t>
  </si>
  <si>
    <t>NTTF-22-0680</t>
  </si>
  <si>
    <t>186391</t>
  </si>
  <si>
    <t>NTTF-22-0857</t>
  </si>
  <si>
    <t>182156</t>
  </si>
  <si>
    <t>NTTF-22-0234</t>
  </si>
  <si>
    <t>179729</t>
  </si>
  <si>
    <t>NTTF-22-0071</t>
  </si>
  <si>
    <t>186683</t>
  </si>
  <si>
    <t>NTTF-22-0990</t>
  </si>
  <si>
    <t>188635</t>
  </si>
  <si>
    <t>NTTF-22-1459</t>
  </si>
  <si>
    <t>182734</t>
  </si>
  <si>
    <t>NTTF-22-0267</t>
  </si>
  <si>
    <t>183440</t>
  </si>
  <si>
    <t>NTTF-22-0495</t>
  </si>
  <si>
    <t>181819</t>
  </si>
  <si>
    <t>NTTF-22-0172</t>
  </si>
  <si>
    <t>193137</t>
  </si>
  <si>
    <t>NTTF-22-2291</t>
  </si>
  <si>
    <t>183239</t>
  </si>
  <si>
    <t>NTTF-22-0416</t>
  </si>
  <si>
    <t>178039</t>
  </si>
  <si>
    <t>NTTF-22-0010</t>
  </si>
  <si>
    <t>181927</t>
  </si>
  <si>
    <t>NTTF-22-0203</t>
  </si>
  <si>
    <t>193080</t>
  </si>
  <si>
    <t>NTTF-22-2278</t>
  </si>
  <si>
    <t>182168</t>
  </si>
  <si>
    <t>NTTF-22-0241</t>
  </si>
  <si>
    <t>190227</t>
  </si>
  <si>
    <t>NTTF-22-1983</t>
  </si>
  <si>
    <t>188733</t>
  </si>
  <si>
    <t>NTTF-22-1494</t>
  </si>
  <si>
    <t>193784</t>
  </si>
  <si>
    <t>NTTF-22-2407</t>
  </si>
  <si>
    <t>ROSHAN KUMAR PASWAN</t>
  </si>
  <si>
    <t>183197</t>
  </si>
  <si>
    <t>NTTF-22-0457</t>
  </si>
  <si>
    <t>183092</t>
  </si>
  <si>
    <t>NTTF-22-0369</t>
  </si>
  <si>
    <t>183072</t>
  </si>
  <si>
    <t>NTTF-22-0360</t>
  </si>
  <si>
    <t>179707</t>
  </si>
  <si>
    <t>NTTF-22-0065</t>
  </si>
  <si>
    <t>182107</t>
  </si>
  <si>
    <t>NTTF-22-0287</t>
  </si>
  <si>
    <t>190158</t>
  </si>
  <si>
    <t>NTTF-22-1949</t>
  </si>
  <si>
    <t>187538</t>
  </si>
  <si>
    <t>NTTF-22-1290</t>
  </si>
  <si>
    <t>182043</t>
  </si>
  <si>
    <t>NTTF-22-0219</t>
  </si>
  <si>
    <t>NTTF-22-1175</t>
  </si>
  <si>
    <t>191085</t>
  </si>
  <si>
    <t>NTTF-22-2145</t>
  </si>
  <si>
    <t>181150</t>
  </si>
  <si>
    <t>NTTF-22-0114</t>
  </si>
  <si>
    <t>190232</t>
  </si>
  <si>
    <t>NTTF-22-1988</t>
  </si>
  <si>
    <t>181061</t>
  </si>
  <si>
    <t>NTTF-22-0103</t>
  </si>
  <si>
    <t>193691</t>
  </si>
  <si>
    <t>NTTF-22-2384</t>
  </si>
  <si>
    <t>SOMIL DEVRAJ</t>
  </si>
  <si>
    <t>183394</t>
  </si>
  <si>
    <t>NTTF-22-0470</t>
  </si>
  <si>
    <t>183356</t>
  </si>
  <si>
    <t>NTTF-22-0456</t>
  </si>
  <si>
    <t>181915</t>
  </si>
  <si>
    <t>NTTF-22-0200</t>
  </si>
  <si>
    <t>179900</t>
  </si>
  <si>
    <t>NTTF-22-0077</t>
  </si>
  <si>
    <t>181691</t>
  </si>
  <si>
    <t>NTTF-22-0170</t>
  </si>
  <si>
    <t>181734</t>
  </si>
  <si>
    <t>NTTF-22-0160</t>
  </si>
  <si>
    <t>190011</t>
  </si>
  <si>
    <t>NTTF-22-1920</t>
  </si>
  <si>
    <t>183066</t>
  </si>
  <si>
    <t>NTTF-22-0402</t>
  </si>
  <si>
    <t>187720</t>
  </si>
  <si>
    <t>NTTF-22-1378</t>
  </si>
  <si>
    <t>190683</t>
  </si>
  <si>
    <t>NTTF-22-2043</t>
  </si>
  <si>
    <t>183645</t>
  </si>
  <si>
    <t>NTTF-22-0669</t>
  </si>
  <si>
    <t>193467</t>
  </si>
  <si>
    <t>NTTF-22-2352</t>
  </si>
  <si>
    <t>11534</t>
  </si>
  <si>
    <t>NTTF-22-0211</t>
  </si>
  <si>
    <t>190830</t>
  </si>
  <si>
    <t>NTTF-22-2091</t>
  </si>
  <si>
    <t>187118</t>
  </si>
  <si>
    <t>NTTF-22-1526</t>
  </si>
  <si>
    <t>181866</t>
  </si>
  <si>
    <t>NTTF-22-0188</t>
  </si>
  <si>
    <t>178134</t>
  </si>
  <si>
    <t>NTTF-22-0011</t>
  </si>
  <si>
    <t>186910</t>
  </si>
  <si>
    <t>NTTF-22-1068</t>
  </si>
  <si>
    <t>W</t>
  </si>
  <si>
    <t>REMARKS 21.07.23</t>
  </si>
  <si>
    <t>REMARKS 22.07.24</t>
  </si>
  <si>
    <t>NOT ANSWERING</t>
  </si>
  <si>
    <t>WILL COME FROM TOMMOROW</t>
  </si>
  <si>
    <t>WITHDRAWN</t>
  </si>
  <si>
    <t>TOMORROW HE WILL JOIN</t>
  </si>
  <si>
    <t>WANT TO WITHDRAW</t>
  </si>
  <si>
    <t>WILL REVERT BACK BY ASKING HIS PARENTS</t>
  </si>
  <si>
    <t>WILL COME FROM TOMMOROW, WANT TO CHANGE TO CP-15</t>
  </si>
  <si>
    <t>WANT TO WITHDRAWN DUE TO PERSONAL REASON</t>
  </si>
  <si>
    <t>O</t>
  </si>
  <si>
    <t>Temp. Admissions (A)</t>
  </si>
  <si>
    <t>Temp. Present (B)</t>
  </si>
  <si>
    <t>Prov. Admissions ( C )</t>
  </si>
  <si>
    <t>Prov.. Present (D)</t>
  </si>
  <si>
    <t>Total Admissions (A + C)</t>
  </si>
  <si>
    <t>Total Present (B + D)</t>
  </si>
  <si>
    <t>Total Absent</t>
  </si>
  <si>
    <t>P/T/W</t>
  </si>
  <si>
    <t>TOTAL PROVISIONAL</t>
  </si>
  <si>
    <t>TOTAL TEMP.</t>
  </si>
  <si>
    <t>LATERAL</t>
  </si>
  <si>
    <t>SOBHA KUMARI</t>
  </si>
  <si>
    <t>SHRITI SINHA</t>
  </si>
  <si>
    <t>SRUTI KUMARI</t>
  </si>
  <si>
    <t>ROUNAK KUMAR</t>
  </si>
  <si>
    <t>REMARKS 23.7.22</t>
  </si>
  <si>
    <t>REMARKS 21.07.22</t>
  </si>
  <si>
    <t>REMARKS 22.07.22</t>
  </si>
  <si>
    <t>REMARKS 23.07.22</t>
  </si>
  <si>
    <t>REMARKS 25.07.22</t>
  </si>
  <si>
    <t>FEVER, WILL REPORT TOMORROW</t>
  </si>
  <si>
    <t>NOT WELL, WILL COME TOMORROW</t>
  </si>
  <si>
    <t>CHANGE TO CP15</t>
  </si>
  <si>
    <t>OUT OF NETWORK</t>
  </si>
  <si>
    <t>WILL REPORT FROM 1ST AUG</t>
  </si>
  <si>
    <t>PHONE IS SWITCH OFF.</t>
  </si>
  <si>
    <t xml:space="preserve">WILL REVERT BACK BY ASKING HIS PARENTS </t>
  </si>
  <si>
    <t>NOT WELL.HE WILL COME FROM TOMORROW</t>
  </si>
  <si>
    <t>NOT WELL</t>
  </si>
  <si>
    <t>NOT WELL. HE WILL COME FROM  TOMORROW.</t>
  </si>
  <si>
    <t>OUT OF STATION, WILL COME FROM 25TH SEP</t>
  </si>
  <si>
    <t>IN JOB, WILL JOIN 1ST AUG</t>
  </si>
  <si>
    <t>HAVING FEVER. WILL COM FROM TOMORROW</t>
  </si>
  <si>
    <t>WILL JOIN FROM 26TH</t>
  </si>
  <si>
    <t>HAVING FEVER. WILL COME FROM TOMORROW</t>
  </si>
  <si>
    <t xml:space="preserve"> CALL NOT RECEIVED</t>
  </si>
  <si>
    <t>TRANSPORTATION ISSUE. WILL COME TOMORROW</t>
  </si>
  <si>
    <t>HAVING FEVER. WILL COME TOMORROW</t>
  </si>
  <si>
    <t>TRANSPORTATION ISSUE. WILL TALK TO SIR</t>
  </si>
  <si>
    <t>HAVING FEVER WILL COME FROM TOMORROW</t>
  </si>
  <si>
    <t>HAVING FEVER. WIL JOIN FROM TOMORROW</t>
  </si>
  <si>
    <t>HAD SOME FAMILY ISSUE. WILL COME TOMORROW</t>
  </si>
  <si>
    <t>DUE TO FEVER</t>
  </si>
  <si>
    <t>CALL NOT PICKING</t>
  </si>
  <si>
    <t>WENT FOR SCHOOL T.C</t>
  </si>
  <si>
    <t>AUNTY'S DEATH ,MAY BE REPORT FROM WEDNESDAY</t>
  </si>
  <si>
    <t>HE WILL COME FROM TOMORROW</t>
  </si>
  <si>
    <t xml:space="preserve">CALL NOT PICKING </t>
  </si>
  <si>
    <t>SHYAM MAHATO</t>
  </si>
  <si>
    <t>AMITABH KUMAR</t>
  </si>
  <si>
    <t>JAGARNATH DAS</t>
  </si>
  <si>
    <t>ANISHA ROY</t>
  </si>
  <si>
    <t>WILL CONFIRM TOMORROW</t>
  </si>
  <si>
    <t>SWITCH OFF</t>
  </si>
  <si>
    <t>INVALID NUMBER</t>
  </si>
  <si>
    <t>SHIFTED TO VISHAKHAPATTANAM</t>
  </si>
  <si>
    <t xml:space="preserve">WILL CONFIRM TOMORROW </t>
  </si>
  <si>
    <t>SWITCHED OFF</t>
  </si>
  <si>
    <t>JOIN TOMORROW</t>
  </si>
  <si>
    <t xml:space="preserve">CALL NOT RECEIVED </t>
  </si>
  <si>
    <t>REVERT BACK</t>
  </si>
  <si>
    <t xml:space="preserve">JOIN TOMORROW </t>
  </si>
  <si>
    <t>E</t>
  </si>
  <si>
    <t xml:space="preserve">NOT ANSWERED </t>
  </si>
  <si>
    <t xml:space="preserve">NOT ANSWERING </t>
  </si>
  <si>
    <t>WILL INFORM</t>
  </si>
  <si>
    <t xml:space="preserve">NO INFORMATION </t>
  </si>
  <si>
    <t xml:space="preserve">NOT RECEIVED </t>
  </si>
  <si>
    <t>WILL INFORM LATER</t>
  </si>
  <si>
    <t>NO INFORMTION</t>
  </si>
  <si>
    <t>NOT NSWERED</t>
  </si>
  <si>
    <t xml:space="preserve">JOIN FROM 1ST AUGUST </t>
  </si>
  <si>
    <t>AT HIMACHAL PRADESH WILL COME LATER</t>
  </si>
  <si>
    <t>GRADUATION EXAM,WILL CONFIRM LATER</t>
  </si>
  <si>
    <t>PRATYUSH BHARDWAJ</t>
  </si>
  <si>
    <t>SAUGAT SANTRA</t>
  </si>
  <si>
    <t>ADITYA PRASAD</t>
  </si>
  <si>
    <t>JANARDHAN</t>
  </si>
  <si>
    <t>MD. ANAMUL HAQUE</t>
  </si>
  <si>
    <t>AMAN KUMAR</t>
  </si>
  <si>
    <t>SAHIL KUMAR SINGH</t>
  </si>
  <si>
    <t>ANSHU KUMAR</t>
  </si>
  <si>
    <t>ASTHA KUMARI</t>
  </si>
  <si>
    <t>REMARKS 26.07.22</t>
  </si>
  <si>
    <t>WILL COME FROM TOMORROW</t>
  </si>
  <si>
    <t>CALL NOT RECEIVED</t>
  </si>
  <si>
    <t>NOT WELL. WILL COME TOMORROW</t>
  </si>
  <si>
    <t>TRANSPORTATION ISSUE</t>
  </si>
  <si>
    <t>WILL COME TOMORROW</t>
  </si>
  <si>
    <t>HAD AN APPOINTMENT WITH DOCTOR</t>
  </si>
  <si>
    <t>TALKED TO GUARDIAN. TRANSPORTATION  ISSUE</t>
  </si>
  <si>
    <t>CAL NOT RECEIVED</t>
  </si>
  <si>
    <t>HAVING FEVER</t>
  </si>
  <si>
    <t>NOT WELL. WILL COME ON 28TH</t>
  </si>
  <si>
    <t>JANVI SINHA</t>
  </si>
  <si>
    <t>PARENT WILL INFORM TILL EVENING</t>
  </si>
  <si>
    <t>DUE TO BACK PAIN</t>
  </si>
  <si>
    <t>WILL JOIN FROM TOMORROW</t>
  </si>
  <si>
    <t>WILL COME FROM MONDAY</t>
  </si>
  <si>
    <t>NTTF-22-2564</t>
  </si>
  <si>
    <t>will report from tomorrow</t>
  </si>
  <si>
    <t>MANISH KUMAR</t>
  </si>
  <si>
    <t>ARMAN DURGEY</t>
  </si>
  <si>
    <t xml:space="preserve">DIWAKAR </t>
  </si>
  <si>
    <t>SAGAR MANDAL</t>
  </si>
  <si>
    <t>WITHDRAWL</t>
  </si>
  <si>
    <t>WILL JOIN FROM 29 JULY</t>
  </si>
  <si>
    <t>WITHDRAW</t>
  </si>
  <si>
    <t>REMARKS 26.7.22</t>
  </si>
  <si>
    <t>NTTF-22-2629</t>
  </si>
  <si>
    <t>NTTF-22-2656</t>
  </si>
  <si>
    <t>NTTF-22-2638</t>
  </si>
  <si>
    <t>NTTF-22-2636</t>
  </si>
  <si>
    <t>NTTF-22-2646</t>
  </si>
  <si>
    <t>NTTF-22-2652</t>
  </si>
  <si>
    <t>NTTF-22-0052</t>
  </si>
  <si>
    <t>NTTF-22-2644</t>
  </si>
  <si>
    <t>KRISH SAHU</t>
  </si>
  <si>
    <t>ANISH KHAN</t>
  </si>
  <si>
    <t xml:space="preserve">KASHISH KUMARI </t>
  </si>
  <si>
    <t>DODDI ADITYA</t>
  </si>
  <si>
    <t>TUSHAR DUTTA</t>
  </si>
  <si>
    <t>ADITYA KUMAR SINGH</t>
  </si>
  <si>
    <t>REMARKS 27.7.22</t>
  </si>
  <si>
    <t>NOT RCVED</t>
  </si>
  <si>
    <t>OUT OF STATION</t>
  </si>
  <si>
    <t>ARYAN SINGH</t>
  </si>
  <si>
    <t>REMARKS 27.07.22</t>
  </si>
  <si>
    <t>WIHDRARWAL</t>
  </si>
  <si>
    <t>CUT THE CALL</t>
  </si>
  <si>
    <t>TALKED TO GUARDIAN. WILL COME TOMORROW</t>
  </si>
  <si>
    <t>WILL COME ON 28TH</t>
  </si>
  <si>
    <t>REMARKS OF 27.07.2022</t>
  </si>
  <si>
    <t>REMARKS OF 28.07.2022</t>
  </si>
  <si>
    <t xml:space="preserve">WAITING FOR LOAN </t>
  </si>
  <si>
    <t>ANNU KUMARI</t>
  </si>
  <si>
    <t>ADITYA ANAND -2</t>
  </si>
  <si>
    <t>WENT FOR HIGHER STUDIES</t>
  </si>
  <si>
    <t>WENT TO GNTC</t>
  </si>
  <si>
    <t>NOT INTERESTED</t>
  </si>
  <si>
    <t>BRANCH CHANGE</t>
  </si>
  <si>
    <t xml:space="preserve">OUT OF STATION,WILL CONTACT </t>
  </si>
  <si>
    <t>OPTED FOR +2</t>
  </si>
  <si>
    <t>NOT WEL. WILL JOIN  TOMORROW</t>
  </si>
  <si>
    <t>CUT TH CALL</t>
  </si>
  <si>
    <t>HIMANSHU RANJAN</t>
  </si>
  <si>
    <t>AJIT KUMAR RAY</t>
  </si>
  <si>
    <t>HARSH PRASAD</t>
  </si>
  <si>
    <t>GOURAV MANDAL</t>
  </si>
  <si>
    <t>A</t>
  </si>
  <si>
    <t>P</t>
  </si>
  <si>
    <t>AMAN KUMAR SINHA</t>
  </si>
  <si>
    <t>DIPANKAR KESHRI</t>
  </si>
  <si>
    <t>SUKKA MANIKANTH RAO</t>
  </si>
  <si>
    <t>SHIVANI KUMARI</t>
  </si>
  <si>
    <t>HANSHIKA SINGH</t>
  </si>
  <si>
    <t>ABHIMANYU KARMAKAR</t>
  </si>
  <si>
    <t>Total Admission done after withdrawals</t>
  </si>
  <si>
    <t>Reported to Campus</t>
  </si>
  <si>
    <t>Full Admissions</t>
  </si>
  <si>
    <t>TOTAL REPORTED TO CAMPUS</t>
  </si>
  <si>
    <t>REMARK</t>
  </si>
  <si>
    <t>Following Up for Not reporting</t>
  </si>
  <si>
    <t>Likely to withdraw</t>
  </si>
  <si>
    <t>2ND AUG</t>
  </si>
  <si>
    <t>SOME WILL EPORT IN NEXT WEEK AND SOME IS NOT PICKING PHONE.</t>
  </si>
  <si>
    <t>PRESENT</t>
  </si>
  <si>
    <t>3 No. WILL EPORT IN NEXT WEEK AND 52 No. IS NOT PICKING PHONE (SMS SENT), 25 No. FOLLOW UP IS GOING ON.</t>
  </si>
  <si>
    <t>HARSH KUMAR</t>
  </si>
  <si>
    <t>PRABHAT RANJAN MAHATO</t>
  </si>
  <si>
    <t>H</t>
  </si>
  <si>
    <t>NON WORKING SATURDAY</t>
  </si>
  <si>
    <t>SUNDAY</t>
  </si>
  <si>
    <t>SHIVAM KUMAR</t>
  </si>
  <si>
    <t>RAKSHA BANDHAN (HOLIDAY)</t>
  </si>
  <si>
    <t>ADITYA KUMAR PATRO</t>
  </si>
  <si>
    <t>PANDIT KRISH SHARMA</t>
  </si>
  <si>
    <t>HARSHIT BAA</t>
  </si>
  <si>
    <t>SWARNAJEET BOSE</t>
  </si>
  <si>
    <t>RAJEEV KUMAR</t>
  </si>
  <si>
    <t>INDEPENDENCE DAY</t>
  </si>
  <si>
    <t>CHINMAY JENA</t>
  </si>
  <si>
    <t>TRANSFFERRED TO CP01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</si>
</sst>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8"/>
      <name val="Calibri"/>
      <family val="2"/>
    </font>
    <font>
      <sz val="9"/>
      <name val="Calib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color rgb="FF0070C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rgb="FF0000FF"/>
      <name val="Calibri"/>
      <family val="2"/>
    </font>
    <font>
      <b/>
      <sz val="16"/>
      <color rgb="FFC00000"/>
      <name val="Calibri"/>
      <family val="2"/>
    </font>
    <font>
      <b/>
      <sz val="18"/>
      <color rgb="FF7030A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</font>
    <font>
      <b/>
      <sz val="16"/>
      <color rgb="FF7030A0"/>
      <name val="Calibr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9" fontId="8" fillId="2" borderId="18" xfId="1" applyFont="1" applyFill="1" applyBorder="1" applyAlignment="1">
      <alignment vertical="center" wrapText="1"/>
    </xf>
    <xf numFmtId="0" fontId="8" fillId="2" borderId="28" xfId="0" applyFont="1" applyFill="1" applyBorder="1" applyAlignment="1">
      <alignment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9" fillId="11" borderId="18" xfId="0" applyFont="1" applyFill="1" applyBorder="1" applyAlignment="1">
      <alignment vertical="center" wrapText="1"/>
    </xf>
    <xf numFmtId="0" fontId="8" fillId="11" borderId="18" xfId="0" applyFont="1" applyFill="1" applyBorder="1" applyAlignment="1">
      <alignment vertical="center" wrapText="1"/>
    </xf>
    <xf numFmtId="9" fontId="8" fillId="11" borderId="18" xfId="1" applyFont="1" applyFill="1" applyBorder="1" applyAlignment="1">
      <alignment vertical="center" wrapText="1"/>
    </xf>
    <xf numFmtId="0" fontId="8" fillId="11" borderId="28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2" borderId="30" xfId="0" applyFill="1" applyBorder="1"/>
    <xf numFmtId="0" fontId="0" fillId="11" borderId="30" xfId="0" applyFill="1" applyBorder="1"/>
    <xf numFmtId="0" fontId="0" fillId="2" borderId="24" xfId="0" applyFill="1" applyBorder="1"/>
    <xf numFmtId="0" fontId="8" fillId="2" borderId="10" xfId="0" applyFont="1" applyFill="1" applyBorder="1" applyAlignment="1">
      <alignment vertical="center" wrapText="1"/>
    </xf>
    <xf numFmtId="0" fontId="0" fillId="2" borderId="29" xfId="0" applyFill="1" applyBorder="1"/>
    <xf numFmtId="0" fontId="8" fillId="2" borderId="31" xfId="0" applyFont="1" applyFill="1" applyBorder="1" applyAlignment="1">
      <alignment vertical="center" wrapText="1"/>
    </xf>
    <xf numFmtId="0" fontId="8" fillId="11" borderId="10" xfId="0" applyFont="1" applyFill="1" applyBorder="1" applyAlignment="1">
      <alignment vertical="center" wrapText="1"/>
    </xf>
    <xf numFmtId="0" fontId="0" fillId="11" borderId="29" xfId="0" applyFill="1" applyBorder="1"/>
    <xf numFmtId="0" fontId="8" fillId="11" borderId="31" xfId="0" applyFont="1" applyFill="1" applyBorder="1" applyAlignment="1">
      <alignment vertical="center" wrapText="1"/>
    </xf>
    <xf numFmtId="0" fontId="0" fillId="11" borderId="24" xfId="0" applyFill="1" applyBorder="1"/>
    <xf numFmtId="9" fontId="8" fillId="2" borderId="10" xfId="1" applyFont="1" applyFill="1" applyBorder="1" applyAlignment="1">
      <alignment vertical="center" wrapText="1"/>
    </xf>
    <xf numFmtId="9" fontId="8" fillId="2" borderId="31" xfId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3" borderId="32" xfId="0" applyFont="1" applyFill="1" applyBorder="1" applyAlignment="1">
      <alignment horizontal="center" vertical="center"/>
    </xf>
    <xf numFmtId="16" fontId="1" fillId="3" borderId="33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" xfId="0" applyFont="1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1" fillId="3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3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0" fillId="12" borderId="9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5" fillId="7" borderId="34" xfId="0" applyFont="1" applyFill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18" fillId="0" borderId="1" xfId="0" applyFont="1" applyBorder="1"/>
    <xf numFmtId="0" fontId="18" fillId="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20" fillId="14" borderId="17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6" borderId="17" xfId="0" applyFont="1" applyFill="1" applyBorder="1" applyAlignment="1">
      <alignment horizontal="center" vertical="center" wrapText="1"/>
    </xf>
    <xf numFmtId="0" fontId="12" fillId="16" borderId="17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2" fillId="16" borderId="4" xfId="0" applyFont="1" applyFill="1" applyBorder="1" applyAlignment="1">
      <alignment horizontal="center" vertical="center" wrapText="1"/>
    </xf>
    <xf numFmtId="0" fontId="23" fillId="16" borderId="4" xfId="0" applyFont="1" applyFill="1" applyBorder="1" applyAlignment="1">
      <alignment horizontal="center" vertical="center" wrapText="1"/>
    </xf>
    <xf numFmtId="0" fontId="24" fillId="16" borderId="4" xfId="0" applyFont="1" applyFill="1" applyBorder="1" applyAlignment="1">
      <alignment horizontal="center" vertical="center" wrapText="1"/>
    </xf>
    <xf numFmtId="164" fontId="22" fillId="16" borderId="37" xfId="0" applyNumberFormat="1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16" borderId="1" xfId="0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center" vertical="center" wrapText="1"/>
    </xf>
    <xf numFmtId="164" fontId="22" fillId="16" borderId="35" xfId="0" applyNumberFormat="1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2" fillId="16" borderId="14" xfId="0" applyFont="1" applyFill="1" applyBorder="1" applyAlignment="1">
      <alignment horizontal="center" vertical="center" wrapText="1"/>
    </xf>
    <xf numFmtId="0" fontId="23" fillId="16" borderId="14" xfId="0" applyFont="1" applyFill="1" applyBorder="1" applyAlignment="1">
      <alignment horizontal="center" vertical="center" wrapText="1"/>
    </xf>
    <xf numFmtId="0" fontId="24" fillId="16" borderId="14" xfId="0" applyFont="1" applyFill="1" applyBorder="1" applyAlignment="1">
      <alignment horizontal="center" vertical="center" wrapText="1"/>
    </xf>
    <xf numFmtId="164" fontId="22" fillId="16" borderId="41" xfId="0" applyNumberFormat="1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10" fillId="11" borderId="29" xfId="0" applyFont="1" applyFill="1" applyBorder="1" applyAlignment="1">
      <alignment horizontal="center" vertical="center" wrapText="1"/>
    </xf>
    <xf numFmtId="0" fontId="21" fillId="11" borderId="36" xfId="0" applyFont="1" applyFill="1" applyBorder="1" applyAlignment="1">
      <alignment horizontal="center" vertical="center" wrapText="1"/>
    </xf>
    <xf numFmtId="0" fontId="21" fillId="11" borderId="4" xfId="0" applyFont="1" applyFill="1" applyBorder="1" applyAlignment="1">
      <alignment horizontal="center" vertical="center" wrapText="1"/>
    </xf>
    <xf numFmtId="0" fontId="22" fillId="11" borderId="4" xfId="0" applyFont="1" applyFill="1" applyBorder="1" applyAlignment="1">
      <alignment horizontal="center" vertical="center" wrapText="1"/>
    </xf>
    <xf numFmtId="0" fontId="23" fillId="11" borderId="4" xfId="0" applyFont="1" applyFill="1" applyBorder="1" applyAlignment="1">
      <alignment horizontal="center" vertical="center" wrapText="1"/>
    </xf>
    <xf numFmtId="0" fontId="24" fillId="11" borderId="4" xfId="0" applyFont="1" applyFill="1" applyBorder="1" applyAlignment="1">
      <alignment horizontal="center" vertical="center" wrapText="1"/>
    </xf>
    <xf numFmtId="164" fontId="22" fillId="11" borderId="37" xfId="0" applyNumberFormat="1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 vertical="center" wrapText="1"/>
    </xf>
    <xf numFmtId="0" fontId="25" fillId="11" borderId="5" xfId="0" applyFont="1" applyFill="1" applyBorder="1" applyAlignment="1">
      <alignment horizontal="center" vertical="center" wrapText="1"/>
    </xf>
    <xf numFmtId="0" fontId="10" fillId="11" borderId="30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64" fontId="22" fillId="11" borderId="35" xfId="0" applyNumberFormat="1" applyFont="1" applyFill="1" applyBorder="1" applyAlignment="1">
      <alignment horizontal="center" vertical="center" wrapText="1"/>
    </xf>
    <xf numFmtId="0" fontId="25" fillId="11" borderId="6" xfId="0" applyFont="1" applyFill="1" applyBorder="1" applyAlignment="1">
      <alignment horizontal="center" vertical="center" wrapText="1"/>
    </xf>
    <xf numFmtId="0" fontId="25" fillId="11" borderId="7" xfId="0" applyFont="1" applyFill="1" applyBorder="1" applyAlignment="1">
      <alignment horizontal="center" vertical="center" wrapText="1"/>
    </xf>
    <xf numFmtId="0" fontId="10" fillId="11" borderId="24" xfId="0" applyFont="1" applyFill="1" applyBorder="1" applyAlignment="1">
      <alignment horizontal="center" vertical="center" wrapText="1"/>
    </xf>
    <xf numFmtId="0" fontId="21" fillId="11" borderId="42" xfId="0" applyFont="1" applyFill="1" applyBorder="1" applyAlignment="1">
      <alignment horizontal="center" vertical="center" wrapText="1"/>
    </xf>
    <xf numFmtId="0" fontId="21" fillId="11" borderId="8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3" fillId="11" borderId="8" xfId="0" applyFont="1" applyFill="1" applyBorder="1" applyAlignment="1">
      <alignment horizontal="center" vertical="center" wrapText="1"/>
    </xf>
    <xf numFmtId="0" fontId="24" fillId="11" borderId="8" xfId="0" applyFont="1" applyFill="1" applyBorder="1" applyAlignment="1">
      <alignment horizontal="center" vertical="center" wrapText="1"/>
    </xf>
    <xf numFmtId="164" fontId="22" fillId="11" borderId="43" xfId="0" applyNumberFormat="1" applyFont="1" applyFill="1" applyBorder="1" applyAlignment="1">
      <alignment horizontal="center" vertical="center" wrapText="1"/>
    </xf>
    <xf numFmtId="0" fontId="25" fillId="11" borderId="9" xfId="0" applyFont="1" applyFill="1" applyBorder="1" applyAlignment="1">
      <alignment horizontal="center" vertical="center" wrapText="1"/>
    </xf>
    <xf numFmtId="0" fontId="25" fillId="11" borderId="3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" fillId="17" borderId="1" xfId="0" applyFont="1" applyFill="1" applyBorder="1"/>
    <xf numFmtId="0" fontId="2" fillId="17" borderId="16" xfId="0" applyFont="1" applyFill="1" applyBorder="1"/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13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2" fillId="18" borderId="1" xfId="0" applyFont="1" applyFill="1" applyBorder="1"/>
    <xf numFmtId="0" fontId="2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6" fontId="1" fillId="3" borderId="35" xfId="0" applyNumberFormat="1" applyFont="1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8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9" fontId="25" fillId="0" borderId="5" xfId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left" vertical="center" wrapText="1"/>
    </xf>
    <xf numFmtId="0" fontId="2" fillId="18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16" fontId="1" fillId="3" borderId="35" xfId="0" applyNumberFormat="1" applyFont="1" applyFill="1" applyBorder="1" applyAlignment="1">
      <alignment horizontal="left" vertical="center"/>
    </xf>
    <xf numFmtId="0" fontId="27" fillId="0" borderId="3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13" borderId="35" xfId="0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/>
    <xf numFmtId="0" fontId="29" fillId="0" borderId="1" xfId="0" applyFont="1" applyBorder="1"/>
    <xf numFmtId="0" fontId="0" fillId="0" borderId="1" xfId="0" applyBorder="1"/>
    <xf numFmtId="16" fontId="1" fillId="3" borderId="4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26" fillId="3" borderId="35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0" fillId="2" borderId="1" xfId="0" applyFill="1" applyBorder="1"/>
    <xf numFmtId="0" fontId="17" fillId="4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0" fillId="13" borderId="1" xfId="0" applyFill="1" applyBorder="1"/>
    <xf numFmtId="0" fontId="0" fillId="3" borderId="1" xfId="0" applyFill="1" applyBorder="1"/>
    <xf numFmtId="0" fontId="0" fillId="2" borderId="35" xfId="0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15" fillId="5" borderId="2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3" borderId="2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2" borderId="16" xfId="0" applyFill="1" applyBorder="1"/>
    <xf numFmtId="0" fontId="2" fillId="2" borderId="46" xfId="0" applyFont="1" applyFill="1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0" fillId="2" borderId="49" xfId="0" applyFill="1" applyBorder="1"/>
    <xf numFmtId="0" fontId="0" fillId="2" borderId="50" xfId="0" applyFill="1" applyBorder="1"/>
    <xf numFmtId="0" fontId="2" fillId="2" borderId="1" xfId="0" applyFont="1" applyFill="1" applyBorder="1" applyAlignment="1">
      <alignment horizontal="left"/>
    </xf>
    <xf numFmtId="0" fontId="0" fillId="2" borderId="35" xfId="0" applyFill="1" applyBorder="1"/>
    <xf numFmtId="0" fontId="0" fillId="13" borderId="16" xfId="0" applyFill="1" applyBorder="1" applyAlignment="1">
      <alignment horizontal="center" vertical="center"/>
    </xf>
    <xf numFmtId="0" fontId="33" fillId="2" borderId="47" xfId="0" applyFont="1" applyFill="1" applyBorder="1" applyAlignment="1">
      <alignment horizontal="center" vertical="center"/>
    </xf>
    <xf numFmtId="0" fontId="33" fillId="13" borderId="47" xfId="0" applyFont="1" applyFill="1" applyBorder="1" applyAlignment="1">
      <alignment horizontal="center" vertical="center"/>
    </xf>
    <xf numFmtId="0" fontId="33" fillId="3" borderId="47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3" borderId="16" xfId="0" applyFont="1" applyFill="1" applyBorder="1" applyAlignment="1">
      <alignment horizontal="center" vertical="center"/>
    </xf>
    <xf numFmtId="0" fontId="33" fillId="3" borderId="16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27" fillId="2" borderId="46" xfId="0" applyFont="1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27" fillId="13" borderId="35" xfId="0" applyFont="1" applyFill="1" applyBorder="1" applyAlignment="1">
      <alignment horizontal="left" vertical="center"/>
    </xf>
    <xf numFmtId="0" fontId="27" fillId="2" borderId="35" xfId="0" applyFont="1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36" fillId="3" borderId="1" xfId="0" applyFont="1" applyFill="1" applyBorder="1" applyAlignment="1">
      <alignment horizontal="center" vertical="center"/>
    </xf>
    <xf numFmtId="0" fontId="36" fillId="2" borderId="16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14" xfId="0" applyFill="1" applyBorder="1"/>
    <xf numFmtId="14" fontId="11" fillId="0" borderId="21" xfId="0" applyNumberFormat="1" applyFont="1" applyBorder="1" applyAlignment="1">
      <alignment horizontal="center" vertical="center" textRotation="90" wrapText="1"/>
    </xf>
    <xf numFmtId="14" fontId="11" fillId="0" borderId="20" xfId="0" applyNumberFormat="1" applyFont="1" applyBorder="1" applyAlignment="1">
      <alignment horizontal="center" vertical="center" textRotation="90" wrapText="1"/>
    </xf>
    <xf numFmtId="14" fontId="11" fillId="0" borderId="19" xfId="0" applyNumberFormat="1" applyFont="1" applyBorder="1" applyAlignment="1">
      <alignment horizontal="center" vertical="center" textRotation="90" wrapText="1"/>
    </xf>
    <xf numFmtId="0" fontId="13" fillId="6" borderId="25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8" fillId="0" borderId="26" xfId="0" applyFont="1" applyBorder="1" applyAlignment="1">
      <alignment vertical="center" wrapText="1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5" fillId="22" borderId="35" xfId="0" applyFont="1" applyFill="1" applyBorder="1" applyAlignment="1">
      <alignment horizontal="center" vertical="center"/>
    </xf>
    <xf numFmtId="0" fontId="5" fillId="22" borderId="45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14" fontId="11" fillId="0" borderId="25" xfId="0" applyNumberFormat="1" applyFont="1" applyBorder="1" applyAlignment="1">
      <alignment horizontal="center" vertical="center" textRotation="90" wrapText="1"/>
    </xf>
    <xf numFmtId="14" fontId="11" fillId="0" borderId="38" xfId="0" applyNumberFormat="1" applyFont="1" applyBorder="1" applyAlignment="1">
      <alignment horizontal="center" vertical="center" textRotation="90" wrapText="1"/>
    </xf>
    <xf numFmtId="14" fontId="11" fillId="0" borderId="31" xfId="0" applyNumberFormat="1" applyFont="1" applyBorder="1" applyAlignment="1">
      <alignment horizontal="center" vertical="center" textRotation="90" wrapText="1"/>
    </xf>
    <xf numFmtId="14" fontId="11" fillId="11" borderId="25" xfId="0" applyNumberFormat="1" applyFont="1" applyFill="1" applyBorder="1" applyAlignment="1">
      <alignment horizontal="center" vertical="center" textRotation="90" wrapText="1"/>
    </xf>
    <xf numFmtId="14" fontId="11" fillId="11" borderId="38" xfId="0" applyNumberFormat="1" applyFont="1" applyFill="1" applyBorder="1" applyAlignment="1">
      <alignment horizontal="center" vertical="center" textRotation="90" wrapText="1"/>
    </xf>
    <xf numFmtId="14" fontId="11" fillId="11" borderId="31" xfId="0" applyNumberFormat="1" applyFont="1" applyFill="1" applyBorder="1" applyAlignment="1">
      <alignment horizontal="center" vertical="center" textRotation="90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1" fillId="9" borderId="20" xfId="0" applyFont="1" applyFill="1" applyBorder="1" applyAlignment="1">
      <alignment horizontal="center" vertical="center" textRotation="90"/>
    </xf>
    <xf numFmtId="0" fontId="31" fillId="9" borderId="19" xfId="0" applyFont="1" applyFill="1" applyBorder="1" applyAlignment="1">
      <alignment horizontal="center" vertical="center" textRotation="90"/>
    </xf>
    <xf numFmtId="0" fontId="32" fillId="24" borderId="20" xfId="0" applyFont="1" applyFill="1" applyBorder="1" applyAlignment="1">
      <alignment horizontal="center" vertical="center" textRotation="90"/>
    </xf>
    <xf numFmtId="0" fontId="32" fillId="24" borderId="19" xfId="0" applyFont="1" applyFill="1" applyBorder="1" applyAlignment="1">
      <alignment horizontal="center" vertical="center" textRotation="90"/>
    </xf>
    <xf numFmtId="0" fontId="32" fillId="25" borderId="21" xfId="0" applyFont="1" applyFill="1" applyBorder="1" applyAlignment="1">
      <alignment horizontal="center" vertical="center" textRotation="90"/>
    </xf>
    <xf numFmtId="0" fontId="32" fillId="25" borderId="20" xfId="0" applyFont="1" applyFill="1" applyBorder="1" applyAlignment="1">
      <alignment horizontal="center" vertical="center" textRotation="90"/>
    </xf>
    <xf numFmtId="0" fontId="32" fillId="25" borderId="19" xfId="0" applyFont="1" applyFill="1" applyBorder="1" applyAlignment="1">
      <alignment horizontal="center" vertical="center" textRotation="90"/>
    </xf>
    <xf numFmtId="0" fontId="34" fillId="10" borderId="21" xfId="0" applyFont="1" applyFill="1" applyBorder="1" applyAlignment="1">
      <alignment horizontal="center" vertical="center" textRotation="90"/>
    </xf>
    <xf numFmtId="0" fontId="34" fillId="10" borderId="20" xfId="0" applyFont="1" applyFill="1" applyBorder="1" applyAlignment="1">
      <alignment horizontal="center" vertical="center" textRotation="90"/>
    </xf>
    <xf numFmtId="0" fontId="34" fillId="10" borderId="19" xfId="0" applyFont="1" applyFill="1" applyBorder="1" applyAlignment="1">
      <alignment horizontal="center" vertical="center" textRotation="90"/>
    </xf>
    <xf numFmtId="0" fontId="35" fillId="9" borderId="21" xfId="0" applyFont="1" applyFill="1" applyBorder="1" applyAlignment="1">
      <alignment horizontal="center" vertical="center" textRotation="90"/>
    </xf>
    <xf numFmtId="0" fontId="35" fillId="9" borderId="20" xfId="0" applyFont="1" applyFill="1" applyBorder="1" applyAlignment="1">
      <alignment horizontal="center" vertical="center" textRotation="90"/>
    </xf>
    <xf numFmtId="0" fontId="35" fillId="9" borderId="19" xfId="0" applyFont="1" applyFill="1" applyBorder="1" applyAlignment="1">
      <alignment horizontal="center" vertical="center" textRotation="90"/>
    </xf>
    <xf numFmtId="0" fontId="30" fillId="10" borderId="21" xfId="0" applyFont="1" applyFill="1" applyBorder="1" applyAlignment="1">
      <alignment horizontal="center" vertical="center" textRotation="90"/>
    </xf>
    <xf numFmtId="0" fontId="30" fillId="10" borderId="20" xfId="0" applyFont="1" applyFill="1" applyBorder="1" applyAlignment="1">
      <alignment horizontal="center" vertical="center" textRotation="90"/>
    </xf>
    <xf numFmtId="0" fontId="30" fillId="10" borderId="19" xfId="0" applyFont="1" applyFill="1" applyBorder="1" applyAlignment="1">
      <alignment horizontal="center" vertical="center" textRotation="90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33" fillId="3" borderId="51" xfId="0" applyFont="1" applyFill="1" applyBorder="1" applyAlignment="1">
      <alignment horizontal="center" vertical="center"/>
    </xf>
    <xf numFmtId="0" fontId="33" fillId="3" borderId="45" xfId="0" applyFont="1" applyFill="1" applyBorder="1" applyAlignment="1">
      <alignment horizontal="center" vertical="center"/>
    </xf>
    <xf numFmtId="0" fontId="33" fillId="3" borderId="52" xfId="0" applyFont="1" applyFill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5" fillId="13" borderId="1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8"/>
  <sheetViews>
    <sheetView topLeftCell="A2" zoomScale="130" zoomScaleNormal="130" workbookViewId="0">
      <pane xSplit="1" ySplit="1" topLeftCell="B21" activePane="bottomRight" state="frozen"/>
      <selection activeCell="A2" sqref="A2"/>
      <selection pane="topRight" activeCell="B2" sqref="B2"/>
      <selection pane="bottomLeft" activeCell="A3" sqref="A3"/>
      <selection pane="bottomRight" activeCell="B23" sqref="A23:XFD26"/>
    </sheetView>
  </sheetViews>
  <sheetFormatPr defaultRowHeight="15" x14ac:dyDescent="0.25"/>
  <cols>
    <col min="1" max="8" width="13.140625" customWidth="1"/>
    <col min="9" max="9" width="13.5703125" customWidth="1"/>
  </cols>
  <sheetData>
    <row r="1" spans="1:10" x14ac:dyDescent="0.25">
      <c r="A1" s="273" t="s">
        <v>241</v>
      </c>
      <c r="B1" s="274"/>
      <c r="C1" s="274"/>
      <c r="D1" s="274"/>
      <c r="E1" s="275"/>
      <c r="F1" s="16" t="s">
        <v>240</v>
      </c>
      <c r="G1" s="276"/>
      <c r="H1" s="277"/>
    </row>
    <row r="2" spans="1:10" ht="60.75" thickBot="1" x14ac:dyDescent="0.3">
      <c r="A2" s="17" t="s">
        <v>239</v>
      </c>
      <c r="B2" s="18" t="s">
        <v>238</v>
      </c>
      <c r="C2" s="18" t="s">
        <v>237</v>
      </c>
      <c r="D2" s="18" t="s">
        <v>236</v>
      </c>
      <c r="E2" s="18" t="s">
        <v>235</v>
      </c>
      <c r="F2" s="18" t="s">
        <v>234</v>
      </c>
      <c r="G2" s="18" t="s">
        <v>233</v>
      </c>
      <c r="H2" s="18" t="s">
        <v>232</v>
      </c>
      <c r="I2" s="19" t="s">
        <v>259</v>
      </c>
      <c r="J2" s="19" t="s">
        <v>260</v>
      </c>
    </row>
    <row r="3" spans="1:10" ht="15.75" thickBot="1" x14ac:dyDescent="0.3">
      <c r="A3" s="270">
        <f ca="1">TODAY()</f>
        <v>44796</v>
      </c>
      <c r="B3" s="30" t="s">
        <v>231</v>
      </c>
      <c r="C3" s="22">
        <v>42</v>
      </c>
      <c r="D3" s="22">
        <v>28</v>
      </c>
      <c r="E3" s="22">
        <f t="shared" ref="E3:E6" si="0">C3-D3</f>
        <v>14</v>
      </c>
      <c r="F3" s="23">
        <f t="shared" ref="F3:F6" si="1">D3/C3</f>
        <v>0.66666666666666663</v>
      </c>
      <c r="G3" s="21">
        <v>11</v>
      </c>
      <c r="H3" s="44">
        <f>G3/C3</f>
        <v>0.26190476190476192</v>
      </c>
      <c r="I3" s="38">
        <v>6</v>
      </c>
      <c r="J3" s="38"/>
    </row>
    <row r="4" spans="1:10" ht="15.75" thickBot="1" x14ac:dyDescent="0.3">
      <c r="A4" s="271"/>
      <c r="B4" s="30" t="s">
        <v>230</v>
      </c>
      <c r="C4" s="22">
        <v>45</v>
      </c>
      <c r="D4" s="22">
        <v>30</v>
      </c>
      <c r="E4" s="22">
        <f t="shared" si="0"/>
        <v>15</v>
      </c>
      <c r="F4" s="23">
        <f t="shared" si="1"/>
        <v>0.66666666666666663</v>
      </c>
      <c r="G4" s="21">
        <v>7</v>
      </c>
      <c r="H4" s="44">
        <f t="shared" ref="H4:H6" si="2">G4/C4</f>
        <v>0.15555555555555556</v>
      </c>
      <c r="I4" s="34">
        <v>4</v>
      </c>
      <c r="J4" s="34"/>
    </row>
    <row r="5" spans="1:10" ht="15.75" thickBot="1" x14ac:dyDescent="0.3">
      <c r="A5" s="271"/>
      <c r="B5" s="30" t="s">
        <v>229</v>
      </c>
      <c r="C5" s="22">
        <v>34</v>
      </c>
      <c r="D5" s="22">
        <v>20</v>
      </c>
      <c r="E5" s="22">
        <f t="shared" si="0"/>
        <v>14</v>
      </c>
      <c r="F5" s="23">
        <f t="shared" si="1"/>
        <v>0.58823529411764708</v>
      </c>
      <c r="G5" s="21">
        <v>5</v>
      </c>
      <c r="H5" s="44">
        <f t="shared" si="2"/>
        <v>0.14705882352941177</v>
      </c>
      <c r="I5" s="34">
        <v>2</v>
      </c>
      <c r="J5" s="34"/>
    </row>
    <row r="6" spans="1:10" ht="15.75" thickBot="1" x14ac:dyDescent="0.3">
      <c r="A6" s="272"/>
      <c r="B6" s="30" t="s">
        <v>228</v>
      </c>
      <c r="C6" s="22">
        <v>126</v>
      </c>
      <c r="D6" s="22">
        <v>76</v>
      </c>
      <c r="E6" s="22">
        <f t="shared" si="0"/>
        <v>50</v>
      </c>
      <c r="F6" s="23">
        <f t="shared" si="1"/>
        <v>0.60317460317460314</v>
      </c>
      <c r="G6" s="21">
        <v>33</v>
      </c>
      <c r="H6" s="44">
        <f t="shared" si="2"/>
        <v>0.26190476190476192</v>
      </c>
      <c r="I6" s="36">
        <v>6</v>
      </c>
      <c r="J6" s="36"/>
    </row>
    <row r="7" spans="1:10" ht="15.75" thickBot="1" x14ac:dyDescent="0.3">
      <c r="A7" s="270">
        <v>44760</v>
      </c>
      <c r="B7" s="30" t="s">
        <v>231</v>
      </c>
      <c r="C7" s="22">
        <v>35</v>
      </c>
      <c r="D7" s="22">
        <v>22</v>
      </c>
      <c r="E7" s="22">
        <f t="shared" ref="E7:E18" si="3">C7-D7</f>
        <v>13</v>
      </c>
      <c r="F7" s="23">
        <f t="shared" ref="F7:F18" si="4">D7/C7</f>
        <v>0.62857142857142856</v>
      </c>
      <c r="G7" s="21"/>
      <c r="H7" s="37"/>
      <c r="I7" s="38">
        <v>6</v>
      </c>
      <c r="J7" s="38"/>
    </row>
    <row r="8" spans="1:10" ht="15.75" thickBot="1" x14ac:dyDescent="0.3">
      <c r="A8" s="271"/>
      <c r="B8" s="30" t="s">
        <v>230</v>
      </c>
      <c r="C8" s="22">
        <v>44</v>
      </c>
      <c r="D8" s="22">
        <v>31</v>
      </c>
      <c r="E8" s="22">
        <f t="shared" si="3"/>
        <v>13</v>
      </c>
      <c r="F8" s="23">
        <f t="shared" si="4"/>
        <v>0.70454545454545459</v>
      </c>
      <c r="G8" s="21"/>
      <c r="H8" s="39"/>
      <c r="I8" s="34">
        <v>4</v>
      </c>
      <c r="J8" s="34"/>
    </row>
    <row r="9" spans="1:10" ht="15.75" thickBot="1" x14ac:dyDescent="0.3">
      <c r="A9" s="271"/>
      <c r="B9" s="30" t="s">
        <v>229</v>
      </c>
      <c r="C9" s="22">
        <v>34</v>
      </c>
      <c r="D9" s="22">
        <v>23</v>
      </c>
      <c r="E9" s="22">
        <f t="shared" si="3"/>
        <v>11</v>
      </c>
      <c r="F9" s="23">
        <f t="shared" si="4"/>
        <v>0.67647058823529416</v>
      </c>
      <c r="G9" s="21"/>
      <c r="H9" s="39"/>
      <c r="I9" s="34">
        <v>2</v>
      </c>
      <c r="J9" s="34"/>
    </row>
    <row r="10" spans="1:10" ht="15.75" thickBot="1" x14ac:dyDescent="0.3">
      <c r="A10" s="272"/>
      <c r="B10" s="30" t="s">
        <v>228</v>
      </c>
      <c r="C10" s="22">
        <v>126</v>
      </c>
      <c r="D10" s="22">
        <v>81</v>
      </c>
      <c r="E10" s="22">
        <f t="shared" si="3"/>
        <v>45</v>
      </c>
      <c r="F10" s="23">
        <f t="shared" si="4"/>
        <v>0.6428571428571429</v>
      </c>
      <c r="G10" s="21"/>
      <c r="H10" s="39"/>
      <c r="I10" s="36"/>
      <c r="J10" s="36"/>
    </row>
    <row r="11" spans="1:10" ht="15.75" thickBot="1" x14ac:dyDescent="0.3">
      <c r="A11" s="270">
        <v>44761</v>
      </c>
      <c r="B11" s="20" t="s">
        <v>231</v>
      </c>
      <c r="C11" s="21">
        <v>35</v>
      </c>
      <c r="D11" s="21">
        <v>20</v>
      </c>
      <c r="E11" s="22">
        <f t="shared" si="3"/>
        <v>15</v>
      </c>
      <c r="F11" s="23">
        <f t="shared" si="4"/>
        <v>0.5714285714285714</v>
      </c>
      <c r="G11" s="21"/>
      <c r="H11" s="37"/>
      <c r="I11" s="38">
        <v>6</v>
      </c>
      <c r="J11" s="38"/>
    </row>
    <row r="12" spans="1:10" ht="15.75" thickBot="1" x14ac:dyDescent="0.3">
      <c r="A12" s="271"/>
      <c r="B12" s="20" t="s">
        <v>230</v>
      </c>
      <c r="C12" s="21">
        <v>44</v>
      </c>
      <c r="D12" s="21">
        <v>26</v>
      </c>
      <c r="E12" s="22">
        <f t="shared" si="3"/>
        <v>18</v>
      </c>
      <c r="F12" s="23">
        <f t="shared" si="4"/>
        <v>0.59090909090909094</v>
      </c>
      <c r="G12" s="21"/>
      <c r="H12" s="39"/>
      <c r="I12" s="34">
        <v>4</v>
      </c>
      <c r="J12" s="32"/>
    </row>
    <row r="13" spans="1:10" ht="15.75" thickBot="1" x14ac:dyDescent="0.3">
      <c r="A13" s="271"/>
      <c r="B13" s="20" t="s">
        <v>229</v>
      </c>
      <c r="C13" s="21">
        <v>34</v>
      </c>
      <c r="D13" s="21">
        <v>21</v>
      </c>
      <c r="E13" s="22">
        <f t="shared" si="3"/>
        <v>13</v>
      </c>
      <c r="F13" s="23">
        <f t="shared" si="4"/>
        <v>0.61764705882352944</v>
      </c>
      <c r="G13" s="21"/>
      <c r="H13" s="39"/>
      <c r="I13" s="34">
        <v>2</v>
      </c>
      <c r="J13" s="32"/>
    </row>
    <row r="14" spans="1:10" ht="15.75" thickBot="1" x14ac:dyDescent="0.3">
      <c r="A14" s="272"/>
      <c r="B14" s="20" t="s">
        <v>228</v>
      </c>
      <c r="C14" s="21">
        <v>126</v>
      </c>
      <c r="D14" s="21">
        <v>81</v>
      </c>
      <c r="E14" s="22">
        <f t="shared" si="3"/>
        <v>45</v>
      </c>
      <c r="F14" s="23">
        <f t="shared" si="4"/>
        <v>0.6428571428571429</v>
      </c>
      <c r="G14" s="21"/>
      <c r="H14" s="39"/>
      <c r="I14" s="36"/>
      <c r="J14" s="33"/>
    </row>
    <row r="15" spans="1:10" ht="15.75" thickBot="1" x14ac:dyDescent="0.3">
      <c r="A15" s="270">
        <v>44762</v>
      </c>
      <c r="B15" s="25" t="s">
        <v>231</v>
      </c>
      <c r="C15" s="26">
        <v>38</v>
      </c>
      <c r="D15" s="27">
        <v>23</v>
      </c>
      <c r="E15" s="26">
        <f t="shared" si="3"/>
        <v>15</v>
      </c>
      <c r="F15" s="28">
        <f t="shared" si="4"/>
        <v>0.60526315789473684</v>
      </c>
      <c r="G15" s="27"/>
      <c r="H15" s="40"/>
      <c r="I15" s="41">
        <v>6</v>
      </c>
      <c r="J15" s="31"/>
    </row>
    <row r="16" spans="1:10" ht="15.75" thickBot="1" x14ac:dyDescent="0.3">
      <c r="A16" s="271"/>
      <c r="B16" s="25" t="s">
        <v>230</v>
      </c>
      <c r="C16" s="26">
        <v>45</v>
      </c>
      <c r="D16" s="27">
        <v>29</v>
      </c>
      <c r="E16" s="26">
        <f t="shared" si="3"/>
        <v>16</v>
      </c>
      <c r="F16" s="28">
        <f t="shared" si="4"/>
        <v>0.64444444444444449</v>
      </c>
      <c r="G16" s="27"/>
      <c r="H16" s="42"/>
      <c r="I16" s="35">
        <v>4</v>
      </c>
      <c r="J16" s="32"/>
    </row>
    <row r="17" spans="1:10" ht="15.75" thickBot="1" x14ac:dyDescent="0.3">
      <c r="A17" s="271"/>
      <c r="B17" s="25" t="s">
        <v>229</v>
      </c>
      <c r="C17" s="26">
        <v>34</v>
      </c>
      <c r="D17" s="27">
        <v>20</v>
      </c>
      <c r="E17" s="26">
        <f t="shared" si="3"/>
        <v>14</v>
      </c>
      <c r="F17" s="28">
        <f t="shared" si="4"/>
        <v>0.58823529411764708</v>
      </c>
      <c r="G17" s="27"/>
      <c r="H17" s="42"/>
      <c r="I17" s="35">
        <v>2</v>
      </c>
      <c r="J17" s="32"/>
    </row>
    <row r="18" spans="1:10" ht="15.75" thickBot="1" x14ac:dyDescent="0.3">
      <c r="A18" s="272"/>
      <c r="B18" s="25" t="s">
        <v>228</v>
      </c>
      <c r="C18" s="26">
        <v>125</v>
      </c>
      <c r="D18" s="27">
        <v>86</v>
      </c>
      <c r="E18" s="26">
        <f t="shared" si="3"/>
        <v>39</v>
      </c>
      <c r="F18" s="28">
        <f t="shared" si="4"/>
        <v>0.68799999999999994</v>
      </c>
      <c r="G18" s="27"/>
      <c r="H18" s="42"/>
      <c r="I18" s="43"/>
      <c r="J18" s="33"/>
    </row>
    <row r="19" spans="1:10" ht="15.75" thickBot="1" x14ac:dyDescent="0.3">
      <c r="A19" s="270">
        <v>44763</v>
      </c>
      <c r="B19" s="30" t="s">
        <v>231</v>
      </c>
      <c r="C19" s="22">
        <v>42</v>
      </c>
      <c r="D19" s="21">
        <v>24</v>
      </c>
      <c r="E19" s="22">
        <f t="shared" ref="E19:E38" si="5">C19-D19</f>
        <v>18</v>
      </c>
      <c r="F19" s="23">
        <f t="shared" ref="F19:F38" si="6">D19/C19</f>
        <v>0.5714285714285714</v>
      </c>
      <c r="G19" s="21">
        <v>11</v>
      </c>
      <c r="H19" s="44">
        <f>G19/C19</f>
        <v>0.26190476190476192</v>
      </c>
      <c r="I19" s="38">
        <v>6</v>
      </c>
      <c r="J19" s="31">
        <v>3</v>
      </c>
    </row>
    <row r="20" spans="1:10" ht="15.75" thickBot="1" x14ac:dyDescent="0.3">
      <c r="A20" s="271"/>
      <c r="B20" s="30" t="s">
        <v>230</v>
      </c>
      <c r="C20" s="22">
        <v>45</v>
      </c>
      <c r="D20" s="21">
        <v>31</v>
      </c>
      <c r="E20" s="22">
        <f t="shared" si="5"/>
        <v>14</v>
      </c>
      <c r="F20" s="23">
        <f t="shared" si="6"/>
        <v>0.68888888888888888</v>
      </c>
      <c r="G20" s="21">
        <v>7</v>
      </c>
      <c r="H20" s="45">
        <f t="shared" ref="H20:H22" si="7">G20/C20</f>
        <v>0.15555555555555556</v>
      </c>
      <c r="I20" s="34">
        <v>4</v>
      </c>
      <c r="J20" s="32">
        <v>4</v>
      </c>
    </row>
    <row r="21" spans="1:10" ht="15.75" thickBot="1" x14ac:dyDescent="0.3">
      <c r="A21" s="271"/>
      <c r="B21" s="30" t="s">
        <v>229</v>
      </c>
      <c r="C21" s="22">
        <v>34</v>
      </c>
      <c r="D21" s="21">
        <v>25</v>
      </c>
      <c r="E21" s="22">
        <f t="shared" si="5"/>
        <v>9</v>
      </c>
      <c r="F21" s="23">
        <f t="shared" si="6"/>
        <v>0.73529411764705888</v>
      </c>
      <c r="G21" s="21">
        <v>5</v>
      </c>
      <c r="H21" s="45">
        <f t="shared" si="7"/>
        <v>0.14705882352941177</v>
      </c>
      <c r="I21" s="34">
        <v>2</v>
      </c>
      <c r="J21" s="32">
        <v>3</v>
      </c>
    </row>
    <row r="22" spans="1:10" ht="15.75" thickBot="1" x14ac:dyDescent="0.3">
      <c r="A22" s="272"/>
      <c r="B22" s="30" t="s">
        <v>228</v>
      </c>
      <c r="C22" s="22">
        <v>125</v>
      </c>
      <c r="D22" s="21">
        <v>87</v>
      </c>
      <c r="E22" s="22">
        <f t="shared" si="5"/>
        <v>38</v>
      </c>
      <c r="F22" s="23">
        <f t="shared" si="6"/>
        <v>0.69599999999999995</v>
      </c>
      <c r="G22" s="21">
        <v>32</v>
      </c>
      <c r="H22" s="45">
        <f t="shared" si="7"/>
        <v>0.25600000000000001</v>
      </c>
      <c r="I22" s="36">
        <v>6</v>
      </c>
      <c r="J22" s="33">
        <v>9</v>
      </c>
    </row>
    <row r="23" spans="1:10" ht="15.75" thickBot="1" x14ac:dyDescent="0.3">
      <c r="A23" s="270">
        <v>44764</v>
      </c>
      <c r="B23" s="25" t="s">
        <v>231</v>
      </c>
      <c r="C23" s="26">
        <v>38</v>
      </c>
      <c r="D23" s="27"/>
      <c r="E23" s="26">
        <f t="shared" si="5"/>
        <v>38</v>
      </c>
      <c r="F23" s="28">
        <f t="shared" si="6"/>
        <v>0</v>
      </c>
      <c r="G23" s="27"/>
      <c r="H23" s="29"/>
      <c r="I23" s="41"/>
      <c r="J23" s="31"/>
    </row>
    <row r="24" spans="1:10" ht="15.75" thickBot="1" x14ac:dyDescent="0.3">
      <c r="A24" s="271"/>
      <c r="B24" s="25" t="s">
        <v>230</v>
      </c>
      <c r="C24" s="26">
        <v>45</v>
      </c>
      <c r="D24" s="27"/>
      <c r="E24" s="26">
        <f t="shared" si="5"/>
        <v>45</v>
      </c>
      <c r="F24" s="28">
        <f t="shared" si="6"/>
        <v>0</v>
      </c>
      <c r="G24" s="27"/>
      <c r="H24" s="29"/>
      <c r="I24" s="35"/>
      <c r="J24" s="32"/>
    </row>
    <row r="25" spans="1:10" ht="15.75" thickBot="1" x14ac:dyDescent="0.3">
      <c r="A25" s="271"/>
      <c r="B25" s="25" t="s">
        <v>229</v>
      </c>
      <c r="C25" s="26">
        <v>34</v>
      </c>
      <c r="D25" s="27"/>
      <c r="E25" s="26">
        <f t="shared" si="5"/>
        <v>34</v>
      </c>
      <c r="F25" s="28">
        <f t="shared" si="6"/>
        <v>0</v>
      </c>
      <c r="G25" s="27"/>
      <c r="H25" s="29"/>
      <c r="I25" s="35"/>
      <c r="J25" s="32"/>
    </row>
    <row r="26" spans="1:10" ht="15.75" thickBot="1" x14ac:dyDescent="0.3">
      <c r="A26" s="272"/>
      <c r="B26" s="25" t="s">
        <v>228</v>
      </c>
      <c r="C26" s="26">
        <v>125</v>
      </c>
      <c r="D26" s="27"/>
      <c r="E26" s="26">
        <f t="shared" si="5"/>
        <v>125</v>
      </c>
      <c r="F26" s="28">
        <f t="shared" si="6"/>
        <v>0</v>
      </c>
      <c r="G26" s="27"/>
      <c r="H26" s="29"/>
      <c r="I26" s="43"/>
      <c r="J26" s="33"/>
    </row>
    <row r="27" spans="1:10" ht="15.75" thickBot="1" x14ac:dyDescent="0.3">
      <c r="A27" s="270">
        <v>44765</v>
      </c>
      <c r="B27" s="30" t="s">
        <v>231</v>
      </c>
      <c r="C27" s="22">
        <v>42</v>
      </c>
      <c r="D27" s="22">
        <v>28</v>
      </c>
      <c r="E27" s="22">
        <f t="shared" si="5"/>
        <v>14</v>
      </c>
      <c r="F27" s="23">
        <f t="shared" si="6"/>
        <v>0.66666666666666663</v>
      </c>
      <c r="G27" s="21"/>
      <c r="H27" s="24"/>
      <c r="I27" s="38"/>
      <c r="J27" s="31"/>
    </row>
    <row r="28" spans="1:10" ht="15.75" thickBot="1" x14ac:dyDescent="0.3">
      <c r="A28" s="271"/>
      <c r="B28" s="30" t="s">
        <v>230</v>
      </c>
      <c r="C28" s="22">
        <v>45</v>
      </c>
      <c r="D28" s="22">
        <v>30</v>
      </c>
      <c r="E28" s="22">
        <f t="shared" si="5"/>
        <v>15</v>
      </c>
      <c r="F28" s="23">
        <f t="shared" si="6"/>
        <v>0.66666666666666663</v>
      </c>
      <c r="G28" s="21"/>
      <c r="H28" s="24"/>
      <c r="I28" s="34"/>
      <c r="J28" s="32"/>
    </row>
    <row r="29" spans="1:10" ht="15.75" thickBot="1" x14ac:dyDescent="0.3">
      <c r="A29" s="271"/>
      <c r="B29" s="30" t="s">
        <v>229</v>
      </c>
      <c r="C29" s="22">
        <v>34</v>
      </c>
      <c r="D29" s="22">
        <v>20</v>
      </c>
      <c r="E29" s="22">
        <f t="shared" si="5"/>
        <v>14</v>
      </c>
      <c r="F29" s="23">
        <f t="shared" si="6"/>
        <v>0.58823529411764708</v>
      </c>
      <c r="G29" s="21"/>
      <c r="H29" s="24"/>
      <c r="I29" s="34"/>
      <c r="J29" s="32"/>
    </row>
    <row r="30" spans="1:10" ht="15.75" thickBot="1" x14ac:dyDescent="0.3">
      <c r="A30" s="272"/>
      <c r="B30" s="30" t="s">
        <v>228</v>
      </c>
      <c r="C30" s="22">
        <v>125</v>
      </c>
      <c r="D30" s="22">
        <v>76</v>
      </c>
      <c r="E30" s="22">
        <f t="shared" si="5"/>
        <v>49</v>
      </c>
      <c r="F30" s="23">
        <f t="shared" si="6"/>
        <v>0.60799999999999998</v>
      </c>
      <c r="G30" s="21"/>
      <c r="H30" s="24"/>
      <c r="I30" s="36"/>
      <c r="J30" s="33"/>
    </row>
    <row r="31" spans="1:10" ht="15.75" thickBot="1" x14ac:dyDescent="0.3">
      <c r="A31" s="270">
        <v>44766</v>
      </c>
      <c r="B31" s="25" t="s">
        <v>231</v>
      </c>
      <c r="C31" s="26">
        <v>38</v>
      </c>
      <c r="D31" s="27"/>
      <c r="E31" s="26">
        <f t="shared" si="5"/>
        <v>38</v>
      </c>
      <c r="F31" s="28">
        <f t="shared" si="6"/>
        <v>0</v>
      </c>
      <c r="G31" s="27"/>
      <c r="H31" s="29"/>
      <c r="I31" s="41"/>
      <c r="J31" s="31"/>
    </row>
    <row r="32" spans="1:10" ht="15.75" thickBot="1" x14ac:dyDescent="0.3">
      <c r="A32" s="271"/>
      <c r="B32" s="25" t="s">
        <v>230</v>
      </c>
      <c r="C32" s="26">
        <v>45</v>
      </c>
      <c r="D32" s="27"/>
      <c r="E32" s="26">
        <f t="shared" si="5"/>
        <v>45</v>
      </c>
      <c r="F32" s="28">
        <f t="shared" si="6"/>
        <v>0</v>
      </c>
      <c r="G32" s="27"/>
      <c r="H32" s="29"/>
      <c r="I32" s="35"/>
      <c r="J32" s="32"/>
    </row>
    <row r="33" spans="1:10" ht="15.75" thickBot="1" x14ac:dyDescent="0.3">
      <c r="A33" s="271"/>
      <c r="B33" s="25" t="s">
        <v>229</v>
      </c>
      <c r="C33" s="26">
        <v>34</v>
      </c>
      <c r="D33" s="27"/>
      <c r="E33" s="26">
        <f t="shared" si="5"/>
        <v>34</v>
      </c>
      <c r="F33" s="28">
        <f t="shared" si="6"/>
        <v>0</v>
      </c>
      <c r="G33" s="27"/>
      <c r="H33" s="29"/>
      <c r="I33" s="35"/>
      <c r="J33" s="32"/>
    </row>
    <row r="34" spans="1:10" ht="15.75" thickBot="1" x14ac:dyDescent="0.3">
      <c r="A34" s="272"/>
      <c r="B34" s="25" t="s">
        <v>228</v>
      </c>
      <c r="C34" s="26">
        <v>125</v>
      </c>
      <c r="D34" s="27"/>
      <c r="E34" s="26">
        <f t="shared" si="5"/>
        <v>125</v>
      </c>
      <c r="F34" s="28">
        <f t="shared" si="6"/>
        <v>0</v>
      </c>
      <c r="G34" s="27"/>
      <c r="H34" s="29"/>
      <c r="I34" s="43"/>
      <c r="J34" s="33"/>
    </row>
    <row r="35" spans="1:10" ht="15.75" thickBot="1" x14ac:dyDescent="0.3">
      <c r="A35" s="270">
        <v>44767</v>
      </c>
      <c r="B35" s="30" t="s">
        <v>231</v>
      </c>
      <c r="C35" s="22">
        <v>38</v>
      </c>
      <c r="D35" s="21"/>
      <c r="E35" s="22">
        <f t="shared" si="5"/>
        <v>38</v>
      </c>
      <c r="F35" s="23">
        <f t="shared" si="6"/>
        <v>0</v>
      </c>
      <c r="G35" s="21"/>
      <c r="H35" s="24"/>
      <c r="I35" s="38"/>
      <c r="J35" s="31"/>
    </row>
    <row r="36" spans="1:10" ht="15.75" thickBot="1" x14ac:dyDescent="0.3">
      <c r="A36" s="271"/>
      <c r="B36" s="30" t="s">
        <v>230</v>
      </c>
      <c r="C36" s="22">
        <v>45</v>
      </c>
      <c r="D36" s="21"/>
      <c r="E36" s="22">
        <f t="shared" si="5"/>
        <v>45</v>
      </c>
      <c r="F36" s="23">
        <f t="shared" si="6"/>
        <v>0</v>
      </c>
      <c r="G36" s="21"/>
      <c r="H36" s="24"/>
      <c r="I36" s="34"/>
      <c r="J36" s="32"/>
    </row>
    <row r="37" spans="1:10" ht="15.75" thickBot="1" x14ac:dyDescent="0.3">
      <c r="A37" s="271"/>
      <c r="B37" s="30" t="s">
        <v>229</v>
      </c>
      <c r="C37" s="22">
        <v>34</v>
      </c>
      <c r="D37" s="21"/>
      <c r="E37" s="22">
        <f t="shared" si="5"/>
        <v>34</v>
      </c>
      <c r="F37" s="23">
        <f t="shared" si="6"/>
        <v>0</v>
      </c>
      <c r="G37" s="21"/>
      <c r="H37" s="24"/>
      <c r="I37" s="34"/>
      <c r="J37" s="32"/>
    </row>
    <row r="38" spans="1:10" ht="15.75" thickBot="1" x14ac:dyDescent="0.3">
      <c r="A38" s="272"/>
      <c r="B38" s="30" t="s">
        <v>228</v>
      </c>
      <c r="C38" s="22">
        <v>125</v>
      </c>
      <c r="D38" s="21"/>
      <c r="E38" s="22">
        <f t="shared" si="5"/>
        <v>125</v>
      </c>
      <c r="F38" s="23">
        <f t="shared" si="6"/>
        <v>0</v>
      </c>
      <c r="G38" s="21"/>
      <c r="H38" s="24"/>
      <c r="I38" s="36"/>
      <c r="J38" s="33"/>
    </row>
  </sheetData>
  <mergeCells count="11">
    <mergeCell ref="A1:E1"/>
    <mergeCell ref="G1:H1"/>
    <mergeCell ref="A7:A10"/>
    <mergeCell ref="A11:A14"/>
    <mergeCell ref="A15:A18"/>
    <mergeCell ref="A3:A6"/>
    <mergeCell ref="A19:A22"/>
    <mergeCell ref="A23:A26"/>
    <mergeCell ref="A27:A30"/>
    <mergeCell ref="A31:A34"/>
    <mergeCell ref="A35:A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N3"/>
    </sheetView>
  </sheetViews>
  <sheetFormatPr defaultRowHeight="15" x14ac:dyDescent="0.25"/>
  <cols>
    <col min="1" max="1" width="12" bestFit="1" customWidth="1"/>
    <col min="2" max="2" width="10" bestFit="1" customWidth="1"/>
    <col min="3" max="3" width="23.140625" bestFit="1" customWidth="1"/>
    <col min="4" max="4" width="13.5703125" bestFit="1" customWidth="1"/>
    <col min="5" max="5" width="19.7109375" customWidth="1"/>
    <col min="6" max="6" width="13.5703125" bestFit="1" customWidth="1"/>
    <col min="7" max="7" width="19" customWidth="1"/>
    <col min="8" max="8" width="13.5703125" bestFit="1" customWidth="1"/>
    <col min="9" max="9" width="19" customWidth="1"/>
    <col min="10" max="10" width="35" bestFit="1" customWidth="1"/>
    <col min="11" max="11" width="18.85546875" bestFit="1" customWidth="1"/>
    <col min="12" max="12" width="26.7109375" bestFit="1" customWidth="1"/>
    <col min="13" max="13" width="20.140625" bestFit="1" customWidth="1"/>
    <col min="14" max="14" width="22.7109375" bestFit="1" customWidth="1"/>
  </cols>
  <sheetData>
    <row r="1" spans="1:14" ht="37.5" customHeight="1" x14ac:dyDescent="0.25">
      <c r="A1" s="285" t="s">
        <v>261</v>
      </c>
      <c r="B1" s="285" t="s">
        <v>262</v>
      </c>
      <c r="C1" s="286" t="s">
        <v>960</v>
      </c>
      <c r="D1" s="284" t="s">
        <v>263</v>
      </c>
      <c r="E1" s="284"/>
      <c r="F1" s="284" t="s">
        <v>264</v>
      </c>
      <c r="G1" s="284"/>
      <c r="H1" s="284" t="s">
        <v>962</v>
      </c>
      <c r="I1" s="284"/>
      <c r="J1" s="287" t="s">
        <v>963</v>
      </c>
      <c r="K1" s="280" t="s">
        <v>265</v>
      </c>
      <c r="L1" s="278" t="s">
        <v>964</v>
      </c>
      <c r="M1" s="279" t="s">
        <v>965</v>
      </c>
      <c r="N1" s="280" t="s">
        <v>966</v>
      </c>
    </row>
    <row r="2" spans="1:14" ht="37.5" x14ac:dyDescent="0.25">
      <c r="A2" s="285"/>
      <c r="B2" s="285"/>
      <c r="C2" s="286"/>
      <c r="D2" s="210" t="s">
        <v>267</v>
      </c>
      <c r="E2" s="211" t="s">
        <v>961</v>
      </c>
      <c r="F2" s="210" t="s">
        <v>267</v>
      </c>
      <c r="G2" s="211" t="s">
        <v>961</v>
      </c>
      <c r="H2" s="210" t="s">
        <v>267</v>
      </c>
      <c r="I2" s="211" t="s">
        <v>961</v>
      </c>
      <c r="J2" s="287"/>
      <c r="K2" s="280"/>
      <c r="L2" s="278"/>
      <c r="M2" s="279"/>
      <c r="N2" s="280"/>
    </row>
    <row r="3" spans="1:14" s="169" customFormat="1" ht="75" x14ac:dyDescent="0.25">
      <c r="A3" s="202">
        <v>9</v>
      </c>
      <c r="B3" s="202" t="s">
        <v>266</v>
      </c>
      <c r="C3" s="202">
        <v>310</v>
      </c>
      <c r="D3" s="202">
        <v>225</v>
      </c>
      <c r="E3" s="202">
        <v>139</v>
      </c>
      <c r="F3" s="202">
        <v>82</v>
      </c>
      <c r="G3" s="202">
        <v>82</v>
      </c>
      <c r="H3" s="202">
        <f>SUM(H4:H9)</f>
        <v>0</v>
      </c>
      <c r="I3" s="202">
        <f>SUM(I4:I9)</f>
        <v>0</v>
      </c>
      <c r="J3" s="202">
        <f>E3+G3+I3</f>
        <v>221</v>
      </c>
      <c r="K3" s="202">
        <f>C3-J3</f>
        <v>89</v>
      </c>
      <c r="L3" s="215" t="s">
        <v>970</v>
      </c>
      <c r="M3" s="202">
        <f>K3-N3</f>
        <v>80</v>
      </c>
      <c r="N3" s="46">
        <v>9</v>
      </c>
    </row>
    <row r="4" spans="1:14" s="169" customFormat="1" ht="45" x14ac:dyDescent="0.35">
      <c r="A4" s="202" t="s">
        <v>967</v>
      </c>
      <c r="B4" s="202" t="s">
        <v>266</v>
      </c>
      <c r="C4" s="202">
        <v>307</v>
      </c>
      <c r="D4" s="202">
        <v>225</v>
      </c>
      <c r="E4" s="202">
        <v>139</v>
      </c>
      <c r="F4" s="202">
        <v>82</v>
      </c>
      <c r="G4" s="202">
        <v>82</v>
      </c>
      <c r="H4" s="202">
        <f>SUM(H7:H10)</f>
        <v>0</v>
      </c>
      <c r="I4" s="202">
        <f>SUM(I7:I10)</f>
        <v>0</v>
      </c>
      <c r="J4" s="202">
        <f>E4+G4+I4</f>
        <v>221</v>
      </c>
      <c r="K4" s="202">
        <f>C4-J4</f>
        <v>86</v>
      </c>
      <c r="L4" s="215" t="s">
        <v>968</v>
      </c>
      <c r="M4" s="213"/>
      <c r="N4" s="214"/>
    </row>
    <row r="5" spans="1:14" ht="4.5" customHeight="1" x14ac:dyDescent="0.25">
      <c r="A5" s="281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3"/>
    </row>
    <row r="6" spans="1:14" ht="32.2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 t="s">
        <v>969</v>
      </c>
      <c r="K6" s="212"/>
      <c r="L6" s="202" t="s">
        <v>846</v>
      </c>
      <c r="M6" s="199"/>
      <c r="N6" s="199"/>
    </row>
    <row r="7" spans="1:14" ht="32.25" customHeight="1" x14ac:dyDescent="0.25">
      <c r="A7" s="46"/>
      <c r="B7" s="46" t="s">
        <v>231</v>
      </c>
      <c r="C7" s="46">
        <v>70</v>
      </c>
      <c r="D7" s="46"/>
      <c r="E7" s="46"/>
      <c r="F7" s="46"/>
      <c r="G7" s="46"/>
      <c r="H7" s="46"/>
      <c r="I7" s="46"/>
      <c r="J7" s="46">
        <v>84</v>
      </c>
      <c r="K7" s="212"/>
      <c r="L7" s="46">
        <v>12</v>
      </c>
      <c r="M7" s="199"/>
      <c r="N7" s="199">
        <v>9</v>
      </c>
    </row>
    <row r="8" spans="1:14" ht="32.25" customHeight="1" x14ac:dyDescent="0.25">
      <c r="A8" s="46"/>
      <c r="B8" s="46" t="s">
        <v>230</v>
      </c>
      <c r="C8" s="46">
        <v>60</v>
      </c>
      <c r="D8" s="46"/>
      <c r="E8" s="46"/>
      <c r="F8" s="46"/>
      <c r="G8" s="46"/>
      <c r="H8" s="46"/>
      <c r="I8" s="46"/>
      <c r="J8" s="46">
        <v>49</v>
      </c>
      <c r="K8" s="212"/>
      <c r="L8" s="46">
        <v>8</v>
      </c>
      <c r="M8" s="199"/>
      <c r="N8" s="199"/>
    </row>
    <row r="9" spans="1:14" ht="32.25" customHeight="1" x14ac:dyDescent="0.25">
      <c r="A9" s="46"/>
      <c r="B9" s="46" t="s">
        <v>229</v>
      </c>
      <c r="C9" s="46">
        <v>43</v>
      </c>
      <c r="D9" s="46"/>
      <c r="E9" s="46"/>
      <c r="F9" s="46"/>
      <c r="G9" s="46"/>
      <c r="H9" s="46"/>
      <c r="I9" s="46"/>
      <c r="J9" s="46">
        <v>35</v>
      </c>
      <c r="K9" s="212"/>
      <c r="L9" s="46">
        <v>8</v>
      </c>
      <c r="M9" s="199"/>
      <c r="N9" s="199"/>
    </row>
    <row r="10" spans="1:14" ht="32.25" customHeight="1" x14ac:dyDescent="0.25">
      <c r="A10" s="46"/>
      <c r="B10" s="46" t="s">
        <v>228</v>
      </c>
      <c r="C10" s="46">
        <v>128</v>
      </c>
      <c r="D10" s="46"/>
      <c r="E10" s="46"/>
      <c r="F10" s="46"/>
      <c r="G10" s="46"/>
      <c r="H10" s="46"/>
      <c r="I10" s="46"/>
      <c r="J10" s="46">
        <v>53</v>
      </c>
      <c r="K10" s="212"/>
      <c r="L10" s="46">
        <v>24</v>
      </c>
      <c r="M10" s="199"/>
      <c r="N10" s="199"/>
    </row>
    <row r="11" spans="1:14" ht="21" x14ac:dyDescent="0.25">
      <c r="J11" s="216">
        <f>SUM(J7:J10)</f>
        <v>221</v>
      </c>
      <c r="L11" s="217">
        <f>SUM(L7:L10)</f>
        <v>52</v>
      </c>
    </row>
  </sheetData>
  <mergeCells count="12">
    <mergeCell ref="L1:L2"/>
    <mergeCell ref="M1:M2"/>
    <mergeCell ref="N1:N2"/>
    <mergeCell ref="A5:N5"/>
    <mergeCell ref="K1:K2"/>
    <mergeCell ref="D1:E1"/>
    <mergeCell ref="F1:G1"/>
    <mergeCell ref="A1:A2"/>
    <mergeCell ref="B1:B2"/>
    <mergeCell ref="C1:C2"/>
    <mergeCell ref="J1:J2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130" zoomScaleNormal="13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A15" sqref="A15:L18"/>
    </sheetView>
  </sheetViews>
  <sheetFormatPr defaultRowHeight="15" x14ac:dyDescent="0.25"/>
  <cols>
    <col min="3" max="3" width="11.28515625" customWidth="1"/>
    <col min="5" max="5" width="10.85546875" customWidth="1"/>
    <col min="7" max="7" width="11" customWidth="1"/>
    <col min="12" max="12" width="13.140625" bestFit="1" customWidth="1"/>
    <col min="13" max="13" width="12.28515625" bestFit="1" customWidth="1"/>
  </cols>
  <sheetData>
    <row r="1" spans="1:13" ht="15.75" thickBot="1" x14ac:dyDescent="0.3">
      <c r="A1" s="294" t="s">
        <v>241</v>
      </c>
      <c r="B1" s="295"/>
      <c r="C1" s="295"/>
      <c r="D1" s="295"/>
      <c r="E1" s="295"/>
      <c r="F1" s="295"/>
      <c r="G1" s="295"/>
      <c r="H1" s="295"/>
      <c r="I1" s="296"/>
      <c r="J1" s="88" t="s">
        <v>240</v>
      </c>
      <c r="K1" s="297" t="s">
        <v>266</v>
      </c>
      <c r="L1" s="298"/>
    </row>
    <row r="2" spans="1:13" ht="75.75" thickBot="1" x14ac:dyDescent="0.3">
      <c r="A2" s="89" t="s">
        <v>239</v>
      </c>
      <c r="B2" s="90" t="s">
        <v>238</v>
      </c>
      <c r="C2" s="91" t="s">
        <v>803</v>
      </c>
      <c r="D2" s="91" t="s">
        <v>804</v>
      </c>
      <c r="E2" s="92" t="s">
        <v>805</v>
      </c>
      <c r="F2" s="92" t="s">
        <v>806</v>
      </c>
      <c r="G2" s="93" t="s">
        <v>807</v>
      </c>
      <c r="H2" s="93" t="s">
        <v>808</v>
      </c>
      <c r="I2" s="94" t="s">
        <v>809</v>
      </c>
      <c r="J2" s="94" t="s">
        <v>234</v>
      </c>
      <c r="K2" s="90" t="s">
        <v>233</v>
      </c>
      <c r="L2" s="90" t="s">
        <v>232</v>
      </c>
      <c r="M2" t="s">
        <v>908</v>
      </c>
    </row>
    <row r="3" spans="1:13" ht="16.5" thickBot="1" x14ac:dyDescent="0.3">
      <c r="A3" s="288">
        <v>44767</v>
      </c>
      <c r="B3" s="95" t="s">
        <v>231</v>
      </c>
      <c r="C3" s="96">
        <v>37</v>
      </c>
      <c r="D3" s="97">
        <v>17</v>
      </c>
      <c r="E3" s="97">
        <v>9</v>
      </c>
      <c r="F3" s="97">
        <v>9</v>
      </c>
      <c r="G3" s="98">
        <f t="shared" ref="G3:H26" si="0">SUM(C3,E3)</f>
        <v>46</v>
      </c>
      <c r="H3" s="99">
        <f t="shared" si="0"/>
        <v>26</v>
      </c>
      <c r="I3" s="100">
        <f t="shared" ref="I3:I26" si="1">SUM(G3)-H3</f>
        <v>20</v>
      </c>
      <c r="J3" s="101">
        <f t="shared" ref="J3:J26" si="2">(SUM(H3)/G3)*100</f>
        <v>56.521739130434781</v>
      </c>
      <c r="K3" s="103">
        <v>6</v>
      </c>
      <c r="L3" s="186">
        <f>K3/G3</f>
        <v>0.13043478260869565</v>
      </c>
    </row>
    <row r="4" spans="1:13" ht="16.5" thickBot="1" x14ac:dyDescent="0.3">
      <c r="A4" s="289"/>
      <c r="B4" s="104" t="s">
        <v>230</v>
      </c>
      <c r="C4" s="105">
        <v>32</v>
      </c>
      <c r="D4" s="106">
        <v>14</v>
      </c>
      <c r="E4" s="106">
        <v>16</v>
      </c>
      <c r="F4" s="106">
        <v>16</v>
      </c>
      <c r="G4" s="107">
        <f t="shared" si="0"/>
        <v>48</v>
      </c>
      <c r="H4" s="108">
        <f t="shared" si="0"/>
        <v>30</v>
      </c>
      <c r="I4" s="109">
        <f t="shared" si="1"/>
        <v>18</v>
      </c>
      <c r="J4" s="110">
        <f t="shared" si="2"/>
        <v>62.5</v>
      </c>
      <c r="K4" s="112">
        <v>5</v>
      </c>
      <c r="L4" s="186">
        <f t="shared" ref="L4:L18" si="3">K4/G4</f>
        <v>0.10416666666666667</v>
      </c>
    </row>
    <row r="5" spans="1:13" ht="16.5" thickBot="1" x14ac:dyDescent="0.3">
      <c r="A5" s="289"/>
      <c r="B5" s="104" t="s">
        <v>229</v>
      </c>
      <c r="C5" s="105">
        <v>33</v>
      </c>
      <c r="D5" s="106">
        <v>19</v>
      </c>
      <c r="E5" s="106">
        <v>3</v>
      </c>
      <c r="F5" s="106">
        <v>3</v>
      </c>
      <c r="G5" s="107">
        <f t="shared" si="0"/>
        <v>36</v>
      </c>
      <c r="H5" s="108">
        <f t="shared" si="0"/>
        <v>22</v>
      </c>
      <c r="I5" s="109">
        <f t="shared" si="1"/>
        <v>14</v>
      </c>
      <c r="J5" s="110">
        <f t="shared" si="2"/>
        <v>61.111111111111114</v>
      </c>
      <c r="K5" s="112">
        <v>8</v>
      </c>
      <c r="L5" s="186">
        <f t="shared" si="3"/>
        <v>0.22222222222222221</v>
      </c>
    </row>
    <row r="6" spans="1:13" ht="16.5" thickBot="1" x14ac:dyDescent="0.3">
      <c r="A6" s="290"/>
      <c r="B6" s="113" t="s">
        <v>228</v>
      </c>
      <c r="C6" s="114">
        <v>109</v>
      </c>
      <c r="D6" s="115">
        <v>63</v>
      </c>
      <c r="E6" s="115">
        <v>20</v>
      </c>
      <c r="F6" s="115">
        <v>20</v>
      </c>
      <c r="G6" s="116">
        <f t="shared" si="0"/>
        <v>129</v>
      </c>
      <c r="H6" s="117">
        <f t="shared" si="0"/>
        <v>83</v>
      </c>
      <c r="I6" s="118">
        <f t="shared" si="1"/>
        <v>46</v>
      </c>
      <c r="J6" s="119">
        <f t="shared" si="2"/>
        <v>64.341085271317837</v>
      </c>
      <c r="K6" s="121">
        <v>22</v>
      </c>
      <c r="L6" s="186">
        <f t="shared" si="3"/>
        <v>0.17054263565891473</v>
      </c>
    </row>
    <row r="7" spans="1:13" ht="16.5" thickBot="1" x14ac:dyDescent="0.3">
      <c r="A7" s="291">
        <v>44768</v>
      </c>
      <c r="B7" s="122" t="s">
        <v>231</v>
      </c>
      <c r="C7" s="123">
        <v>46</v>
      </c>
      <c r="D7" s="124">
        <v>26</v>
      </c>
      <c r="E7" s="124">
        <v>9</v>
      </c>
      <c r="F7" s="124">
        <v>9</v>
      </c>
      <c r="G7" s="125">
        <f t="shared" si="0"/>
        <v>55</v>
      </c>
      <c r="H7" s="126">
        <f t="shared" si="0"/>
        <v>35</v>
      </c>
      <c r="I7" s="127">
        <f t="shared" si="1"/>
        <v>20</v>
      </c>
      <c r="J7" s="128">
        <f t="shared" si="2"/>
        <v>63.636363636363633</v>
      </c>
      <c r="K7" s="129">
        <v>1</v>
      </c>
      <c r="L7" s="186">
        <f t="shared" si="3"/>
        <v>1.8181818181818181E-2</v>
      </c>
      <c r="M7" s="1">
        <v>6</v>
      </c>
    </row>
    <row r="8" spans="1:13" ht="16.5" thickBot="1" x14ac:dyDescent="0.3">
      <c r="A8" s="292"/>
      <c r="B8" s="131" t="s">
        <v>230</v>
      </c>
      <c r="C8" s="132">
        <v>35</v>
      </c>
      <c r="D8" s="133">
        <v>18</v>
      </c>
      <c r="E8" s="133">
        <v>17</v>
      </c>
      <c r="F8" s="133">
        <v>17</v>
      </c>
      <c r="G8" s="134">
        <f t="shared" si="0"/>
        <v>52</v>
      </c>
      <c r="H8" s="135">
        <f t="shared" si="0"/>
        <v>35</v>
      </c>
      <c r="I8" s="136">
        <f t="shared" si="1"/>
        <v>17</v>
      </c>
      <c r="J8" s="137">
        <f t="shared" si="2"/>
        <v>67.307692307692307</v>
      </c>
      <c r="K8" s="138">
        <v>2</v>
      </c>
      <c r="L8" s="186">
        <f t="shared" si="3"/>
        <v>3.8461538461538464E-2</v>
      </c>
      <c r="M8" s="1">
        <v>4</v>
      </c>
    </row>
    <row r="9" spans="1:13" ht="16.5" thickBot="1" x14ac:dyDescent="0.3">
      <c r="A9" s="292"/>
      <c r="B9" s="131" t="s">
        <v>229</v>
      </c>
      <c r="C9" s="132">
        <v>33</v>
      </c>
      <c r="D9" s="133">
        <v>19</v>
      </c>
      <c r="E9" s="133">
        <v>4</v>
      </c>
      <c r="F9" s="133">
        <v>4</v>
      </c>
      <c r="G9" s="134">
        <f t="shared" si="0"/>
        <v>37</v>
      </c>
      <c r="H9" s="135">
        <f t="shared" si="0"/>
        <v>23</v>
      </c>
      <c r="I9" s="136">
        <f t="shared" si="1"/>
        <v>14</v>
      </c>
      <c r="J9" s="137">
        <f t="shared" si="2"/>
        <v>62.162162162162161</v>
      </c>
      <c r="K9" s="138">
        <v>2</v>
      </c>
      <c r="L9" s="186">
        <f t="shared" si="3"/>
        <v>5.4054054054054057E-2</v>
      </c>
      <c r="M9" s="1">
        <v>5</v>
      </c>
    </row>
    <row r="10" spans="1:13" ht="16.5" thickBot="1" x14ac:dyDescent="0.3">
      <c r="A10" s="293"/>
      <c r="B10" s="140" t="s">
        <v>228</v>
      </c>
      <c r="C10" s="141">
        <v>115</v>
      </c>
      <c r="D10" s="142">
        <v>64</v>
      </c>
      <c r="E10" s="142">
        <v>18</v>
      </c>
      <c r="F10" s="142">
        <v>18</v>
      </c>
      <c r="G10" s="143">
        <f t="shared" si="0"/>
        <v>133</v>
      </c>
      <c r="H10" s="144">
        <f t="shared" si="0"/>
        <v>82</v>
      </c>
      <c r="I10" s="145">
        <f t="shared" si="1"/>
        <v>51</v>
      </c>
      <c r="J10" s="146">
        <f t="shared" si="2"/>
        <v>61.65413533834586</v>
      </c>
      <c r="K10" s="147">
        <v>19</v>
      </c>
      <c r="L10" s="186">
        <f t="shared" si="3"/>
        <v>0.14285714285714285</v>
      </c>
      <c r="M10" s="1">
        <v>6</v>
      </c>
    </row>
    <row r="11" spans="1:13" ht="16.5" thickBot="1" x14ac:dyDescent="0.3">
      <c r="A11" s="288">
        <v>44769</v>
      </c>
      <c r="B11" s="95" t="s">
        <v>231</v>
      </c>
      <c r="C11" s="96">
        <v>51</v>
      </c>
      <c r="D11" s="97">
        <v>34</v>
      </c>
      <c r="E11" s="124">
        <v>9</v>
      </c>
      <c r="F11" s="124">
        <v>9</v>
      </c>
      <c r="G11" s="98">
        <f t="shared" si="0"/>
        <v>60</v>
      </c>
      <c r="H11" s="99">
        <f t="shared" si="0"/>
        <v>43</v>
      </c>
      <c r="I11" s="100">
        <f t="shared" si="1"/>
        <v>17</v>
      </c>
      <c r="J11" s="101">
        <f t="shared" si="2"/>
        <v>71.666666666666671</v>
      </c>
      <c r="K11" s="102">
        <v>2</v>
      </c>
      <c r="L11" s="186">
        <f t="shared" si="3"/>
        <v>3.3333333333333333E-2</v>
      </c>
      <c r="M11" s="1">
        <v>6</v>
      </c>
    </row>
    <row r="12" spans="1:13" ht="16.5" thickBot="1" x14ac:dyDescent="0.3">
      <c r="A12" s="289"/>
      <c r="B12" s="104" t="s">
        <v>230</v>
      </c>
      <c r="C12" s="105">
        <v>36</v>
      </c>
      <c r="D12" s="106">
        <v>21</v>
      </c>
      <c r="E12" s="133">
        <v>17</v>
      </c>
      <c r="F12" s="133">
        <v>17</v>
      </c>
      <c r="G12" s="107">
        <f t="shared" si="0"/>
        <v>53</v>
      </c>
      <c r="H12" s="108">
        <f t="shared" si="0"/>
        <v>38</v>
      </c>
      <c r="I12" s="109">
        <f t="shared" si="1"/>
        <v>15</v>
      </c>
      <c r="J12" s="110">
        <f t="shared" si="2"/>
        <v>71.698113207547166</v>
      </c>
      <c r="K12" s="111">
        <v>2</v>
      </c>
      <c r="L12" s="186">
        <f t="shared" si="3"/>
        <v>3.7735849056603772E-2</v>
      </c>
      <c r="M12" s="1">
        <v>4</v>
      </c>
    </row>
    <row r="13" spans="1:13" ht="16.5" thickBot="1" x14ac:dyDescent="0.3">
      <c r="A13" s="289"/>
      <c r="B13" s="104" t="s">
        <v>229</v>
      </c>
      <c r="C13" s="105">
        <v>35</v>
      </c>
      <c r="D13" s="106">
        <v>24</v>
      </c>
      <c r="E13" s="133">
        <v>4</v>
      </c>
      <c r="F13" s="133">
        <v>4</v>
      </c>
      <c r="G13" s="107">
        <f t="shared" si="0"/>
        <v>39</v>
      </c>
      <c r="H13" s="108">
        <f t="shared" si="0"/>
        <v>28</v>
      </c>
      <c r="I13" s="109">
        <f t="shared" si="1"/>
        <v>11</v>
      </c>
      <c r="J13" s="110">
        <f t="shared" si="2"/>
        <v>71.794871794871796</v>
      </c>
      <c r="K13" s="111">
        <v>1</v>
      </c>
      <c r="L13" s="186">
        <f t="shared" si="3"/>
        <v>2.564102564102564E-2</v>
      </c>
      <c r="M13" s="1">
        <v>5</v>
      </c>
    </row>
    <row r="14" spans="1:13" ht="16.5" thickBot="1" x14ac:dyDescent="0.3">
      <c r="A14" s="290"/>
      <c r="B14" s="113" t="s">
        <v>228</v>
      </c>
      <c r="C14" s="114">
        <v>113</v>
      </c>
      <c r="D14" s="115">
        <v>60</v>
      </c>
      <c r="E14" s="142">
        <v>20</v>
      </c>
      <c r="F14" s="142">
        <v>20</v>
      </c>
      <c r="G14" s="116">
        <f t="shared" si="0"/>
        <v>133</v>
      </c>
      <c r="H14" s="117">
        <f t="shared" si="0"/>
        <v>80</v>
      </c>
      <c r="I14" s="118">
        <f t="shared" si="1"/>
        <v>53</v>
      </c>
      <c r="J14" s="119">
        <f t="shared" si="2"/>
        <v>60.150375939849624</v>
      </c>
      <c r="K14" s="120">
        <v>17</v>
      </c>
      <c r="L14" s="186">
        <f t="shared" si="3"/>
        <v>0.12781954887218044</v>
      </c>
      <c r="M14" s="1">
        <v>6</v>
      </c>
    </row>
    <row r="15" spans="1:13" ht="16.5" thickBot="1" x14ac:dyDescent="0.3">
      <c r="A15" s="291">
        <v>44770</v>
      </c>
      <c r="B15" s="122" t="s">
        <v>231</v>
      </c>
      <c r="C15" s="123">
        <v>51</v>
      </c>
      <c r="D15" s="124">
        <v>33</v>
      </c>
      <c r="E15" s="124">
        <v>10</v>
      </c>
      <c r="F15" s="124">
        <v>10</v>
      </c>
      <c r="G15" s="125">
        <f t="shared" si="0"/>
        <v>61</v>
      </c>
      <c r="H15" s="126">
        <f t="shared" si="0"/>
        <v>43</v>
      </c>
      <c r="I15" s="127">
        <f t="shared" si="1"/>
        <v>18</v>
      </c>
      <c r="J15" s="128">
        <f t="shared" si="2"/>
        <v>70.491803278688522</v>
      </c>
      <c r="K15" s="129">
        <v>2</v>
      </c>
      <c r="L15" s="186">
        <f t="shared" si="3"/>
        <v>3.2786885245901641E-2</v>
      </c>
      <c r="M15" s="1">
        <v>6</v>
      </c>
    </row>
    <row r="16" spans="1:13" ht="16.5" thickBot="1" x14ac:dyDescent="0.3">
      <c r="A16" s="292"/>
      <c r="B16" s="131" t="s">
        <v>230</v>
      </c>
      <c r="C16" s="132">
        <v>33</v>
      </c>
      <c r="D16" s="133">
        <v>20</v>
      </c>
      <c r="E16" s="133">
        <v>18</v>
      </c>
      <c r="F16" s="133">
        <v>18</v>
      </c>
      <c r="G16" s="134">
        <f t="shared" si="0"/>
        <v>51</v>
      </c>
      <c r="H16" s="135">
        <f t="shared" si="0"/>
        <v>38</v>
      </c>
      <c r="I16" s="136">
        <f t="shared" si="1"/>
        <v>13</v>
      </c>
      <c r="J16" s="137">
        <f t="shared" si="2"/>
        <v>74.509803921568633</v>
      </c>
      <c r="K16" s="138">
        <v>1</v>
      </c>
      <c r="L16" s="186">
        <f t="shared" si="3"/>
        <v>1.9607843137254902E-2</v>
      </c>
      <c r="M16" s="1">
        <v>4</v>
      </c>
    </row>
    <row r="17" spans="1:13" ht="16.5" thickBot="1" x14ac:dyDescent="0.3">
      <c r="A17" s="292"/>
      <c r="B17" s="131" t="s">
        <v>229</v>
      </c>
      <c r="C17" s="132">
        <v>33</v>
      </c>
      <c r="D17" s="133">
        <v>20</v>
      </c>
      <c r="E17" s="133">
        <v>5</v>
      </c>
      <c r="F17" s="133">
        <v>5</v>
      </c>
      <c r="G17" s="134">
        <f t="shared" si="0"/>
        <v>38</v>
      </c>
      <c r="H17" s="135">
        <f t="shared" si="0"/>
        <v>25</v>
      </c>
      <c r="I17" s="136">
        <f t="shared" si="1"/>
        <v>13</v>
      </c>
      <c r="J17" s="137">
        <f t="shared" si="2"/>
        <v>65.789473684210535</v>
      </c>
      <c r="K17" s="138">
        <v>0</v>
      </c>
      <c r="L17" s="186">
        <f t="shared" si="3"/>
        <v>0</v>
      </c>
      <c r="M17" s="1">
        <v>6</v>
      </c>
    </row>
    <row r="18" spans="1:13" ht="16.5" thickBot="1" x14ac:dyDescent="0.3">
      <c r="A18" s="293"/>
      <c r="B18" s="140" t="s">
        <v>228</v>
      </c>
      <c r="C18" s="141">
        <v>115</v>
      </c>
      <c r="D18" s="142">
        <v>62</v>
      </c>
      <c r="E18" s="142">
        <v>22</v>
      </c>
      <c r="F18" s="142">
        <v>22</v>
      </c>
      <c r="G18" s="143">
        <f t="shared" si="0"/>
        <v>137</v>
      </c>
      <c r="H18" s="144">
        <f t="shared" si="0"/>
        <v>84</v>
      </c>
      <c r="I18" s="145">
        <f t="shared" si="1"/>
        <v>53</v>
      </c>
      <c r="J18" s="146">
        <f t="shared" si="2"/>
        <v>61.313868613138688</v>
      </c>
      <c r="K18" s="147">
        <v>16</v>
      </c>
      <c r="L18" s="186">
        <f t="shared" si="3"/>
        <v>0.11678832116788321</v>
      </c>
      <c r="M18" s="1">
        <v>6</v>
      </c>
    </row>
    <row r="19" spans="1:13" ht="15.75" x14ac:dyDescent="0.25">
      <c r="A19" s="288">
        <v>44771</v>
      </c>
      <c r="B19" s="95" t="s">
        <v>231</v>
      </c>
      <c r="C19" s="96"/>
      <c r="D19" s="97"/>
      <c r="E19" s="97"/>
      <c r="F19" s="97"/>
      <c r="G19" s="98">
        <f t="shared" si="0"/>
        <v>0</v>
      </c>
      <c r="H19" s="99">
        <f t="shared" si="0"/>
        <v>0</v>
      </c>
      <c r="I19" s="100">
        <f t="shared" si="1"/>
        <v>0</v>
      </c>
      <c r="J19" s="101" t="e">
        <f t="shared" si="2"/>
        <v>#DIV/0!</v>
      </c>
      <c r="K19" s="102"/>
      <c r="L19" s="103"/>
    </row>
    <row r="20" spans="1:13" ht="15.75" x14ac:dyDescent="0.25">
      <c r="A20" s="289"/>
      <c r="B20" s="104" t="s">
        <v>230</v>
      </c>
      <c r="C20" s="105"/>
      <c r="D20" s="106"/>
      <c r="E20" s="106"/>
      <c r="F20" s="106"/>
      <c r="G20" s="107">
        <f t="shared" si="0"/>
        <v>0</v>
      </c>
      <c r="H20" s="108">
        <f t="shared" si="0"/>
        <v>0</v>
      </c>
      <c r="I20" s="109">
        <f t="shared" si="1"/>
        <v>0</v>
      </c>
      <c r="J20" s="110" t="e">
        <f t="shared" si="2"/>
        <v>#DIV/0!</v>
      </c>
      <c r="K20" s="111"/>
      <c r="L20" s="112"/>
    </row>
    <row r="21" spans="1:13" ht="15.75" x14ac:dyDescent="0.25">
      <c r="A21" s="289"/>
      <c r="B21" s="104" t="s">
        <v>229</v>
      </c>
      <c r="C21" s="105"/>
      <c r="D21" s="106"/>
      <c r="E21" s="106"/>
      <c r="F21" s="106"/>
      <c r="G21" s="107">
        <f t="shared" si="0"/>
        <v>0</v>
      </c>
      <c r="H21" s="108">
        <f t="shared" si="0"/>
        <v>0</v>
      </c>
      <c r="I21" s="109">
        <f t="shared" si="1"/>
        <v>0</v>
      </c>
      <c r="J21" s="110" t="e">
        <f t="shared" si="2"/>
        <v>#DIV/0!</v>
      </c>
      <c r="K21" s="111"/>
      <c r="L21" s="112"/>
    </row>
    <row r="22" spans="1:13" ht="16.5" thickBot="1" x14ac:dyDescent="0.3">
      <c r="A22" s="290"/>
      <c r="B22" s="113" t="s">
        <v>228</v>
      </c>
      <c r="C22" s="114"/>
      <c r="D22" s="115"/>
      <c r="E22" s="115"/>
      <c r="F22" s="115"/>
      <c r="G22" s="116">
        <f t="shared" si="0"/>
        <v>0</v>
      </c>
      <c r="H22" s="117">
        <f t="shared" si="0"/>
        <v>0</v>
      </c>
      <c r="I22" s="118">
        <f t="shared" si="1"/>
        <v>0</v>
      </c>
      <c r="J22" s="119" t="e">
        <f t="shared" si="2"/>
        <v>#DIV/0!</v>
      </c>
      <c r="K22" s="120"/>
      <c r="L22" s="121"/>
    </row>
    <row r="23" spans="1:13" ht="15.75" x14ac:dyDescent="0.25">
      <c r="A23" s="291">
        <v>44772</v>
      </c>
      <c r="B23" s="122" t="s">
        <v>231</v>
      </c>
      <c r="C23" s="123"/>
      <c r="D23" s="124"/>
      <c r="E23" s="124"/>
      <c r="F23" s="124"/>
      <c r="G23" s="125">
        <f t="shared" si="0"/>
        <v>0</v>
      </c>
      <c r="H23" s="126">
        <f t="shared" si="0"/>
        <v>0</v>
      </c>
      <c r="I23" s="127">
        <f t="shared" si="1"/>
        <v>0</v>
      </c>
      <c r="J23" s="128" t="e">
        <f t="shared" si="2"/>
        <v>#DIV/0!</v>
      </c>
      <c r="K23" s="129"/>
      <c r="L23" s="130"/>
    </row>
    <row r="24" spans="1:13" ht="15.75" x14ac:dyDescent="0.25">
      <c r="A24" s="292"/>
      <c r="B24" s="131" t="s">
        <v>230</v>
      </c>
      <c r="C24" s="132"/>
      <c r="D24" s="133"/>
      <c r="E24" s="133"/>
      <c r="F24" s="133"/>
      <c r="G24" s="134">
        <f t="shared" si="0"/>
        <v>0</v>
      </c>
      <c r="H24" s="135">
        <f t="shared" si="0"/>
        <v>0</v>
      </c>
      <c r="I24" s="136">
        <f t="shared" si="1"/>
        <v>0</v>
      </c>
      <c r="J24" s="137" t="e">
        <f t="shared" si="2"/>
        <v>#DIV/0!</v>
      </c>
      <c r="K24" s="138"/>
      <c r="L24" s="139"/>
    </row>
    <row r="25" spans="1:13" ht="15.75" x14ac:dyDescent="0.25">
      <c r="A25" s="292"/>
      <c r="B25" s="131" t="s">
        <v>229</v>
      </c>
      <c r="C25" s="132"/>
      <c r="D25" s="133"/>
      <c r="E25" s="133"/>
      <c r="F25" s="133"/>
      <c r="G25" s="134">
        <f t="shared" si="0"/>
        <v>0</v>
      </c>
      <c r="H25" s="135">
        <f t="shared" si="0"/>
        <v>0</v>
      </c>
      <c r="I25" s="136">
        <f t="shared" si="1"/>
        <v>0</v>
      </c>
      <c r="J25" s="137" t="e">
        <f t="shared" si="2"/>
        <v>#DIV/0!</v>
      </c>
      <c r="K25" s="138"/>
      <c r="L25" s="139"/>
    </row>
    <row r="26" spans="1:13" ht="16.5" thickBot="1" x14ac:dyDescent="0.3">
      <c r="A26" s="293"/>
      <c r="B26" s="140" t="s">
        <v>228</v>
      </c>
      <c r="C26" s="141"/>
      <c r="D26" s="142"/>
      <c r="E26" s="142"/>
      <c r="F26" s="142"/>
      <c r="G26" s="143">
        <f t="shared" si="0"/>
        <v>0</v>
      </c>
      <c r="H26" s="144">
        <f t="shared" si="0"/>
        <v>0</v>
      </c>
      <c r="I26" s="145">
        <f t="shared" si="1"/>
        <v>0</v>
      </c>
      <c r="J26" s="146" t="e">
        <f t="shared" si="2"/>
        <v>#DIV/0!</v>
      </c>
      <c r="K26" s="147"/>
      <c r="L26" s="148"/>
    </row>
  </sheetData>
  <mergeCells count="8">
    <mergeCell ref="A19:A22"/>
    <mergeCell ref="A23:A26"/>
    <mergeCell ref="A1:I1"/>
    <mergeCell ref="K1:L1"/>
    <mergeCell ref="A3:A6"/>
    <mergeCell ref="A7:A10"/>
    <mergeCell ref="A11:A14"/>
    <mergeCell ref="A15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X160"/>
  <sheetViews>
    <sheetView zoomScale="90" zoomScaleNormal="90" workbookViewId="0">
      <pane xSplit="4" ySplit="2" topLeftCell="L4" activePane="bottomRight" state="frozen"/>
      <selection pane="topRight" activeCell="E1" sqref="E1"/>
      <selection pane="bottomLeft" activeCell="A3" sqref="A3"/>
      <selection pane="bottomRight" activeCell="V47" sqref="V47"/>
    </sheetView>
  </sheetViews>
  <sheetFormatPr defaultRowHeight="15" x14ac:dyDescent="0.25"/>
  <cols>
    <col min="3" max="3" width="12.42578125" bestFit="1" customWidth="1"/>
    <col min="4" max="4" width="23.7109375" bestFit="1" customWidth="1"/>
    <col min="5" max="5" width="6.7109375" style="1" customWidth="1"/>
    <col min="6" max="19" width="7.7109375" customWidth="1"/>
    <col min="20" max="20" width="45" hidden="1" customWidth="1"/>
    <col min="21" max="21" width="38.5703125" hidden="1" customWidth="1"/>
    <col min="22" max="22" width="36.5703125" style="176" customWidth="1"/>
    <col min="23" max="23" width="24.42578125" customWidth="1"/>
    <col min="24" max="24" width="27" customWidth="1"/>
  </cols>
  <sheetData>
    <row r="1" spans="1:24" ht="24" thickBot="1" x14ac:dyDescent="0.4">
      <c r="A1" s="299" t="s">
        <v>147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1"/>
    </row>
    <row r="2" spans="1:24" hidden="1" x14ac:dyDescent="0.25">
      <c r="A2" s="50" t="s">
        <v>0</v>
      </c>
      <c r="B2" s="50" t="s">
        <v>268</v>
      </c>
      <c r="C2" s="50" t="s">
        <v>269</v>
      </c>
      <c r="D2" s="50" t="s">
        <v>1</v>
      </c>
      <c r="E2" s="58" t="s">
        <v>810</v>
      </c>
      <c r="F2" s="51">
        <v>44760</v>
      </c>
      <c r="G2" s="51">
        <v>44761</v>
      </c>
      <c r="H2" s="51">
        <v>44762</v>
      </c>
      <c r="I2" s="51">
        <v>44763</v>
      </c>
      <c r="J2" s="51">
        <v>44764</v>
      </c>
      <c r="K2" s="51">
        <v>44765</v>
      </c>
      <c r="L2" s="51">
        <v>44766</v>
      </c>
      <c r="M2" s="51">
        <v>44767</v>
      </c>
      <c r="N2" s="51">
        <v>44768</v>
      </c>
      <c r="O2" s="51">
        <v>44769</v>
      </c>
      <c r="P2" s="51">
        <v>44770</v>
      </c>
      <c r="Q2" s="51">
        <v>44771</v>
      </c>
      <c r="R2" s="51">
        <v>44772</v>
      </c>
      <c r="S2" s="51">
        <v>44773</v>
      </c>
      <c r="T2" s="51" t="s">
        <v>222</v>
      </c>
      <c r="U2" s="51" t="s">
        <v>245</v>
      </c>
      <c r="V2" s="172" t="s">
        <v>822</v>
      </c>
      <c r="W2" s="200" t="s">
        <v>935</v>
      </c>
      <c r="X2" s="200" t="s">
        <v>936</v>
      </c>
    </row>
    <row r="3" spans="1:24" s="1" customFormat="1" hidden="1" x14ac:dyDescent="0.2">
      <c r="A3" s="6">
        <v>1</v>
      </c>
      <c r="B3" s="48" t="s">
        <v>539</v>
      </c>
      <c r="C3" s="48" t="s">
        <v>540</v>
      </c>
      <c r="D3" s="48" t="s">
        <v>70</v>
      </c>
      <c r="E3" s="6"/>
      <c r="F3" s="7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2"/>
      <c r="S3" s="2"/>
      <c r="T3" s="8"/>
      <c r="U3" s="8"/>
      <c r="V3" s="185"/>
    </row>
    <row r="4" spans="1:24" s="1" customFormat="1" x14ac:dyDescent="0.2">
      <c r="A4" s="6">
        <v>2</v>
      </c>
      <c r="B4" s="48" t="s">
        <v>541</v>
      </c>
      <c r="C4" s="48" t="s">
        <v>542</v>
      </c>
      <c r="D4" s="48" t="s">
        <v>80</v>
      </c>
      <c r="E4" s="6"/>
      <c r="F4" s="7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/>
      <c r="M4" s="2">
        <v>0</v>
      </c>
      <c r="N4" s="2">
        <v>1</v>
      </c>
      <c r="O4" s="2">
        <v>1</v>
      </c>
      <c r="P4" s="2">
        <v>0</v>
      </c>
      <c r="Q4" s="2"/>
      <c r="R4" s="2"/>
      <c r="S4" s="2"/>
      <c r="T4" s="2"/>
      <c r="U4" s="2"/>
      <c r="V4" s="158" t="s">
        <v>856</v>
      </c>
    </row>
    <row r="5" spans="1:24" s="1" customFormat="1" hidden="1" x14ac:dyDescent="0.2">
      <c r="A5" s="6">
        <v>3</v>
      </c>
      <c r="B5" s="48" t="s">
        <v>543</v>
      </c>
      <c r="C5" s="48" t="s">
        <v>544</v>
      </c>
      <c r="D5" s="48" t="s">
        <v>44</v>
      </c>
      <c r="E5" s="6"/>
      <c r="F5" s="7">
        <v>1</v>
      </c>
      <c r="G5" s="2">
        <v>0</v>
      </c>
      <c r="H5" s="2">
        <v>1</v>
      </c>
      <c r="I5" s="2">
        <v>1</v>
      </c>
      <c r="J5" s="2">
        <v>0</v>
      </c>
      <c r="K5" s="2">
        <v>0</v>
      </c>
      <c r="L5" s="2"/>
      <c r="M5" s="2">
        <v>1</v>
      </c>
      <c r="N5" s="2">
        <v>1</v>
      </c>
      <c r="O5" s="2">
        <v>1</v>
      </c>
      <c r="P5" s="2">
        <v>0</v>
      </c>
      <c r="Q5" s="2"/>
      <c r="R5" s="2"/>
      <c r="S5" s="2"/>
      <c r="T5" s="2"/>
      <c r="U5" s="2"/>
      <c r="V5" s="158"/>
    </row>
    <row r="6" spans="1:24" s="1" customFormat="1" x14ac:dyDescent="0.2">
      <c r="A6" s="6">
        <v>4</v>
      </c>
      <c r="B6" s="48" t="s">
        <v>545</v>
      </c>
      <c r="C6" s="48" t="s">
        <v>546</v>
      </c>
      <c r="D6" s="48" t="s">
        <v>48</v>
      </c>
      <c r="E6" s="6"/>
      <c r="F6" s="7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/>
      <c r="M6" s="2">
        <v>0</v>
      </c>
      <c r="N6" s="2">
        <v>0</v>
      </c>
      <c r="O6" s="2">
        <v>0</v>
      </c>
      <c r="P6" s="2">
        <v>0</v>
      </c>
      <c r="Q6" s="2"/>
      <c r="R6" s="2"/>
      <c r="S6" s="2"/>
      <c r="T6" s="2"/>
      <c r="U6" s="2"/>
      <c r="V6" s="158" t="s">
        <v>867</v>
      </c>
      <c r="X6" s="1" t="s">
        <v>940</v>
      </c>
    </row>
    <row r="7" spans="1:24" s="1" customFormat="1" x14ac:dyDescent="0.2">
      <c r="A7" s="6">
        <v>5</v>
      </c>
      <c r="B7" s="48" t="s">
        <v>547</v>
      </c>
      <c r="C7" s="48" t="s">
        <v>548</v>
      </c>
      <c r="D7" s="48" t="s">
        <v>54</v>
      </c>
      <c r="E7" s="6"/>
      <c r="F7" s="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/>
      <c r="M7" s="2">
        <v>0</v>
      </c>
      <c r="N7" s="2">
        <v>0</v>
      </c>
      <c r="O7" s="2">
        <v>0</v>
      </c>
      <c r="P7" s="2">
        <v>0</v>
      </c>
      <c r="Q7" s="2"/>
      <c r="R7" s="2"/>
      <c r="S7" s="2"/>
      <c r="T7" s="2"/>
      <c r="U7" s="2"/>
      <c r="V7" s="158" t="s">
        <v>856</v>
      </c>
    </row>
    <row r="8" spans="1:24" s="1" customFormat="1" hidden="1" x14ac:dyDescent="0.2">
      <c r="A8" s="6">
        <v>6</v>
      </c>
      <c r="B8" s="48" t="s">
        <v>549</v>
      </c>
      <c r="C8" s="48" t="s">
        <v>550</v>
      </c>
      <c r="D8" s="48" t="s">
        <v>99</v>
      </c>
      <c r="E8" s="6"/>
      <c r="F8" s="7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/>
      <c r="M8" s="2">
        <v>1</v>
      </c>
      <c r="N8" s="2">
        <v>1</v>
      </c>
      <c r="O8" s="2">
        <v>1</v>
      </c>
      <c r="P8" s="2">
        <v>1</v>
      </c>
      <c r="Q8" s="2"/>
      <c r="R8" s="2"/>
      <c r="S8" s="2"/>
      <c r="T8" s="2"/>
      <c r="U8" s="2"/>
      <c r="V8" s="158"/>
    </row>
    <row r="9" spans="1:24" s="1" customFormat="1" x14ac:dyDescent="0.25">
      <c r="A9" s="6">
        <v>7</v>
      </c>
      <c r="B9" s="53" t="s">
        <v>551</v>
      </c>
      <c r="C9" s="53" t="s">
        <v>552</v>
      </c>
      <c r="D9" s="53" t="s">
        <v>141</v>
      </c>
      <c r="E9" s="66"/>
      <c r="F9" s="7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/>
      <c r="M9" s="2">
        <v>0</v>
      </c>
      <c r="N9" s="2">
        <v>0</v>
      </c>
      <c r="O9" s="2">
        <v>0</v>
      </c>
      <c r="P9" s="2">
        <v>0</v>
      </c>
      <c r="Q9" s="2"/>
      <c r="R9" s="2"/>
      <c r="S9" s="2"/>
      <c r="T9" s="2"/>
      <c r="U9" s="2"/>
      <c r="V9" s="158" t="s">
        <v>856</v>
      </c>
      <c r="W9" s="1" t="s">
        <v>857</v>
      </c>
      <c r="X9" s="1" t="s">
        <v>941</v>
      </c>
    </row>
    <row r="10" spans="1:24" s="1" customFormat="1" x14ac:dyDescent="0.2">
      <c r="A10" s="6">
        <v>8</v>
      </c>
      <c r="B10" s="48" t="s">
        <v>553</v>
      </c>
      <c r="C10" s="48" t="s">
        <v>554</v>
      </c>
      <c r="D10" s="48" t="s">
        <v>63</v>
      </c>
      <c r="E10" s="6"/>
      <c r="F10" s="7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/>
      <c r="M10" s="2">
        <v>0</v>
      </c>
      <c r="N10" s="2">
        <v>0</v>
      </c>
      <c r="O10" s="2">
        <v>0</v>
      </c>
      <c r="P10" s="2">
        <v>0</v>
      </c>
      <c r="Q10" s="2"/>
      <c r="R10" s="2"/>
      <c r="S10" s="2"/>
      <c r="T10" s="2"/>
      <c r="U10" s="2"/>
      <c r="V10" s="158" t="s">
        <v>867</v>
      </c>
      <c r="X10" s="1" t="s">
        <v>856</v>
      </c>
    </row>
    <row r="11" spans="1:24" s="1" customFormat="1" hidden="1" x14ac:dyDescent="0.2">
      <c r="A11" s="6">
        <v>9</v>
      </c>
      <c r="B11" s="48" t="s">
        <v>555</v>
      </c>
      <c r="C11" s="48" t="s">
        <v>556</v>
      </c>
      <c r="D11" s="48" t="s">
        <v>135</v>
      </c>
      <c r="E11" s="66"/>
      <c r="F11" s="7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/>
      <c r="M11" s="2">
        <v>0</v>
      </c>
      <c r="N11" s="2">
        <v>0</v>
      </c>
      <c r="O11" s="2">
        <v>0</v>
      </c>
      <c r="P11" s="2">
        <v>0</v>
      </c>
      <c r="Q11" s="2"/>
      <c r="R11" s="2"/>
      <c r="S11" s="2"/>
      <c r="T11" s="2"/>
      <c r="U11" s="2"/>
      <c r="V11" s="158" t="s">
        <v>855</v>
      </c>
      <c r="W11" s="1" t="s">
        <v>794</v>
      </c>
      <c r="X11" s="1" t="s">
        <v>942</v>
      </c>
    </row>
    <row r="12" spans="1:24" s="1" customFormat="1" x14ac:dyDescent="0.2">
      <c r="A12" s="6">
        <v>10</v>
      </c>
      <c r="B12" s="48" t="s">
        <v>557</v>
      </c>
      <c r="C12" s="48" t="s">
        <v>558</v>
      </c>
      <c r="D12" s="48" t="s">
        <v>60</v>
      </c>
      <c r="E12" s="6"/>
      <c r="F12" s="7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/>
      <c r="M12" s="2">
        <v>0</v>
      </c>
      <c r="N12" s="2">
        <v>0</v>
      </c>
      <c r="O12" s="2">
        <v>0</v>
      </c>
      <c r="P12" s="2">
        <v>0</v>
      </c>
      <c r="Q12" s="2"/>
      <c r="R12" s="2"/>
      <c r="S12" s="2"/>
      <c r="T12" s="8"/>
      <c r="U12" s="8"/>
      <c r="V12" s="185" t="s">
        <v>794</v>
      </c>
      <c r="X12" s="1" t="s">
        <v>856</v>
      </c>
    </row>
    <row r="13" spans="1:24" s="1" customFormat="1" ht="25.5" x14ac:dyDescent="0.2">
      <c r="A13" s="6">
        <v>11</v>
      </c>
      <c r="B13" s="48" t="s">
        <v>559</v>
      </c>
      <c r="C13" s="48" t="s">
        <v>560</v>
      </c>
      <c r="D13" s="49" t="s">
        <v>89</v>
      </c>
      <c r="E13" s="6"/>
      <c r="F13" s="7">
        <v>0</v>
      </c>
      <c r="G13" s="2">
        <v>0</v>
      </c>
      <c r="H13" s="2">
        <v>0</v>
      </c>
      <c r="I13" s="2">
        <v>1</v>
      </c>
      <c r="J13" s="2">
        <v>0</v>
      </c>
      <c r="K13" s="2">
        <v>1</v>
      </c>
      <c r="L13" s="2"/>
      <c r="M13" s="2">
        <v>0</v>
      </c>
      <c r="N13" s="2">
        <v>0</v>
      </c>
      <c r="O13" s="2">
        <v>1</v>
      </c>
      <c r="P13" s="2">
        <v>0</v>
      </c>
      <c r="Q13" s="2"/>
      <c r="R13" s="2"/>
      <c r="S13" s="2"/>
      <c r="T13" s="2"/>
      <c r="U13" s="2"/>
      <c r="V13" s="158" t="s">
        <v>794</v>
      </c>
    </row>
    <row r="14" spans="1:24" s="1" customFormat="1" hidden="1" x14ac:dyDescent="0.2">
      <c r="A14" s="6">
        <v>12</v>
      </c>
      <c r="B14" s="48" t="s">
        <v>561</v>
      </c>
      <c r="C14" s="48" t="s">
        <v>562</v>
      </c>
      <c r="D14" s="48" t="s">
        <v>82</v>
      </c>
      <c r="E14" s="6"/>
      <c r="F14" s="7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/>
      <c r="S14" s="2"/>
      <c r="T14" s="2"/>
      <c r="U14" s="2"/>
      <c r="V14" s="158"/>
    </row>
    <row r="15" spans="1:24" s="80" customFormat="1" x14ac:dyDescent="0.2">
      <c r="A15" s="78">
        <v>13</v>
      </c>
      <c r="B15" s="76" t="s">
        <v>563</v>
      </c>
      <c r="C15" s="76" t="s">
        <v>564</v>
      </c>
      <c r="D15" s="76" t="s">
        <v>82</v>
      </c>
      <c r="E15" s="81" t="s">
        <v>791</v>
      </c>
      <c r="F15" s="77">
        <v>0</v>
      </c>
      <c r="G15" s="77">
        <v>0</v>
      </c>
      <c r="H15" s="79">
        <v>0</v>
      </c>
      <c r="I15" s="79">
        <v>0</v>
      </c>
      <c r="J15" s="79">
        <v>0</v>
      </c>
      <c r="K15" s="79">
        <v>0</v>
      </c>
      <c r="L15" s="79"/>
      <c r="M15" s="79">
        <v>0</v>
      </c>
      <c r="N15" s="2">
        <v>0</v>
      </c>
      <c r="O15" s="2">
        <v>0</v>
      </c>
      <c r="P15" s="2">
        <v>0</v>
      </c>
      <c r="Q15" s="79"/>
      <c r="R15" s="79"/>
      <c r="S15" s="79"/>
      <c r="T15" s="79"/>
      <c r="U15" s="79"/>
      <c r="V15" s="174" t="s">
        <v>858</v>
      </c>
    </row>
    <row r="16" spans="1:24" s="1" customFormat="1" hidden="1" x14ac:dyDescent="0.2">
      <c r="A16" s="6">
        <v>14</v>
      </c>
      <c r="B16" s="48" t="s">
        <v>565</v>
      </c>
      <c r="C16" s="48" t="s">
        <v>566</v>
      </c>
      <c r="D16" s="48" t="s">
        <v>145</v>
      </c>
      <c r="E16" s="6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2">
        <v>0</v>
      </c>
      <c r="L16" s="2"/>
      <c r="M16" s="2">
        <v>0</v>
      </c>
      <c r="N16" s="2">
        <v>0</v>
      </c>
      <c r="O16" s="2">
        <v>0</v>
      </c>
      <c r="P16" s="2">
        <v>0</v>
      </c>
      <c r="Q16" s="2"/>
      <c r="R16" s="2"/>
      <c r="S16" s="2"/>
      <c r="T16" s="2"/>
      <c r="U16" s="2"/>
      <c r="V16" s="158" t="s">
        <v>909</v>
      </c>
    </row>
    <row r="17" spans="1:24" s="80" customFormat="1" hidden="1" x14ac:dyDescent="0.2">
      <c r="A17" s="6">
        <v>15</v>
      </c>
      <c r="B17" s="76" t="s">
        <v>567</v>
      </c>
      <c r="C17" s="76" t="s">
        <v>568</v>
      </c>
      <c r="D17" s="76" t="s">
        <v>86</v>
      </c>
      <c r="E17" s="78" t="s">
        <v>791</v>
      </c>
      <c r="F17" s="77">
        <v>0</v>
      </c>
      <c r="G17" s="77">
        <v>0</v>
      </c>
      <c r="H17" s="79">
        <v>0</v>
      </c>
      <c r="I17" s="79">
        <v>0</v>
      </c>
      <c r="J17" s="79">
        <v>0</v>
      </c>
      <c r="K17" s="79">
        <v>0</v>
      </c>
      <c r="L17" s="79"/>
      <c r="M17" s="79">
        <v>0</v>
      </c>
      <c r="N17" s="2">
        <v>0</v>
      </c>
      <c r="O17" s="2">
        <v>0</v>
      </c>
      <c r="P17" s="2">
        <v>0</v>
      </c>
      <c r="Q17" s="79"/>
      <c r="R17" s="79"/>
      <c r="S17" s="79"/>
      <c r="T17" s="79"/>
      <c r="U17" s="79"/>
      <c r="V17" s="174"/>
    </row>
    <row r="18" spans="1:24" s="1" customFormat="1" hidden="1" x14ac:dyDescent="0.2">
      <c r="A18" s="6">
        <v>16</v>
      </c>
      <c r="B18" s="48" t="s">
        <v>569</v>
      </c>
      <c r="C18" s="48" t="s">
        <v>570</v>
      </c>
      <c r="D18" s="48" t="s">
        <v>66</v>
      </c>
      <c r="E18" s="6"/>
      <c r="F18" s="7">
        <v>1</v>
      </c>
      <c r="G18" s="7">
        <v>1</v>
      </c>
      <c r="H18" s="2">
        <v>1</v>
      </c>
      <c r="I18" s="2">
        <v>1</v>
      </c>
      <c r="J18" s="2">
        <v>1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1</v>
      </c>
      <c r="Q18" s="2"/>
      <c r="R18" s="2"/>
      <c r="S18" s="2"/>
      <c r="T18" s="2"/>
      <c r="U18" s="2"/>
      <c r="V18" s="158"/>
    </row>
    <row r="19" spans="1:24" s="1" customFormat="1" hidden="1" x14ac:dyDescent="0.2">
      <c r="A19" s="6">
        <v>17</v>
      </c>
      <c r="B19" s="48" t="s">
        <v>571</v>
      </c>
      <c r="C19" s="48" t="s">
        <v>572</v>
      </c>
      <c r="D19" s="48" t="s">
        <v>113</v>
      </c>
      <c r="E19" s="6"/>
      <c r="F19" s="7">
        <v>1</v>
      </c>
      <c r="G19" s="7">
        <v>1</v>
      </c>
      <c r="H19" s="2">
        <v>1</v>
      </c>
      <c r="I19" s="2">
        <v>1</v>
      </c>
      <c r="J19" s="2">
        <v>1</v>
      </c>
      <c r="K19" s="2">
        <v>1</v>
      </c>
      <c r="L19" s="2"/>
      <c r="M19" s="2">
        <v>1</v>
      </c>
      <c r="N19" s="2">
        <v>1</v>
      </c>
      <c r="O19" s="2">
        <v>0</v>
      </c>
      <c r="P19" s="2">
        <v>0</v>
      </c>
      <c r="Q19" s="2"/>
      <c r="R19" s="2"/>
      <c r="S19" s="2"/>
      <c r="T19" s="2"/>
      <c r="U19" s="2"/>
      <c r="V19" s="158"/>
    </row>
    <row r="20" spans="1:24" s="1" customFormat="1" hidden="1" x14ac:dyDescent="0.2">
      <c r="A20" s="6">
        <v>18</v>
      </c>
      <c r="B20" s="48" t="s">
        <v>573</v>
      </c>
      <c r="C20" s="48" t="s">
        <v>574</v>
      </c>
      <c r="D20" s="48" t="s">
        <v>84</v>
      </c>
      <c r="E20" s="6"/>
      <c r="F20" s="7">
        <v>1</v>
      </c>
      <c r="G20" s="7">
        <v>1</v>
      </c>
      <c r="H20" s="2">
        <v>1</v>
      </c>
      <c r="I20" s="2">
        <v>1</v>
      </c>
      <c r="J20" s="2">
        <v>1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1</v>
      </c>
      <c r="Q20" s="2"/>
      <c r="R20" s="2"/>
      <c r="S20" s="2"/>
      <c r="T20" s="2"/>
      <c r="U20" s="2"/>
      <c r="V20" s="158"/>
    </row>
    <row r="21" spans="1:24" s="1" customFormat="1" hidden="1" x14ac:dyDescent="0.2">
      <c r="A21" s="6">
        <v>19</v>
      </c>
      <c r="B21" s="48" t="s">
        <v>575</v>
      </c>
      <c r="C21" s="48" t="s">
        <v>576</v>
      </c>
      <c r="D21" s="48" t="s">
        <v>42</v>
      </c>
      <c r="E21" s="67"/>
      <c r="F21" s="7">
        <v>1</v>
      </c>
      <c r="G21" s="7">
        <v>1</v>
      </c>
      <c r="H21" s="2">
        <v>1</v>
      </c>
      <c r="I21" s="2">
        <v>1</v>
      </c>
      <c r="J21" s="2">
        <v>1</v>
      </c>
      <c r="K21" s="2">
        <v>0</v>
      </c>
      <c r="L21" s="2"/>
      <c r="M21" s="2">
        <v>1</v>
      </c>
      <c r="N21" s="2">
        <v>1</v>
      </c>
      <c r="O21" s="2">
        <v>1</v>
      </c>
      <c r="P21" s="2">
        <v>1</v>
      </c>
      <c r="Q21" s="2"/>
      <c r="R21" s="2"/>
      <c r="S21" s="2"/>
      <c r="T21" s="2"/>
      <c r="U21" s="2"/>
      <c r="V21" s="158"/>
    </row>
    <row r="22" spans="1:24" s="1" customFormat="1" hidden="1" x14ac:dyDescent="0.2">
      <c r="A22" s="6">
        <v>20</v>
      </c>
      <c r="B22" s="48" t="s">
        <v>577</v>
      </c>
      <c r="C22" s="48" t="s">
        <v>578</v>
      </c>
      <c r="D22" s="48" t="s">
        <v>46</v>
      </c>
      <c r="E22" s="6"/>
      <c r="F22" s="7">
        <v>1</v>
      </c>
      <c r="G22" s="7">
        <v>1</v>
      </c>
      <c r="H22" s="2">
        <v>1</v>
      </c>
      <c r="I22" s="2">
        <v>1</v>
      </c>
      <c r="J22" s="2">
        <v>1</v>
      </c>
      <c r="K22" s="2">
        <v>1</v>
      </c>
      <c r="L22" s="2"/>
      <c r="M22" s="2">
        <v>1</v>
      </c>
      <c r="N22" s="2">
        <v>1</v>
      </c>
      <c r="O22" s="2">
        <v>1</v>
      </c>
      <c r="P22" s="2">
        <v>1</v>
      </c>
      <c r="Q22" s="2"/>
      <c r="R22" s="2"/>
      <c r="S22" s="2"/>
      <c r="T22" s="2"/>
      <c r="U22" s="2"/>
      <c r="V22" s="158"/>
    </row>
    <row r="23" spans="1:24" s="1" customFormat="1" hidden="1" x14ac:dyDescent="0.2">
      <c r="A23" s="6">
        <v>21</v>
      </c>
      <c r="B23" s="48" t="s">
        <v>579</v>
      </c>
      <c r="C23" s="48" t="s">
        <v>580</v>
      </c>
      <c r="D23" s="48" t="s">
        <v>85</v>
      </c>
      <c r="E23" s="6"/>
      <c r="F23" s="7">
        <v>0</v>
      </c>
      <c r="G23" s="7">
        <v>0</v>
      </c>
      <c r="H23" s="2">
        <v>0</v>
      </c>
      <c r="I23" s="2">
        <v>0</v>
      </c>
      <c r="J23" s="2">
        <v>0</v>
      </c>
      <c r="K23" s="2">
        <v>0</v>
      </c>
      <c r="L23" s="2"/>
      <c r="M23" s="2">
        <v>1</v>
      </c>
      <c r="N23" s="2">
        <v>1</v>
      </c>
      <c r="O23" s="2">
        <v>1</v>
      </c>
      <c r="P23" s="2">
        <v>1</v>
      </c>
      <c r="Q23" s="2"/>
      <c r="R23" s="2"/>
      <c r="S23" s="2"/>
      <c r="T23" s="2"/>
      <c r="U23" s="2"/>
      <c r="V23" s="158"/>
    </row>
    <row r="24" spans="1:24" s="1" customFormat="1" hidden="1" x14ac:dyDescent="0.2">
      <c r="A24" s="6">
        <v>22</v>
      </c>
      <c r="B24" s="48" t="s">
        <v>581</v>
      </c>
      <c r="C24" s="48" t="s">
        <v>582</v>
      </c>
      <c r="D24" s="48" t="s">
        <v>73</v>
      </c>
      <c r="E24" s="6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2">
        <v>0</v>
      </c>
      <c r="L24" s="2"/>
      <c r="M24" s="2">
        <v>0</v>
      </c>
      <c r="N24" s="2">
        <v>0</v>
      </c>
      <c r="O24" s="2">
        <v>0</v>
      </c>
      <c r="P24" s="2">
        <v>0</v>
      </c>
      <c r="Q24" s="2"/>
      <c r="R24" s="2"/>
      <c r="S24" s="2"/>
      <c r="T24" s="2"/>
      <c r="U24" s="2"/>
      <c r="V24" s="158" t="s">
        <v>871</v>
      </c>
      <c r="X24" s="1" t="s">
        <v>871</v>
      </c>
    </row>
    <row r="25" spans="1:24" s="1" customFormat="1" x14ac:dyDescent="0.2">
      <c r="A25" s="6">
        <v>23</v>
      </c>
      <c r="B25" s="48" t="s">
        <v>583</v>
      </c>
      <c r="C25" s="48" t="s">
        <v>584</v>
      </c>
      <c r="D25" s="48" t="s">
        <v>37</v>
      </c>
      <c r="E25" s="66"/>
      <c r="F25" s="7">
        <v>0</v>
      </c>
      <c r="G25" s="7">
        <v>0</v>
      </c>
      <c r="H25" s="2">
        <v>1</v>
      </c>
      <c r="I25" s="2">
        <v>1</v>
      </c>
      <c r="J25" s="2">
        <v>0</v>
      </c>
      <c r="K25" s="2">
        <v>0</v>
      </c>
      <c r="L25" s="2"/>
      <c r="M25" s="2">
        <v>0</v>
      </c>
      <c r="N25" s="2">
        <v>1</v>
      </c>
      <c r="O25" s="2">
        <v>0</v>
      </c>
      <c r="P25" s="2">
        <v>0</v>
      </c>
      <c r="Q25" s="2"/>
      <c r="R25" s="2"/>
      <c r="S25" s="2"/>
      <c r="T25" s="2"/>
      <c r="U25" s="2"/>
      <c r="V25" s="158" t="s">
        <v>794</v>
      </c>
    </row>
    <row r="26" spans="1:24" s="1" customFormat="1" hidden="1" x14ac:dyDescent="0.2">
      <c r="A26" s="6">
        <v>24</v>
      </c>
      <c r="B26" s="48" t="s">
        <v>585</v>
      </c>
      <c r="C26" s="48" t="s">
        <v>586</v>
      </c>
      <c r="D26" s="48" t="s">
        <v>128</v>
      </c>
      <c r="E26" s="6"/>
      <c r="F26" s="7">
        <v>1</v>
      </c>
      <c r="G26" s="7">
        <v>1</v>
      </c>
      <c r="H26" s="2">
        <v>1</v>
      </c>
      <c r="I26" s="2">
        <v>1</v>
      </c>
      <c r="J26" s="2">
        <v>1</v>
      </c>
      <c r="K26" s="2">
        <v>1</v>
      </c>
      <c r="L26" s="2"/>
      <c r="M26" s="2">
        <v>1</v>
      </c>
      <c r="N26" s="2">
        <v>1</v>
      </c>
      <c r="O26" s="2">
        <v>1</v>
      </c>
      <c r="P26" s="2">
        <v>1</v>
      </c>
      <c r="Q26" s="2"/>
      <c r="R26" s="2"/>
      <c r="S26" s="2"/>
      <c r="T26" s="2"/>
      <c r="U26" s="2"/>
      <c r="V26" s="158"/>
    </row>
    <row r="27" spans="1:24" s="1" customFormat="1" hidden="1" x14ac:dyDescent="0.2">
      <c r="A27" s="6">
        <v>25</v>
      </c>
      <c r="B27" s="48" t="s">
        <v>587</v>
      </c>
      <c r="C27" s="48" t="s">
        <v>588</v>
      </c>
      <c r="D27" s="48" t="s">
        <v>41</v>
      </c>
      <c r="E27" s="6"/>
      <c r="F27" s="7">
        <v>1</v>
      </c>
      <c r="G27" s="7">
        <v>1</v>
      </c>
      <c r="H27" s="2">
        <v>1</v>
      </c>
      <c r="I27" s="2">
        <v>1</v>
      </c>
      <c r="J27" s="2">
        <v>1</v>
      </c>
      <c r="K27" s="2">
        <v>1</v>
      </c>
      <c r="L27" s="2"/>
      <c r="M27" s="2">
        <v>1</v>
      </c>
      <c r="N27" s="2">
        <v>1</v>
      </c>
      <c r="O27" s="2">
        <v>0</v>
      </c>
      <c r="P27" s="2">
        <v>1</v>
      </c>
      <c r="Q27" s="2"/>
      <c r="R27" s="2"/>
      <c r="S27" s="2"/>
      <c r="T27" s="2"/>
      <c r="U27" s="15"/>
      <c r="V27" s="158"/>
    </row>
    <row r="28" spans="1:24" s="1" customFormat="1" hidden="1" x14ac:dyDescent="0.2">
      <c r="A28" s="6">
        <v>26</v>
      </c>
      <c r="B28" s="48" t="s">
        <v>589</v>
      </c>
      <c r="C28" s="48" t="s">
        <v>590</v>
      </c>
      <c r="D28" s="48" t="s">
        <v>104</v>
      </c>
      <c r="E28" s="6"/>
      <c r="F28" s="7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/>
      <c r="M28" s="2">
        <v>0</v>
      </c>
      <c r="N28" s="2">
        <v>0</v>
      </c>
      <c r="O28" s="2">
        <v>0</v>
      </c>
      <c r="P28" s="2">
        <v>0</v>
      </c>
      <c r="Q28" s="2"/>
      <c r="R28" s="2"/>
      <c r="S28" s="2"/>
      <c r="T28" s="2"/>
      <c r="U28" s="2"/>
      <c r="V28" s="158" t="s">
        <v>876</v>
      </c>
    </row>
    <row r="29" spans="1:24" s="1" customFormat="1" hidden="1" x14ac:dyDescent="0.2">
      <c r="A29" s="6">
        <v>27</v>
      </c>
      <c r="B29" s="48" t="s">
        <v>591</v>
      </c>
      <c r="C29" s="48" t="s">
        <v>592</v>
      </c>
      <c r="D29" s="48" t="s">
        <v>119</v>
      </c>
      <c r="E29" s="66"/>
      <c r="F29" s="7">
        <v>1</v>
      </c>
      <c r="G29" s="7">
        <v>1</v>
      </c>
      <c r="H29" s="2">
        <v>1</v>
      </c>
      <c r="I29" s="2">
        <v>1</v>
      </c>
      <c r="J29" s="2">
        <v>1</v>
      </c>
      <c r="K29" s="2">
        <v>1</v>
      </c>
      <c r="L29" s="2"/>
      <c r="M29" s="2">
        <v>1</v>
      </c>
      <c r="N29" s="2">
        <v>1</v>
      </c>
      <c r="O29" s="2">
        <v>1</v>
      </c>
      <c r="P29" s="2">
        <v>1</v>
      </c>
      <c r="Q29" s="2"/>
      <c r="R29" s="2"/>
      <c r="S29" s="2"/>
      <c r="T29" s="2"/>
      <c r="U29" s="2"/>
      <c r="V29" s="158"/>
    </row>
    <row r="30" spans="1:24" s="1" customFormat="1" hidden="1" x14ac:dyDescent="0.2">
      <c r="A30" s="6">
        <v>28</v>
      </c>
      <c r="B30" s="48" t="s">
        <v>593</v>
      </c>
      <c r="C30" s="48" t="s">
        <v>594</v>
      </c>
      <c r="D30" s="48" t="s">
        <v>47</v>
      </c>
      <c r="E30" s="6"/>
      <c r="F30" s="7">
        <v>1</v>
      </c>
      <c r="G30" s="7">
        <v>1</v>
      </c>
      <c r="H30" s="2">
        <v>1</v>
      </c>
      <c r="I30" s="2">
        <v>1</v>
      </c>
      <c r="J30" s="2">
        <v>1</v>
      </c>
      <c r="K30" s="2">
        <v>1</v>
      </c>
      <c r="L30" s="2"/>
      <c r="M30" s="2">
        <v>1</v>
      </c>
      <c r="N30" s="2">
        <v>0</v>
      </c>
      <c r="O30" s="2">
        <v>1</v>
      </c>
      <c r="P30" s="2">
        <v>0</v>
      </c>
      <c r="Q30" s="2"/>
      <c r="R30" s="2"/>
      <c r="S30" s="2"/>
      <c r="T30" s="2"/>
      <c r="U30" s="2"/>
      <c r="V30" s="158"/>
    </row>
    <row r="31" spans="1:24" s="1" customFormat="1" x14ac:dyDescent="0.2">
      <c r="A31" s="6">
        <v>29</v>
      </c>
      <c r="B31" s="48" t="s">
        <v>595</v>
      </c>
      <c r="C31" s="48" t="s">
        <v>596</v>
      </c>
      <c r="D31" s="48" t="s">
        <v>43</v>
      </c>
      <c r="E31" s="6"/>
      <c r="F31" s="7">
        <v>1</v>
      </c>
      <c r="G31" s="7">
        <v>1</v>
      </c>
      <c r="H31" s="2">
        <v>0</v>
      </c>
      <c r="I31" s="2">
        <v>0</v>
      </c>
      <c r="J31" s="2">
        <v>0</v>
      </c>
      <c r="K31" s="2">
        <v>0</v>
      </c>
      <c r="L31" s="2"/>
      <c r="M31" s="2">
        <v>0</v>
      </c>
      <c r="N31" s="2">
        <v>0</v>
      </c>
      <c r="O31" s="2">
        <v>0</v>
      </c>
      <c r="P31" s="2">
        <v>0</v>
      </c>
      <c r="Q31" s="2"/>
      <c r="R31" s="2"/>
      <c r="S31" s="2"/>
      <c r="T31" s="2"/>
      <c r="U31" s="2"/>
      <c r="V31" s="158" t="s">
        <v>866</v>
      </c>
      <c r="X31" s="1" t="s">
        <v>794</v>
      </c>
    </row>
    <row r="32" spans="1:24" s="1" customFormat="1" x14ac:dyDescent="0.2">
      <c r="A32" s="6">
        <v>30</v>
      </c>
      <c r="B32" s="48" t="s">
        <v>597</v>
      </c>
      <c r="C32" s="48" t="s">
        <v>598</v>
      </c>
      <c r="D32" s="48" t="s">
        <v>91</v>
      </c>
      <c r="E32" s="6"/>
      <c r="F32" s="7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/>
      <c r="M32" s="2">
        <v>0</v>
      </c>
      <c r="N32" s="2">
        <v>0</v>
      </c>
      <c r="O32" s="2">
        <v>0</v>
      </c>
      <c r="P32" s="2">
        <v>0</v>
      </c>
      <c r="Q32" s="2"/>
      <c r="R32" s="2"/>
      <c r="S32" s="2"/>
      <c r="T32" s="2"/>
      <c r="U32" s="2"/>
      <c r="V32" s="158" t="s">
        <v>856</v>
      </c>
      <c r="X32" s="1" t="s">
        <v>856</v>
      </c>
    </row>
    <row r="33" spans="1:24" s="1" customFormat="1" hidden="1" x14ac:dyDescent="0.2">
      <c r="A33" s="6">
        <v>31</v>
      </c>
      <c r="B33" s="48" t="s">
        <v>599</v>
      </c>
      <c r="C33" s="48" t="s">
        <v>600</v>
      </c>
      <c r="D33" s="48" t="s">
        <v>49</v>
      </c>
      <c r="E33" s="6"/>
      <c r="F33" s="7">
        <v>0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/>
      <c r="M33" s="2">
        <v>0</v>
      </c>
      <c r="N33" s="2">
        <v>1</v>
      </c>
      <c r="O33" s="2">
        <v>1</v>
      </c>
      <c r="P33" s="2">
        <v>1</v>
      </c>
      <c r="Q33" s="2"/>
      <c r="R33" s="2"/>
      <c r="S33" s="2"/>
      <c r="T33" s="2"/>
      <c r="U33" s="2"/>
      <c r="V33" s="158"/>
    </row>
    <row r="34" spans="1:24" s="1" customFormat="1" hidden="1" x14ac:dyDescent="0.2">
      <c r="A34" s="6">
        <v>32</v>
      </c>
      <c r="B34" s="48" t="s">
        <v>601</v>
      </c>
      <c r="C34" s="48" t="s">
        <v>602</v>
      </c>
      <c r="D34" s="48" t="s">
        <v>103</v>
      </c>
      <c r="E34" s="6"/>
      <c r="F34" s="7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/>
      <c r="M34" s="2">
        <v>1</v>
      </c>
      <c r="N34" s="2">
        <v>1</v>
      </c>
      <c r="O34" s="2">
        <v>1</v>
      </c>
      <c r="P34" s="2">
        <v>1</v>
      </c>
      <c r="Q34" s="2"/>
      <c r="R34" s="2"/>
      <c r="S34" s="2"/>
      <c r="T34" s="2"/>
      <c r="U34" s="2"/>
      <c r="V34" s="158"/>
    </row>
    <row r="35" spans="1:24" s="1" customFormat="1" hidden="1" x14ac:dyDescent="0.2">
      <c r="A35" s="6">
        <v>33</v>
      </c>
      <c r="B35" s="48" t="s">
        <v>603</v>
      </c>
      <c r="C35" s="48" t="s">
        <v>604</v>
      </c>
      <c r="D35" s="48" t="s">
        <v>144</v>
      </c>
      <c r="E35" s="6"/>
      <c r="F35" s="7">
        <v>1</v>
      </c>
      <c r="G35" s="2">
        <v>0</v>
      </c>
      <c r="H35" s="2">
        <v>1</v>
      </c>
      <c r="I35" s="2">
        <v>1</v>
      </c>
      <c r="J35" s="2">
        <v>1</v>
      </c>
      <c r="K35" s="2">
        <v>1</v>
      </c>
      <c r="L35" s="2"/>
      <c r="M35" s="2">
        <v>1</v>
      </c>
      <c r="N35" s="2">
        <v>1</v>
      </c>
      <c r="O35" s="2">
        <v>1</v>
      </c>
      <c r="P35" s="2">
        <v>1</v>
      </c>
      <c r="Q35" s="2"/>
      <c r="R35" s="2"/>
      <c r="S35" s="2"/>
      <c r="T35" s="2"/>
      <c r="U35" s="2"/>
      <c r="V35" s="158"/>
    </row>
    <row r="36" spans="1:24" s="1" customFormat="1" hidden="1" x14ac:dyDescent="0.2">
      <c r="A36" s="6">
        <v>34</v>
      </c>
      <c r="B36" s="48" t="s">
        <v>605</v>
      </c>
      <c r="C36" s="48" t="s">
        <v>606</v>
      </c>
      <c r="D36" s="48" t="s">
        <v>59</v>
      </c>
      <c r="E36" s="6"/>
      <c r="F36" s="7">
        <v>1</v>
      </c>
      <c r="G36" s="7">
        <v>1</v>
      </c>
      <c r="H36" s="2">
        <v>1</v>
      </c>
      <c r="I36" s="2">
        <v>1</v>
      </c>
      <c r="J36" s="2">
        <v>1</v>
      </c>
      <c r="K36" s="2">
        <v>1</v>
      </c>
      <c r="L36" s="2"/>
      <c r="M36" s="2">
        <v>1</v>
      </c>
      <c r="N36" s="2">
        <v>0</v>
      </c>
      <c r="O36" s="2">
        <v>1</v>
      </c>
      <c r="P36" s="2">
        <v>1</v>
      </c>
      <c r="Q36" s="2"/>
      <c r="R36" s="2"/>
      <c r="S36" s="2"/>
      <c r="T36" s="2"/>
      <c r="U36" s="2"/>
      <c r="V36" s="158"/>
    </row>
    <row r="37" spans="1:24" s="1" customFormat="1" hidden="1" x14ac:dyDescent="0.2">
      <c r="A37" s="6">
        <v>35</v>
      </c>
      <c r="B37" s="48" t="s">
        <v>607</v>
      </c>
      <c r="C37" s="48" t="s">
        <v>608</v>
      </c>
      <c r="D37" s="48" t="s">
        <v>115</v>
      </c>
      <c r="E37" s="6"/>
      <c r="F37" s="7">
        <v>1</v>
      </c>
      <c r="G37" s="7">
        <v>1</v>
      </c>
      <c r="H37" s="2">
        <v>1</v>
      </c>
      <c r="I37" s="2">
        <v>1</v>
      </c>
      <c r="J37" s="2">
        <v>1</v>
      </c>
      <c r="K37" s="2">
        <v>1</v>
      </c>
      <c r="L37" s="2"/>
      <c r="M37" s="2">
        <v>1</v>
      </c>
      <c r="N37" s="2">
        <v>1</v>
      </c>
      <c r="O37" s="2">
        <v>1</v>
      </c>
      <c r="P37" s="2">
        <v>1</v>
      </c>
      <c r="Q37" s="2"/>
      <c r="R37" s="2"/>
      <c r="S37" s="2"/>
      <c r="T37" s="2"/>
      <c r="U37" s="2"/>
      <c r="V37" s="158"/>
    </row>
    <row r="38" spans="1:24" s="1" customFormat="1" x14ac:dyDescent="0.2">
      <c r="A38" s="6">
        <v>36</v>
      </c>
      <c r="B38" s="48" t="s">
        <v>609</v>
      </c>
      <c r="C38" s="48" t="s">
        <v>610</v>
      </c>
      <c r="D38" s="48" t="s">
        <v>78</v>
      </c>
      <c r="E38" s="6"/>
      <c r="F38" s="7">
        <v>1</v>
      </c>
      <c r="G38" s="7">
        <v>1</v>
      </c>
      <c r="H38" s="2">
        <v>1</v>
      </c>
      <c r="I38" s="2">
        <v>1</v>
      </c>
      <c r="J38" s="2">
        <v>1</v>
      </c>
      <c r="K38" s="2">
        <v>1</v>
      </c>
      <c r="L38" s="2"/>
      <c r="M38" s="2">
        <v>0</v>
      </c>
      <c r="N38" s="2">
        <v>0</v>
      </c>
      <c r="O38" s="2">
        <v>0</v>
      </c>
      <c r="P38" s="2">
        <v>1</v>
      </c>
      <c r="Q38" s="2"/>
      <c r="R38" s="2"/>
      <c r="S38" s="2"/>
      <c r="T38" s="2"/>
      <c r="U38" s="2"/>
      <c r="V38" s="158" t="s">
        <v>866</v>
      </c>
    </row>
    <row r="39" spans="1:24" s="1" customFormat="1" hidden="1" x14ac:dyDescent="0.2">
      <c r="A39" s="6">
        <v>37</v>
      </c>
      <c r="B39" s="48" t="s">
        <v>611</v>
      </c>
      <c r="C39" s="48" t="s">
        <v>612</v>
      </c>
      <c r="D39" s="48" t="s">
        <v>126</v>
      </c>
      <c r="E39" s="6"/>
      <c r="F39" s="7">
        <v>1</v>
      </c>
      <c r="G39" s="7">
        <v>1</v>
      </c>
      <c r="H39" s="2">
        <v>1</v>
      </c>
      <c r="I39" s="2">
        <v>1</v>
      </c>
      <c r="J39" s="2">
        <v>1</v>
      </c>
      <c r="K39" s="2">
        <v>0</v>
      </c>
      <c r="L39" s="2"/>
      <c r="M39" s="2">
        <v>1</v>
      </c>
      <c r="N39" s="2">
        <v>1</v>
      </c>
      <c r="O39" s="2">
        <v>1</v>
      </c>
      <c r="P39" s="2">
        <v>1</v>
      </c>
      <c r="Q39" s="2"/>
      <c r="R39" s="2"/>
      <c r="S39" s="2"/>
      <c r="T39" s="2"/>
      <c r="U39" s="2"/>
      <c r="V39" s="158"/>
    </row>
    <row r="40" spans="1:24" s="1" customFormat="1" hidden="1" x14ac:dyDescent="0.2">
      <c r="A40" s="6">
        <v>38</v>
      </c>
      <c r="B40" s="48" t="s">
        <v>613</v>
      </c>
      <c r="C40" s="48" t="s">
        <v>614</v>
      </c>
      <c r="D40" s="48" t="s">
        <v>130</v>
      </c>
      <c r="E40" s="6"/>
      <c r="F40" s="7">
        <v>1</v>
      </c>
      <c r="G40" s="7">
        <v>1</v>
      </c>
      <c r="H40" s="2">
        <v>1</v>
      </c>
      <c r="I40" s="2">
        <v>1</v>
      </c>
      <c r="J40" s="2">
        <v>1</v>
      </c>
      <c r="K40" s="2">
        <v>1</v>
      </c>
      <c r="L40" s="2"/>
      <c r="M40" s="2">
        <v>1</v>
      </c>
      <c r="N40" s="2">
        <v>1</v>
      </c>
      <c r="O40" s="2">
        <v>1</v>
      </c>
      <c r="P40" s="2">
        <v>1</v>
      </c>
      <c r="Q40" s="2"/>
      <c r="R40" s="2"/>
      <c r="S40" s="2"/>
      <c r="T40" s="2"/>
      <c r="U40" s="2"/>
      <c r="V40" s="158"/>
    </row>
    <row r="41" spans="1:24" s="1" customFormat="1" x14ac:dyDescent="0.2">
      <c r="A41" s="6">
        <v>39</v>
      </c>
      <c r="B41" s="48" t="s">
        <v>615</v>
      </c>
      <c r="C41" s="48" t="s">
        <v>616</v>
      </c>
      <c r="D41" s="48" t="s">
        <v>88</v>
      </c>
      <c r="E41" s="6"/>
      <c r="F41" s="7">
        <v>1</v>
      </c>
      <c r="G41" s="7">
        <v>1</v>
      </c>
      <c r="H41" s="2">
        <v>1</v>
      </c>
      <c r="I41" s="2">
        <v>1</v>
      </c>
      <c r="J41" s="2">
        <v>0</v>
      </c>
      <c r="K41" s="2">
        <v>0</v>
      </c>
      <c r="L41" s="2"/>
      <c r="M41" s="2">
        <v>0</v>
      </c>
      <c r="N41" s="2">
        <v>0</v>
      </c>
      <c r="O41" s="2">
        <v>0</v>
      </c>
      <c r="P41" s="2">
        <v>0</v>
      </c>
      <c r="Q41" s="2"/>
      <c r="R41" s="2"/>
      <c r="S41" s="2"/>
      <c r="T41" s="2"/>
      <c r="U41" s="2"/>
      <c r="V41" s="158" t="s">
        <v>856</v>
      </c>
      <c r="X41" s="1" t="s">
        <v>856</v>
      </c>
    </row>
    <row r="42" spans="1:24" s="1" customFormat="1" hidden="1" x14ac:dyDescent="0.2">
      <c r="A42" s="6">
        <v>40</v>
      </c>
      <c r="B42" s="48" t="s">
        <v>617</v>
      </c>
      <c r="C42" s="48" t="s">
        <v>618</v>
      </c>
      <c r="D42" s="48" t="s">
        <v>619</v>
      </c>
      <c r="E42" s="6"/>
      <c r="F42" s="7">
        <v>1</v>
      </c>
      <c r="G42" s="7">
        <v>1</v>
      </c>
      <c r="H42" s="2">
        <v>1</v>
      </c>
      <c r="I42" s="2">
        <v>1</v>
      </c>
      <c r="J42" s="2">
        <v>1</v>
      </c>
      <c r="K42" s="2">
        <v>1</v>
      </c>
      <c r="L42" s="2"/>
      <c r="M42" s="2">
        <v>1</v>
      </c>
      <c r="N42" s="2">
        <v>1</v>
      </c>
      <c r="O42" s="2">
        <v>1</v>
      </c>
      <c r="P42" s="2">
        <v>1</v>
      </c>
      <c r="Q42" s="2"/>
      <c r="R42" s="2"/>
      <c r="S42" s="2"/>
      <c r="T42" s="2"/>
      <c r="U42" s="2"/>
      <c r="V42" s="158"/>
    </row>
    <row r="43" spans="1:24" s="1" customFormat="1" hidden="1" x14ac:dyDescent="0.2">
      <c r="A43" s="6">
        <v>41</v>
      </c>
      <c r="B43" s="48" t="s">
        <v>620</v>
      </c>
      <c r="C43" s="48" t="s">
        <v>621</v>
      </c>
      <c r="D43" s="48" t="s">
        <v>58</v>
      </c>
      <c r="E43" s="6"/>
      <c r="F43" s="7">
        <v>1</v>
      </c>
      <c r="G43" s="7">
        <v>1</v>
      </c>
      <c r="H43" s="2">
        <v>1</v>
      </c>
      <c r="I43" s="2">
        <v>1</v>
      </c>
      <c r="J43" s="2">
        <v>1</v>
      </c>
      <c r="K43" s="2">
        <v>1</v>
      </c>
      <c r="L43" s="2"/>
      <c r="M43" s="2">
        <v>1</v>
      </c>
      <c r="N43" s="2">
        <v>1</v>
      </c>
      <c r="O43" s="2">
        <v>1</v>
      </c>
      <c r="P43" s="2">
        <v>1</v>
      </c>
      <c r="Q43" s="2"/>
      <c r="R43" s="2"/>
      <c r="S43" s="2"/>
      <c r="T43" s="2"/>
      <c r="U43" s="2"/>
      <c r="V43" s="158"/>
    </row>
    <row r="44" spans="1:24" s="1" customFormat="1" hidden="1" x14ac:dyDescent="0.2">
      <c r="A44" s="6">
        <v>42</v>
      </c>
      <c r="B44" s="48" t="s">
        <v>622</v>
      </c>
      <c r="C44" s="48" t="s">
        <v>623</v>
      </c>
      <c r="D44" s="48" t="s">
        <v>76</v>
      </c>
      <c r="E44" s="6"/>
      <c r="F44" s="7">
        <v>1</v>
      </c>
      <c r="G44" s="7">
        <v>1</v>
      </c>
      <c r="H44" s="2">
        <v>1</v>
      </c>
      <c r="I44" s="2">
        <v>1</v>
      </c>
      <c r="J44" s="2">
        <v>1</v>
      </c>
      <c r="K44" s="2">
        <v>1</v>
      </c>
      <c r="L44" s="2"/>
      <c r="M44" s="2">
        <v>1</v>
      </c>
      <c r="N44" s="2">
        <v>1</v>
      </c>
      <c r="O44" s="2">
        <v>1</v>
      </c>
      <c r="P44" s="2">
        <v>1</v>
      </c>
      <c r="Q44" s="2"/>
      <c r="R44" s="2"/>
      <c r="S44" s="2"/>
      <c r="T44" s="2"/>
      <c r="U44" s="2"/>
      <c r="V44" s="158"/>
    </row>
    <row r="45" spans="1:24" s="1" customFormat="1" hidden="1" x14ac:dyDescent="0.2">
      <c r="A45" s="6">
        <v>43</v>
      </c>
      <c r="B45" s="48" t="s">
        <v>624</v>
      </c>
      <c r="C45" s="48" t="s">
        <v>625</v>
      </c>
      <c r="D45" s="48" t="s">
        <v>81</v>
      </c>
      <c r="E45" s="67"/>
      <c r="F45" s="7">
        <v>1</v>
      </c>
      <c r="G45" s="7">
        <v>1</v>
      </c>
      <c r="H45" s="2">
        <v>1</v>
      </c>
      <c r="I45" s="2">
        <v>1</v>
      </c>
      <c r="J45" s="2">
        <v>0</v>
      </c>
      <c r="K45" s="2">
        <v>1</v>
      </c>
      <c r="L45" s="2"/>
      <c r="M45" s="2">
        <v>1</v>
      </c>
      <c r="N45" s="2">
        <v>1</v>
      </c>
      <c r="O45" s="2">
        <v>1</v>
      </c>
      <c r="P45" s="2">
        <v>1</v>
      </c>
      <c r="Q45" s="2"/>
      <c r="R45" s="2"/>
      <c r="S45" s="2"/>
      <c r="T45" s="2"/>
      <c r="U45" s="2"/>
      <c r="V45" s="158"/>
    </row>
    <row r="46" spans="1:24" s="1" customFormat="1" hidden="1" x14ac:dyDescent="0.2">
      <c r="A46" s="6">
        <v>44</v>
      </c>
      <c r="B46" s="48" t="s">
        <v>626</v>
      </c>
      <c r="C46" s="48" t="s">
        <v>627</v>
      </c>
      <c r="D46" s="48" t="s">
        <v>61</v>
      </c>
      <c r="E46" s="6"/>
      <c r="F46" s="7">
        <v>1</v>
      </c>
      <c r="G46" s="7">
        <v>1</v>
      </c>
      <c r="H46" s="2">
        <v>1</v>
      </c>
      <c r="I46" s="2">
        <v>1</v>
      </c>
      <c r="J46" s="2">
        <v>1</v>
      </c>
      <c r="K46" s="2">
        <v>0</v>
      </c>
      <c r="L46" s="2"/>
      <c r="M46" s="2">
        <v>0</v>
      </c>
      <c r="N46" s="2">
        <v>0</v>
      </c>
      <c r="O46" s="2">
        <v>0</v>
      </c>
      <c r="P46" s="2">
        <v>0</v>
      </c>
      <c r="Q46" s="2"/>
      <c r="R46" s="2"/>
      <c r="S46" s="2"/>
      <c r="T46" s="2"/>
      <c r="U46" s="2"/>
      <c r="V46" s="158" t="s">
        <v>868</v>
      </c>
      <c r="X46" s="1" t="s">
        <v>794</v>
      </c>
    </row>
    <row r="47" spans="1:24" s="1" customFormat="1" x14ac:dyDescent="0.2">
      <c r="A47" s="6">
        <v>45</v>
      </c>
      <c r="B47" s="48" t="s">
        <v>628</v>
      </c>
      <c r="C47" s="48" t="s">
        <v>629</v>
      </c>
      <c r="D47" s="48" t="s">
        <v>65</v>
      </c>
      <c r="E47" s="6"/>
      <c r="F47" s="7">
        <v>1</v>
      </c>
      <c r="G47" s="7">
        <v>1</v>
      </c>
      <c r="H47" s="2">
        <v>1</v>
      </c>
      <c r="I47" s="2">
        <v>1</v>
      </c>
      <c r="J47" s="2">
        <v>1</v>
      </c>
      <c r="K47" s="2">
        <v>0</v>
      </c>
      <c r="L47" s="2"/>
      <c r="M47" s="2">
        <v>0</v>
      </c>
      <c r="N47" s="2">
        <v>0</v>
      </c>
      <c r="O47" s="2">
        <v>0</v>
      </c>
      <c r="P47" s="2">
        <v>0</v>
      </c>
      <c r="Q47" s="2"/>
      <c r="R47" s="2"/>
      <c r="S47" s="2"/>
      <c r="T47" s="2"/>
      <c r="U47" s="2"/>
      <c r="V47" s="158" t="s">
        <v>869</v>
      </c>
      <c r="X47" s="1" t="s">
        <v>943</v>
      </c>
    </row>
    <row r="48" spans="1:24" s="1" customFormat="1" x14ac:dyDescent="0.2">
      <c r="A48" s="6">
        <v>46</v>
      </c>
      <c r="B48" s="48" t="s">
        <v>630</v>
      </c>
      <c r="C48" s="48" t="s">
        <v>631</v>
      </c>
      <c r="D48" s="48" t="s">
        <v>136</v>
      </c>
      <c r="E48" s="6"/>
      <c r="F48" s="7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/>
      <c r="M48" s="2">
        <v>0</v>
      </c>
      <c r="N48" s="2">
        <v>0</v>
      </c>
      <c r="O48" s="2">
        <v>0</v>
      </c>
      <c r="P48" s="2">
        <v>0</v>
      </c>
      <c r="Q48" s="2"/>
      <c r="R48" s="2"/>
      <c r="S48" s="2"/>
      <c r="T48" s="2"/>
      <c r="U48" s="2"/>
      <c r="V48" s="158" t="s">
        <v>794</v>
      </c>
      <c r="W48" s="1" t="s">
        <v>860</v>
      </c>
      <c r="X48" s="1" t="s">
        <v>794</v>
      </c>
    </row>
    <row r="49" spans="1:24" s="1" customFormat="1" hidden="1" x14ac:dyDescent="0.2">
      <c r="A49" s="6">
        <v>47</v>
      </c>
      <c r="B49" s="48" t="s">
        <v>632</v>
      </c>
      <c r="C49" s="48" t="s">
        <v>633</v>
      </c>
      <c r="D49" s="48" t="s">
        <v>40</v>
      </c>
      <c r="E49" s="66"/>
      <c r="F49" s="7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/>
      <c r="M49" s="2">
        <v>1</v>
      </c>
      <c r="N49" s="2">
        <v>1</v>
      </c>
      <c r="O49" s="2">
        <v>1</v>
      </c>
      <c r="P49" s="2">
        <v>1</v>
      </c>
      <c r="Q49" s="2"/>
      <c r="R49" s="2"/>
      <c r="S49" s="2"/>
      <c r="T49" s="2"/>
      <c r="U49" s="2"/>
      <c r="V49" s="158"/>
    </row>
    <row r="50" spans="1:24" s="1" customFormat="1" hidden="1" x14ac:dyDescent="0.2">
      <c r="A50" s="6">
        <v>48</v>
      </c>
      <c r="B50" s="48" t="s">
        <v>634</v>
      </c>
      <c r="C50" s="48" t="s">
        <v>635</v>
      </c>
      <c r="D50" s="48" t="s">
        <v>112</v>
      </c>
      <c r="E50" s="6"/>
      <c r="F50" s="7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/>
      <c r="M50" s="2">
        <v>0</v>
      </c>
      <c r="N50" s="2">
        <v>0</v>
      </c>
      <c r="O50" s="2">
        <v>0</v>
      </c>
      <c r="P50" s="2">
        <v>0</v>
      </c>
      <c r="Q50" s="2"/>
      <c r="R50" s="2"/>
      <c r="S50" s="2"/>
      <c r="T50" s="2"/>
      <c r="U50" s="2"/>
      <c r="V50" s="158" t="s">
        <v>863</v>
      </c>
      <c r="X50" s="1" t="s">
        <v>944</v>
      </c>
    </row>
    <row r="51" spans="1:24" s="1" customFormat="1" hidden="1" x14ac:dyDescent="0.2">
      <c r="A51" s="6">
        <v>49</v>
      </c>
      <c r="B51" s="48" t="s">
        <v>636</v>
      </c>
      <c r="C51" s="48" t="s">
        <v>637</v>
      </c>
      <c r="D51" s="48" t="s">
        <v>108</v>
      </c>
      <c r="E51" s="6"/>
      <c r="F51" s="7">
        <v>0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/>
      <c r="M51" s="2">
        <v>1</v>
      </c>
      <c r="N51" s="2">
        <v>1</v>
      </c>
      <c r="O51" s="2">
        <v>0</v>
      </c>
      <c r="P51" s="2">
        <v>0</v>
      </c>
      <c r="Q51" s="2"/>
      <c r="R51" s="2"/>
      <c r="S51" s="2"/>
      <c r="T51" s="2"/>
      <c r="U51" s="15"/>
      <c r="V51" s="158"/>
    </row>
    <row r="52" spans="1:24" s="1" customFormat="1" hidden="1" x14ac:dyDescent="0.2">
      <c r="A52" s="6">
        <v>50</v>
      </c>
      <c r="B52" s="48" t="s">
        <v>638</v>
      </c>
      <c r="C52" s="48" t="s">
        <v>639</v>
      </c>
      <c r="D52" s="48" t="s">
        <v>111</v>
      </c>
      <c r="E52" s="6"/>
      <c r="F52" s="7">
        <v>1</v>
      </c>
      <c r="G52" s="2">
        <v>1</v>
      </c>
      <c r="H52" s="2">
        <v>1</v>
      </c>
      <c r="I52" s="2">
        <v>1</v>
      </c>
      <c r="J52" s="2">
        <v>0</v>
      </c>
      <c r="K52" s="2">
        <v>1</v>
      </c>
      <c r="L52" s="2"/>
      <c r="M52" s="2">
        <v>1</v>
      </c>
      <c r="N52" s="2">
        <v>0</v>
      </c>
      <c r="O52" s="2">
        <v>1</v>
      </c>
      <c r="P52" s="2">
        <v>0</v>
      </c>
      <c r="Q52" s="2"/>
      <c r="R52" s="2"/>
      <c r="S52" s="2"/>
      <c r="T52" s="2"/>
      <c r="U52" s="2"/>
      <c r="V52" s="158"/>
    </row>
    <row r="53" spans="1:24" s="1" customFormat="1" x14ac:dyDescent="0.2">
      <c r="A53" s="6">
        <v>51</v>
      </c>
      <c r="B53" s="48" t="s">
        <v>640</v>
      </c>
      <c r="C53" s="48" t="s">
        <v>641</v>
      </c>
      <c r="D53" s="49" t="s">
        <v>30</v>
      </c>
      <c r="E53" s="66" t="s">
        <v>865</v>
      </c>
      <c r="F53" s="7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/>
      <c r="M53" s="2">
        <v>0</v>
      </c>
      <c r="N53" s="2">
        <v>0</v>
      </c>
      <c r="O53" s="2">
        <v>0</v>
      </c>
      <c r="P53" s="2">
        <v>0</v>
      </c>
      <c r="Q53" s="2"/>
      <c r="R53" s="2"/>
      <c r="S53" s="2"/>
      <c r="T53" s="2"/>
      <c r="U53" s="2"/>
      <c r="V53" s="158" t="s">
        <v>866</v>
      </c>
      <c r="X53" s="1" t="s">
        <v>937</v>
      </c>
    </row>
    <row r="54" spans="1:24" s="1" customFormat="1" hidden="1" x14ac:dyDescent="0.2">
      <c r="A54" s="6">
        <v>52</v>
      </c>
      <c r="B54" s="48" t="s">
        <v>642</v>
      </c>
      <c r="C54" s="48" t="s">
        <v>643</v>
      </c>
      <c r="D54" s="48" t="s">
        <v>253</v>
      </c>
      <c r="E54" s="6"/>
      <c r="F54" s="7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/>
      <c r="M54" s="2">
        <v>1</v>
      </c>
      <c r="N54" s="2">
        <v>1</v>
      </c>
      <c r="O54" s="2">
        <v>1</v>
      </c>
      <c r="P54" s="2">
        <v>1</v>
      </c>
      <c r="Q54" s="2"/>
      <c r="R54" s="2"/>
      <c r="S54" s="2"/>
      <c r="T54" s="2"/>
      <c r="U54" s="2"/>
      <c r="V54" s="158"/>
    </row>
    <row r="55" spans="1:24" s="80" customFormat="1" hidden="1" x14ac:dyDescent="0.2">
      <c r="A55" s="6">
        <v>53</v>
      </c>
      <c r="B55" s="76" t="s">
        <v>644</v>
      </c>
      <c r="C55" s="76" t="s">
        <v>645</v>
      </c>
      <c r="D55" s="76" t="s">
        <v>64</v>
      </c>
      <c r="E55" s="78" t="s">
        <v>791</v>
      </c>
      <c r="F55" s="77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79"/>
      <c r="M55" s="79">
        <v>0</v>
      </c>
      <c r="N55" s="2">
        <v>0</v>
      </c>
      <c r="O55" s="2">
        <v>0</v>
      </c>
      <c r="P55" s="2">
        <v>0</v>
      </c>
      <c r="Q55" s="79"/>
      <c r="R55" s="79"/>
      <c r="S55" s="79"/>
      <c r="T55" s="79"/>
      <c r="U55" s="79"/>
      <c r="V55" s="174"/>
    </row>
    <row r="56" spans="1:24" s="1" customFormat="1" hidden="1" x14ac:dyDescent="0.2">
      <c r="A56" s="6">
        <v>54</v>
      </c>
      <c r="B56" s="48" t="s">
        <v>646</v>
      </c>
      <c r="C56" s="48" t="s">
        <v>647</v>
      </c>
      <c r="D56" s="48" t="s">
        <v>74</v>
      </c>
      <c r="E56" s="6"/>
      <c r="F56" s="7">
        <v>0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/>
      <c r="M56" s="2">
        <v>1</v>
      </c>
      <c r="N56" s="2">
        <v>1</v>
      </c>
      <c r="O56" s="2">
        <v>1</v>
      </c>
      <c r="P56" s="2">
        <v>1</v>
      </c>
      <c r="Q56" s="2"/>
      <c r="R56" s="2"/>
      <c r="S56" s="2"/>
      <c r="T56" s="2"/>
      <c r="U56" s="2"/>
      <c r="V56" s="158"/>
    </row>
    <row r="57" spans="1:24" s="1" customFormat="1" hidden="1" x14ac:dyDescent="0.2">
      <c r="A57" s="6">
        <v>55</v>
      </c>
      <c r="B57" s="48" t="s">
        <v>648</v>
      </c>
      <c r="C57" s="48" t="s">
        <v>649</v>
      </c>
      <c r="D57" s="48" t="s">
        <v>92</v>
      </c>
      <c r="E57" s="6"/>
      <c r="F57" s="7">
        <v>1</v>
      </c>
      <c r="G57" s="7">
        <v>1</v>
      </c>
      <c r="H57" s="2">
        <v>1</v>
      </c>
      <c r="I57" s="2">
        <v>1</v>
      </c>
      <c r="J57" s="2">
        <v>1</v>
      </c>
      <c r="K57" s="2">
        <v>1</v>
      </c>
      <c r="L57" s="2"/>
      <c r="M57" s="2">
        <v>1</v>
      </c>
      <c r="N57" s="2">
        <v>1</v>
      </c>
      <c r="O57" s="2">
        <v>1</v>
      </c>
      <c r="P57" s="2">
        <v>1</v>
      </c>
      <c r="Q57" s="2"/>
      <c r="R57" s="2"/>
      <c r="S57" s="2"/>
      <c r="T57" s="2"/>
      <c r="U57" s="2"/>
      <c r="V57" s="158"/>
    </row>
    <row r="58" spans="1:24" s="1" customFormat="1" hidden="1" x14ac:dyDescent="0.2">
      <c r="A58" s="6">
        <v>56</v>
      </c>
      <c r="B58" s="48" t="s">
        <v>650</v>
      </c>
      <c r="C58" s="48" t="s">
        <v>651</v>
      </c>
      <c r="D58" s="48" t="s">
        <v>118</v>
      </c>
      <c r="E58" s="6"/>
      <c r="F58" s="7">
        <v>1</v>
      </c>
      <c r="G58" s="7">
        <v>1</v>
      </c>
      <c r="H58" s="2">
        <v>1</v>
      </c>
      <c r="I58" s="2">
        <v>1</v>
      </c>
      <c r="J58" s="2">
        <v>1</v>
      </c>
      <c r="K58" s="2">
        <v>1</v>
      </c>
      <c r="L58" s="2"/>
      <c r="M58" s="2">
        <v>1</v>
      </c>
      <c r="N58" s="2">
        <v>1</v>
      </c>
      <c r="O58" s="2">
        <v>1</v>
      </c>
      <c r="P58" s="2">
        <v>1</v>
      </c>
      <c r="Q58" s="2"/>
      <c r="R58" s="2"/>
      <c r="S58" s="2"/>
      <c r="T58" s="2"/>
      <c r="U58" s="2"/>
      <c r="V58" s="158"/>
    </row>
    <row r="59" spans="1:24" s="1" customFormat="1" hidden="1" x14ac:dyDescent="0.2">
      <c r="A59" s="6">
        <v>57</v>
      </c>
      <c r="B59" s="48" t="s">
        <v>652</v>
      </c>
      <c r="C59" s="48" t="s">
        <v>653</v>
      </c>
      <c r="D59" s="48" t="s">
        <v>56</v>
      </c>
      <c r="E59" s="6"/>
      <c r="F59" s="7">
        <v>1</v>
      </c>
      <c r="G59" s="7">
        <v>1</v>
      </c>
      <c r="H59" s="2">
        <v>1</v>
      </c>
      <c r="I59" s="2">
        <v>1</v>
      </c>
      <c r="J59" s="2">
        <v>1</v>
      </c>
      <c r="K59" s="2">
        <v>1</v>
      </c>
      <c r="L59" s="2"/>
      <c r="M59" s="2">
        <v>1</v>
      </c>
      <c r="N59" s="2">
        <v>0</v>
      </c>
      <c r="O59" s="2">
        <v>1</v>
      </c>
      <c r="P59" s="2">
        <v>1</v>
      </c>
      <c r="Q59" s="2"/>
      <c r="R59" s="2"/>
      <c r="S59" s="2"/>
      <c r="T59" s="2"/>
      <c r="U59" s="2"/>
      <c r="V59" s="158"/>
    </row>
    <row r="60" spans="1:24" s="1" customFormat="1" hidden="1" x14ac:dyDescent="0.2">
      <c r="A60" s="6">
        <v>58</v>
      </c>
      <c r="B60" s="48" t="s">
        <v>654</v>
      </c>
      <c r="C60" s="48" t="s">
        <v>655</v>
      </c>
      <c r="D60" s="48" t="s">
        <v>33</v>
      </c>
      <c r="E60" s="6"/>
      <c r="F60" s="7">
        <v>1</v>
      </c>
      <c r="G60" s="7">
        <v>1</v>
      </c>
      <c r="H60" s="2">
        <v>1</v>
      </c>
      <c r="I60" s="2">
        <v>1</v>
      </c>
      <c r="J60" s="2">
        <v>1</v>
      </c>
      <c r="K60" s="2">
        <v>1</v>
      </c>
      <c r="L60" s="2"/>
      <c r="M60" s="2">
        <v>1</v>
      </c>
      <c r="N60" s="2">
        <v>1</v>
      </c>
      <c r="O60" s="2">
        <v>1</v>
      </c>
      <c r="P60" s="2">
        <v>1</v>
      </c>
      <c r="Q60" s="2"/>
      <c r="R60" s="2"/>
      <c r="S60" s="2"/>
      <c r="T60" s="2"/>
      <c r="U60" s="2"/>
      <c r="V60" s="158"/>
    </row>
    <row r="61" spans="1:24" s="1" customFormat="1" hidden="1" x14ac:dyDescent="0.2">
      <c r="A61" s="6">
        <v>59</v>
      </c>
      <c r="B61" s="48" t="s">
        <v>656</v>
      </c>
      <c r="C61" s="48" t="s">
        <v>657</v>
      </c>
      <c r="D61" s="48" t="s">
        <v>51</v>
      </c>
      <c r="E61" s="6"/>
      <c r="F61" s="7">
        <v>0</v>
      </c>
      <c r="G61" s="2">
        <v>0</v>
      </c>
      <c r="H61" s="2">
        <v>1</v>
      </c>
      <c r="I61" s="2">
        <v>1</v>
      </c>
      <c r="J61" s="2">
        <v>1</v>
      </c>
      <c r="K61" s="2">
        <v>0</v>
      </c>
      <c r="L61" s="2"/>
      <c r="M61" s="2">
        <v>0</v>
      </c>
      <c r="N61" s="2">
        <v>0</v>
      </c>
      <c r="O61" s="2">
        <v>0</v>
      </c>
      <c r="P61" s="2">
        <v>0</v>
      </c>
      <c r="Q61" s="2"/>
      <c r="R61" s="2"/>
      <c r="S61" s="2"/>
      <c r="T61" s="2"/>
      <c r="U61" s="2"/>
      <c r="V61" s="158" t="s">
        <v>857</v>
      </c>
      <c r="X61" s="1" t="s">
        <v>857</v>
      </c>
    </row>
    <row r="62" spans="1:24" s="1" customFormat="1" hidden="1" x14ac:dyDescent="0.2">
      <c r="A62" s="6">
        <v>60</v>
      </c>
      <c r="B62" s="48" t="s">
        <v>658</v>
      </c>
      <c r="C62" s="48" t="s">
        <v>659</v>
      </c>
      <c r="D62" s="48" t="s">
        <v>140</v>
      </c>
      <c r="E62" s="6"/>
      <c r="F62" s="7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/>
      <c r="M62" s="2">
        <v>1</v>
      </c>
      <c r="N62" s="2">
        <v>1</v>
      </c>
      <c r="O62" s="2">
        <v>0</v>
      </c>
      <c r="P62" s="2">
        <v>1</v>
      </c>
      <c r="Q62" s="2"/>
      <c r="R62" s="2"/>
      <c r="S62" s="2"/>
      <c r="T62" s="2"/>
      <c r="U62" s="2"/>
      <c r="V62" s="158"/>
    </row>
    <row r="63" spans="1:24" s="80" customFormat="1" hidden="1" x14ac:dyDescent="0.2">
      <c r="A63" s="6">
        <v>61</v>
      </c>
      <c r="B63" s="76" t="s">
        <v>660</v>
      </c>
      <c r="C63" s="76" t="s">
        <v>661</v>
      </c>
      <c r="D63" s="76" t="s">
        <v>72</v>
      </c>
      <c r="E63" s="78" t="s">
        <v>791</v>
      </c>
      <c r="F63" s="79">
        <v>0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  <c r="L63" s="79"/>
      <c r="M63" s="79">
        <v>0</v>
      </c>
      <c r="N63" s="2">
        <v>0</v>
      </c>
      <c r="O63" s="2">
        <v>0</v>
      </c>
      <c r="P63" s="2">
        <v>0</v>
      </c>
      <c r="Q63" s="79"/>
      <c r="R63" s="79"/>
      <c r="S63" s="79"/>
      <c r="T63" s="79"/>
      <c r="U63" s="79"/>
      <c r="V63" s="174"/>
    </row>
    <row r="64" spans="1:24" s="1" customFormat="1" hidden="1" x14ac:dyDescent="0.2">
      <c r="A64" s="6">
        <v>62</v>
      </c>
      <c r="B64" s="48" t="s">
        <v>662</v>
      </c>
      <c r="C64" s="48" t="s">
        <v>663</v>
      </c>
      <c r="D64" s="48" t="s">
        <v>69</v>
      </c>
      <c r="E64" s="67"/>
      <c r="F64" s="7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/>
      <c r="M64" s="2">
        <v>1</v>
      </c>
      <c r="N64" s="2">
        <v>1</v>
      </c>
      <c r="O64" s="2">
        <v>1</v>
      </c>
      <c r="P64" s="2">
        <v>1</v>
      </c>
      <c r="Q64" s="2"/>
      <c r="R64" s="2"/>
      <c r="S64" s="2"/>
      <c r="T64" s="2"/>
      <c r="U64" s="2"/>
      <c r="V64" s="158"/>
    </row>
    <row r="65" spans="1:24" s="1" customFormat="1" hidden="1" x14ac:dyDescent="0.2">
      <c r="A65" s="6">
        <v>63</v>
      </c>
      <c r="B65" s="48" t="s">
        <v>664</v>
      </c>
      <c r="C65" s="48" t="s">
        <v>665</v>
      </c>
      <c r="D65" s="48" t="s">
        <v>134</v>
      </c>
      <c r="E65" s="6"/>
      <c r="F65" s="7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/>
      <c r="M65" s="2">
        <v>0</v>
      </c>
      <c r="N65" s="2">
        <v>0</v>
      </c>
      <c r="O65" s="2">
        <v>0</v>
      </c>
      <c r="P65" s="2">
        <v>0</v>
      </c>
      <c r="Q65" s="2"/>
      <c r="R65" s="2"/>
      <c r="S65" s="2"/>
      <c r="T65" s="2"/>
      <c r="U65" s="2"/>
      <c r="V65" s="158" t="s">
        <v>859</v>
      </c>
      <c r="X65" s="1" t="s">
        <v>794</v>
      </c>
    </row>
    <row r="66" spans="1:24" s="1" customFormat="1" hidden="1" x14ac:dyDescent="0.2">
      <c r="A66" s="6">
        <v>64</v>
      </c>
      <c r="B66" s="48" t="s">
        <v>666</v>
      </c>
      <c r="C66" s="48" t="s">
        <v>667</v>
      </c>
      <c r="D66" s="48" t="s">
        <v>45</v>
      </c>
      <c r="E66" s="6"/>
      <c r="F66" s="7">
        <v>1</v>
      </c>
      <c r="G66" s="7">
        <v>1</v>
      </c>
      <c r="H66" s="2">
        <v>1</v>
      </c>
      <c r="I66" s="2">
        <v>1</v>
      </c>
      <c r="J66" s="2">
        <v>1</v>
      </c>
      <c r="K66" s="2">
        <v>1</v>
      </c>
      <c r="L66" s="2"/>
      <c r="M66" s="2">
        <v>1</v>
      </c>
      <c r="N66" s="2">
        <v>1</v>
      </c>
      <c r="O66" s="2">
        <v>1</v>
      </c>
      <c r="P66" s="2">
        <v>1</v>
      </c>
      <c r="Q66" s="2"/>
      <c r="R66" s="2"/>
      <c r="S66" s="2"/>
      <c r="T66" s="2"/>
      <c r="U66" s="2"/>
      <c r="V66" s="158"/>
    </row>
    <row r="67" spans="1:24" s="1" customFormat="1" hidden="1" x14ac:dyDescent="0.2">
      <c r="A67" s="6">
        <v>65</v>
      </c>
      <c r="B67" s="48" t="s">
        <v>668</v>
      </c>
      <c r="C67" s="48" t="s">
        <v>669</v>
      </c>
      <c r="D67" s="48" t="s">
        <v>101</v>
      </c>
      <c r="E67" s="6"/>
      <c r="F67" s="7">
        <v>1</v>
      </c>
      <c r="G67" s="7">
        <v>1</v>
      </c>
      <c r="H67" s="2">
        <v>1</v>
      </c>
      <c r="I67" s="2">
        <v>1</v>
      </c>
      <c r="J67" s="2">
        <v>0</v>
      </c>
      <c r="K67" s="2">
        <v>1</v>
      </c>
      <c r="L67" s="2"/>
      <c r="M67" s="2">
        <v>0</v>
      </c>
      <c r="N67" s="2">
        <v>1</v>
      </c>
      <c r="O67" s="2">
        <v>0</v>
      </c>
      <c r="P67" s="2">
        <v>0</v>
      </c>
      <c r="Q67" s="2"/>
      <c r="R67" s="2"/>
      <c r="S67" s="2"/>
      <c r="T67" s="2"/>
      <c r="U67" s="2"/>
      <c r="V67" s="158" t="s">
        <v>831</v>
      </c>
    </row>
    <row r="68" spans="1:24" s="1" customFormat="1" hidden="1" x14ac:dyDescent="0.2">
      <c r="A68" s="6">
        <v>66</v>
      </c>
      <c r="B68" s="48" t="s">
        <v>670</v>
      </c>
      <c r="C68" s="48" t="s">
        <v>671</v>
      </c>
      <c r="D68" s="48" t="s">
        <v>110</v>
      </c>
      <c r="E68" s="66"/>
      <c r="F68" s="7">
        <v>0</v>
      </c>
      <c r="G68" s="2">
        <v>1</v>
      </c>
      <c r="H68" s="2">
        <v>1</v>
      </c>
      <c r="I68" s="2">
        <v>1</v>
      </c>
      <c r="J68" s="2">
        <v>0</v>
      </c>
      <c r="K68" s="2">
        <v>0</v>
      </c>
      <c r="L68" s="2"/>
      <c r="M68" s="2">
        <v>0</v>
      </c>
      <c r="N68" s="2">
        <v>1</v>
      </c>
      <c r="O68" s="2">
        <v>1</v>
      </c>
      <c r="P68" s="2">
        <v>1</v>
      </c>
      <c r="Q68" s="2"/>
      <c r="R68" s="2"/>
      <c r="S68" s="2"/>
      <c r="T68" s="2"/>
      <c r="U68" s="2"/>
      <c r="V68" s="158" t="s">
        <v>861</v>
      </c>
    </row>
    <row r="69" spans="1:24" s="1" customFormat="1" hidden="1" x14ac:dyDescent="0.2">
      <c r="A69" s="6">
        <v>67</v>
      </c>
      <c r="B69" s="48" t="s">
        <v>672</v>
      </c>
      <c r="C69" s="48" t="s">
        <v>673</v>
      </c>
      <c r="D69" s="48" t="s">
        <v>67</v>
      </c>
      <c r="E69" s="6"/>
      <c r="F69" s="7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/>
      <c r="M69" s="2">
        <v>0</v>
      </c>
      <c r="N69" s="2">
        <v>0</v>
      </c>
      <c r="O69" s="2">
        <v>0</v>
      </c>
      <c r="P69" s="2">
        <v>0</v>
      </c>
      <c r="Q69" s="2"/>
      <c r="R69" s="2"/>
      <c r="S69" s="2"/>
      <c r="T69" s="2"/>
      <c r="U69" s="2"/>
      <c r="V69" s="158" t="s">
        <v>831</v>
      </c>
      <c r="X69" s="1" t="s">
        <v>871</v>
      </c>
    </row>
    <row r="70" spans="1:24" s="1" customFormat="1" hidden="1" x14ac:dyDescent="0.2">
      <c r="A70" s="6">
        <v>68</v>
      </c>
      <c r="B70" s="48" t="s">
        <v>674</v>
      </c>
      <c r="C70" s="48" t="s">
        <v>675</v>
      </c>
      <c r="D70" s="48" t="s">
        <v>107</v>
      </c>
      <c r="E70" s="6"/>
      <c r="F70" s="7">
        <v>1</v>
      </c>
      <c r="G70" s="7">
        <v>1</v>
      </c>
      <c r="H70" s="2">
        <v>1</v>
      </c>
      <c r="I70" s="2">
        <v>1</v>
      </c>
      <c r="J70" s="2">
        <v>1</v>
      </c>
      <c r="K70" s="2">
        <v>1</v>
      </c>
      <c r="L70" s="2"/>
      <c r="M70" s="2">
        <v>1</v>
      </c>
      <c r="N70" s="2">
        <v>1</v>
      </c>
      <c r="O70" s="2">
        <v>1</v>
      </c>
      <c r="P70" s="2">
        <v>1</v>
      </c>
      <c r="Q70" s="2"/>
      <c r="R70" s="2"/>
      <c r="S70" s="2"/>
      <c r="T70" s="2"/>
      <c r="U70" s="15"/>
      <c r="V70" s="158"/>
    </row>
    <row r="71" spans="1:24" s="1" customFormat="1" hidden="1" x14ac:dyDescent="0.2">
      <c r="A71" s="6">
        <v>69</v>
      </c>
      <c r="B71" s="48" t="s">
        <v>676</v>
      </c>
      <c r="C71" s="48" t="s">
        <v>677</v>
      </c>
      <c r="D71" s="48" t="s">
        <v>75</v>
      </c>
      <c r="E71" s="6"/>
      <c r="F71" s="7">
        <v>1</v>
      </c>
      <c r="G71" s="7">
        <v>1</v>
      </c>
      <c r="H71" s="2">
        <v>1</v>
      </c>
      <c r="I71" s="2">
        <v>1</v>
      </c>
      <c r="J71" s="2">
        <v>1</v>
      </c>
      <c r="K71" s="2">
        <v>1</v>
      </c>
      <c r="L71" s="2"/>
      <c r="M71" s="2">
        <v>1</v>
      </c>
      <c r="N71" s="2">
        <v>1</v>
      </c>
      <c r="O71" s="2">
        <v>1</v>
      </c>
      <c r="P71" s="2">
        <v>1</v>
      </c>
      <c r="Q71" s="2"/>
      <c r="R71" s="2"/>
      <c r="S71" s="2"/>
      <c r="T71" s="2"/>
      <c r="U71" s="2"/>
      <c r="V71" s="158"/>
    </row>
    <row r="72" spans="1:24" s="1" customFormat="1" hidden="1" x14ac:dyDescent="0.2">
      <c r="A72" s="6">
        <v>70</v>
      </c>
      <c r="B72" s="48" t="s">
        <v>678</v>
      </c>
      <c r="C72" s="48" t="s">
        <v>679</v>
      </c>
      <c r="D72" s="48" t="s">
        <v>79</v>
      </c>
      <c r="E72" s="66"/>
      <c r="F72" s="7">
        <v>1</v>
      </c>
      <c r="G72" s="7">
        <v>1</v>
      </c>
      <c r="H72" s="2">
        <v>1</v>
      </c>
      <c r="I72" s="2">
        <v>1</v>
      </c>
      <c r="J72" s="2">
        <v>1</v>
      </c>
      <c r="K72" s="2">
        <v>1</v>
      </c>
      <c r="L72" s="2"/>
      <c r="M72" s="2">
        <v>1</v>
      </c>
      <c r="N72" s="2">
        <v>1</v>
      </c>
      <c r="O72" s="2">
        <v>1</v>
      </c>
      <c r="P72" s="2">
        <v>1</v>
      </c>
      <c r="Q72" s="2"/>
      <c r="R72" s="2"/>
      <c r="S72" s="2"/>
      <c r="T72" s="2"/>
      <c r="U72" s="2"/>
      <c r="V72" s="158"/>
    </row>
    <row r="73" spans="1:24" s="1" customFormat="1" hidden="1" x14ac:dyDescent="0.2">
      <c r="A73" s="6">
        <v>71</v>
      </c>
      <c r="B73" s="48" t="s">
        <v>680</v>
      </c>
      <c r="C73" s="48" t="s">
        <v>681</v>
      </c>
      <c r="D73" s="48" t="s">
        <v>146</v>
      </c>
      <c r="E73" s="6"/>
      <c r="F73" s="7">
        <v>1</v>
      </c>
      <c r="G73" s="7">
        <v>1</v>
      </c>
      <c r="H73" s="2">
        <v>1</v>
      </c>
      <c r="I73" s="2">
        <v>1</v>
      </c>
      <c r="J73" s="2">
        <v>1</v>
      </c>
      <c r="K73" s="2">
        <v>1</v>
      </c>
      <c r="L73" s="2"/>
      <c r="M73" s="2">
        <v>1</v>
      </c>
      <c r="N73" s="2">
        <v>0</v>
      </c>
      <c r="O73" s="2">
        <v>1</v>
      </c>
      <c r="P73" s="2">
        <v>0</v>
      </c>
      <c r="Q73" s="2"/>
      <c r="R73" s="2"/>
      <c r="S73" s="2"/>
      <c r="T73" s="2"/>
      <c r="U73" s="2"/>
      <c r="V73" s="158"/>
    </row>
    <row r="74" spans="1:24" s="1" customFormat="1" x14ac:dyDescent="0.2">
      <c r="A74" s="6">
        <v>72</v>
      </c>
      <c r="B74" s="48" t="s">
        <v>682</v>
      </c>
      <c r="C74" s="48" t="s">
        <v>683</v>
      </c>
      <c r="D74" s="48" t="s">
        <v>94</v>
      </c>
      <c r="E74" s="6"/>
      <c r="F74" s="7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/>
      <c r="M74" s="2">
        <v>0</v>
      </c>
      <c r="N74" s="2">
        <v>0</v>
      </c>
      <c r="O74" s="2">
        <v>0</v>
      </c>
      <c r="P74" s="2">
        <v>0</v>
      </c>
      <c r="Q74" s="2"/>
      <c r="R74" s="2"/>
      <c r="S74" s="2"/>
      <c r="T74" s="2"/>
      <c r="U74" s="2"/>
      <c r="V74" s="158" t="s">
        <v>856</v>
      </c>
      <c r="X74" s="1" t="s">
        <v>856</v>
      </c>
    </row>
    <row r="75" spans="1:24" s="1" customFormat="1" hidden="1" x14ac:dyDescent="0.2">
      <c r="A75" s="6">
        <v>73</v>
      </c>
      <c r="B75" s="48" t="s">
        <v>684</v>
      </c>
      <c r="C75" s="48" t="s">
        <v>685</v>
      </c>
      <c r="D75" s="48" t="s">
        <v>131</v>
      </c>
      <c r="E75" s="6"/>
      <c r="F75" s="7">
        <v>1</v>
      </c>
      <c r="G75" s="7">
        <v>1</v>
      </c>
      <c r="H75" s="2">
        <v>1</v>
      </c>
      <c r="I75" s="2">
        <v>1</v>
      </c>
      <c r="J75" s="2">
        <v>1</v>
      </c>
      <c r="K75" s="2">
        <v>1</v>
      </c>
      <c r="L75" s="2"/>
      <c r="M75" s="2">
        <v>1</v>
      </c>
      <c r="N75" s="2">
        <v>1</v>
      </c>
      <c r="O75" s="2">
        <v>1</v>
      </c>
      <c r="P75" s="2">
        <v>1</v>
      </c>
      <c r="Q75" s="2"/>
      <c r="R75" s="2"/>
      <c r="S75" s="2"/>
      <c r="T75" s="2"/>
      <c r="U75" s="2"/>
      <c r="V75" s="158"/>
    </row>
    <row r="76" spans="1:24" s="1" customFormat="1" x14ac:dyDescent="0.2">
      <c r="A76" s="6">
        <v>74</v>
      </c>
      <c r="B76" s="48" t="s">
        <v>686</v>
      </c>
      <c r="C76" s="48" t="s">
        <v>687</v>
      </c>
      <c r="D76" s="48" t="s">
        <v>93</v>
      </c>
      <c r="E76" s="6"/>
      <c r="F76" s="7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/>
      <c r="M76" s="2">
        <v>0</v>
      </c>
      <c r="N76" s="2">
        <v>0</v>
      </c>
      <c r="O76" s="2">
        <v>0</v>
      </c>
      <c r="P76" s="2">
        <v>1</v>
      </c>
      <c r="Q76" s="2"/>
      <c r="R76" s="2"/>
      <c r="S76" s="2"/>
      <c r="T76" s="2"/>
      <c r="U76" s="2"/>
      <c r="V76" s="158" t="s">
        <v>870</v>
      </c>
    </row>
    <row r="77" spans="1:24" s="1" customFormat="1" hidden="1" x14ac:dyDescent="0.2">
      <c r="A77" s="6">
        <v>75</v>
      </c>
      <c r="B77" s="48" t="s">
        <v>688</v>
      </c>
      <c r="C77" s="48" t="s">
        <v>689</v>
      </c>
      <c r="D77" s="48" t="s">
        <v>39</v>
      </c>
      <c r="E77" s="6"/>
      <c r="F77" s="7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/>
      <c r="M77" s="2">
        <v>1</v>
      </c>
      <c r="N77" s="2">
        <v>1</v>
      </c>
      <c r="O77" s="2">
        <v>1</v>
      </c>
      <c r="P77" s="2">
        <v>1</v>
      </c>
      <c r="Q77" s="2"/>
      <c r="R77" s="2"/>
      <c r="S77" s="2"/>
      <c r="T77" s="2"/>
      <c r="U77" s="2"/>
      <c r="V77" s="158"/>
    </row>
    <row r="78" spans="1:24" s="1" customFormat="1" hidden="1" x14ac:dyDescent="0.2">
      <c r="A78" s="6">
        <v>76</v>
      </c>
      <c r="B78" s="48" t="s">
        <v>690</v>
      </c>
      <c r="C78" s="48" t="s">
        <v>691</v>
      </c>
      <c r="D78" s="48" t="s">
        <v>87</v>
      </c>
      <c r="E78" s="6"/>
      <c r="F78" s="7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/>
      <c r="M78" s="2">
        <v>0</v>
      </c>
      <c r="N78" s="2">
        <v>0</v>
      </c>
      <c r="O78" s="2">
        <v>0</v>
      </c>
      <c r="P78" s="2">
        <v>0</v>
      </c>
      <c r="Q78" s="2"/>
      <c r="R78" s="2"/>
      <c r="S78" s="2"/>
      <c r="T78" s="2"/>
      <c r="U78" s="2"/>
      <c r="V78" s="158" t="s">
        <v>910</v>
      </c>
    </row>
    <row r="79" spans="1:24" s="1" customFormat="1" hidden="1" x14ac:dyDescent="0.2">
      <c r="A79" s="6">
        <v>77</v>
      </c>
      <c r="B79" s="48" t="s">
        <v>692</v>
      </c>
      <c r="C79" s="48" t="s">
        <v>693</v>
      </c>
      <c r="D79" s="48" t="s">
        <v>83</v>
      </c>
      <c r="E79" s="6"/>
      <c r="F79" s="7">
        <v>0</v>
      </c>
      <c r="G79" s="2">
        <v>0</v>
      </c>
      <c r="H79" s="2">
        <v>0</v>
      </c>
      <c r="I79" s="2">
        <v>1</v>
      </c>
      <c r="J79" s="2">
        <v>1</v>
      </c>
      <c r="K79" s="2">
        <v>1</v>
      </c>
      <c r="L79" s="2"/>
      <c r="M79" s="2">
        <v>0</v>
      </c>
      <c r="N79" s="2">
        <v>0</v>
      </c>
      <c r="O79" s="2">
        <v>0</v>
      </c>
      <c r="P79" s="2">
        <v>0</v>
      </c>
      <c r="Q79" s="2"/>
      <c r="R79" s="2"/>
      <c r="S79" s="2"/>
      <c r="T79" s="2"/>
      <c r="U79" s="2"/>
      <c r="V79" s="158" t="s">
        <v>864</v>
      </c>
    </row>
    <row r="80" spans="1:24" s="1" customFormat="1" hidden="1" x14ac:dyDescent="0.2">
      <c r="A80" s="6">
        <v>78</v>
      </c>
      <c r="B80" s="48" t="s">
        <v>694</v>
      </c>
      <c r="C80" s="48" t="s">
        <v>695</v>
      </c>
      <c r="D80" s="48" t="s">
        <v>116</v>
      </c>
      <c r="E80" s="66"/>
      <c r="F80" s="7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/>
      <c r="M80" s="2">
        <v>1</v>
      </c>
      <c r="N80" s="2">
        <v>1</v>
      </c>
      <c r="O80" s="2">
        <v>1</v>
      </c>
      <c r="P80" s="2">
        <v>1</v>
      </c>
      <c r="Q80" s="2"/>
      <c r="R80" s="2"/>
      <c r="S80" s="2"/>
      <c r="T80" s="2"/>
      <c r="U80" s="2"/>
      <c r="V80" s="158"/>
    </row>
    <row r="81" spans="1:24" s="1" customFormat="1" hidden="1" x14ac:dyDescent="0.2">
      <c r="A81" s="6">
        <v>79</v>
      </c>
      <c r="B81" s="48" t="s">
        <v>696</v>
      </c>
      <c r="C81" s="48" t="s">
        <v>697</v>
      </c>
      <c r="D81" s="48" t="s">
        <v>138</v>
      </c>
      <c r="E81" s="6"/>
      <c r="F81" s="7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/>
      <c r="M81" s="2">
        <v>1</v>
      </c>
      <c r="N81" s="2">
        <v>1</v>
      </c>
      <c r="O81" s="2">
        <v>1</v>
      </c>
      <c r="P81" s="2">
        <v>1</v>
      </c>
      <c r="Q81" s="2"/>
      <c r="R81" s="2"/>
      <c r="S81" s="2"/>
      <c r="T81" s="2"/>
      <c r="U81" s="2"/>
      <c r="V81" s="158"/>
    </row>
    <row r="82" spans="1:24" s="1" customFormat="1" hidden="1" x14ac:dyDescent="0.2">
      <c r="A82" s="6">
        <v>80</v>
      </c>
      <c r="B82" s="48" t="s">
        <v>698</v>
      </c>
      <c r="C82" s="48" t="s">
        <v>699</v>
      </c>
      <c r="D82" s="48" t="s">
        <v>77</v>
      </c>
      <c r="E82" s="6"/>
      <c r="F82" s="7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/>
      <c r="M82" s="2">
        <v>0</v>
      </c>
      <c r="N82" s="2">
        <v>0</v>
      </c>
      <c r="O82" s="2">
        <v>0</v>
      </c>
      <c r="P82" s="2">
        <v>0</v>
      </c>
      <c r="Q82" s="2"/>
      <c r="R82" s="2"/>
      <c r="S82" s="2"/>
      <c r="T82" s="2"/>
      <c r="U82" s="15"/>
      <c r="V82" s="158" t="s">
        <v>874</v>
      </c>
    </row>
    <row r="83" spans="1:24" s="1" customFormat="1" hidden="1" x14ac:dyDescent="0.2">
      <c r="A83" s="6">
        <v>81</v>
      </c>
      <c r="B83" s="48" t="s">
        <v>700</v>
      </c>
      <c r="C83" s="48" t="s">
        <v>701</v>
      </c>
      <c r="D83" s="48" t="s">
        <v>55</v>
      </c>
      <c r="E83" s="6"/>
      <c r="F83" s="7">
        <v>1</v>
      </c>
      <c r="G83" s="2">
        <v>1</v>
      </c>
      <c r="H83" s="2">
        <v>1</v>
      </c>
      <c r="I83" s="2">
        <v>1</v>
      </c>
      <c r="J83" s="2">
        <v>0</v>
      </c>
      <c r="K83" s="2">
        <v>1</v>
      </c>
      <c r="L83" s="2"/>
      <c r="M83" s="2">
        <v>1</v>
      </c>
      <c r="N83" s="2">
        <v>1</v>
      </c>
      <c r="O83" s="2">
        <v>1</v>
      </c>
      <c r="P83" s="2">
        <v>1</v>
      </c>
      <c r="Q83" s="2"/>
      <c r="R83" s="2"/>
      <c r="S83" s="2"/>
      <c r="T83" s="2"/>
      <c r="U83" s="2"/>
      <c r="V83" s="158"/>
    </row>
    <row r="84" spans="1:24" s="1" customFormat="1" x14ac:dyDescent="0.2">
      <c r="A84" s="6">
        <v>82</v>
      </c>
      <c r="B84" s="48" t="s">
        <v>702</v>
      </c>
      <c r="C84" s="48" t="s">
        <v>703</v>
      </c>
      <c r="D84" s="48" t="s">
        <v>52</v>
      </c>
      <c r="E84" s="66"/>
      <c r="F84" s="7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/>
      <c r="M84" s="2">
        <v>0</v>
      </c>
      <c r="N84" s="2">
        <v>0</v>
      </c>
      <c r="O84" s="2">
        <v>0</v>
      </c>
      <c r="P84" s="2">
        <v>1</v>
      </c>
      <c r="Q84" s="2"/>
      <c r="R84" s="2"/>
      <c r="S84" s="2"/>
      <c r="T84" s="2"/>
      <c r="U84" s="2"/>
      <c r="V84" s="158" t="s">
        <v>866</v>
      </c>
    </row>
    <row r="85" spans="1:24" s="1" customFormat="1" hidden="1" x14ac:dyDescent="0.2">
      <c r="A85" s="6">
        <v>83</v>
      </c>
      <c r="B85" s="48" t="s">
        <v>704</v>
      </c>
      <c r="C85" s="48" t="s">
        <v>705</v>
      </c>
      <c r="D85" s="48" t="s">
        <v>95</v>
      </c>
      <c r="E85" s="6"/>
      <c r="F85" s="7">
        <v>1</v>
      </c>
      <c r="G85" s="2">
        <v>0</v>
      </c>
      <c r="H85" s="2">
        <v>0</v>
      </c>
      <c r="I85" s="2">
        <v>1</v>
      </c>
      <c r="J85" s="2">
        <v>1</v>
      </c>
      <c r="K85" s="2">
        <v>1</v>
      </c>
      <c r="L85" s="2"/>
      <c r="M85" s="2">
        <v>1</v>
      </c>
      <c r="N85" s="2">
        <v>1</v>
      </c>
      <c r="O85" s="2">
        <v>1</v>
      </c>
      <c r="P85" s="2">
        <v>1</v>
      </c>
      <c r="Q85" s="2"/>
      <c r="R85" s="2"/>
      <c r="S85" s="2"/>
      <c r="T85" s="2"/>
      <c r="U85" s="2"/>
      <c r="V85" s="158"/>
    </row>
    <row r="86" spans="1:24" s="80" customFormat="1" hidden="1" x14ac:dyDescent="0.2">
      <c r="A86" s="6">
        <v>84</v>
      </c>
      <c r="B86" s="76" t="s">
        <v>706</v>
      </c>
      <c r="C86" s="76" t="s">
        <v>707</v>
      </c>
      <c r="D86" s="76" t="s">
        <v>125</v>
      </c>
      <c r="E86" s="78" t="s">
        <v>791</v>
      </c>
      <c r="F86" s="77">
        <v>0</v>
      </c>
      <c r="G86" s="79">
        <v>0</v>
      </c>
      <c r="H86" s="79">
        <v>0</v>
      </c>
      <c r="I86" s="79">
        <v>0</v>
      </c>
      <c r="J86" s="79">
        <v>0</v>
      </c>
      <c r="K86" s="79">
        <v>0</v>
      </c>
      <c r="L86" s="79"/>
      <c r="M86" s="79">
        <v>0</v>
      </c>
      <c r="N86" s="2">
        <v>0</v>
      </c>
      <c r="O86" s="2">
        <v>0</v>
      </c>
      <c r="P86" s="2">
        <v>0</v>
      </c>
      <c r="Q86" s="79"/>
      <c r="R86" s="79"/>
      <c r="S86" s="79"/>
      <c r="T86" s="79"/>
      <c r="U86" s="79"/>
      <c r="V86" s="174"/>
    </row>
    <row r="87" spans="1:24" s="1" customFormat="1" hidden="1" x14ac:dyDescent="0.2">
      <c r="A87" s="6">
        <v>85</v>
      </c>
      <c r="B87" s="48" t="s">
        <v>708</v>
      </c>
      <c r="C87" s="48" t="s">
        <v>709</v>
      </c>
      <c r="D87" s="48" t="s">
        <v>254</v>
      </c>
      <c r="E87" s="6"/>
      <c r="F87" s="7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/>
      <c r="M87" s="2">
        <v>1</v>
      </c>
      <c r="N87" s="2">
        <v>1</v>
      </c>
      <c r="O87" s="2">
        <v>1</v>
      </c>
      <c r="P87" s="2">
        <v>1</v>
      </c>
      <c r="Q87" s="2"/>
      <c r="R87" s="2"/>
      <c r="S87" s="2"/>
      <c r="T87" s="2"/>
      <c r="U87" s="2"/>
      <c r="V87" s="158"/>
    </row>
    <row r="88" spans="1:24" s="1" customFormat="1" x14ac:dyDescent="0.2">
      <c r="A88" s="6">
        <v>86</v>
      </c>
      <c r="B88" s="48" t="s">
        <v>710</v>
      </c>
      <c r="C88" s="48" t="s">
        <v>711</v>
      </c>
      <c r="D88" s="48" t="s">
        <v>100</v>
      </c>
      <c r="E88" s="6"/>
      <c r="F88" s="7">
        <v>1</v>
      </c>
      <c r="G88" s="7">
        <v>1</v>
      </c>
      <c r="H88" s="2">
        <v>1</v>
      </c>
      <c r="I88" s="2">
        <v>1</v>
      </c>
      <c r="J88" s="2">
        <v>1</v>
      </c>
      <c r="K88" s="2">
        <v>1</v>
      </c>
      <c r="L88" s="2"/>
      <c r="M88" s="2">
        <v>0</v>
      </c>
      <c r="N88" s="2">
        <v>1</v>
      </c>
      <c r="O88" s="2">
        <v>1</v>
      </c>
      <c r="P88" s="2">
        <v>1</v>
      </c>
      <c r="Q88" s="2"/>
      <c r="R88" s="2"/>
      <c r="S88" s="2"/>
      <c r="T88" s="2"/>
      <c r="U88" s="2"/>
      <c r="V88" s="158" t="s">
        <v>872</v>
      </c>
    </row>
    <row r="89" spans="1:24" s="1" customFormat="1" hidden="1" x14ac:dyDescent="0.2">
      <c r="A89" s="6">
        <v>87</v>
      </c>
      <c r="B89" s="48" t="s">
        <v>712</v>
      </c>
      <c r="C89" s="48" t="s">
        <v>713</v>
      </c>
      <c r="D89" s="48" t="s">
        <v>143</v>
      </c>
      <c r="E89" s="6"/>
      <c r="F89" s="7">
        <v>1</v>
      </c>
      <c r="G89" s="7">
        <v>1</v>
      </c>
      <c r="H89" s="2">
        <v>1</v>
      </c>
      <c r="I89" s="2">
        <v>1</v>
      </c>
      <c r="J89" s="2">
        <v>1</v>
      </c>
      <c r="K89" s="2">
        <v>1</v>
      </c>
      <c r="L89" s="2"/>
      <c r="M89" s="2">
        <v>1</v>
      </c>
      <c r="N89" s="2">
        <v>1</v>
      </c>
      <c r="O89" s="2">
        <v>1</v>
      </c>
      <c r="P89" s="2">
        <v>1</v>
      </c>
      <c r="Q89" s="2"/>
      <c r="R89" s="2"/>
      <c r="S89" s="2"/>
      <c r="T89" s="2"/>
      <c r="U89" s="2"/>
      <c r="V89" s="158"/>
    </row>
    <row r="90" spans="1:24" s="1" customFormat="1" hidden="1" x14ac:dyDescent="0.2">
      <c r="A90" s="6">
        <v>88</v>
      </c>
      <c r="B90" s="48" t="s">
        <v>714</v>
      </c>
      <c r="C90" s="48" t="s">
        <v>715</v>
      </c>
      <c r="D90" s="48" t="s">
        <v>121</v>
      </c>
      <c r="E90" s="6"/>
      <c r="F90" s="7">
        <v>1</v>
      </c>
      <c r="G90" s="7">
        <v>1</v>
      </c>
      <c r="H90" s="2">
        <v>1</v>
      </c>
      <c r="I90" s="2">
        <v>1</v>
      </c>
      <c r="J90" s="2">
        <v>1</v>
      </c>
      <c r="K90" s="2">
        <v>1</v>
      </c>
      <c r="L90" s="2"/>
      <c r="M90" s="2">
        <v>1</v>
      </c>
      <c r="N90" s="2">
        <v>1</v>
      </c>
      <c r="O90" s="2">
        <v>1</v>
      </c>
      <c r="P90" s="2">
        <v>1</v>
      </c>
      <c r="Q90" s="2"/>
      <c r="R90" s="2"/>
      <c r="S90" s="2"/>
      <c r="T90" s="2"/>
      <c r="U90" s="2"/>
      <c r="V90" s="158"/>
    </row>
    <row r="91" spans="1:24" s="1" customFormat="1" hidden="1" x14ac:dyDescent="0.2">
      <c r="A91" s="6">
        <v>89</v>
      </c>
      <c r="B91" s="48" t="s">
        <v>716</v>
      </c>
      <c r="C91" s="48" t="s">
        <v>717</v>
      </c>
      <c r="D91" s="48" t="s">
        <v>252</v>
      </c>
      <c r="E91" s="6"/>
      <c r="F91" s="7">
        <v>1</v>
      </c>
      <c r="G91" s="7">
        <v>1</v>
      </c>
      <c r="H91" s="2">
        <v>1</v>
      </c>
      <c r="I91" s="2">
        <v>1</v>
      </c>
      <c r="J91" s="2">
        <v>1</v>
      </c>
      <c r="K91" s="2">
        <v>0</v>
      </c>
      <c r="L91" s="2"/>
      <c r="M91" s="2">
        <v>1</v>
      </c>
      <c r="N91" s="2">
        <v>1</v>
      </c>
      <c r="O91" s="2">
        <v>0</v>
      </c>
      <c r="P91" s="2">
        <v>1</v>
      </c>
      <c r="Q91" s="2"/>
      <c r="R91" s="2"/>
      <c r="S91" s="2"/>
      <c r="T91" s="2"/>
      <c r="U91" s="2"/>
      <c r="V91" s="158"/>
    </row>
    <row r="92" spans="1:24" s="1" customFormat="1" hidden="1" x14ac:dyDescent="0.2">
      <c r="A92" s="6">
        <v>90</v>
      </c>
      <c r="B92" s="48" t="s">
        <v>718</v>
      </c>
      <c r="C92" s="48" t="s">
        <v>719</v>
      </c>
      <c r="D92" s="48" t="s">
        <v>114</v>
      </c>
      <c r="E92" s="6"/>
      <c r="F92" s="7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/>
      <c r="M92" s="2">
        <v>0</v>
      </c>
      <c r="N92" s="2">
        <v>0</v>
      </c>
      <c r="O92" s="2">
        <v>0</v>
      </c>
      <c r="P92" s="2">
        <v>0</v>
      </c>
      <c r="Q92" s="2"/>
      <c r="R92" s="2"/>
      <c r="S92" s="2"/>
      <c r="T92" s="2"/>
      <c r="U92" s="2"/>
      <c r="V92" s="158" t="s">
        <v>831</v>
      </c>
      <c r="X92" s="1" t="s">
        <v>945</v>
      </c>
    </row>
    <row r="93" spans="1:24" s="1" customFormat="1" hidden="1" x14ac:dyDescent="0.2">
      <c r="A93" s="6">
        <v>91</v>
      </c>
      <c r="B93" s="48" t="s">
        <v>720</v>
      </c>
      <c r="C93" s="48" t="s">
        <v>721</v>
      </c>
      <c r="D93" s="48" t="s">
        <v>35</v>
      </c>
      <c r="E93" s="6"/>
      <c r="F93" s="7">
        <v>1</v>
      </c>
      <c r="G93" s="2">
        <v>1</v>
      </c>
      <c r="H93" s="2">
        <v>1</v>
      </c>
      <c r="I93" s="2">
        <v>1</v>
      </c>
      <c r="J93" s="2">
        <v>0</v>
      </c>
      <c r="K93" s="2">
        <v>1</v>
      </c>
      <c r="L93" s="2"/>
      <c r="M93" s="2">
        <v>1</v>
      </c>
      <c r="N93" s="2">
        <v>1</v>
      </c>
      <c r="O93" s="2">
        <v>1</v>
      </c>
      <c r="P93" s="2">
        <v>1</v>
      </c>
      <c r="Q93" s="2"/>
      <c r="R93" s="2"/>
      <c r="S93" s="2"/>
      <c r="T93" s="2"/>
      <c r="U93" s="2"/>
      <c r="V93" s="158"/>
    </row>
    <row r="94" spans="1:24" s="1" customFormat="1" hidden="1" x14ac:dyDescent="0.2">
      <c r="A94" s="6">
        <v>92</v>
      </c>
      <c r="B94" s="48" t="s">
        <v>722</v>
      </c>
      <c r="C94" s="48" t="s">
        <v>723</v>
      </c>
      <c r="D94" s="48" t="s">
        <v>53</v>
      </c>
      <c r="E94" s="6"/>
      <c r="F94" s="7">
        <v>1</v>
      </c>
      <c r="G94" s="2">
        <v>1</v>
      </c>
      <c r="H94" s="2">
        <v>1</v>
      </c>
      <c r="I94" s="2">
        <v>1</v>
      </c>
      <c r="J94" s="2">
        <v>1</v>
      </c>
      <c r="K94" s="2">
        <v>0</v>
      </c>
      <c r="L94" s="2"/>
      <c r="M94" s="2">
        <v>1</v>
      </c>
      <c r="N94" s="2">
        <v>1</v>
      </c>
      <c r="O94" s="2">
        <v>1</v>
      </c>
      <c r="P94" s="2">
        <v>1</v>
      </c>
      <c r="Q94" s="2"/>
      <c r="R94" s="2"/>
      <c r="S94" s="2"/>
      <c r="T94" s="2"/>
      <c r="U94" s="2"/>
      <c r="V94" s="158"/>
    </row>
    <row r="95" spans="1:24" s="1" customFormat="1" hidden="1" x14ac:dyDescent="0.2">
      <c r="A95" s="6">
        <v>93</v>
      </c>
      <c r="B95" s="48" t="s">
        <v>724</v>
      </c>
      <c r="C95" s="48" t="s">
        <v>725</v>
      </c>
      <c r="D95" s="48" t="s">
        <v>726</v>
      </c>
      <c r="E95" s="67"/>
      <c r="F95" s="7"/>
      <c r="G95" s="2"/>
      <c r="H95" s="2">
        <v>1</v>
      </c>
      <c r="I95" s="2">
        <v>1</v>
      </c>
      <c r="J95" s="2">
        <v>1</v>
      </c>
      <c r="K95" s="2">
        <v>0</v>
      </c>
      <c r="L95" s="2"/>
      <c r="M95" s="2">
        <v>1</v>
      </c>
      <c r="N95" s="2">
        <v>1</v>
      </c>
      <c r="O95" s="2">
        <v>1</v>
      </c>
      <c r="P95" s="2">
        <v>1</v>
      </c>
      <c r="Q95" s="2"/>
      <c r="R95" s="2"/>
      <c r="S95" s="2"/>
      <c r="T95" s="2"/>
      <c r="U95" s="2"/>
      <c r="V95" s="158"/>
    </row>
    <row r="96" spans="1:24" s="1" customFormat="1" hidden="1" x14ac:dyDescent="0.2">
      <c r="A96" s="6">
        <v>94</v>
      </c>
      <c r="B96" s="48" t="s">
        <v>727</v>
      </c>
      <c r="C96" s="48" t="s">
        <v>728</v>
      </c>
      <c r="D96" s="48" t="s">
        <v>97</v>
      </c>
      <c r="E96" s="6"/>
      <c r="F96" s="7">
        <v>0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/>
      <c r="M96" s="2">
        <v>0</v>
      </c>
      <c r="N96" s="2">
        <v>0</v>
      </c>
      <c r="O96" s="2">
        <v>0</v>
      </c>
      <c r="P96" s="2">
        <v>0</v>
      </c>
      <c r="Q96" s="2"/>
      <c r="R96" s="2"/>
      <c r="S96" s="2"/>
      <c r="T96" s="2"/>
      <c r="U96" s="2"/>
      <c r="V96" s="158" t="s">
        <v>862</v>
      </c>
      <c r="X96" s="1" t="s">
        <v>888</v>
      </c>
    </row>
    <row r="97" spans="1:22" s="1" customFormat="1" hidden="1" x14ac:dyDescent="0.2">
      <c r="A97" s="6">
        <v>95</v>
      </c>
      <c r="B97" s="48" t="s">
        <v>729</v>
      </c>
      <c r="C97" s="48" t="s">
        <v>730</v>
      </c>
      <c r="D97" s="48" t="s">
        <v>105</v>
      </c>
      <c r="E97" s="6"/>
      <c r="F97" s="7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/>
      <c r="M97" s="2">
        <v>0</v>
      </c>
      <c r="N97" s="2">
        <v>0</v>
      </c>
      <c r="O97" s="2">
        <v>0</v>
      </c>
      <c r="P97" s="2">
        <v>0</v>
      </c>
      <c r="Q97" s="2"/>
      <c r="R97" s="2"/>
      <c r="S97" s="2"/>
      <c r="T97" s="2"/>
      <c r="U97" s="2"/>
      <c r="V97" s="158" t="s">
        <v>875</v>
      </c>
    </row>
    <row r="98" spans="1:22" s="1" customFormat="1" hidden="1" x14ac:dyDescent="0.2">
      <c r="A98" s="6">
        <v>96</v>
      </c>
      <c r="B98" s="48" t="s">
        <v>731</v>
      </c>
      <c r="C98" s="48" t="s">
        <v>732</v>
      </c>
      <c r="D98" s="48" t="s">
        <v>106</v>
      </c>
      <c r="E98" s="6"/>
      <c r="F98" s="7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/>
      <c r="M98" s="2">
        <v>1</v>
      </c>
      <c r="N98" s="2">
        <v>1</v>
      </c>
      <c r="O98" s="2">
        <v>0</v>
      </c>
      <c r="P98" s="2">
        <v>1</v>
      </c>
      <c r="Q98" s="2"/>
      <c r="R98" s="2"/>
      <c r="S98" s="2"/>
      <c r="T98" s="2"/>
      <c r="U98" s="2"/>
      <c r="V98" s="158"/>
    </row>
    <row r="99" spans="1:22" s="1" customFormat="1" hidden="1" x14ac:dyDescent="0.2">
      <c r="A99" s="6">
        <v>97</v>
      </c>
      <c r="B99" s="48" t="s">
        <v>733</v>
      </c>
      <c r="C99" s="48" t="s">
        <v>734</v>
      </c>
      <c r="D99" s="48" t="s">
        <v>139</v>
      </c>
      <c r="E99" s="66"/>
      <c r="F99" s="7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/>
      <c r="M99" s="2">
        <v>1</v>
      </c>
      <c r="N99" s="2">
        <v>0</v>
      </c>
      <c r="O99" s="2">
        <v>0</v>
      </c>
      <c r="P99" s="2">
        <v>1</v>
      </c>
      <c r="Q99" s="2"/>
      <c r="R99" s="2"/>
      <c r="S99" s="2"/>
      <c r="T99" s="2"/>
      <c r="U99" s="2"/>
      <c r="V99" s="158"/>
    </row>
    <row r="100" spans="1:22" s="1" customFormat="1" hidden="1" x14ac:dyDescent="0.2">
      <c r="A100" s="6">
        <v>98</v>
      </c>
      <c r="B100" s="48" t="s">
        <v>735</v>
      </c>
      <c r="C100" s="48" t="s">
        <v>736</v>
      </c>
      <c r="D100" s="48" t="s">
        <v>109</v>
      </c>
      <c r="E100" s="6"/>
      <c r="F100" s="7">
        <v>1</v>
      </c>
      <c r="G100" s="2">
        <v>1</v>
      </c>
      <c r="H100" s="2">
        <v>1</v>
      </c>
      <c r="I100" s="2">
        <v>1</v>
      </c>
      <c r="J100" s="2">
        <v>1</v>
      </c>
      <c r="K100" s="2">
        <v>0</v>
      </c>
      <c r="L100" s="2"/>
      <c r="M100" s="2">
        <v>1</v>
      </c>
      <c r="N100" s="2">
        <v>1</v>
      </c>
      <c r="O100" s="2">
        <v>0</v>
      </c>
      <c r="P100" s="2">
        <v>0</v>
      </c>
      <c r="Q100" s="2"/>
      <c r="R100" s="2"/>
      <c r="S100" s="2"/>
      <c r="T100" s="2"/>
      <c r="U100" s="2"/>
      <c r="V100" s="158"/>
    </row>
    <row r="101" spans="1:22" s="1" customFormat="1" hidden="1" x14ac:dyDescent="0.2">
      <c r="A101" s="6">
        <v>99</v>
      </c>
      <c r="B101" s="48" t="s">
        <v>737</v>
      </c>
      <c r="C101" s="48" t="s">
        <v>738</v>
      </c>
      <c r="D101" s="48" t="s">
        <v>36</v>
      </c>
      <c r="E101" s="6"/>
      <c r="F101" s="7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/>
      <c r="M101" s="2">
        <v>1</v>
      </c>
      <c r="N101" s="2">
        <v>1</v>
      </c>
      <c r="O101" s="2">
        <v>1</v>
      </c>
      <c r="P101" s="2">
        <v>1</v>
      </c>
      <c r="Q101" s="2"/>
      <c r="R101" s="2"/>
      <c r="S101" s="2"/>
      <c r="T101" s="2"/>
      <c r="U101" s="15"/>
      <c r="V101" s="158"/>
    </row>
    <row r="102" spans="1:22" s="1" customFormat="1" hidden="1" x14ac:dyDescent="0.2">
      <c r="A102" s="6">
        <v>100</v>
      </c>
      <c r="B102" s="48" t="s">
        <v>739</v>
      </c>
      <c r="C102" s="48" t="s">
        <v>740</v>
      </c>
      <c r="D102" s="48" t="s">
        <v>62</v>
      </c>
      <c r="E102" s="6"/>
      <c r="F102" s="7">
        <v>1</v>
      </c>
      <c r="G102" s="2">
        <v>1</v>
      </c>
      <c r="H102" s="2">
        <v>1</v>
      </c>
      <c r="I102" s="2">
        <v>1</v>
      </c>
      <c r="J102" s="2">
        <v>1</v>
      </c>
      <c r="K102" s="2">
        <v>0</v>
      </c>
      <c r="L102" s="2"/>
      <c r="M102" s="2">
        <v>1</v>
      </c>
      <c r="N102" s="2">
        <v>1</v>
      </c>
      <c r="O102" s="2">
        <v>1</v>
      </c>
      <c r="P102" s="2">
        <v>1</v>
      </c>
      <c r="Q102" s="2"/>
      <c r="R102" s="2"/>
      <c r="S102" s="2"/>
      <c r="T102" s="2"/>
      <c r="U102" s="2"/>
      <c r="V102" s="158"/>
    </row>
    <row r="103" spans="1:22" s="1" customFormat="1" hidden="1" x14ac:dyDescent="0.2">
      <c r="A103" s="6">
        <v>101</v>
      </c>
      <c r="B103" s="48" t="s">
        <v>741</v>
      </c>
      <c r="C103" s="48" t="s">
        <v>742</v>
      </c>
      <c r="D103" s="49" t="s">
        <v>117</v>
      </c>
      <c r="E103" s="66"/>
      <c r="F103" s="7">
        <v>0</v>
      </c>
      <c r="G103" s="2">
        <v>0</v>
      </c>
      <c r="H103" s="2">
        <v>1</v>
      </c>
      <c r="I103" s="2">
        <v>1</v>
      </c>
      <c r="J103" s="2">
        <v>1</v>
      </c>
      <c r="K103" s="2">
        <v>1</v>
      </c>
      <c r="L103" s="2"/>
      <c r="M103" s="2">
        <v>1</v>
      </c>
      <c r="N103" s="2">
        <v>1</v>
      </c>
      <c r="O103" s="2">
        <v>0</v>
      </c>
      <c r="P103" s="2">
        <v>0</v>
      </c>
      <c r="Q103" s="2"/>
      <c r="R103" s="2"/>
      <c r="S103" s="2"/>
      <c r="T103" s="2"/>
      <c r="U103" s="2"/>
      <c r="V103" s="158"/>
    </row>
    <row r="104" spans="1:22" s="1" customFormat="1" hidden="1" x14ac:dyDescent="0.2">
      <c r="A104" s="6">
        <v>102</v>
      </c>
      <c r="B104" s="65">
        <v>187134</v>
      </c>
      <c r="C104" s="48" t="s">
        <v>743</v>
      </c>
      <c r="D104" s="48" t="s">
        <v>68</v>
      </c>
      <c r="E104" s="6"/>
      <c r="F104" s="7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/>
      <c r="M104" s="2">
        <v>1</v>
      </c>
      <c r="N104" s="2">
        <v>1</v>
      </c>
      <c r="O104" s="2">
        <v>1</v>
      </c>
      <c r="P104" s="2">
        <v>1</v>
      </c>
      <c r="Q104" s="2"/>
      <c r="R104" s="2"/>
      <c r="S104" s="2"/>
      <c r="T104" s="2"/>
      <c r="U104" s="2"/>
      <c r="V104" s="158"/>
    </row>
    <row r="105" spans="1:22" s="1" customFormat="1" hidden="1" x14ac:dyDescent="0.2">
      <c r="A105" s="6">
        <v>103</v>
      </c>
      <c r="B105" s="48" t="s">
        <v>744</v>
      </c>
      <c r="C105" s="48" t="s">
        <v>745</v>
      </c>
      <c r="D105" s="49" t="s">
        <v>29</v>
      </c>
      <c r="E105" s="6"/>
      <c r="F105" s="7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/>
      <c r="M105" s="2">
        <v>1</v>
      </c>
      <c r="N105" s="2">
        <v>1</v>
      </c>
      <c r="O105" s="2">
        <v>1</v>
      </c>
      <c r="P105" s="2">
        <v>1</v>
      </c>
      <c r="Q105" s="2"/>
      <c r="R105" s="2"/>
      <c r="S105" s="2"/>
      <c r="T105" s="2"/>
      <c r="U105" s="2"/>
      <c r="V105" s="158"/>
    </row>
    <row r="106" spans="1:22" s="1" customFormat="1" hidden="1" x14ac:dyDescent="0.2">
      <c r="A106" s="6">
        <v>104</v>
      </c>
      <c r="B106" s="48" t="s">
        <v>746</v>
      </c>
      <c r="C106" s="48" t="s">
        <v>747</v>
      </c>
      <c r="D106" s="48" t="s">
        <v>132</v>
      </c>
      <c r="E106" s="6"/>
      <c r="F106" s="7">
        <v>1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/>
      <c r="M106" s="2">
        <v>1</v>
      </c>
      <c r="N106" s="2">
        <v>1</v>
      </c>
      <c r="O106" s="2">
        <v>1</v>
      </c>
      <c r="P106" s="2">
        <v>1</v>
      </c>
      <c r="Q106" s="2"/>
      <c r="R106" s="2"/>
      <c r="S106" s="2"/>
      <c r="T106" s="2"/>
      <c r="U106" s="2"/>
      <c r="V106" s="158"/>
    </row>
    <row r="107" spans="1:22" s="80" customFormat="1" hidden="1" x14ac:dyDescent="0.2">
      <c r="A107" s="6">
        <v>105</v>
      </c>
      <c r="B107" s="76" t="s">
        <v>748</v>
      </c>
      <c r="C107" s="76" t="s">
        <v>749</v>
      </c>
      <c r="D107" s="76" t="s">
        <v>34</v>
      </c>
      <c r="E107" s="78" t="s">
        <v>791</v>
      </c>
      <c r="F107" s="77">
        <v>0</v>
      </c>
      <c r="G107" s="79">
        <v>0</v>
      </c>
      <c r="H107" s="79">
        <v>0</v>
      </c>
      <c r="I107" s="79">
        <v>0</v>
      </c>
      <c r="J107" s="79">
        <v>0</v>
      </c>
      <c r="K107" s="79">
        <v>0</v>
      </c>
      <c r="L107" s="79"/>
      <c r="M107" s="79">
        <v>0</v>
      </c>
      <c r="N107" s="2">
        <v>0</v>
      </c>
      <c r="O107" s="2">
        <v>0</v>
      </c>
      <c r="P107" s="2">
        <v>0</v>
      </c>
      <c r="Q107" s="79"/>
      <c r="R107" s="79"/>
      <c r="S107" s="79"/>
      <c r="T107" s="79"/>
      <c r="U107" s="79"/>
      <c r="V107" s="174"/>
    </row>
    <row r="108" spans="1:22" s="1" customFormat="1" hidden="1" x14ac:dyDescent="0.2">
      <c r="A108" s="6">
        <v>106</v>
      </c>
      <c r="B108" s="48" t="s">
        <v>750</v>
      </c>
      <c r="C108" s="48" t="s">
        <v>751</v>
      </c>
      <c r="D108" s="48" t="s">
        <v>133</v>
      </c>
      <c r="E108" s="6"/>
      <c r="F108" s="7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/>
      <c r="M108" s="2">
        <v>1</v>
      </c>
      <c r="N108" s="2">
        <v>1</v>
      </c>
      <c r="O108" s="2">
        <v>1</v>
      </c>
      <c r="P108" s="2">
        <v>1</v>
      </c>
      <c r="Q108" s="2"/>
      <c r="R108" s="2"/>
      <c r="S108" s="2"/>
      <c r="T108" s="2"/>
      <c r="U108" s="2"/>
      <c r="V108" s="158"/>
    </row>
    <row r="109" spans="1:22" s="1" customFormat="1" hidden="1" x14ac:dyDescent="0.2">
      <c r="A109" s="6">
        <v>107</v>
      </c>
      <c r="B109" s="48" t="s">
        <v>752</v>
      </c>
      <c r="C109" s="48" t="s">
        <v>753</v>
      </c>
      <c r="D109" s="48" t="s">
        <v>754</v>
      </c>
      <c r="E109" s="6"/>
      <c r="F109" s="7">
        <v>1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/>
      <c r="M109" s="2">
        <v>1</v>
      </c>
      <c r="N109" s="2">
        <v>1</v>
      </c>
      <c r="O109" s="2">
        <v>1</v>
      </c>
      <c r="P109" s="2">
        <v>1</v>
      </c>
      <c r="Q109" s="2"/>
      <c r="R109" s="2"/>
      <c r="S109" s="2"/>
      <c r="T109" s="2"/>
      <c r="U109" s="2"/>
      <c r="V109" s="158"/>
    </row>
    <row r="110" spans="1:22" s="1" customFormat="1" hidden="1" x14ac:dyDescent="0.2">
      <c r="A110" s="6">
        <v>108</v>
      </c>
      <c r="B110" s="48" t="s">
        <v>755</v>
      </c>
      <c r="C110" s="48" t="s">
        <v>756</v>
      </c>
      <c r="D110" s="48" t="s">
        <v>96</v>
      </c>
      <c r="E110" s="6"/>
      <c r="F110" s="7">
        <v>1</v>
      </c>
      <c r="G110" s="2">
        <v>1</v>
      </c>
      <c r="H110" s="2">
        <v>1</v>
      </c>
      <c r="I110" s="2">
        <v>1</v>
      </c>
      <c r="J110" s="2">
        <v>0</v>
      </c>
      <c r="K110" s="2">
        <v>1</v>
      </c>
      <c r="L110" s="2"/>
      <c r="M110" s="2">
        <v>1</v>
      </c>
      <c r="N110" s="2">
        <v>0</v>
      </c>
      <c r="O110" s="2">
        <v>0</v>
      </c>
      <c r="P110" s="2">
        <v>0</v>
      </c>
      <c r="Q110" s="2"/>
      <c r="R110" s="2"/>
      <c r="S110" s="2"/>
      <c r="T110" s="2"/>
      <c r="U110" s="2"/>
      <c r="V110" s="158"/>
    </row>
    <row r="111" spans="1:22" s="1" customFormat="1" hidden="1" x14ac:dyDescent="0.2">
      <c r="A111" s="6">
        <v>109</v>
      </c>
      <c r="B111" s="48" t="s">
        <v>757</v>
      </c>
      <c r="C111" s="48" t="s">
        <v>758</v>
      </c>
      <c r="D111" s="48" t="s">
        <v>98</v>
      </c>
      <c r="E111" s="6"/>
      <c r="F111" s="7">
        <v>1</v>
      </c>
      <c r="G111" s="2">
        <v>1</v>
      </c>
      <c r="H111" s="2">
        <v>0</v>
      </c>
      <c r="I111" s="2">
        <v>1</v>
      </c>
      <c r="J111" s="2">
        <v>0</v>
      </c>
      <c r="K111" s="2">
        <v>1</v>
      </c>
      <c r="L111" s="2"/>
      <c r="M111" s="2">
        <v>1</v>
      </c>
      <c r="N111" s="2">
        <v>1</v>
      </c>
      <c r="O111" s="2">
        <v>0</v>
      </c>
      <c r="P111" s="2">
        <v>1</v>
      </c>
      <c r="Q111" s="2"/>
      <c r="R111" s="2"/>
      <c r="S111" s="2"/>
      <c r="T111" s="2"/>
      <c r="U111" s="2"/>
      <c r="V111" s="158"/>
    </row>
    <row r="112" spans="1:22" s="1" customFormat="1" hidden="1" x14ac:dyDescent="0.2">
      <c r="A112" s="6">
        <v>110</v>
      </c>
      <c r="B112" s="48" t="s">
        <v>759</v>
      </c>
      <c r="C112" s="48" t="s">
        <v>760</v>
      </c>
      <c r="D112" s="48" t="s">
        <v>122</v>
      </c>
      <c r="E112" s="6"/>
      <c r="F112" s="7">
        <v>0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/>
      <c r="M112" s="2">
        <v>1</v>
      </c>
      <c r="N112" s="2">
        <v>1</v>
      </c>
      <c r="O112" s="2">
        <v>1</v>
      </c>
      <c r="P112" s="2">
        <v>1</v>
      </c>
      <c r="Q112" s="2"/>
      <c r="R112" s="2"/>
      <c r="S112" s="2"/>
      <c r="T112" s="2"/>
      <c r="U112" s="2"/>
      <c r="V112" s="158"/>
    </row>
    <row r="113" spans="1:24" s="1" customFormat="1" hidden="1" x14ac:dyDescent="0.2">
      <c r="A113" s="6">
        <v>111</v>
      </c>
      <c r="B113" s="48" t="s">
        <v>761</v>
      </c>
      <c r="C113" s="48" t="s">
        <v>762</v>
      </c>
      <c r="D113" s="48" t="s">
        <v>137</v>
      </c>
      <c r="E113" s="6"/>
      <c r="F113" s="7">
        <v>0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/>
      <c r="M113" s="2">
        <v>1</v>
      </c>
      <c r="N113" s="2">
        <v>1</v>
      </c>
      <c r="O113" s="2">
        <v>1</v>
      </c>
      <c r="P113" s="2">
        <v>1</v>
      </c>
      <c r="Q113" s="2"/>
      <c r="R113" s="2"/>
      <c r="S113" s="2"/>
      <c r="T113" s="2"/>
      <c r="U113" s="2"/>
      <c r="V113" s="158"/>
    </row>
    <row r="114" spans="1:24" s="1" customFormat="1" hidden="1" x14ac:dyDescent="0.2">
      <c r="A114" s="6">
        <v>112</v>
      </c>
      <c r="B114" s="48" t="s">
        <v>763</v>
      </c>
      <c r="C114" s="48" t="s">
        <v>764</v>
      </c>
      <c r="D114" s="48" t="s">
        <v>127</v>
      </c>
      <c r="E114" s="6"/>
      <c r="F114" s="7">
        <v>1</v>
      </c>
      <c r="G114" s="2">
        <v>1</v>
      </c>
      <c r="H114" s="2">
        <v>1</v>
      </c>
      <c r="I114" s="2">
        <v>1</v>
      </c>
      <c r="J114" s="2">
        <v>1</v>
      </c>
      <c r="K114" s="2">
        <v>0</v>
      </c>
      <c r="L114" s="2"/>
      <c r="M114" s="2">
        <v>1</v>
      </c>
      <c r="N114" s="2">
        <v>1</v>
      </c>
      <c r="O114" s="2">
        <v>1</v>
      </c>
      <c r="P114" s="2">
        <v>1</v>
      </c>
      <c r="Q114" s="2"/>
      <c r="R114" s="2"/>
      <c r="S114" s="2"/>
      <c r="T114" s="2"/>
      <c r="U114" s="2"/>
      <c r="V114" s="158"/>
    </row>
    <row r="115" spans="1:24" s="1" customFormat="1" x14ac:dyDescent="0.2">
      <c r="A115" s="6">
        <v>113</v>
      </c>
      <c r="B115" s="48" t="s">
        <v>765</v>
      </c>
      <c r="C115" s="48" t="s">
        <v>766</v>
      </c>
      <c r="D115" s="48" t="s">
        <v>129</v>
      </c>
      <c r="E115" s="6"/>
      <c r="F115" s="7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/>
      <c r="M115" s="2">
        <v>0</v>
      </c>
      <c r="N115" s="2">
        <v>0</v>
      </c>
      <c r="O115" s="2">
        <v>0</v>
      </c>
      <c r="P115" s="2">
        <v>0</v>
      </c>
      <c r="Q115" s="2"/>
      <c r="R115" s="2"/>
      <c r="S115" s="2"/>
      <c r="T115" s="2"/>
      <c r="U115" s="2"/>
      <c r="V115" s="158" t="s">
        <v>860</v>
      </c>
    </row>
    <row r="116" spans="1:24" s="1" customFormat="1" hidden="1" x14ac:dyDescent="0.2">
      <c r="A116" s="6">
        <v>114</v>
      </c>
      <c r="B116" s="48" t="s">
        <v>767</v>
      </c>
      <c r="C116" s="48" t="s">
        <v>768</v>
      </c>
      <c r="D116" s="48" t="s">
        <v>38</v>
      </c>
      <c r="E116" s="6"/>
      <c r="F116" s="7">
        <v>1</v>
      </c>
      <c r="G116" s="2">
        <v>1</v>
      </c>
      <c r="H116" s="2">
        <v>1</v>
      </c>
      <c r="I116" s="2">
        <v>1</v>
      </c>
      <c r="J116" s="2">
        <v>1</v>
      </c>
      <c r="K116" s="2">
        <v>0</v>
      </c>
      <c r="L116" s="2"/>
      <c r="M116" s="2">
        <v>1</v>
      </c>
      <c r="N116" s="2">
        <v>0</v>
      </c>
      <c r="O116" s="2">
        <v>1</v>
      </c>
      <c r="P116" s="2">
        <v>0</v>
      </c>
      <c r="Q116" s="2"/>
      <c r="R116" s="2"/>
      <c r="S116" s="2"/>
      <c r="T116" s="2"/>
      <c r="U116" s="15"/>
      <c r="V116" s="158"/>
    </row>
    <row r="117" spans="1:24" s="1" customFormat="1" hidden="1" x14ac:dyDescent="0.2">
      <c r="A117" s="6">
        <v>115</v>
      </c>
      <c r="B117" s="48" t="s">
        <v>769</v>
      </c>
      <c r="C117" s="48" t="s">
        <v>770</v>
      </c>
      <c r="D117" s="48" t="s">
        <v>102</v>
      </c>
      <c r="E117" s="6"/>
      <c r="F117" s="7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/>
      <c r="M117" s="2">
        <v>1</v>
      </c>
      <c r="N117" s="2">
        <v>1</v>
      </c>
      <c r="O117" s="2">
        <v>1</v>
      </c>
      <c r="P117" s="2">
        <v>1</v>
      </c>
      <c r="Q117" s="2"/>
      <c r="R117" s="2"/>
      <c r="S117" s="2"/>
      <c r="T117" s="2"/>
      <c r="U117" s="2"/>
      <c r="V117" s="158"/>
    </row>
    <row r="118" spans="1:24" s="1" customFormat="1" hidden="1" x14ac:dyDescent="0.2">
      <c r="A118" s="6">
        <v>116</v>
      </c>
      <c r="B118" s="48" t="s">
        <v>771</v>
      </c>
      <c r="C118" s="48" t="s">
        <v>772</v>
      </c>
      <c r="D118" s="48" t="s">
        <v>57</v>
      </c>
      <c r="E118" s="66"/>
      <c r="F118" s="7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/>
      <c r="M118" s="2">
        <v>1</v>
      </c>
      <c r="N118" s="2">
        <v>1</v>
      </c>
      <c r="O118" s="2">
        <v>1</v>
      </c>
      <c r="P118" s="2">
        <v>1</v>
      </c>
      <c r="Q118" s="2"/>
      <c r="R118" s="2"/>
      <c r="S118" s="2"/>
      <c r="T118" s="2"/>
      <c r="U118" s="2"/>
      <c r="V118" s="158"/>
    </row>
    <row r="119" spans="1:24" s="1" customFormat="1" hidden="1" x14ac:dyDescent="0.2">
      <c r="A119" s="6">
        <v>117</v>
      </c>
      <c r="B119" s="48" t="s">
        <v>773</v>
      </c>
      <c r="C119" s="48" t="s">
        <v>774</v>
      </c>
      <c r="D119" s="48" t="s">
        <v>32</v>
      </c>
      <c r="E119" s="6"/>
      <c r="F119" s="7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/>
      <c r="M119" s="2">
        <v>1</v>
      </c>
      <c r="N119" s="2">
        <v>1</v>
      </c>
      <c r="O119" s="2">
        <v>1</v>
      </c>
      <c r="P119" s="2">
        <v>1</v>
      </c>
      <c r="Q119" s="2"/>
      <c r="R119" s="2"/>
      <c r="S119" s="2"/>
      <c r="T119" s="2"/>
      <c r="U119" s="2"/>
      <c r="V119" s="158"/>
    </row>
    <row r="120" spans="1:24" s="1" customFormat="1" hidden="1" x14ac:dyDescent="0.2">
      <c r="A120" s="6">
        <v>118</v>
      </c>
      <c r="B120" s="48" t="s">
        <v>775</v>
      </c>
      <c r="C120" s="48" t="s">
        <v>776</v>
      </c>
      <c r="D120" s="48" t="s">
        <v>90</v>
      </c>
      <c r="E120" s="6"/>
      <c r="F120" s="7">
        <v>1</v>
      </c>
      <c r="G120" s="2">
        <v>0</v>
      </c>
      <c r="H120" s="2">
        <v>1</v>
      </c>
      <c r="I120" s="2">
        <v>1</v>
      </c>
      <c r="J120" s="2">
        <v>0</v>
      </c>
      <c r="K120" s="2">
        <v>0</v>
      </c>
      <c r="L120" s="2"/>
      <c r="M120" s="2">
        <v>1</v>
      </c>
      <c r="N120" s="2">
        <v>0</v>
      </c>
      <c r="O120" s="2">
        <v>0</v>
      </c>
      <c r="P120" s="2">
        <v>0</v>
      </c>
      <c r="Q120" s="2"/>
      <c r="R120" s="2"/>
      <c r="S120" s="2"/>
      <c r="T120" s="2"/>
      <c r="U120" s="2"/>
      <c r="V120" s="158"/>
    </row>
    <row r="121" spans="1:24" s="1" customFormat="1" hidden="1" x14ac:dyDescent="0.2">
      <c r="A121" s="6">
        <v>119</v>
      </c>
      <c r="B121" s="48" t="s">
        <v>777</v>
      </c>
      <c r="C121" s="48" t="s">
        <v>778</v>
      </c>
      <c r="D121" s="48" t="s">
        <v>255</v>
      </c>
      <c r="E121" s="6"/>
      <c r="F121" s="7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/>
      <c r="M121" s="2">
        <v>1</v>
      </c>
      <c r="N121" s="2">
        <v>1</v>
      </c>
      <c r="O121" s="2">
        <v>1</v>
      </c>
      <c r="P121" s="2">
        <v>1</v>
      </c>
      <c r="Q121" s="2"/>
      <c r="R121" s="2"/>
      <c r="S121" s="2"/>
      <c r="T121" s="2"/>
      <c r="U121" s="2"/>
      <c r="V121" s="158"/>
    </row>
    <row r="122" spans="1:24" s="1" customFormat="1" hidden="1" x14ac:dyDescent="0.2">
      <c r="A122" s="6">
        <v>120</v>
      </c>
      <c r="B122" s="48" t="s">
        <v>779</v>
      </c>
      <c r="C122" s="48" t="s">
        <v>780</v>
      </c>
      <c r="D122" s="48" t="s">
        <v>120</v>
      </c>
      <c r="E122" s="6"/>
      <c r="F122" s="7">
        <v>1</v>
      </c>
      <c r="G122" s="2">
        <v>0</v>
      </c>
      <c r="H122" s="2">
        <v>1</v>
      </c>
      <c r="I122" s="2">
        <v>1</v>
      </c>
      <c r="J122" s="2">
        <v>1</v>
      </c>
      <c r="K122" s="2">
        <v>1</v>
      </c>
      <c r="L122" s="2"/>
      <c r="M122" s="2">
        <v>1</v>
      </c>
      <c r="N122" s="2">
        <v>1</v>
      </c>
      <c r="O122" s="2">
        <v>1</v>
      </c>
      <c r="P122" s="2">
        <v>1</v>
      </c>
      <c r="Q122" s="2"/>
      <c r="R122" s="2"/>
      <c r="S122" s="2"/>
      <c r="T122" s="2"/>
      <c r="U122" s="2"/>
      <c r="V122" s="158"/>
    </row>
    <row r="123" spans="1:24" s="1" customFormat="1" hidden="1" x14ac:dyDescent="0.2">
      <c r="A123" s="6">
        <v>121</v>
      </c>
      <c r="B123" s="48" t="s">
        <v>781</v>
      </c>
      <c r="C123" s="48" t="s">
        <v>782</v>
      </c>
      <c r="D123" s="48" t="s">
        <v>31</v>
      </c>
      <c r="E123" s="6"/>
      <c r="F123" s="7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/>
      <c r="M123" s="2">
        <v>1</v>
      </c>
      <c r="N123" s="2">
        <v>1</v>
      </c>
      <c r="O123" s="2">
        <v>1</v>
      </c>
      <c r="P123" s="2">
        <v>1</v>
      </c>
      <c r="Q123" s="2"/>
      <c r="R123" s="2"/>
      <c r="S123" s="2"/>
      <c r="T123" s="2"/>
      <c r="U123" s="2"/>
      <c r="V123" s="158"/>
    </row>
    <row r="124" spans="1:24" s="1" customFormat="1" x14ac:dyDescent="0.2">
      <c r="A124" s="6">
        <v>122</v>
      </c>
      <c r="B124" s="48" t="s">
        <v>783</v>
      </c>
      <c r="C124" s="48" t="s">
        <v>784</v>
      </c>
      <c r="D124" s="49" t="s">
        <v>50</v>
      </c>
      <c r="E124" s="6"/>
      <c r="F124" s="7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/>
      <c r="M124" s="2">
        <v>0</v>
      </c>
      <c r="N124" s="2">
        <v>0</v>
      </c>
      <c r="O124" s="2">
        <v>0</v>
      </c>
      <c r="P124" s="2">
        <v>0</v>
      </c>
      <c r="Q124" s="2"/>
      <c r="R124" s="2"/>
      <c r="S124" s="2"/>
      <c r="T124" s="2"/>
      <c r="U124" s="2"/>
      <c r="V124" s="158" t="s">
        <v>867</v>
      </c>
      <c r="X124" s="1" t="s">
        <v>794</v>
      </c>
    </row>
    <row r="125" spans="1:24" s="1" customFormat="1" x14ac:dyDescent="0.2">
      <c r="A125" s="6">
        <v>123</v>
      </c>
      <c r="B125" s="48" t="s">
        <v>785</v>
      </c>
      <c r="C125" s="48" t="s">
        <v>786</v>
      </c>
      <c r="D125" s="48" t="s">
        <v>124</v>
      </c>
      <c r="E125" s="6"/>
      <c r="F125" s="7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/>
      <c r="M125" s="2">
        <v>1</v>
      </c>
      <c r="N125" s="2">
        <v>0</v>
      </c>
      <c r="O125" s="2">
        <v>1</v>
      </c>
      <c r="P125" s="2">
        <v>1</v>
      </c>
      <c r="Q125" s="2"/>
      <c r="R125" s="2"/>
      <c r="S125" s="2"/>
      <c r="T125" s="2"/>
      <c r="U125" s="2"/>
      <c r="V125" s="158" t="s">
        <v>867</v>
      </c>
    </row>
    <row r="126" spans="1:24" s="1" customFormat="1" hidden="1" x14ac:dyDescent="0.2">
      <c r="A126" s="6">
        <v>124</v>
      </c>
      <c r="B126" s="48" t="s">
        <v>787</v>
      </c>
      <c r="C126" s="48" t="s">
        <v>788</v>
      </c>
      <c r="D126" s="48" t="s">
        <v>142</v>
      </c>
      <c r="E126" s="6"/>
      <c r="F126" s="7">
        <v>0</v>
      </c>
      <c r="G126" s="2">
        <v>0</v>
      </c>
      <c r="H126" s="2">
        <v>1</v>
      </c>
      <c r="I126" s="2">
        <v>0</v>
      </c>
      <c r="J126" s="2">
        <v>1</v>
      </c>
      <c r="K126" s="2">
        <v>1</v>
      </c>
      <c r="L126" s="2"/>
      <c r="M126" s="2">
        <v>1</v>
      </c>
      <c r="N126" s="2">
        <v>1</v>
      </c>
      <c r="O126" s="2">
        <v>0</v>
      </c>
      <c r="P126" s="2">
        <v>1</v>
      </c>
      <c r="Q126" s="2"/>
      <c r="R126" s="2"/>
      <c r="S126" s="2"/>
      <c r="T126" s="2"/>
      <c r="U126" s="2"/>
      <c r="V126" s="158"/>
    </row>
    <row r="127" spans="1:24" s="1" customFormat="1" hidden="1" x14ac:dyDescent="0.2">
      <c r="A127" s="6">
        <v>125</v>
      </c>
      <c r="B127" s="48" t="s">
        <v>789</v>
      </c>
      <c r="C127" s="48" t="s">
        <v>790</v>
      </c>
      <c r="D127" s="48" t="s">
        <v>71</v>
      </c>
      <c r="E127" s="6"/>
      <c r="F127" s="7">
        <v>1</v>
      </c>
      <c r="G127" s="2">
        <v>1</v>
      </c>
      <c r="H127" s="2">
        <v>1</v>
      </c>
      <c r="I127" s="2">
        <v>1</v>
      </c>
      <c r="J127" s="2">
        <v>0</v>
      </c>
      <c r="K127" s="2">
        <v>1</v>
      </c>
      <c r="L127" s="2"/>
      <c r="M127" s="2">
        <v>1</v>
      </c>
      <c r="N127" s="2">
        <v>0</v>
      </c>
      <c r="O127" s="2">
        <v>1</v>
      </c>
      <c r="P127" s="2">
        <v>0</v>
      </c>
      <c r="Q127" s="2"/>
      <c r="R127" s="2"/>
      <c r="S127" s="2"/>
      <c r="T127" s="2"/>
      <c r="U127" s="2"/>
      <c r="V127" s="158"/>
    </row>
    <row r="128" spans="1:24" s="1" customFormat="1" x14ac:dyDescent="0.25">
      <c r="A128" s="6">
        <v>126</v>
      </c>
      <c r="B128" s="2"/>
      <c r="C128" s="2"/>
      <c r="D128" s="158" t="s">
        <v>851</v>
      </c>
      <c r="E128" s="2"/>
      <c r="F128" s="7"/>
      <c r="G128" s="2"/>
      <c r="H128" s="2">
        <v>1</v>
      </c>
      <c r="I128" s="2">
        <v>1</v>
      </c>
      <c r="J128" s="2">
        <v>0</v>
      </c>
      <c r="K128" s="2">
        <v>0</v>
      </c>
      <c r="L128" s="2"/>
      <c r="M128" s="2">
        <v>0</v>
      </c>
      <c r="N128" s="2">
        <v>0</v>
      </c>
      <c r="O128" s="2">
        <v>0</v>
      </c>
      <c r="P128" s="2">
        <v>1</v>
      </c>
      <c r="Q128" s="2"/>
      <c r="R128" s="2"/>
      <c r="S128" s="2"/>
      <c r="T128" s="2"/>
      <c r="U128" s="2"/>
      <c r="V128" s="158" t="s">
        <v>873</v>
      </c>
    </row>
    <row r="129" spans="1:22" s="1" customFormat="1" hidden="1" x14ac:dyDescent="0.25">
      <c r="A129" s="6">
        <v>127</v>
      </c>
      <c r="B129" s="2"/>
      <c r="C129" s="2"/>
      <c r="D129" s="158" t="s">
        <v>852</v>
      </c>
      <c r="E129" s="2"/>
      <c r="F129" s="7"/>
      <c r="G129" s="2"/>
      <c r="H129" s="2"/>
      <c r="I129" s="2"/>
      <c r="J129" s="2">
        <v>1</v>
      </c>
      <c r="K129" s="2">
        <v>1</v>
      </c>
      <c r="L129" s="2"/>
      <c r="M129" s="2">
        <v>1</v>
      </c>
      <c r="N129" s="2">
        <v>1</v>
      </c>
      <c r="O129" s="2">
        <v>1</v>
      </c>
      <c r="P129" s="2">
        <v>1</v>
      </c>
      <c r="Q129" s="2"/>
      <c r="R129" s="2"/>
      <c r="S129" s="2"/>
      <c r="T129" s="2"/>
      <c r="U129" s="2"/>
      <c r="V129" s="158"/>
    </row>
    <row r="130" spans="1:22" s="1" customFormat="1" hidden="1" x14ac:dyDescent="0.25">
      <c r="A130" s="6">
        <v>128</v>
      </c>
      <c r="B130" s="2"/>
      <c r="C130" s="2"/>
      <c r="D130" s="158" t="s">
        <v>853</v>
      </c>
      <c r="E130" s="2"/>
      <c r="F130" s="7"/>
      <c r="G130" s="2"/>
      <c r="H130" s="2"/>
      <c r="I130" s="2"/>
      <c r="J130" s="2"/>
      <c r="K130" s="2"/>
      <c r="L130" s="2"/>
      <c r="M130" s="2">
        <v>1</v>
      </c>
      <c r="N130" s="2">
        <v>1</v>
      </c>
      <c r="O130" s="2">
        <v>1</v>
      </c>
      <c r="P130" s="2">
        <v>1</v>
      </c>
      <c r="Q130" s="2"/>
      <c r="R130" s="2"/>
      <c r="S130" s="2"/>
      <c r="T130" s="2"/>
      <c r="U130" s="2"/>
      <c r="V130" s="158"/>
    </row>
    <row r="131" spans="1:22" s="1" customFormat="1" hidden="1" x14ac:dyDescent="0.25">
      <c r="A131" s="6">
        <v>129</v>
      </c>
      <c r="B131" s="2"/>
      <c r="C131" s="2"/>
      <c r="D131" s="158" t="s">
        <v>854</v>
      </c>
      <c r="E131" s="2"/>
      <c r="F131" s="7"/>
      <c r="G131" s="2"/>
      <c r="H131" s="2"/>
      <c r="I131" s="2"/>
      <c r="J131" s="2"/>
      <c r="K131" s="2"/>
      <c r="L131" s="2"/>
      <c r="M131" s="2">
        <v>1</v>
      </c>
      <c r="N131" s="2">
        <v>1</v>
      </c>
      <c r="O131" s="2">
        <v>1</v>
      </c>
      <c r="P131" s="2">
        <v>1</v>
      </c>
      <c r="Q131" s="2"/>
      <c r="R131" s="2"/>
      <c r="S131" s="2"/>
      <c r="T131" s="2"/>
      <c r="U131" s="2"/>
      <c r="V131" s="158"/>
    </row>
    <row r="132" spans="1:22" s="1" customFormat="1" hidden="1" x14ac:dyDescent="0.25">
      <c r="A132" s="2">
        <v>130</v>
      </c>
      <c r="B132" s="2"/>
      <c r="C132" s="2"/>
      <c r="D132" s="158" t="s">
        <v>904</v>
      </c>
      <c r="E132" s="2"/>
      <c r="F132" s="7"/>
      <c r="G132" s="2"/>
      <c r="H132" s="2"/>
      <c r="I132" s="2"/>
      <c r="J132" s="2"/>
      <c r="K132" s="2"/>
      <c r="L132" s="2"/>
      <c r="M132" s="2"/>
      <c r="N132" s="2">
        <v>1</v>
      </c>
      <c r="O132" s="2">
        <v>1</v>
      </c>
      <c r="P132" s="2">
        <v>1</v>
      </c>
      <c r="Q132" s="2"/>
      <c r="R132" s="2"/>
      <c r="S132" s="2"/>
      <c r="T132" s="2"/>
      <c r="U132" s="2"/>
      <c r="V132" s="158"/>
    </row>
    <row r="133" spans="1:22" s="1" customFormat="1" hidden="1" x14ac:dyDescent="0.25">
      <c r="A133" s="2">
        <v>131</v>
      </c>
      <c r="B133" s="2"/>
      <c r="C133" s="2"/>
      <c r="D133" s="158" t="s">
        <v>905</v>
      </c>
      <c r="E133" s="2"/>
      <c r="F133" s="7"/>
      <c r="G133" s="2"/>
      <c r="H133" s="2"/>
      <c r="I133" s="2"/>
      <c r="J133" s="2"/>
      <c r="K133" s="2"/>
      <c r="L133" s="2"/>
      <c r="M133" s="2"/>
      <c r="N133" s="2">
        <v>1</v>
      </c>
      <c r="O133" s="2">
        <v>0</v>
      </c>
      <c r="P133" s="2">
        <v>0</v>
      </c>
      <c r="Q133" s="2"/>
      <c r="R133" s="2"/>
      <c r="S133" s="2"/>
      <c r="T133" s="2"/>
      <c r="U133" s="2"/>
      <c r="V133" s="158"/>
    </row>
    <row r="134" spans="1:22" s="1" customFormat="1" hidden="1" x14ac:dyDescent="0.25">
      <c r="A134" s="2">
        <v>132</v>
      </c>
      <c r="B134" s="2"/>
      <c r="C134" s="2"/>
      <c r="D134" s="158" t="s">
        <v>906</v>
      </c>
      <c r="E134" s="2"/>
      <c r="F134" s="7"/>
      <c r="G134" s="2"/>
      <c r="H134" s="2"/>
      <c r="I134" s="2"/>
      <c r="J134" s="2"/>
      <c r="K134" s="2"/>
      <c r="L134" s="2"/>
      <c r="M134" s="2"/>
      <c r="N134" s="2">
        <v>1</v>
      </c>
      <c r="O134" s="2">
        <v>1</v>
      </c>
      <c r="P134" s="2">
        <v>1</v>
      </c>
      <c r="Q134" s="2"/>
      <c r="R134" s="2"/>
      <c r="S134" s="2"/>
      <c r="T134" s="2"/>
      <c r="U134" s="2"/>
      <c r="V134" s="158"/>
    </row>
    <row r="135" spans="1:22" s="1" customFormat="1" hidden="1" x14ac:dyDescent="0.25">
      <c r="A135" s="2">
        <v>133</v>
      </c>
      <c r="B135" s="2"/>
      <c r="C135" s="2"/>
      <c r="D135" s="158" t="s">
        <v>907</v>
      </c>
      <c r="E135" s="2"/>
      <c r="F135" s="7"/>
      <c r="G135" s="2"/>
      <c r="H135" s="2"/>
      <c r="I135" s="2"/>
      <c r="J135" s="2"/>
      <c r="K135" s="2"/>
      <c r="L135" s="2"/>
      <c r="M135" s="2"/>
      <c r="N135" s="2">
        <v>1</v>
      </c>
      <c r="O135" s="2">
        <v>1</v>
      </c>
      <c r="P135" s="2">
        <v>1</v>
      </c>
      <c r="Q135" s="2"/>
      <c r="R135" s="2"/>
      <c r="S135" s="2"/>
      <c r="T135" s="2"/>
      <c r="U135" s="2"/>
      <c r="V135" s="158"/>
    </row>
    <row r="136" spans="1:22" s="1" customFormat="1" hidden="1" x14ac:dyDescent="0.25">
      <c r="A136" s="2">
        <v>134</v>
      </c>
      <c r="B136" s="2"/>
      <c r="C136" s="2"/>
      <c r="D136" s="158" t="s">
        <v>921</v>
      </c>
      <c r="E136" s="2"/>
      <c r="F136" s="7"/>
      <c r="G136" s="2"/>
      <c r="H136" s="2"/>
      <c r="I136" s="2"/>
      <c r="J136" s="2"/>
      <c r="K136" s="2"/>
      <c r="L136" s="2"/>
      <c r="M136" s="2"/>
      <c r="N136" s="2"/>
      <c r="O136" s="2">
        <v>1</v>
      </c>
      <c r="P136" s="2">
        <v>0</v>
      </c>
      <c r="Q136" s="2"/>
      <c r="R136" s="2"/>
      <c r="S136" s="2"/>
      <c r="T136" s="2"/>
      <c r="U136" s="2"/>
      <c r="V136" s="158"/>
    </row>
    <row r="137" spans="1:22" s="1" customFormat="1" hidden="1" x14ac:dyDescent="0.25">
      <c r="A137" s="2">
        <v>135</v>
      </c>
      <c r="B137" s="2"/>
      <c r="C137" s="2"/>
      <c r="D137" s="158" t="s">
        <v>922</v>
      </c>
      <c r="E137" s="2"/>
      <c r="F137" s="7"/>
      <c r="G137" s="2"/>
      <c r="H137" s="2"/>
      <c r="I137" s="2"/>
      <c r="J137" s="2"/>
      <c r="K137" s="2"/>
      <c r="L137" s="2"/>
      <c r="M137" s="2"/>
      <c r="N137" s="2"/>
      <c r="O137" s="2">
        <v>1</v>
      </c>
      <c r="P137" s="2">
        <v>1</v>
      </c>
      <c r="Q137" s="2"/>
      <c r="R137" s="2"/>
      <c r="S137" s="2"/>
      <c r="T137" s="2"/>
      <c r="U137" s="2"/>
      <c r="V137" s="158"/>
    </row>
    <row r="138" spans="1:22" s="1" customFormat="1" hidden="1" x14ac:dyDescent="0.25">
      <c r="A138" s="2">
        <v>136</v>
      </c>
      <c r="B138" s="2"/>
      <c r="C138" s="2"/>
      <c r="D138" s="158" t="s">
        <v>938</v>
      </c>
      <c r="E138" s="2"/>
      <c r="F138" s="7"/>
      <c r="G138" s="2"/>
      <c r="H138" s="2"/>
      <c r="I138" s="2"/>
      <c r="J138" s="2"/>
      <c r="K138" s="2"/>
      <c r="L138" s="2"/>
      <c r="M138" s="2"/>
      <c r="N138" s="2"/>
      <c r="O138" s="2"/>
      <c r="P138" s="2">
        <v>1</v>
      </c>
      <c r="Q138" s="2"/>
      <c r="R138" s="2"/>
      <c r="S138" s="2"/>
      <c r="T138" s="2"/>
      <c r="U138" s="2"/>
      <c r="V138" s="158"/>
    </row>
    <row r="139" spans="1:22" s="1" customFormat="1" hidden="1" x14ac:dyDescent="0.25">
      <c r="A139" s="2">
        <v>137</v>
      </c>
      <c r="B139" s="2"/>
      <c r="C139" s="2"/>
      <c r="D139" s="201" t="s">
        <v>939</v>
      </c>
      <c r="E139" s="2"/>
      <c r="F139" s="7"/>
      <c r="G139" s="2"/>
      <c r="H139" s="2"/>
      <c r="I139" s="2"/>
      <c r="J139" s="2"/>
      <c r="K139" s="2"/>
      <c r="L139" s="2"/>
      <c r="M139" s="2"/>
      <c r="N139" s="2"/>
      <c r="O139" s="2"/>
      <c r="P139" s="2">
        <v>1</v>
      </c>
      <c r="Q139" s="2"/>
      <c r="R139" s="2"/>
      <c r="S139" s="2"/>
      <c r="T139" s="2"/>
      <c r="U139" s="2"/>
      <c r="V139" s="158"/>
    </row>
    <row r="140" spans="1:22" s="1" customFormat="1" hidden="1" x14ac:dyDescent="0.25">
      <c r="A140" s="2"/>
      <c r="B140" s="2"/>
      <c r="C140" s="2"/>
      <c r="D140" s="158"/>
      <c r="E140" s="2"/>
      <c r="F140" s="7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58"/>
    </row>
    <row r="141" spans="1:22" s="1" customFormat="1" hidden="1" x14ac:dyDescent="0.25">
      <c r="A141" s="2"/>
      <c r="B141" s="2"/>
      <c r="C141" s="2"/>
      <c r="D141" s="158"/>
      <c r="E141" s="2"/>
      <c r="F141" s="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58"/>
    </row>
    <row r="142" spans="1:22" s="1" customFormat="1" hidden="1" x14ac:dyDescent="0.25">
      <c r="A142" s="2"/>
      <c r="B142" s="2"/>
      <c r="C142" s="2"/>
      <c r="D142" s="158"/>
      <c r="E142" s="2"/>
      <c r="F142" s="7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58"/>
    </row>
    <row r="143" spans="1:22" s="1" customFormat="1" ht="26.25" hidden="1" x14ac:dyDescent="0.25">
      <c r="A143" s="2"/>
      <c r="B143" s="2"/>
      <c r="C143" s="2"/>
      <c r="D143" s="184" t="s">
        <v>813</v>
      </c>
      <c r="E143" s="2"/>
      <c r="F143" s="7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58"/>
    </row>
    <row r="144" spans="1:22" s="1" customFormat="1" hidden="1" x14ac:dyDescent="0.2">
      <c r="A144" s="5"/>
      <c r="B144" s="48"/>
      <c r="C144" s="48"/>
      <c r="D144" s="48"/>
      <c r="E144" s="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8"/>
      <c r="V144" s="158"/>
    </row>
    <row r="145" spans="1:22" s="1" customFormat="1" hidden="1" x14ac:dyDescent="0.2">
      <c r="A145" s="5"/>
      <c r="B145" s="52"/>
      <c r="C145" s="52"/>
      <c r="D145" s="52"/>
      <c r="E145" s="6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58"/>
    </row>
    <row r="146" spans="1:22" s="1" customFormat="1" hidden="1" x14ac:dyDescent="0.2">
      <c r="A146" s="5"/>
      <c r="B146" s="48"/>
      <c r="C146" s="48"/>
      <c r="D146" s="48"/>
      <c r="E146" s="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8"/>
      <c r="V146" s="158"/>
    </row>
    <row r="147" spans="1:22" s="1" customFormat="1" hidden="1" x14ac:dyDescent="0.25">
      <c r="A147" s="5"/>
      <c r="B147" s="47"/>
      <c r="C147" s="4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58"/>
    </row>
    <row r="148" spans="1:22" hidden="1" x14ac:dyDescent="0.25">
      <c r="D148" s="9"/>
      <c r="E148" s="59"/>
    </row>
    <row r="149" spans="1:22" hidden="1" x14ac:dyDescent="0.25">
      <c r="D149" s="54" t="s">
        <v>246</v>
      </c>
      <c r="E149" s="10"/>
      <c r="F149" s="10">
        <f t="shared" ref="F149:S149" si="0">SUM(F3:F143)</f>
        <v>79</v>
      </c>
      <c r="G149" s="10">
        <f t="shared" si="0"/>
        <v>81</v>
      </c>
      <c r="H149" s="10">
        <f t="shared" si="0"/>
        <v>88</v>
      </c>
      <c r="I149" s="10">
        <f t="shared" si="0"/>
        <v>90</v>
      </c>
      <c r="J149" s="10">
        <f t="shared" si="0"/>
        <v>76</v>
      </c>
      <c r="K149" s="10">
        <f t="shared" si="0"/>
        <v>74</v>
      </c>
      <c r="L149" s="10">
        <f t="shared" si="0"/>
        <v>0</v>
      </c>
      <c r="M149" s="10">
        <f t="shared" si="0"/>
        <v>83</v>
      </c>
      <c r="N149" s="10">
        <f t="shared" si="0"/>
        <v>82</v>
      </c>
      <c r="O149" s="10">
        <f t="shared" si="0"/>
        <v>80</v>
      </c>
      <c r="P149" s="10">
        <f t="shared" si="0"/>
        <v>84</v>
      </c>
      <c r="Q149" s="10">
        <f t="shared" si="0"/>
        <v>0</v>
      </c>
      <c r="R149" s="10">
        <f t="shared" si="0"/>
        <v>0</v>
      </c>
      <c r="S149" s="10">
        <f t="shared" si="0"/>
        <v>0</v>
      </c>
    </row>
    <row r="150" spans="1:22" hidden="1" x14ac:dyDescent="0.25">
      <c r="D150" s="55" t="s">
        <v>247</v>
      </c>
      <c r="E150" s="11"/>
      <c r="F150" s="11">
        <f t="shared" ref="F150:S150" si="1">COUNTIF(F3:F143,"0")</f>
        <v>45</v>
      </c>
      <c r="G150" s="11">
        <f t="shared" si="1"/>
        <v>43</v>
      </c>
      <c r="H150" s="11">
        <f t="shared" si="1"/>
        <v>38</v>
      </c>
      <c r="I150" s="11">
        <f t="shared" si="1"/>
        <v>36</v>
      </c>
      <c r="J150" s="11">
        <f t="shared" si="1"/>
        <v>51</v>
      </c>
      <c r="K150" s="11">
        <f t="shared" si="1"/>
        <v>53</v>
      </c>
      <c r="L150" s="11">
        <f t="shared" si="1"/>
        <v>0</v>
      </c>
      <c r="M150" s="11">
        <f t="shared" si="1"/>
        <v>46</v>
      </c>
      <c r="N150" s="11">
        <f t="shared" si="1"/>
        <v>51</v>
      </c>
      <c r="O150" s="11">
        <f t="shared" si="1"/>
        <v>55</v>
      </c>
      <c r="P150" s="11">
        <f t="shared" si="1"/>
        <v>53</v>
      </c>
      <c r="Q150" s="11">
        <f t="shared" si="1"/>
        <v>0</v>
      </c>
      <c r="R150" s="11">
        <f t="shared" si="1"/>
        <v>0</v>
      </c>
      <c r="S150" s="11">
        <f t="shared" si="1"/>
        <v>0</v>
      </c>
    </row>
    <row r="151" spans="1:22" ht="15.75" hidden="1" thickBot="1" x14ac:dyDescent="0.3">
      <c r="D151" s="56" t="s">
        <v>248</v>
      </c>
      <c r="E151" s="12"/>
      <c r="F151" s="10">
        <f>SUM(F149:F150)</f>
        <v>124</v>
      </c>
      <c r="G151" s="10">
        <f t="shared" ref="G151:S151" si="2">SUM(G149:G150)</f>
        <v>124</v>
      </c>
      <c r="H151" s="10">
        <f t="shared" si="2"/>
        <v>126</v>
      </c>
      <c r="I151" s="10">
        <f t="shared" si="2"/>
        <v>126</v>
      </c>
      <c r="J151" s="10">
        <f t="shared" si="2"/>
        <v>127</v>
      </c>
      <c r="K151" s="10">
        <f t="shared" si="2"/>
        <v>127</v>
      </c>
      <c r="L151" s="10">
        <f t="shared" si="2"/>
        <v>0</v>
      </c>
      <c r="M151" s="10">
        <f t="shared" si="2"/>
        <v>129</v>
      </c>
      <c r="N151" s="10">
        <f t="shared" si="2"/>
        <v>133</v>
      </c>
      <c r="O151" s="10">
        <f t="shared" si="2"/>
        <v>135</v>
      </c>
      <c r="P151" s="10">
        <f t="shared" si="2"/>
        <v>137</v>
      </c>
      <c r="Q151" s="10">
        <f t="shared" si="2"/>
        <v>0</v>
      </c>
      <c r="R151" s="10">
        <f t="shared" si="2"/>
        <v>0</v>
      </c>
      <c r="S151" s="10">
        <f t="shared" si="2"/>
        <v>0</v>
      </c>
    </row>
    <row r="152" spans="1:22" hidden="1" x14ac:dyDescent="0.25">
      <c r="D152" s="54" t="s">
        <v>249</v>
      </c>
      <c r="E152" s="10"/>
      <c r="F152" s="2">
        <f t="shared" ref="F152:S152" si="3">SUM(F144:F147)</f>
        <v>0</v>
      </c>
      <c r="G152" s="2">
        <f t="shared" si="3"/>
        <v>0</v>
      </c>
      <c r="H152" s="2">
        <f t="shared" si="3"/>
        <v>0</v>
      </c>
      <c r="I152" s="2">
        <f t="shared" si="3"/>
        <v>0</v>
      </c>
      <c r="J152" s="2">
        <f t="shared" si="3"/>
        <v>0</v>
      </c>
      <c r="K152" s="2">
        <f t="shared" si="3"/>
        <v>0</v>
      </c>
      <c r="L152" s="2">
        <f t="shared" si="3"/>
        <v>0</v>
      </c>
      <c r="M152" s="2">
        <f t="shared" si="3"/>
        <v>0</v>
      </c>
      <c r="N152" s="2">
        <f t="shared" si="3"/>
        <v>0</v>
      </c>
      <c r="O152" s="2">
        <f t="shared" si="3"/>
        <v>0</v>
      </c>
      <c r="P152" s="2">
        <f t="shared" si="3"/>
        <v>0</v>
      </c>
      <c r="Q152" s="2">
        <f t="shared" si="3"/>
        <v>0</v>
      </c>
      <c r="R152" s="2">
        <f t="shared" si="3"/>
        <v>0</v>
      </c>
      <c r="S152" s="2">
        <f t="shared" si="3"/>
        <v>0</v>
      </c>
    </row>
    <row r="153" spans="1:22" hidden="1" x14ac:dyDescent="0.25">
      <c r="D153" s="55" t="s">
        <v>250</v>
      </c>
      <c r="E153" s="11"/>
      <c r="F153" s="2">
        <f t="shared" ref="F153:S153" si="4">COUNTIF(F144:F147,"0")</f>
        <v>0</v>
      </c>
      <c r="G153" s="2">
        <f t="shared" si="4"/>
        <v>0</v>
      </c>
      <c r="H153" s="2">
        <f t="shared" si="4"/>
        <v>0</v>
      </c>
      <c r="I153" s="2">
        <f t="shared" si="4"/>
        <v>0</v>
      </c>
      <c r="J153" s="2">
        <f t="shared" si="4"/>
        <v>0</v>
      </c>
      <c r="K153" s="2">
        <f t="shared" si="4"/>
        <v>0</v>
      </c>
      <c r="L153" s="2">
        <f t="shared" si="4"/>
        <v>0</v>
      </c>
      <c r="M153" s="2">
        <f t="shared" si="4"/>
        <v>0</v>
      </c>
      <c r="N153" s="2">
        <f t="shared" si="4"/>
        <v>0</v>
      </c>
      <c r="O153" s="2">
        <f t="shared" si="4"/>
        <v>0</v>
      </c>
      <c r="P153" s="2">
        <f t="shared" si="4"/>
        <v>0</v>
      </c>
      <c r="Q153" s="2">
        <f t="shared" si="4"/>
        <v>0</v>
      </c>
      <c r="R153" s="2">
        <f t="shared" si="4"/>
        <v>0</v>
      </c>
      <c r="S153" s="2">
        <f t="shared" si="4"/>
        <v>0</v>
      </c>
    </row>
    <row r="154" spans="1:22" hidden="1" x14ac:dyDescent="0.25">
      <c r="D154" s="57" t="s">
        <v>251</v>
      </c>
      <c r="E154" s="12"/>
      <c r="F154" s="2">
        <f>SUM(F152:F153)</f>
        <v>0</v>
      </c>
      <c r="G154" s="2">
        <f t="shared" ref="G154:S154" si="5">SUM(G152:G153)</f>
        <v>0</v>
      </c>
      <c r="H154" s="2">
        <f t="shared" si="5"/>
        <v>0</v>
      </c>
      <c r="I154" s="2">
        <f t="shared" si="5"/>
        <v>0</v>
      </c>
      <c r="J154" s="2">
        <f t="shared" si="5"/>
        <v>0</v>
      </c>
      <c r="K154" s="2">
        <f t="shared" si="5"/>
        <v>0</v>
      </c>
      <c r="L154" s="2">
        <f t="shared" si="5"/>
        <v>0</v>
      </c>
      <c r="M154" s="2">
        <f t="shared" si="5"/>
        <v>0</v>
      </c>
      <c r="N154" s="2">
        <f t="shared" si="5"/>
        <v>0</v>
      </c>
      <c r="O154" s="2">
        <f t="shared" si="5"/>
        <v>0</v>
      </c>
      <c r="P154" s="2">
        <f t="shared" si="5"/>
        <v>0</v>
      </c>
      <c r="Q154" s="2">
        <f t="shared" si="5"/>
        <v>0</v>
      </c>
      <c r="R154" s="2">
        <f t="shared" si="5"/>
        <v>0</v>
      </c>
      <c r="S154" s="2">
        <f t="shared" si="5"/>
        <v>0</v>
      </c>
    </row>
    <row r="155" spans="1:22" hidden="1" x14ac:dyDescent="0.25">
      <c r="D155" s="63" t="s">
        <v>243</v>
      </c>
      <c r="E155" s="14"/>
      <c r="F155" s="14">
        <f t="shared" ref="F155:S155" si="6">F149+F152</f>
        <v>79</v>
      </c>
      <c r="G155" s="14">
        <f t="shared" si="6"/>
        <v>81</v>
      </c>
      <c r="H155" s="14">
        <f t="shared" si="6"/>
        <v>88</v>
      </c>
      <c r="I155" s="14">
        <f t="shared" si="6"/>
        <v>90</v>
      </c>
      <c r="J155" s="14">
        <f t="shared" si="6"/>
        <v>76</v>
      </c>
      <c r="K155" s="14">
        <f t="shared" si="6"/>
        <v>74</v>
      </c>
      <c r="L155" s="14">
        <f t="shared" si="6"/>
        <v>0</v>
      </c>
      <c r="M155" s="14">
        <f t="shared" si="6"/>
        <v>83</v>
      </c>
      <c r="N155" s="14">
        <f t="shared" si="6"/>
        <v>82</v>
      </c>
      <c r="O155" s="14">
        <f t="shared" si="6"/>
        <v>80</v>
      </c>
      <c r="P155" s="14">
        <f t="shared" si="6"/>
        <v>84</v>
      </c>
      <c r="Q155" s="14">
        <f t="shared" si="6"/>
        <v>0</v>
      </c>
      <c r="R155" s="14">
        <f t="shared" si="6"/>
        <v>0</v>
      </c>
      <c r="S155" s="14">
        <f t="shared" si="6"/>
        <v>0</v>
      </c>
    </row>
    <row r="156" spans="1:22" hidden="1" x14ac:dyDescent="0.25">
      <c r="D156" s="55" t="s">
        <v>244</v>
      </c>
      <c r="E156" s="11"/>
      <c r="F156" s="11">
        <f t="shared" ref="F156:S156" si="7">F150+F153</f>
        <v>45</v>
      </c>
      <c r="G156" s="11">
        <f t="shared" si="7"/>
        <v>43</v>
      </c>
      <c r="H156" s="11">
        <f t="shared" si="7"/>
        <v>38</v>
      </c>
      <c r="I156" s="11">
        <f t="shared" si="7"/>
        <v>36</v>
      </c>
      <c r="J156" s="11">
        <f t="shared" si="7"/>
        <v>51</v>
      </c>
      <c r="K156" s="11">
        <f t="shared" si="7"/>
        <v>53</v>
      </c>
      <c r="L156" s="11">
        <f t="shared" si="7"/>
        <v>0</v>
      </c>
      <c r="M156" s="11">
        <f t="shared" si="7"/>
        <v>46</v>
      </c>
      <c r="N156" s="11">
        <f t="shared" si="7"/>
        <v>51</v>
      </c>
      <c r="O156" s="11">
        <f t="shared" si="7"/>
        <v>55</v>
      </c>
      <c r="P156" s="11">
        <f t="shared" si="7"/>
        <v>53</v>
      </c>
      <c r="Q156" s="11">
        <f t="shared" si="7"/>
        <v>0</v>
      </c>
      <c r="R156" s="11">
        <f t="shared" si="7"/>
        <v>0</v>
      </c>
      <c r="S156" s="11">
        <f t="shared" si="7"/>
        <v>0</v>
      </c>
    </row>
    <row r="157" spans="1:22" hidden="1" x14ac:dyDescent="0.25">
      <c r="D157" s="64" t="s">
        <v>242</v>
      </c>
      <c r="E157" s="13"/>
      <c r="F157" s="13">
        <f>SUM(F155:F156)</f>
        <v>124</v>
      </c>
      <c r="G157" s="13">
        <f t="shared" ref="G157:S157" si="8">SUM(G155:G156)</f>
        <v>124</v>
      </c>
      <c r="H157" s="13">
        <f t="shared" si="8"/>
        <v>126</v>
      </c>
      <c r="I157" s="13">
        <f t="shared" si="8"/>
        <v>126</v>
      </c>
      <c r="J157" s="13">
        <f t="shared" si="8"/>
        <v>127</v>
      </c>
      <c r="K157" s="13">
        <f t="shared" si="8"/>
        <v>127</v>
      </c>
      <c r="L157" s="13">
        <f t="shared" si="8"/>
        <v>0</v>
      </c>
      <c r="M157" s="13">
        <f t="shared" si="8"/>
        <v>129</v>
      </c>
      <c r="N157" s="13">
        <f t="shared" si="8"/>
        <v>133</v>
      </c>
      <c r="O157" s="13">
        <f t="shared" si="8"/>
        <v>135</v>
      </c>
      <c r="P157" s="13">
        <f t="shared" si="8"/>
        <v>137</v>
      </c>
      <c r="Q157" s="13">
        <f t="shared" si="8"/>
        <v>0</v>
      </c>
      <c r="R157" s="13">
        <f t="shared" si="8"/>
        <v>0</v>
      </c>
      <c r="S157" s="13">
        <f t="shared" si="8"/>
        <v>0</v>
      </c>
    </row>
    <row r="158" spans="1:22" hidden="1" x14ac:dyDescent="0.25">
      <c r="D158" s="60" t="s">
        <v>461</v>
      </c>
      <c r="E158" s="3">
        <f>COUNTIF(E3:E143,"W")</f>
        <v>6</v>
      </c>
    </row>
    <row r="159" spans="1:22" hidden="1" x14ac:dyDescent="0.25">
      <c r="D159" s="61" t="s">
        <v>462</v>
      </c>
      <c r="E159" s="4">
        <f>COUNTIF(E144:E147,"LW")</f>
        <v>0</v>
      </c>
    </row>
    <row r="160" spans="1:22" ht="15.75" hidden="1" thickBot="1" x14ac:dyDescent="0.3">
      <c r="D160" s="62" t="s">
        <v>460</v>
      </c>
      <c r="E160" s="69">
        <f>E158+E159</f>
        <v>6</v>
      </c>
    </row>
  </sheetData>
  <autoFilter ref="V1:V160">
    <filterColumn colId="0">
      <filters>
        <filter val="NO INFORMATION"/>
        <filter val="NO INFORMTION"/>
        <filter val="NOT ANSWERED"/>
        <filter val="NOT ANSWERING"/>
        <filter val="NOT NSWERED"/>
        <filter val="NOT RECEIVED"/>
        <filter val="SHIFTED TO VISHAKHAPATTANAM"/>
        <filter val="SWITCH OFF"/>
        <filter val="SWITCHED OFF"/>
      </filters>
    </filterColumn>
  </autoFilter>
  <sortState ref="V6:V7">
    <sortCondition ref="V7"/>
  </sortState>
  <mergeCells count="1">
    <mergeCell ref="A1:V1"/>
  </mergeCells>
  <conditionalFormatting sqref="L40 F92:G100 F116:G119 F132:M132 F4:G17 L4:L16 F123:G127 L123:L127 L116:L119 L91:L100 H49:J64 H66:J78 H29:J47 H87:J127 I85:J85 H80:J84 I79:J79 H4:J23 H25:J27 F3:S3 K4:K127 Q116:S119 Q4:S16 F128:L131 Q40:S40 M4:N131 Q123:S132 N132:N135 Q91:S100 O4:O89 F136:N137 Q136:S137 P4:P137 F138:S143">
    <cfRule type="cellIs" dxfId="42" priority="19" operator="equal">
      <formula>0</formula>
    </cfRule>
  </conditionalFormatting>
  <conditionalFormatting sqref="F144:S144 F146:S146 F145:G145 I145:S145">
    <cfRule type="cellIs" dxfId="41" priority="18" operator="equal">
      <formula>0</formula>
    </cfRule>
  </conditionalFormatting>
  <conditionalFormatting sqref="H145">
    <cfRule type="cellIs" dxfId="40" priority="16" operator="equal">
      <formula>0</formula>
    </cfRule>
  </conditionalFormatting>
  <conditionalFormatting sqref="F18:G47 L17:L39 H28:J28 H24:J24 Q17:S39">
    <cfRule type="cellIs" dxfId="39" priority="15" operator="equal">
      <formula>0</formula>
    </cfRule>
  </conditionalFormatting>
  <conditionalFormatting sqref="F120:G122 L120:L122 Q120:S122">
    <cfRule type="cellIs" dxfId="38" priority="14" operator="equal">
      <formula>0</formula>
    </cfRule>
  </conditionalFormatting>
  <conditionalFormatting sqref="L89:L90 F80:G85 L80:L85 L41:L48 F48:J48 H85 Q41:S48 Q89:S90 Q80:S85 O90:O137">
    <cfRule type="cellIs" dxfId="37" priority="13" operator="equal">
      <formula>0</formula>
    </cfRule>
  </conditionalFormatting>
  <conditionalFormatting sqref="F86:G91 L86:L88 H86:J86 Q86:S88">
    <cfRule type="cellIs" dxfId="36" priority="12" operator="equal">
      <formula>0</formula>
    </cfRule>
  </conditionalFormatting>
  <conditionalFormatting sqref="F77:G79 F61:G73 L60:L73 L77:L79 H65:J65 H79 Q77:S79 Q60:S73">
    <cfRule type="cellIs" dxfId="35" priority="11" operator="equal">
      <formula>0</formula>
    </cfRule>
  </conditionalFormatting>
  <conditionalFormatting sqref="F74:G76 L74:L76 Q74:S76">
    <cfRule type="cellIs" dxfId="34" priority="10" operator="equal">
      <formula>0</formula>
    </cfRule>
  </conditionalFormatting>
  <conditionalFormatting sqref="L58:L59 F49:G54 L49:L54 Q49:S54 Q58:S59">
    <cfRule type="cellIs" dxfId="33" priority="9" operator="equal">
      <formula>0</formula>
    </cfRule>
  </conditionalFormatting>
  <conditionalFormatting sqref="F55:G60 L55:L57 Q55:S57">
    <cfRule type="cellIs" dxfId="32" priority="8" operator="equal">
      <formula>0</formula>
    </cfRule>
  </conditionalFormatting>
  <conditionalFormatting sqref="F108:G115 F101:G104 L101:L104 L108:L115 Q108:S115 Q101:S104">
    <cfRule type="cellIs" dxfId="31" priority="7" operator="equal">
      <formula>0</formula>
    </cfRule>
  </conditionalFormatting>
  <conditionalFormatting sqref="F105:G107 L105:L107 Q105:S107">
    <cfRule type="cellIs" dxfId="30" priority="6" operator="equal">
      <formula>0</formula>
    </cfRule>
  </conditionalFormatting>
  <conditionalFormatting sqref="D136:D1048576 D1:D132">
    <cfRule type="duplicateValues" dxfId="29" priority="4"/>
    <cfRule type="duplicateValues" dxfId="28" priority="5"/>
  </conditionalFormatting>
  <conditionalFormatting sqref="F133:M135 Q133:S135">
    <cfRule type="cellIs" dxfId="27" priority="3" operator="equal">
      <formula>0</formula>
    </cfRule>
  </conditionalFormatting>
  <conditionalFormatting sqref="D133:D135">
    <cfRule type="duplicateValues" dxfId="26" priority="1"/>
    <cfRule type="duplicateValues" dxfId="25" priority="2"/>
  </conditionalFormatting>
  <pageMargins left="0.7" right="0.7" top="0.75" bottom="0.75" header="0.3" footer="0.3"/>
  <pageSetup paperSize="9" scale="76" orientation="landscape" r:id="rId1"/>
  <rowBreaks count="2" manualBreakCount="2">
    <brk id="85" max="21" man="1"/>
    <brk id="129" max="16383" man="1"/>
  </rowBreaks>
  <colBreaks count="1" manualBreakCount="1">
    <brk id="19" max="1048575" man="1"/>
  </colBreaks>
  <ignoredErrors>
    <ignoredError sqref="B3:D14 B16:D45 B15:C15 B47:D127 B46:C4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Y59"/>
  <sheetViews>
    <sheetView zoomScale="90" zoomScaleNormal="90" workbookViewId="0">
      <pane xSplit="4" ySplit="2" topLeftCell="G18" activePane="bottomRight" state="frozen"/>
      <selection pane="topRight" activeCell="E1" sqref="E1"/>
      <selection pane="bottomLeft" activeCell="A3" sqref="A3"/>
      <selection pane="bottomRight" activeCell="X15" sqref="X15"/>
    </sheetView>
  </sheetViews>
  <sheetFormatPr defaultRowHeight="15" x14ac:dyDescent="0.25"/>
  <cols>
    <col min="3" max="3" width="12.42578125" bestFit="1" customWidth="1"/>
    <col min="4" max="4" width="23.7109375" bestFit="1" customWidth="1"/>
    <col min="5" max="5" width="6.7109375" style="1" customWidth="1"/>
    <col min="6" max="17" width="7.7109375" customWidth="1"/>
    <col min="18" max="18" width="45" hidden="1" customWidth="1"/>
    <col min="19" max="19" width="38.5703125" hidden="1" customWidth="1"/>
    <col min="20" max="20" width="29" hidden="1" customWidth="1"/>
    <col min="21" max="21" width="24.42578125" hidden="1" customWidth="1"/>
    <col min="22" max="22" width="26" hidden="1" customWidth="1"/>
    <col min="23" max="23" width="16.140625" hidden="1" customWidth="1"/>
    <col min="24" max="24" width="35" style="176" bestFit="1" customWidth="1"/>
    <col min="25" max="25" width="33.140625" style="176" bestFit="1" customWidth="1"/>
  </cols>
  <sheetData>
    <row r="1" spans="1:25" ht="24" thickBot="1" x14ac:dyDescent="0.4">
      <c r="A1" s="299" t="s">
        <v>206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2"/>
    </row>
    <row r="2" spans="1:25" x14ac:dyDescent="0.25">
      <c r="A2" s="50" t="s">
        <v>0</v>
      </c>
      <c r="B2" s="50" t="s">
        <v>268</v>
      </c>
      <c r="C2" s="50" t="s">
        <v>269</v>
      </c>
      <c r="D2" s="50" t="s">
        <v>1</v>
      </c>
      <c r="E2" s="58" t="s">
        <v>810</v>
      </c>
      <c r="F2" s="51">
        <v>44760</v>
      </c>
      <c r="G2" s="51">
        <v>44761</v>
      </c>
      <c r="H2" s="51">
        <v>44762</v>
      </c>
      <c r="I2" s="51">
        <v>44763</v>
      </c>
      <c r="J2" s="51">
        <v>44764</v>
      </c>
      <c r="K2" s="51">
        <v>44765</v>
      </c>
      <c r="L2" s="51">
        <v>44766</v>
      </c>
      <c r="M2" s="51">
        <v>44767</v>
      </c>
      <c r="N2" s="51">
        <v>44768</v>
      </c>
      <c r="O2" s="51">
        <v>44769</v>
      </c>
      <c r="P2" s="51">
        <v>44770</v>
      </c>
      <c r="Q2" s="51">
        <v>44771</v>
      </c>
      <c r="R2" s="51" t="s">
        <v>222</v>
      </c>
      <c r="S2" s="51" t="s">
        <v>245</v>
      </c>
      <c r="T2" s="51" t="s">
        <v>258</v>
      </c>
      <c r="U2" s="51" t="s">
        <v>819</v>
      </c>
      <c r="V2" s="51" t="s">
        <v>820</v>
      </c>
      <c r="W2" s="51" t="s">
        <v>821</v>
      </c>
      <c r="X2" s="172" t="s">
        <v>822</v>
      </c>
      <c r="Y2" s="172" t="s">
        <v>886</v>
      </c>
    </row>
    <row r="3" spans="1:25" s="1" customFormat="1" x14ac:dyDescent="0.2">
      <c r="A3" s="6">
        <v>1</v>
      </c>
      <c r="B3" s="48" t="s">
        <v>467</v>
      </c>
      <c r="C3" s="48" t="s">
        <v>468</v>
      </c>
      <c r="D3" s="48" t="s">
        <v>7</v>
      </c>
      <c r="E3" s="6"/>
      <c r="F3" s="7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8"/>
      <c r="S3" s="8"/>
      <c r="T3" s="8"/>
      <c r="X3" s="158"/>
      <c r="Y3" s="175"/>
    </row>
    <row r="4" spans="1:25" s="80" customFormat="1" x14ac:dyDescent="0.2">
      <c r="A4" s="78">
        <v>2</v>
      </c>
      <c r="B4" s="76" t="s">
        <v>469</v>
      </c>
      <c r="C4" s="76" t="s">
        <v>470</v>
      </c>
      <c r="D4" s="76" t="s">
        <v>18</v>
      </c>
      <c r="E4" s="78" t="s">
        <v>791</v>
      </c>
      <c r="F4" s="77">
        <v>0</v>
      </c>
      <c r="G4" s="79">
        <v>0</v>
      </c>
      <c r="H4" s="79">
        <v>0</v>
      </c>
      <c r="I4" s="79">
        <v>0</v>
      </c>
      <c r="J4" s="79">
        <v>0</v>
      </c>
      <c r="K4" s="79">
        <v>0</v>
      </c>
      <c r="L4" s="79"/>
      <c r="M4" s="79">
        <v>0</v>
      </c>
      <c r="N4" s="79">
        <v>0</v>
      </c>
      <c r="O4" s="79">
        <v>0</v>
      </c>
      <c r="P4" s="2">
        <v>0</v>
      </c>
      <c r="Q4" s="79"/>
      <c r="R4" s="79"/>
      <c r="S4" s="79"/>
      <c r="T4" s="79"/>
      <c r="X4" s="174" t="s">
        <v>259</v>
      </c>
      <c r="Y4" s="174" t="s">
        <v>259</v>
      </c>
    </row>
    <row r="5" spans="1:25" s="1" customFormat="1" x14ac:dyDescent="0.2">
      <c r="A5" s="6">
        <v>3</v>
      </c>
      <c r="B5" s="70" t="s">
        <v>471</v>
      </c>
      <c r="C5" s="70" t="s">
        <v>472</v>
      </c>
      <c r="D5" s="70" t="s">
        <v>19</v>
      </c>
      <c r="E5" s="6"/>
      <c r="F5" s="7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0</v>
      </c>
      <c r="P5" s="2">
        <v>1</v>
      </c>
      <c r="Q5" s="2"/>
      <c r="R5" s="2"/>
      <c r="S5" s="2"/>
      <c r="T5" s="2"/>
      <c r="X5" s="158"/>
      <c r="Y5" s="175"/>
    </row>
    <row r="6" spans="1:25" s="1" customFormat="1" x14ac:dyDescent="0.2">
      <c r="A6" s="6">
        <v>4</v>
      </c>
      <c r="B6" s="70" t="s">
        <v>473</v>
      </c>
      <c r="C6" s="70" t="s">
        <v>474</v>
      </c>
      <c r="D6" s="48" t="s">
        <v>3</v>
      </c>
      <c r="E6" s="6"/>
      <c r="F6" s="7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/>
      <c r="M6" s="2">
        <v>1</v>
      </c>
      <c r="N6" s="2">
        <v>1</v>
      </c>
      <c r="O6" s="2">
        <v>1</v>
      </c>
      <c r="P6" s="2">
        <v>1</v>
      </c>
      <c r="Q6" s="2"/>
      <c r="R6" s="2"/>
      <c r="S6" s="2"/>
      <c r="T6" s="2"/>
      <c r="X6" s="158"/>
      <c r="Y6" s="175"/>
    </row>
    <row r="7" spans="1:25" s="1" customFormat="1" x14ac:dyDescent="0.2">
      <c r="A7" s="6">
        <v>5</v>
      </c>
      <c r="B7" s="70" t="s">
        <v>475</v>
      </c>
      <c r="C7" s="70" t="s">
        <v>476</v>
      </c>
      <c r="D7" s="48" t="s">
        <v>4</v>
      </c>
      <c r="E7" s="6"/>
      <c r="F7" s="7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/>
      <c r="M7" s="2">
        <v>0</v>
      </c>
      <c r="N7" s="2">
        <v>1</v>
      </c>
      <c r="O7" s="2">
        <v>1</v>
      </c>
      <c r="P7" s="2">
        <v>1</v>
      </c>
      <c r="Q7" s="2"/>
      <c r="R7" s="2"/>
      <c r="S7" s="2"/>
      <c r="T7" s="2"/>
      <c r="X7" s="158" t="s">
        <v>845</v>
      </c>
      <c r="Y7" s="175"/>
    </row>
    <row r="8" spans="1:25" s="80" customFormat="1" x14ac:dyDescent="0.2">
      <c r="A8" s="78">
        <v>6</v>
      </c>
      <c r="B8" s="76" t="s">
        <v>477</v>
      </c>
      <c r="C8" s="76" t="s">
        <v>478</v>
      </c>
      <c r="D8" s="76" t="s">
        <v>20</v>
      </c>
      <c r="E8" s="78" t="s">
        <v>791</v>
      </c>
      <c r="F8" s="77">
        <v>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/>
      <c r="M8" s="79">
        <v>0</v>
      </c>
      <c r="N8" s="79">
        <v>0</v>
      </c>
      <c r="O8" s="2">
        <v>0</v>
      </c>
      <c r="P8" s="2">
        <v>0</v>
      </c>
      <c r="Q8" s="79"/>
      <c r="R8" s="79"/>
      <c r="S8" s="79"/>
      <c r="T8" s="79"/>
      <c r="X8" s="174" t="s">
        <v>259</v>
      </c>
      <c r="Y8" s="194"/>
    </row>
    <row r="9" spans="1:25" s="1" customFormat="1" x14ac:dyDescent="0.2">
      <c r="A9" s="6">
        <v>7</v>
      </c>
      <c r="B9" s="70" t="s">
        <v>479</v>
      </c>
      <c r="C9" s="70" t="s">
        <v>480</v>
      </c>
      <c r="D9" s="49" t="s">
        <v>225</v>
      </c>
      <c r="E9" s="66"/>
      <c r="F9" s="7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/>
      <c r="S9" s="2"/>
      <c r="T9" s="2"/>
      <c r="X9" s="158"/>
      <c r="Y9" s="175"/>
    </row>
    <row r="10" spans="1:25" s="161" customFormat="1" x14ac:dyDescent="0.2">
      <c r="A10" s="6">
        <v>8</v>
      </c>
      <c r="B10" s="48" t="s">
        <v>481</v>
      </c>
      <c r="C10" s="48" t="s">
        <v>482</v>
      </c>
      <c r="D10" s="48" t="s">
        <v>5</v>
      </c>
      <c r="E10" s="6"/>
      <c r="F10" s="7">
        <v>0</v>
      </c>
      <c r="G10" s="160">
        <v>1</v>
      </c>
      <c r="H10" s="160">
        <v>1</v>
      </c>
      <c r="I10" s="160">
        <v>1</v>
      </c>
      <c r="J10" s="160">
        <v>0</v>
      </c>
      <c r="K10" s="160">
        <v>0</v>
      </c>
      <c r="L10" s="160"/>
      <c r="M10" s="160">
        <v>0</v>
      </c>
      <c r="N10" s="2">
        <v>1</v>
      </c>
      <c r="O10" s="2">
        <v>1</v>
      </c>
      <c r="P10" s="2">
        <v>1</v>
      </c>
      <c r="Q10" s="160"/>
      <c r="R10" s="160"/>
      <c r="S10" s="160"/>
      <c r="T10" s="160"/>
      <c r="X10" s="177" t="s">
        <v>823</v>
      </c>
      <c r="Y10" s="177"/>
    </row>
    <row r="11" spans="1:25" s="1" customFormat="1" x14ac:dyDescent="0.2">
      <c r="A11" s="6">
        <v>9</v>
      </c>
      <c r="B11" s="70" t="s">
        <v>483</v>
      </c>
      <c r="C11" s="70" t="s">
        <v>484</v>
      </c>
      <c r="D11" s="70" t="s">
        <v>226</v>
      </c>
      <c r="E11" s="66"/>
      <c r="F11" s="7">
        <v>1</v>
      </c>
      <c r="G11" s="2">
        <v>0</v>
      </c>
      <c r="H11" s="2">
        <v>1</v>
      </c>
      <c r="I11" s="2">
        <v>1</v>
      </c>
      <c r="J11" s="2">
        <v>1</v>
      </c>
      <c r="K11" s="2">
        <v>0</v>
      </c>
      <c r="L11" s="2"/>
      <c r="M11" s="2">
        <v>0</v>
      </c>
      <c r="N11" s="79">
        <v>0</v>
      </c>
      <c r="O11" s="2">
        <v>1</v>
      </c>
      <c r="P11" s="2">
        <v>1</v>
      </c>
      <c r="Q11" s="2"/>
      <c r="R11" s="2"/>
      <c r="S11" s="2"/>
      <c r="T11" s="2"/>
      <c r="X11" s="158" t="s">
        <v>849</v>
      </c>
      <c r="Y11" s="158" t="s">
        <v>891</v>
      </c>
    </row>
    <row r="12" spans="1:25" s="1" customFormat="1" x14ac:dyDescent="0.2">
      <c r="A12" s="6">
        <v>10</v>
      </c>
      <c r="B12" s="70" t="s">
        <v>485</v>
      </c>
      <c r="C12" s="70" t="s">
        <v>486</v>
      </c>
      <c r="D12" s="70" t="s">
        <v>487</v>
      </c>
      <c r="E12" s="6"/>
      <c r="F12" s="7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/>
      <c r="M12" s="2">
        <v>1</v>
      </c>
      <c r="N12" s="2">
        <v>1</v>
      </c>
      <c r="O12" s="2">
        <v>1</v>
      </c>
      <c r="P12" s="2">
        <v>1</v>
      </c>
      <c r="Q12" s="2"/>
      <c r="R12" s="8"/>
      <c r="S12" s="8"/>
      <c r="T12" s="8"/>
      <c r="X12" s="158"/>
      <c r="Y12" s="175"/>
    </row>
    <row r="13" spans="1:25" s="80" customFormat="1" x14ac:dyDescent="0.2">
      <c r="A13" s="78">
        <v>11</v>
      </c>
      <c r="B13" s="76" t="s">
        <v>488</v>
      </c>
      <c r="C13" s="76" t="s">
        <v>489</v>
      </c>
      <c r="D13" s="76" t="s">
        <v>11</v>
      </c>
      <c r="E13" s="78" t="s">
        <v>791</v>
      </c>
      <c r="F13" s="77">
        <v>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/>
      <c r="M13" s="79">
        <v>0</v>
      </c>
      <c r="N13" s="79">
        <v>0</v>
      </c>
      <c r="O13" s="79">
        <v>0</v>
      </c>
      <c r="P13" s="79">
        <v>0</v>
      </c>
      <c r="Q13" s="79"/>
      <c r="R13" s="79"/>
      <c r="S13" s="79"/>
      <c r="T13" s="79"/>
      <c r="X13" s="174" t="s">
        <v>850</v>
      </c>
      <c r="Y13" s="194" t="s">
        <v>898</v>
      </c>
    </row>
    <row r="14" spans="1:25" s="1" customFormat="1" x14ac:dyDescent="0.2">
      <c r="A14" s="6">
        <v>12</v>
      </c>
      <c r="B14" s="70" t="s">
        <v>490</v>
      </c>
      <c r="C14" s="70" t="s">
        <v>491</v>
      </c>
      <c r="D14" s="70" t="s">
        <v>22</v>
      </c>
      <c r="E14" s="6"/>
      <c r="F14" s="7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/>
      <c r="S14" s="2"/>
      <c r="T14" s="2"/>
      <c r="X14" s="158"/>
      <c r="Y14" s="175"/>
    </row>
    <row r="15" spans="1:25" s="1" customFormat="1" x14ac:dyDescent="0.2">
      <c r="A15" s="6">
        <v>13</v>
      </c>
      <c r="B15" s="70" t="s">
        <v>492</v>
      </c>
      <c r="C15" s="70" t="s">
        <v>493</v>
      </c>
      <c r="D15" s="70" t="s">
        <v>17</v>
      </c>
      <c r="E15" s="66"/>
      <c r="F15" s="7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/>
      <c r="M15" s="2">
        <v>1</v>
      </c>
      <c r="N15" s="79">
        <v>0</v>
      </c>
      <c r="O15" s="2">
        <v>1</v>
      </c>
      <c r="P15" s="2">
        <v>1</v>
      </c>
      <c r="Q15" s="2"/>
      <c r="R15" s="2"/>
      <c r="S15" s="2"/>
      <c r="T15" s="2"/>
      <c r="X15" s="158"/>
      <c r="Y15" s="175" t="s">
        <v>900</v>
      </c>
    </row>
    <row r="16" spans="1:25" s="1" customFormat="1" ht="25.5" x14ac:dyDescent="0.2">
      <c r="A16" s="6">
        <v>14</v>
      </c>
      <c r="B16" s="48" t="s">
        <v>494</v>
      </c>
      <c r="C16" s="48" t="s">
        <v>495</v>
      </c>
      <c r="D16" s="49" t="s">
        <v>12</v>
      </c>
      <c r="E16" s="6"/>
      <c r="F16" s="7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/>
      <c r="M16" s="2">
        <v>1</v>
      </c>
      <c r="N16" s="2">
        <v>1</v>
      </c>
      <c r="O16" s="2">
        <v>1</v>
      </c>
      <c r="P16" s="2">
        <v>1</v>
      </c>
      <c r="Q16" s="2"/>
      <c r="R16" s="2"/>
      <c r="S16" s="2"/>
      <c r="T16" s="2"/>
      <c r="X16" s="158"/>
      <c r="Y16" s="175"/>
    </row>
    <row r="17" spans="1:25" s="80" customFormat="1" ht="29.25" customHeight="1" x14ac:dyDescent="0.2">
      <c r="A17" s="6">
        <v>15</v>
      </c>
      <c r="B17" s="48" t="s">
        <v>496</v>
      </c>
      <c r="C17" s="48" t="s">
        <v>497</v>
      </c>
      <c r="D17" s="49" t="s">
        <v>498</v>
      </c>
      <c r="E17" s="6"/>
      <c r="F17" s="77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/>
      <c r="M17" s="79">
        <v>0</v>
      </c>
      <c r="N17" s="79">
        <v>0</v>
      </c>
      <c r="O17" s="2">
        <v>0</v>
      </c>
      <c r="P17" s="2">
        <v>0</v>
      </c>
      <c r="Q17" s="79"/>
      <c r="R17" s="79"/>
      <c r="S17" s="79"/>
      <c r="T17" s="79"/>
      <c r="X17" s="174" t="s">
        <v>259</v>
      </c>
      <c r="Y17" s="195" t="s">
        <v>901</v>
      </c>
    </row>
    <row r="18" spans="1:25" s="1" customFormat="1" x14ac:dyDescent="0.2">
      <c r="A18" s="6">
        <v>16</v>
      </c>
      <c r="B18" s="70" t="s">
        <v>499</v>
      </c>
      <c r="C18" s="70" t="s">
        <v>500</v>
      </c>
      <c r="D18" s="70" t="s">
        <v>501</v>
      </c>
      <c r="E18" s="6"/>
      <c r="F18" s="7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1</v>
      </c>
      <c r="Q18" s="2"/>
      <c r="R18" s="2"/>
      <c r="S18" s="2"/>
      <c r="T18" s="2"/>
      <c r="X18" s="158"/>
      <c r="Y18" s="175"/>
    </row>
    <row r="19" spans="1:25" s="1" customFormat="1" x14ac:dyDescent="0.2">
      <c r="A19" s="6">
        <v>17</v>
      </c>
      <c r="B19" s="74" t="s">
        <v>502</v>
      </c>
      <c r="C19" s="74" t="s">
        <v>503</v>
      </c>
      <c r="D19" s="75" t="s">
        <v>10</v>
      </c>
      <c r="E19" s="6"/>
      <c r="F19" s="7">
        <v>0</v>
      </c>
      <c r="G19" s="2">
        <v>0</v>
      </c>
      <c r="H19" s="2">
        <v>0</v>
      </c>
      <c r="I19" s="2">
        <v>1</v>
      </c>
      <c r="J19" s="2">
        <v>1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1</v>
      </c>
      <c r="Q19" s="2"/>
      <c r="R19" s="2"/>
      <c r="S19" s="2"/>
      <c r="T19" s="2"/>
      <c r="X19" s="158"/>
      <c r="Y19" s="175"/>
    </row>
    <row r="20" spans="1:25" s="80" customFormat="1" x14ac:dyDescent="0.2">
      <c r="A20" s="78">
        <v>18</v>
      </c>
      <c r="B20" s="76" t="s">
        <v>504</v>
      </c>
      <c r="C20" s="76" t="s">
        <v>505</v>
      </c>
      <c r="D20" s="159" t="s">
        <v>224</v>
      </c>
      <c r="E20" s="78" t="s">
        <v>791</v>
      </c>
      <c r="F20" s="77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/>
      <c r="M20" s="79">
        <v>0</v>
      </c>
      <c r="N20" s="79">
        <v>0</v>
      </c>
      <c r="O20" s="2">
        <v>0</v>
      </c>
      <c r="P20" s="2">
        <v>0</v>
      </c>
      <c r="Q20" s="79"/>
      <c r="R20" s="79"/>
      <c r="S20" s="79"/>
      <c r="T20" s="79"/>
      <c r="X20" s="174" t="s">
        <v>259</v>
      </c>
      <c r="Y20" s="194"/>
    </row>
    <row r="21" spans="1:25" s="1" customFormat="1" x14ac:dyDescent="0.2">
      <c r="A21" s="6">
        <v>19</v>
      </c>
      <c r="B21" s="70" t="s">
        <v>506</v>
      </c>
      <c r="C21" s="70" t="s">
        <v>507</v>
      </c>
      <c r="D21" s="70" t="s">
        <v>27</v>
      </c>
      <c r="E21" s="6"/>
      <c r="F21" s="7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/>
      <c r="M21" s="2">
        <v>1</v>
      </c>
      <c r="N21" s="2">
        <v>1</v>
      </c>
      <c r="O21" s="2">
        <v>1</v>
      </c>
      <c r="P21" s="2">
        <v>1</v>
      </c>
      <c r="Q21" s="2"/>
      <c r="R21" s="2"/>
      <c r="S21" s="2"/>
      <c r="T21" s="2"/>
      <c r="X21" s="158"/>
      <c r="Y21" s="175"/>
    </row>
    <row r="22" spans="1:25" s="1" customFormat="1" x14ac:dyDescent="0.2">
      <c r="A22" s="6">
        <v>20</v>
      </c>
      <c r="B22" s="70" t="s">
        <v>508</v>
      </c>
      <c r="C22" s="70" t="s">
        <v>509</v>
      </c>
      <c r="D22" s="48" t="s">
        <v>8</v>
      </c>
      <c r="E22" s="67"/>
      <c r="F22" s="7">
        <v>1</v>
      </c>
      <c r="G22" s="2">
        <v>0</v>
      </c>
      <c r="H22" s="2">
        <v>1</v>
      </c>
      <c r="I22" s="2">
        <v>1</v>
      </c>
      <c r="J22" s="2">
        <v>1</v>
      </c>
      <c r="K22" s="2">
        <v>1</v>
      </c>
      <c r="L22" s="2"/>
      <c r="M22" s="2">
        <v>1</v>
      </c>
      <c r="N22" s="2">
        <v>1</v>
      </c>
      <c r="O22" s="2">
        <v>0</v>
      </c>
      <c r="P22" s="2">
        <v>0</v>
      </c>
      <c r="Q22" s="2"/>
      <c r="R22" s="2"/>
      <c r="S22" s="2"/>
      <c r="T22" s="2"/>
      <c r="X22" s="158"/>
      <c r="Y22" s="175"/>
    </row>
    <row r="23" spans="1:25" s="80" customFormat="1" x14ac:dyDescent="0.2">
      <c r="A23" s="78">
        <v>21</v>
      </c>
      <c r="B23" s="76" t="s">
        <v>510</v>
      </c>
      <c r="C23" s="76" t="s">
        <v>511</v>
      </c>
      <c r="D23" s="76" t="s">
        <v>6</v>
      </c>
      <c r="E23" s="78" t="s">
        <v>791</v>
      </c>
      <c r="F23" s="77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/>
      <c r="M23" s="79">
        <v>0</v>
      </c>
      <c r="N23" s="79">
        <v>0</v>
      </c>
      <c r="O23" s="2">
        <v>0</v>
      </c>
      <c r="P23" s="2">
        <v>0</v>
      </c>
      <c r="Q23" s="79"/>
      <c r="R23" s="79"/>
      <c r="S23" s="79"/>
      <c r="T23" s="79"/>
      <c r="X23" s="174" t="s">
        <v>259</v>
      </c>
      <c r="Y23" s="194"/>
    </row>
    <row r="24" spans="1:25" s="80" customFormat="1" x14ac:dyDescent="0.2">
      <c r="A24" s="78">
        <v>22</v>
      </c>
      <c r="B24" s="76" t="s">
        <v>512</v>
      </c>
      <c r="C24" s="76" t="s">
        <v>513</v>
      </c>
      <c r="D24" s="76" t="s">
        <v>23</v>
      </c>
      <c r="E24" s="78" t="s">
        <v>791</v>
      </c>
      <c r="F24" s="77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/>
      <c r="M24" s="79">
        <v>0</v>
      </c>
      <c r="N24" s="79">
        <v>0</v>
      </c>
      <c r="O24" s="2">
        <v>0</v>
      </c>
      <c r="P24" s="2">
        <v>0</v>
      </c>
      <c r="Q24" s="79"/>
      <c r="R24" s="79"/>
      <c r="S24" s="79"/>
      <c r="T24" s="79"/>
      <c r="X24" s="174" t="s">
        <v>259</v>
      </c>
      <c r="Y24" s="194"/>
    </row>
    <row r="25" spans="1:25" s="1" customFormat="1" x14ac:dyDescent="0.2">
      <c r="A25" s="6">
        <v>23</v>
      </c>
      <c r="B25" s="48" t="s">
        <v>514</v>
      </c>
      <c r="C25" s="48" t="s">
        <v>515</v>
      </c>
      <c r="D25" s="48" t="s">
        <v>15</v>
      </c>
      <c r="E25" s="6"/>
      <c r="F25" s="7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/>
      <c r="M25" s="2">
        <v>0</v>
      </c>
      <c r="N25" s="79">
        <v>0</v>
      </c>
      <c r="O25" s="2">
        <v>1</v>
      </c>
      <c r="P25" s="2">
        <v>0</v>
      </c>
      <c r="Q25" s="2"/>
      <c r="R25" s="2"/>
      <c r="S25" s="2"/>
      <c r="T25" s="2"/>
      <c r="X25" s="158" t="s">
        <v>846</v>
      </c>
      <c r="Y25" s="175" t="s">
        <v>891</v>
      </c>
    </row>
    <row r="26" spans="1:25" s="1" customFormat="1" x14ac:dyDescent="0.2">
      <c r="A26" s="6">
        <v>24</v>
      </c>
      <c r="B26" s="48" t="s">
        <v>516</v>
      </c>
      <c r="C26" s="48" t="s">
        <v>517</v>
      </c>
      <c r="D26" s="48" t="s">
        <v>14</v>
      </c>
      <c r="E26" s="66"/>
      <c r="F26" s="7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/>
      <c r="M26" s="2">
        <v>0</v>
      </c>
      <c r="N26" s="2">
        <v>1</v>
      </c>
      <c r="O26" s="2">
        <v>1</v>
      </c>
      <c r="P26" s="2">
        <v>1</v>
      </c>
      <c r="Q26" s="2"/>
      <c r="R26" s="2"/>
      <c r="S26" s="2"/>
      <c r="T26" s="2"/>
      <c r="X26" s="158" t="s">
        <v>845</v>
      </c>
      <c r="Y26" s="175"/>
    </row>
    <row r="27" spans="1:25" s="1" customFormat="1" x14ac:dyDescent="0.2">
      <c r="A27" s="6">
        <v>25</v>
      </c>
      <c r="B27" s="70" t="s">
        <v>518</v>
      </c>
      <c r="C27" s="70" t="s">
        <v>519</v>
      </c>
      <c r="D27" s="49" t="s">
        <v>520</v>
      </c>
      <c r="E27" s="6"/>
      <c r="F27" s="7">
        <v>1</v>
      </c>
      <c r="G27" s="2">
        <v>0</v>
      </c>
      <c r="H27" s="2">
        <v>0</v>
      </c>
      <c r="I27" s="2">
        <v>1</v>
      </c>
      <c r="J27" s="2">
        <v>1</v>
      </c>
      <c r="K27" s="2">
        <v>0</v>
      </c>
      <c r="L27" s="2"/>
      <c r="M27" s="2">
        <v>1</v>
      </c>
      <c r="N27" s="79">
        <v>0</v>
      </c>
      <c r="O27" s="2">
        <v>1</v>
      </c>
      <c r="P27" s="2">
        <v>1</v>
      </c>
      <c r="Q27" s="2"/>
      <c r="R27" s="2"/>
      <c r="S27" s="2"/>
      <c r="T27" s="2"/>
      <c r="X27" s="158"/>
      <c r="Y27" s="175" t="s">
        <v>895</v>
      </c>
    </row>
    <row r="28" spans="1:25" s="1" customFormat="1" x14ac:dyDescent="0.2">
      <c r="A28" s="6">
        <v>26</v>
      </c>
      <c r="B28" s="70" t="s">
        <v>521</v>
      </c>
      <c r="C28" s="70" t="s">
        <v>522</v>
      </c>
      <c r="D28" s="48" t="s">
        <v>26</v>
      </c>
      <c r="E28" s="6"/>
      <c r="F28" s="7">
        <v>1</v>
      </c>
      <c r="G28" s="2">
        <v>1</v>
      </c>
      <c r="H28" s="2">
        <v>0</v>
      </c>
      <c r="I28" s="2">
        <v>1</v>
      </c>
      <c r="J28" s="2">
        <v>1</v>
      </c>
      <c r="K28" s="2">
        <v>1</v>
      </c>
      <c r="L28" s="2"/>
      <c r="M28" s="2">
        <v>0</v>
      </c>
      <c r="N28" s="2">
        <v>1</v>
      </c>
      <c r="O28" s="2">
        <v>1</v>
      </c>
      <c r="P28" s="2">
        <v>1</v>
      </c>
      <c r="Q28" s="2"/>
      <c r="R28" s="2"/>
      <c r="S28" s="15"/>
      <c r="T28" s="2"/>
      <c r="X28" s="158" t="s">
        <v>847</v>
      </c>
      <c r="Y28" s="175"/>
    </row>
    <row r="29" spans="1:25" s="1" customFormat="1" x14ac:dyDescent="0.2">
      <c r="A29" s="6">
        <v>27</v>
      </c>
      <c r="B29" s="70" t="s">
        <v>523</v>
      </c>
      <c r="C29" s="70" t="s">
        <v>524</v>
      </c>
      <c r="D29" s="70" t="s">
        <v>24</v>
      </c>
      <c r="E29" s="6"/>
      <c r="F29" s="7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/>
      <c r="M29" s="2">
        <v>1</v>
      </c>
      <c r="N29" s="2">
        <v>1</v>
      </c>
      <c r="O29" s="2">
        <v>1</v>
      </c>
      <c r="P29" s="2">
        <v>1</v>
      </c>
      <c r="Q29" s="2"/>
      <c r="R29" s="2"/>
      <c r="S29" s="2"/>
      <c r="T29" s="2"/>
      <c r="X29" s="158"/>
      <c r="Y29" s="175"/>
    </row>
    <row r="30" spans="1:25" s="1" customFormat="1" x14ac:dyDescent="0.2">
      <c r="A30" s="6">
        <v>28</v>
      </c>
      <c r="B30" s="70" t="s">
        <v>525</v>
      </c>
      <c r="C30" s="70" t="s">
        <v>526</v>
      </c>
      <c r="D30" s="48" t="s">
        <v>227</v>
      </c>
      <c r="E30" s="66"/>
      <c r="F30" s="7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/>
      <c r="M30" s="2">
        <v>1</v>
      </c>
      <c r="N30" s="2">
        <v>1</v>
      </c>
      <c r="O30" s="2">
        <v>1</v>
      </c>
      <c r="P30" s="2">
        <v>1</v>
      </c>
      <c r="Q30" s="2"/>
      <c r="R30" s="2"/>
      <c r="S30" s="2"/>
      <c r="T30" s="2"/>
      <c r="X30" s="158"/>
      <c r="Y30" s="175"/>
    </row>
    <row r="31" spans="1:25" s="1" customFormat="1" x14ac:dyDescent="0.2">
      <c r="A31" s="6">
        <v>29</v>
      </c>
      <c r="B31" s="48" t="s">
        <v>527</v>
      </c>
      <c r="C31" s="48" t="s">
        <v>528</v>
      </c>
      <c r="D31" s="49" t="s">
        <v>13</v>
      </c>
      <c r="E31" s="6"/>
      <c r="F31" s="7">
        <v>0</v>
      </c>
      <c r="G31" s="2">
        <v>1</v>
      </c>
      <c r="H31" s="2">
        <v>0</v>
      </c>
      <c r="I31" s="2">
        <v>1</v>
      </c>
      <c r="J31" s="2">
        <v>1</v>
      </c>
      <c r="K31" s="2">
        <v>1</v>
      </c>
      <c r="L31" s="2"/>
      <c r="M31" s="2">
        <v>1</v>
      </c>
      <c r="N31" s="79">
        <v>0</v>
      </c>
      <c r="O31" s="2">
        <v>1</v>
      </c>
      <c r="P31" s="2">
        <v>0</v>
      </c>
      <c r="Q31" s="2"/>
      <c r="R31" s="2"/>
      <c r="S31" s="2"/>
      <c r="T31" s="2"/>
      <c r="X31" s="158"/>
      <c r="Y31" s="175" t="s">
        <v>899</v>
      </c>
    </row>
    <row r="32" spans="1:25" s="1" customFormat="1" x14ac:dyDescent="0.2">
      <c r="A32" s="6">
        <v>30</v>
      </c>
      <c r="B32" s="70" t="s">
        <v>529</v>
      </c>
      <c r="C32" s="70" t="s">
        <v>530</v>
      </c>
      <c r="D32" s="70" t="s">
        <v>21</v>
      </c>
      <c r="E32" s="6"/>
      <c r="F32" s="7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/>
      <c r="M32" s="2">
        <v>1</v>
      </c>
      <c r="N32" s="2">
        <v>1</v>
      </c>
      <c r="O32" s="2">
        <v>1</v>
      </c>
      <c r="P32" s="2">
        <v>1</v>
      </c>
      <c r="Q32" s="2"/>
      <c r="R32" s="2"/>
      <c r="S32" s="2"/>
      <c r="T32" s="2"/>
      <c r="X32" s="158"/>
      <c r="Y32" s="175"/>
    </row>
    <row r="33" spans="1:25" s="1" customFormat="1" x14ac:dyDescent="0.2">
      <c r="A33" s="6">
        <v>31</v>
      </c>
      <c r="B33" s="48" t="s">
        <v>531</v>
      </c>
      <c r="C33" s="48" t="s">
        <v>532</v>
      </c>
      <c r="D33" s="48" t="s">
        <v>16</v>
      </c>
      <c r="E33" s="6"/>
      <c r="F33" s="7">
        <v>1</v>
      </c>
      <c r="G33" s="2">
        <v>1</v>
      </c>
      <c r="H33" s="2">
        <v>1</v>
      </c>
      <c r="I33" s="2">
        <v>1</v>
      </c>
      <c r="J33" s="2">
        <v>1</v>
      </c>
      <c r="K33" s="2">
        <v>0</v>
      </c>
      <c r="L33" s="2"/>
      <c r="M33" s="2">
        <v>1</v>
      </c>
      <c r="N33" s="2">
        <v>1</v>
      </c>
      <c r="O33" s="2">
        <v>1</v>
      </c>
      <c r="P33" s="2">
        <v>1</v>
      </c>
      <c r="Q33" s="2"/>
      <c r="R33" s="2"/>
      <c r="S33" s="2"/>
      <c r="T33" s="2"/>
      <c r="X33" s="158"/>
      <c r="Y33" s="175"/>
    </row>
    <row r="34" spans="1:25" s="1" customFormat="1" x14ac:dyDescent="0.2">
      <c r="A34" s="6">
        <v>32</v>
      </c>
      <c r="B34" s="70" t="s">
        <v>533</v>
      </c>
      <c r="C34" s="70" t="s">
        <v>534</v>
      </c>
      <c r="D34" s="49" t="s">
        <v>28</v>
      </c>
      <c r="E34" s="6"/>
      <c r="F34" s="7">
        <v>1</v>
      </c>
      <c r="G34" s="2">
        <v>1</v>
      </c>
      <c r="H34" s="2">
        <v>1</v>
      </c>
      <c r="I34" s="2">
        <v>1</v>
      </c>
      <c r="J34" s="2">
        <v>1</v>
      </c>
      <c r="K34" s="2">
        <v>0</v>
      </c>
      <c r="L34" s="2"/>
      <c r="M34" s="2">
        <v>0</v>
      </c>
      <c r="N34" s="79">
        <v>0</v>
      </c>
      <c r="O34" s="2">
        <v>1</v>
      </c>
      <c r="P34" s="2">
        <v>0</v>
      </c>
      <c r="Q34" s="2"/>
      <c r="R34" s="2"/>
      <c r="S34" s="2"/>
      <c r="T34" s="2"/>
      <c r="X34" s="178" t="s">
        <v>848</v>
      </c>
      <c r="Y34" s="178" t="s">
        <v>848</v>
      </c>
    </row>
    <row r="35" spans="1:25" s="1" customFormat="1" x14ac:dyDescent="0.2">
      <c r="A35" s="6">
        <v>33</v>
      </c>
      <c r="B35" s="74" t="s">
        <v>535</v>
      </c>
      <c r="C35" s="74" t="s">
        <v>536</v>
      </c>
      <c r="D35" s="75" t="s">
        <v>9</v>
      </c>
      <c r="E35" s="6"/>
      <c r="F35" s="7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/>
      <c r="M35" s="2">
        <v>1</v>
      </c>
      <c r="N35" s="2">
        <v>1</v>
      </c>
      <c r="O35" s="2">
        <v>1</v>
      </c>
      <c r="P35" s="2">
        <v>1</v>
      </c>
      <c r="Q35" s="2"/>
      <c r="R35" s="2"/>
      <c r="S35" s="2"/>
      <c r="T35" s="2"/>
      <c r="X35" s="158"/>
      <c r="Y35" s="175"/>
    </row>
    <row r="36" spans="1:25" s="1" customFormat="1" x14ac:dyDescent="0.2">
      <c r="A36" s="6">
        <v>34</v>
      </c>
      <c r="B36" s="70" t="s">
        <v>537</v>
      </c>
      <c r="C36" s="70" t="s">
        <v>538</v>
      </c>
      <c r="D36" s="70" t="s">
        <v>25</v>
      </c>
      <c r="E36" s="6"/>
      <c r="F36" s="7">
        <v>1</v>
      </c>
      <c r="G36" s="2">
        <v>1</v>
      </c>
      <c r="H36" s="2">
        <v>1</v>
      </c>
      <c r="I36" s="2">
        <v>0</v>
      </c>
      <c r="J36" s="2">
        <v>0</v>
      </c>
      <c r="K36" s="2">
        <v>1</v>
      </c>
      <c r="L36" s="2"/>
      <c r="M36" s="2">
        <v>1</v>
      </c>
      <c r="N36" s="79">
        <v>0</v>
      </c>
      <c r="O36" s="2">
        <v>0</v>
      </c>
      <c r="P36" s="2">
        <v>1</v>
      </c>
      <c r="Q36" s="2"/>
      <c r="R36" s="2"/>
      <c r="S36" s="2"/>
      <c r="T36" s="2"/>
      <c r="X36" s="158"/>
      <c r="Y36" s="175"/>
    </row>
    <row r="37" spans="1:25" s="1" customFormat="1" x14ac:dyDescent="0.25">
      <c r="A37" s="2">
        <v>35</v>
      </c>
      <c r="B37" s="2"/>
      <c r="C37" s="2"/>
      <c r="D37" s="158" t="s">
        <v>816</v>
      </c>
      <c r="E37" s="2"/>
      <c r="F37" s="7"/>
      <c r="G37" s="2"/>
      <c r="H37" s="2"/>
      <c r="I37" s="2"/>
      <c r="J37" s="2"/>
      <c r="K37" s="2"/>
      <c r="L37" s="2"/>
      <c r="M37" s="2">
        <v>1</v>
      </c>
      <c r="N37" s="2">
        <v>1</v>
      </c>
      <c r="O37" s="2">
        <v>1</v>
      </c>
      <c r="P37" s="2">
        <v>1</v>
      </c>
      <c r="Q37" s="2"/>
      <c r="R37" s="2"/>
      <c r="S37" s="2"/>
      <c r="T37" s="2"/>
      <c r="X37" s="158"/>
      <c r="Y37" s="175"/>
    </row>
    <row r="38" spans="1:25" s="1" customFormat="1" x14ac:dyDescent="0.25">
      <c r="A38" s="2">
        <v>36</v>
      </c>
      <c r="B38" s="2"/>
      <c r="C38" s="2"/>
      <c r="D38" s="158" t="s">
        <v>817</v>
      </c>
      <c r="E38" s="2"/>
      <c r="F38" s="7"/>
      <c r="G38" s="2"/>
      <c r="H38" s="2"/>
      <c r="I38" s="2"/>
      <c r="J38" s="2"/>
      <c r="K38" s="2"/>
      <c r="L38" s="2"/>
      <c r="M38" s="2">
        <v>1</v>
      </c>
      <c r="N38" s="2">
        <v>1</v>
      </c>
      <c r="O38" s="2">
        <v>1</v>
      </c>
      <c r="P38" s="2">
        <v>0</v>
      </c>
      <c r="Q38" s="2"/>
      <c r="R38" s="2"/>
      <c r="S38" s="2"/>
      <c r="T38" s="2"/>
      <c r="X38" s="158"/>
      <c r="Y38" s="175"/>
    </row>
    <row r="39" spans="1:25" s="1" customFormat="1" x14ac:dyDescent="0.25">
      <c r="A39" s="2">
        <v>37</v>
      </c>
      <c r="B39" s="2"/>
      <c r="C39" s="2"/>
      <c r="D39" s="158" t="s">
        <v>897</v>
      </c>
      <c r="E39" s="2"/>
      <c r="F39" s="7"/>
      <c r="G39" s="2"/>
      <c r="H39" s="2"/>
      <c r="I39" s="2"/>
      <c r="J39" s="2"/>
      <c r="K39" s="2"/>
      <c r="L39" s="2"/>
      <c r="M39" s="2"/>
      <c r="N39" s="2">
        <v>1</v>
      </c>
      <c r="O39" s="2">
        <v>1</v>
      </c>
      <c r="P39" s="2">
        <v>1</v>
      </c>
      <c r="Q39" s="2"/>
      <c r="R39" s="2"/>
      <c r="S39" s="2"/>
      <c r="T39" s="2"/>
      <c r="X39" s="175"/>
      <c r="Y39" s="175"/>
    </row>
    <row r="40" spans="1:25" s="1" customFormat="1" x14ac:dyDescent="0.2">
      <c r="A40" s="2">
        <v>38</v>
      </c>
      <c r="B40" s="70"/>
      <c r="C40" s="70"/>
      <c r="D40" s="48" t="s">
        <v>905</v>
      </c>
      <c r="E40" s="6"/>
      <c r="F40" s="2"/>
      <c r="G40" s="2"/>
      <c r="H40" s="2"/>
      <c r="I40" s="2"/>
      <c r="J40" s="2"/>
      <c r="K40" s="2"/>
      <c r="L40" s="2"/>
      <c r="M40" s="2"/>
      <c r="N40" s="2"/>
      <c r="O40" s="2">
        <v>1</v>
      </c>
      <c r="P40" s="2">
        <v>0</v>
      </c>
      <c r="Q40" s="2"/>
      <c r="R40" s="2"/>
      <c r="S40" s="8"/>
      <c r="T40" s="4"/>
      <c r="X40" s="175"/>
      <c r="Y40" s="175"/>
    </row>
    <row r="41" spans="1:25" s="1" customFormat="1" x14ac:dyDescent="0.2">
      <c r="A41" s="5"/>
      <c r="B41" s="48"/>
      <c r="C41" s="48"/>
      <c r="D41" s="48"/>
      <c r="E41" s="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X41" s="175"/>
      <c r="Y41" s="175"/>
    </row>
    <row r="42" spans="1:25" s="1" customFormat="1" x14ac:dyDescent="0.2">
      <c r="A42" s="5"/>
      <c r="B42" s="48"/>
      <c r="C42" s="48"/>
      <c r="D42" s="48"/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X42" s="175"/>
      <c r="Y42" s="175"/>
    </row>
    <row r="43" spans="1:25" s="1" customFormat="1" x14ac:dyDescent="0.2">
      <c r="A43" s="5"/>
      <c r="B43" s="48"/>
      <c r="C43" s="48"/>
      <c r="D43" s="48"/>
      <c r="E43" s="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X43" s="175"/>
      <c r="Y43" s="175"/>
    </row>
    <row r="44" spans="1:25" s="1" customFormat="1" x14ac:dyDescent="0.2">
      <c r="A44" s="5"/>
      <c r="B44" s="52"/>
      <c r="C44" s="52"/>
      <c r="D44" s="52"/>
      <c r="E44" s="6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4"/>
      <c r="X44" s="175"/>
      <c r="Y44" s="175"/>
    </row>
    <row r="45" spans="1:25" s="1" customFormat="1" x14ac:dyDescent="0.2">
      <c r="A45" s="5"/>
      <c r="B45" s="48"/>
      <c r="C45" s="48"/>
      <c r="D45" s="48"/>
      <c r="E45" s="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8"/>
      <c r="T45" s="4"/>
      <c r="X45" s="175"/>
      <c r="Y45" s="175"/>
    </row>
    <row r="46" spans="1:25" s="1" customFormat="1" x14ac:dyDescent="0.25">
      <c r="A46" s="5"/>
      <c r="B46" s="47"/>
      <c r="C46" s="4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X46" s="175"/>
      <c r="Y46" s="175"/>
    </row>
    <row r="47" spans="1:25" x14ac:dyDescent="0.25">
      <c r="D47" s="9"/>
      <c r="E47" s="59"/>
    </row>
    <row r="48" spans="1:25" x14ac:dyDescent="0.25">
      <c r="D48" s="54" t="s">
        <v>246</v>
      </c>
      <c r="E48" s="10"/>
      <c r="F48" s="10">
        <f t="shared" ref="F48:Q48" si="0">SUM(F3:F39)</f>
        <v>22</v>
      </c>
      <c r="G48" s="10">
        <f t="shared" si="0"/>
        <v>21</v>
      </c>
      <c r="H48" s="10">
        <f t="shared" si="0"/>
        <v>21</v>
      </c>
      <c r="I48" s="10">
        <f t="shared" si="0"/>
        <v>25</v>
      </c>
      <c r="J48" s="10">
        <f t="shared" si="0"/>
        <v>24</v>
      </c>
      <c r="K48" s="10">
        <f t="shared" si="0"/>
        <v>21</v>
      </c>
      <c r="L48" s="10">
        <f t="shared" si="0"/>
        <v>0</v>
      </c>
      <c r="M48" s="10">
        <f t="shared" si="0"/>
        <v>22</v>
      </c>
      <c r="N48" s="10">
        <f t="shared" si="0"/>
        <v>23</v>
      </c>
      <c r="O48" s="10">
        <f t="shared" si="0"/>
        <v>27</v>
      </c>
      <c r="P48" s="10">
        <f t="shared" si="0"/>
        <v>25</v>
      </c>
      <c r="Q48" s="10">
        <f t="shared" si="0"/>
        <v>0</v>
      </c>
    </row>
    <row r="49" spans="4:17" x14ac:dyDescent="0.25">
      <c r="D49" s="55" t="s">
        <v>247</v>
      </c>
      <c r="E49" s="11"/>
      <c r="F49" s="11">
        <f t="shared" ref="F49:Q49" si="1">COUNTIF(F3:F39,"0")</f>
        <v>12</v>
      </c>
      <c r="G49" s="11">
        <f t="shared" si="1"/>
        <v>13</v>
      </c>
      <c r="H49" s="11">
        <f t="shared" si="1"/>
        <v>13</v>
      </c>
      <c r="I49" s="11">
        <f t="shared" si="1"/>
        <v>9</v>
      </c>
      <c r="J49" s="11">
        <f t="shared" si="1"/>
        <v>10</v>
      </c>
      <c r="K49" s="11">
        <f t="shared" si="1"/>
        <v>13</v>
      </c>
      <c r="L49" s="11">
        <f t="shared" si="1"/>
        <v>0</v>
      </c>
      <c r="M49" s="11">
        <f t="shared" si="1"/>
        <v>14</v>
      </c>
      <c r="N49" s="11">
        <f t="shared" si="1"/>
        <v>14</v>
      </c>
      <c r="O49" s="11">
        <f t="shared" si="1"/>
        <v>10</v>
      </c>
      <c r="P49" s="11">
        <f t="shared" si="1"/>
        <v>12</v>
      </c>
      <c r="Q49" s="11">
        <f t="shared" si="1"/>
        <v>0</v>
      </c>
    </row>
    <row r="50" spans="4:17" ht="15.75" thickBot="1" x14ac:dyDescent="0.3">
      <c r="D50" s="56" t="s">
        <v>248</v>
      </c>
      <c r="E50" s="12"/>
      <c r="F50" s="10">
        <f>SUM(F48:F49)</f>
        <v>34</v>
      </c>
      <c r="G50" s="10">
        <f t="shared" ref="G50:Q50" si="2">SUM(G48:G49)</f>
        <v>34</v>
      </c>
      <c r="H50" s="10">
        <f t="shared" si="2"/>
        <v>34</v>
      </c>
      <c r="I50" s="10">
        <f t="shared" si="2"/>
        <v>34</v>
      </c>
      <c r="J50" s="10">
        <f t="shared" si="2"/>
        <v>34</v>
      </c>
      <c r="K50" s="10">
        <f t="shared" si="2"/>
        <v>34</v>
      </c>
      <c r="L50" s="10">
        <f t="shared" si="2"/>
        <v>0</v>
      </c>
      <c r="M50" s="10">
        <f t="shared" si="2"/>
        <v>36</v>
      </c>
      <c r="N50" s="10">
        <f t="shared" si="2"/>
        <v>37</v>
      </c>
      <c r="O50" s="10">
        <f t="shared" si="2"/>
        <v>37</v>
      </c>
      <c r="P50" s="10">
        <f t="shared" si="2"/>
        <v>37</v>
      </c>
      <c r="Q50" s="10">
        <f t="shared" si="2"/>
        <v>0</v>
      </c>
    </row>
    <row r="51" spans="4:17" x14ac:dyDescent="0.25">
      <c r="D51" s="54" t="s">
        <v>249</v>
      </c>
      <c r="E51" s="10"/>
      <c r="F51" s="2">
        <f t="shared" ref="F51:Q51" si="3">SUM(F40:F46)</f>
        <v>0</v>
      </c>
      <c r="G51" s="2">
        <f t="shared" si="3"/>
        <v>0</v>
      </c>
      <c r="H51" s="2">
        <f t="shared" si="3"/>
        <v>0</v>
      </c>
      <c r="I51" s="2">
        <f t="shared" si="3"/>
        <v>0</v>
      </c>
      <c r="J51" s="2">
        <f t="shared" si="3"/>
        <v>0</v>
      </c>
      <c r="K51" s="2">
        <f t="shared" si="3"/>
        <v>0</v>
      </c>
      <c r="L51" s="2">
        <f t="shared" si="3"/>
        <v>0</v>
      </c>
      <c r="M51" s="2">
        <f t="shared" si="3"/>
        <v>0</v>
      </c>
      <c r="N51" s="2">
        <f t="shared" si="3"/>
        <v>0</v>
      </c>
      <c r="O51" s="2">
        <f t="shared" si="3"/>
        <v>1</v>
      </c>
      <c r="P51" s="2">
        <f t="shared" si="3"/>
        <v>0</v>
      </c>
      <c r="Q51" s="2">
        <f t="shared" si="3"/>
        <v>0</v>
      </c>
    </row>
    <row r="52" spans="4:17" x14ac:dyDescent="0.25">
      <c r="D52" s="55" t="s">
        <v>250</v>
      </c>
      <c r="E52" s="11"/>
      <c r="F52" s="2">
        <f t="shared" ref="F52:Q52" si="4">COUNTIF(F40:F46,"0")</f>
        <v>0</v>
      </c>
      <c r="G52" s="2">
        <f t="shared" si="4"/>
        <v>0</v>
      </c>
      <c r="H52" s="2">
        <f t="shared" si="4"/>
        <v>0</v>
      </c>
      <c r="I52" s="2">
        <f t="shared" si="4"/>
        <v>0</v>
      </c>
      <c r="J52" s="2">
        <f t="shared" si="4"/>
        <v>0</v>
      </c>
      <c r="K52" s="2">
        <f t="shared" si="4"/>
        <v>0</v>
      </c>
      <c r="L52" s="2">
        <f t="shared" si="4"/>
        <v>0</v>
      </c>
      <c r="M52" s="2">
        <f t="shared" si="4"/>
        <v>0</v>
      </c>
      <c r="N52" s="2">
        <f t="shared" si="4"/>
        <v>0</v>
      </c>
      <c r="O52" s="2">
        <f t="shared" si="4"/>
        <v>0</v>
      </c>
      <c r="P52" s="2">
        <f t="shared" si="4"/>
        <v>1</v>
      </c>
      <c r="Q52" s="2">
        <f t="shared" si="4"/>
        <v>0</v>
      </c>
    </row>
    <row r="53" spans="4:17" x14ac:dyDescent="0.25">
      <c r="D53" s="57" t="s">
        <v>251</v>
      </c>
      <c r="E53" s="12"/>
      <c r="F53" s="2">
        <f>SUM(F51:F52)</f>
        <v>0</v>
      </c>
      <c r="G53" s="2">
        <f t="shared" ref="G53:Q53" si="5">SUM(G51:G52)</f>
        <v>0</v>
      </c>
      <c r="H53" s="2">
        <f t="shared" si="5"/>
        <v>0</v>
      </c>
      <c r="I53" s="2">
        <f t="shared" si="5"/>
        <v>0</v>
      </c>
      <c r="J53" s="2">
        <f t="shared" si="5"/>
        <v>0</v>
      </c>
      <c r="K53" s="2">
        <f t="shared" si="5"/>
        <v>0</v>
      </c>
      <c r="L53" s="2">
        <f t="shared" si="5"/>
        <v>0</v>
      </c>
      <c r="M53" s="2">
        <f t="shared" si="5"/>
        <v>0</v>
      </c>
      <c r="N53" s="2">
        <f t="shared" si="5"/>
        <v>0</v>
      </c>
      <c r="O53" s="2">
        <f t="shared" si="5"/>
        <v>1</v>
      </c>
      <c r="P53" s="2">
        <f t="shared" si="5"/>
        <v>1</v>
      </c>
      <c r="Q53" s="2">
        <f t="shared" si="5"/>
        <v>0</v>
      </c>
    </row>
    <row r="54" spans="4:17" x14ac:dyDescent="0.25">
      <c r="D54" s="63" t="s">
        <v>243</v>
      </c>
      <c r="E54" s="14"/>
      <c r="F54" s="14">
        <f t="shared" ref="F54:Q54" si="6">F48+F51</f>
        <v>22</v>
      </c>
      <c r="G54" s="14">
        <f t="shared" si="6"/>
        <v>21</v>
      </c>
      <c r="H54" s="14">
        <f t="shared" si="6"/>
        <v>21</v>
      </c>
      <c r="I54" s="14">
        <f t="shared" si="6"/>
        <v>25</v>
      </c>
      <c r="J54" s="14">
        <f t="shared" si="6"/>
        <v>24</v>
      </c>
      <c r="K54" s="14">
        <f t="shared" si="6"/>
        <v>21</v>
      </c>
      <c r="L54" s="14">
        <f t="shared" si="6"/>
        <v>0</v>
      </c>
      <c r="M54" s="14">
        <f t="shared" si="6"/>
        <v>22</v>
      </c>
      <c r="N54" s="14">
        <f t="shared" si="6"/>
        <v>23</v>
      </c>
      <c r="O54" s="14">
        <f t="shared" si="6"/>
        <v>28</v>
      </c>
      <c r="P54" s="14">
        <f t="shared" si="6"/>
        <v>25</v>
      </c>
      <c r="Q54" s="14">
        <f t="shared" si="6"/>
        <v>0</v>
      </c>
    </row>
    <row r="55" spans="4:17" x14ac:dyDescent="0.25">
      <c r="D55" s="55" t="s">
        <v>244</v>
      </c>
      <c r="E55" s="11"/>
      <c r="F55" s="11">
        <f t="shared" ref="F55:Q55" si="7">F49+F52</f>
        <v>12</v>
      </c>
      <c r="G55" s="11">
        <f t="shared" si="7"/>
        <v>13</v>
      </c>
      <c r="H55" s="11">
        <f t="shared" si="7"/>
        <v>13</v>
      </c>
      <c r="I55" s="11">
        <f t="shared" si="7"/>
        <v>9</v>
      </c>
      <c r="J55" s="11">
        <f t="shared" si="7"/>
        <v>10</v>
      </c>
      <c r="K55" s="11">
        <f t="shared" si="7"/>
        <v>13</v>
      </c>
      <c r="L55" s="11">
        <f t="shared" si="7"/>
        <v>0</v>
      </c>
      <c r="M55" s="11">
        <f t="shared" si="7"/>
        <v>14</v>
      </c>
      <c r="N55" s="11">
        <f t="shared" si="7"/>
        <v>14</v>
      </c>
      <c r="O55" s="11">
        <f t="shared" si="7"/>
        <v>10</v>
      </c>
      <c r="P55" s="11">
        <f t="shared" si="7"/>
        <v>13</v>
      </c>
      <c r="Q55" s="11">
        <f t="shared" si="7"/>
        <v>0</v>
      </c>
    </row>
    <row r="56" spans="4:17" ht="15.75" thickBot="1" x14ac:dyDescent="0.3">
      <c r="D56" s="64" t="s">
        <v>242</v>
      </c>
      <c r="E56" s="13"/>
      <c r="F56" s="13">
        <f>SUM(F54:F55)</f>
        <v>34</v>
      </c>
      <c r="G56" s="13">
        <f t="shared" ref="G56:Q56" si="8">SUM(G54:G55)</f>
        <v>34</v>
      </c>
      <c r="H56" s="13">
        <f t="shared" si="8"/>
        <v>34</v>
      </c>
      <c r="I56" s="13">
        <f t="shared" si="8"/>
        <v>34</v>
      </c>
      <c r="J56" s="13">
        <f t="shared" si="8"/>
        <v>34</v>
      </c>
      <c r="K56" s="13">
        <f t="shared" si="8"/>
        <v>34</v>
      </c>
      <c r="L56" s="13">
        <f t="shared" si="8"/>
        <v>0</v>
      </c>
      <c r="M56" s="13">
        <f t="shared" si="8"/>
        <v>36</v>
      </c>
      <c r="N56" s="13">
        <f t="shared" si="8"/>
        <v>37</v>
      </c>
      <c r="O56" s="13">
        <f t="shared" si="8"/>
        <v>38</v>
      </c>
      <c r="P56" s="13">
        <f t="shared" si="8"/>
        <v>38</v>
      </c>
      <c r="Q56" s="13">
        <f t="shared" si="8"/>
        <v>0</v>
      </c>
    </row>
    <row r="57" spans="4:17" x14ac:dyDescent="0.25">
      <c r="D57" s="60" t="s">
        <v>461</v>
      </c>
      <c r="E57" s="3">
        <f>COUNTIF(E3:E39,"W")</f>
        <v>6</v>
      </c>
    </row>
    <row r="58" spans="4:17" x14ac:dyDescent="0.25">
      <c r="D58" s="61" t="s">
        <v>462</v>
      </c>
      <c r="E58" s="4">
        <f>COUNTIF(E40:E46,"LW")</f>
        <v>0</v>
      </c>
    </row>
    <row r="59" spans="4:17" ht="15.75" thickBot="1" x14ac:dyDescent="0.3">
      <c r="D59" s="62" t="s">
        <v>460</v>
      </c>
      <c r="E59" s="69">
        <f>E57+E58</f>
        <v>6</v>
      </c>
    </row>
  </sheetData>
  <autoFilter ref="X1:X59"/>
  <sortState ref="X20">
    <sortCondition ref="X20"/>
  </sortState>
  <mergeCells count="1">
    <mergeCell ref="A1:T1"/>
  </mergeCells>
  <conditionalFormatting sqref="F3:Q3 F4:O39 Q4:Q39 P4:P40">
    <cfRule type="cellIs" dxfId="24" priority="4" operator="equal">
      <formula>0</formula>
    </cfRule>
  </conditionalFormatting>
  <conditionalFormatting sqref="F40:O40 F43:Q43 F41:G42 I41:Q42 F45:Q45 F44:G44 I44:Q44 Q40">
    <cfRule type="cellIs" dxfId="23" priority="3" operator="equal">
      <formula>0</formula>
    </cfRule>
  </conditionalFormatting>
  <conditionalFormatting sqref="H41:H42">
    <cfRule type="cellIs" dxfId="22" priority="2" operator="equal">
      <formula>0</formula>
    </cfRule>
  </conditionalFormatting>
  <conditionalFormatting sqref="H44">
    <cfRule type="cellIs" dxfId="21" priority="1" operator="equal">
      <formula>0</formula>
    </cfRule>
  </conditionalFormatting>
  <pageMargins left="0.7" right="0.7" top="0.75" bottom="0.75" header="0.3" footer="0.3"/>
  <pageSetup paperSize="9" scale="77" orientation="landscape" r:id="rId1"/>
  <colBreaks count="1" manualBreakCount="1">
    <brk id="17" max="1048575" man="1"/>
  </colBreaks>
  <ignoredErrors>
    <ignoredError sqref="B3:D3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71"/>
  <sheetViews>
    <sheetView zoomScale="90" zoomScaleNormal="90" workbookViewId="0">
      <pane xSplit="4" ySplit="2" topLeftCell="Y9" activePane="bottomRight" state="frozen"/>
      <selection activeCell="F16" sqref="F16"/>
      <selection pane="topRight" activeCell="F16" sqref="F16"/>
      <selection pane="bottomLeft" activeCell="F16" sqref="F16"/>
      <selection pane="bottomRight" activeCell="W22" sqref="W22:Z22"/>
    </sheetView>
  </sheetViews>
  <sheetFormatPr defaultRowHeight="15" x14ac:dyDescent="0.25"/>
  <cols>
    <col min="3" max="3" width="12.42578125" bestFit="1" customWidth="1"/>
    <col min="4" max="4" width="23.7109375" bestFit="1" customWidth="1"/>
    <col min="5" max="5" width="6.7109375" style="1" customWidth="1"/>
    <col min="6" max="19" width="7.7109375" customWidth="1"/>
    <col min="20" max="20" width="45" hidden="1" customWidth="1"/>
    <col min="21" max="21" width="38.5703125" hidden="1" customWidth="1"/>
    <col min="22" max="22" width="29" hidden="1" customWidth="1"/>
    <col min="23" max="23" width="41.140625" style="176" bestFit="1" customWidth="1"/>
    <col min="24" max="24" width="53" customWidth="1"/>
    <col min="25" max="25" width="52.5703125" customWidth="1"/>
    <col min="26" max="26" width="66" customWidth="1"/>
  </cols>
  <sheetData>
    <row r="1" spans="1:26" ht="24" thickBot="1" x14ac:dyDescent="0.4">
      <c r="A1" s="299" t="s">
        <v>2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171"/>
    </row>
    <row r="2" spans="1:26" x14ac:dyDescent="0.25">
      <c r="A2" s="50" t="s">
        <v>0</v>
      </c>
      <c r="B2" s="50" t="s">
        <v>268</v>
      </c>
      <c r="C2" s="50" t="s">
        <v>269</v>
      </c>
      <c r="D2" s="50" t="s">
        <v>1</v>
      </c>
      <c r="E2" s="58" t="s">
        <v>810</v>
      </c>
      <c r="F2" s="51">
        <v>44760</v>
      </c>
      <c r="G2" s="51">
        <v>44761</v>
      </c>
      <c r="H2" s="51">
        <v>44762</v>
      </c>
      <c r="I2" s="51">
        <v>44763</v>
      </c>
      <c r="J2" s="51">
        <v>44764</v>
      </c>
      <c r="K2" s="51">
        <v>44765</v>
      </c>
      <c r="L2" s="51">
        <v>44766</v>
      </c>
      <c r="M2" s="51">
        <v>44767</v>
      </c>
      <c r="N2" s="51">
        <v>44768</v>
      </c>
      <c r="O2" s="51">
        <v>44769</v>
      </c>
      <c r="P2" s="51">
        <v>44770</v>
      </c>
      <c r="Q2" s="51">
        <v>44771</v>
      </c>
      <c r="R2" s="51">
        <v>44772</v>
      </c>
      <c r="S2" s="51">
        <v>44773</v>
      </c>
      <c r="T2" s="51" t="s">
        <v>222</v>
      </c>
      <c r="U2" s="51" t="s">
        <v>245</v>
      </c>
      <c r="V2" s="51" t="s">
        <v>258</v>
      </c>
      <c r="W2" s="190" t="s">
        <v>822</v>
      </c>
      <c r="X2" s="172" t="s">
        <v>886</v>
      </c>
      <c r="Y2" s="172" t="s">
        <v>930</v>
      </c>
      <c r="Z2" s="172" t="s">
        <v>930</v>
      </c>
    </row>
    <row r="3" spans="1:26" s="1" customFormat="1" x14ac:dyDescent="0.25">
      <c r="A3" s="6">
        <v>1</v>
      </c>
      <c r="B3" s="6" t="s">
        <v>370</v>
      </c>
      <c r="C3" s="6" t="s">
        <v>371</v>
      </c>
      <c r="D3" s="71" t="s">
        <v>211</v>
      </c>
      <c r="E3" s="6"/>
      <c r="F3" s="7">
        <v>1</v>
      </c>
      <c r="G3" s="2">
        <v>1</v>
      </c>
      <c r="H3" s="2">
        <v>0</v>
      </c>
      <c r="I3" s="2">
        <v>1</v>
      </c>
      <c r="J3" s="2">
        <v>0</v>
      </c>
      <c r="K3" s="2">
        <v>0</v>
      </c>
      <c r="L3" s="2"/>
      <c r="M3" s="2">
        <v>0</v>
      </c>
      <c r="N3" s="2">
        <v>0</v>
      </c>
      <c r="O3" s="2">
        <v>0</v>
      </c>
      <c r="P3" s="2">
        <v>1</v>
      </c>
      <c r="Q3" s="2"/>
      <c r="R3" s="2"/>
      <c r="S3" s="2"/>
      <c r="T3" s="8"/>
      <c r="U3" s="8"/>
      <c r="V3" s="83"/>
      <c r="W3" s="191" t="s">
        <v>835</v>
      </c>
      <c r="X3" s="2" t="s">
        <v>887</v>
      </c>
      <c r="Y3" s="1" t="s">
        <v>891</v>
      </c>
    </row>
    <row r="4" spans="1:26" s="1" customFormat="1" x14ac:dyDescent="0.25">
      <c r="A4" s="6">
        <v>2</v>
      </c>
      <c r="B4" s="6" t="s">
        <v>372</v>
      </c>
      <c r="C4" s="6" t="s">
        <v>373</v>
      </c>
      <c r="D4" s="71" t="s">
        <v>208</v>
      </c>
      <c r="E4" s="6"/>
      <c r="F4" s="7">
        <v>1</v>
      </c>
      <c r="G4" s="2">
        <v>1</v>
      </c>
      <c r="H4" s="2">
        <v>0</v>
      </c>
      <c r="I4" s="2">
        <v>1</v>
      </c>
      <c r="J4" s="2">
        <v>1</v>
      </c>
      <c r="K4" s="2">
        <v>1</v>
      </c>
      <c r="L4" s="2"/>
      <c r="M4" s="2">
        <v>1</v>
      </c>
      <c r="N4" s="2">
        <v>1</v>
      </c>
      <c r="O4" s="2">
        <v>1</v>
      </c>
      <c r="P4" s="2">
        <v>1</v>
      </c>
      <c r="Q4" s="2"/>
      <c r="R4" s="2"/>
      <c r="S4" s="2"/>
      <c r="T4" s="2"/>
      <c r="U4" s="2"/>
      <c r="V4" s="82"/>
      <c r="W4" s="192"/>
      <c r="X4" s="2"/>
    </row>
    <row r="5" spans="1:26" s="1" customFormat="1" x14ac:dyDescent="0.25">
      <c r="A5" s="6">
        <v>3</v>
      </c>
      <c r="B5" s="6" t="s">
        <v>374</v>
      </c>
      <c r="C5" s="6" t="s">
        <v>375</v>
      </c>
      <c r="D5" s="72" t="s">
        <v>216</v>
      </c>
      <c r="E5" s="6"/>
      <c r="F5" s="7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>
        <v>1</v>
      </c>
      <c r="Q5" s="2"/>
      <c r="R5" s="2"/>
      <c r="S5" s="2"/>
      <c r="T5" s="2"/>
      <c r="U5" s="2"/>
      <c r="V5" s="82"/>
      <c r="W5" s="192"/>
      <c r="X5" s="2"/>
    </row>
    <row r="6" spans="1:26" s="1" customFormat="1" x14ac:dyDescent="0.25">
      <c r="A6" s="6">
        <v>4</v>
      </c>
      <c r="B6" s="6" t="s">
        <v>376</v>
      </c>
      <c r="C6" s="6" t="s">
        <v>377</v>
      </c>
      <c r="D6" s="71" t="s">
        <v>156</v>
      </c>
      <c r="E6" s="6"/>
      <c r="F6" s="7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/>
      <c r="M6" s="2">
        <v>0</v>
      </c>
      <c r="N6" s="2">
        <v>0</v>
      </c>
      <c r="O6" s="2">
        <v>0</v>
      </c>
      <c r="P6" s="2">
        <v>0</v>
      </c>
      <c r="Q6" s="2"/>
      <c r="R6" s="2"/>
      <c r="S6" s="2"/>
      <c r="T6" s="2"/>
      <c r="U6" s="2"/>
      <c r="V6" s="82"/>
      <c r="W6" s="191" t="s">
        <v>836</v>
      </c>
      <c r="X6" s="2" t="s">
        <v>888</v>
      </c>
      <c r="Y6" s="1" t="s">
        <v>888</v>
      </c>
      <c r="Z6" s="1" t="s">
        <v>894</v>
      </c>
    </row>
    <row r="7" spans="1:26" s="1" customFormat="1" x14ac:dyDescent="0.25">
      <c r="A7" s="6">
        <v>5</v>
      </c>
      <c r="B7" s="6" t="s">
        <v>378</v>
      </c>
      <c r="C7" s="6" t="s">
        <v>379</v>
      </c>
      <c r="D7" s="71" t="s">
        <v>82</v>
      </c>
      <c r="E7" s="6"/>
      <c r="F7" s="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/>
      <c r="M7" s="2">
        <v>0</v>
      </c>
      <c r="N7" s="2">
        <v>0</v>
      </c>
      <c r="O7" s="2">
        <v>0</v>
      </c>
      <c r="P7" s="2">
        <v>0</v>
      </c>
      <c r="Q7" s="2"/>
      <c r="R7" s="2"/>
      <c r="S7" s="2"/>
      <c r="T7" s="2"/>
      <c r="U7" s="2"/>
      <c r="V7" s="82"/>
      <c r="W7" s="191" t="s">
        <v>836</v>
      </c>
      <c r="X7" s="2" t="s">
        <v>889</v>
      </c>
      <c r="Y7" s="1" t="s">
        <v>889</v>
      </c>
      <c r="Z7" s="1" t="s">
        <v>889</v>
      </c>
    </row>
    <row r="8" spans="1:26" s="1" customFormat="1" x14ac:dyDescent="0.25">
      <c r="A8" s="6">
        <v>6</v>
      </c>
      <c r="B8" s="6" t="s">
        <v>380</v>
      </c>
      <c r="C8" s="6" t="s">
        <v>381</v>
      </c>
      <c r="D8" s="71" t="s">
        <v>152</v>
      </c>
      <c r="E8" s="6"/>
      <c r="F8" s="7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/>
      <c r="M8" s="2">
        <v>1</v>
      </c>
      <c r="N8" s="2">
        <v>1</v>
      </c>
      <c r="O8" s="2">
        <v>1</v>
      </c>
      <c r="P8" s="2">
        <v>1</v>
      </c>
      <c r="Q8" s="2"/>
      <c r="R8" s="2"/>
      <c r="S8" s="2"/>
      <c r="T8" s="2"/>
      <c r="U8" s="2"/>
      <c r="V8" s="82"/>
      <c r="W8" s="192"/>
      <c r="X8" s="2"/>
    </row>
    <row r="9" spans="1:26" s="1" customFormat="1" x14ac:dyDescent="0.25">
      <c r="A9" s="6">
        <v>7</v>
      </c>
      <c r="B9" s="6" t="s">
        <v>382</v>
      </c>
      <c r="C9" s="6" t="s">
        <v>383</v>
      </c>
      <c r="D9" s="71" t="s">
        <v>165</v>
      </c>
      <c r="E9" s="66"/>
      <c r="F9" s="7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/>
      <c r="S9" s="2"/>
      <c r="T9" s="2"/>
      <c r="U9" s="2"/>
      <c r="V9" s="82"/>
      <c r="W9" s="192"/>
      <c r="X9" s="2"/>
    </row>
    <row r="10" spans="1:26" s="1" customFormat="1" x14ac:dyDescent="0.25">
      <c r="A10" s="6">
        <v>8</v>
      </c>
      <c r="B10" s="6" t="s">
        <v>384</v>
      </c>
      <c r="C10" s="6" t="s">
        <v>385</v>
      </c>
      <c r="D10" s="71" t="s">
        <v>217</v>
      </c>
      <c r="E10" s="6"/>
      <c r="F10" s="7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/>
      <c r="M10" s="2">
        <v>1</v>
      </c>
      <c r="N10" s="2">
        <v>1</v>
      </c>
      <c r="O10" s="2">
        <v>1</v>
      </c>
      <c r="P10" s="2">
        <v>1</v>
      </c>
      <c r="Q10" s="2"/>
      <c r="R10" s="2"/>
      <c r="S10" s="2"/>
      <c r="T10" s="2"/>
      <c r="U10" s="2"/>
      <c r="V10" s="82"/>
      <c r="W10" s="192"/>
      <c r="X10" s="2"/>
    </row>
    <row r="11" spans="1:26" s="1" customFormat="1" x14ac:dyDescent="0.25">
      <c r="A11" s="6">
        <v>9</v>
      </c>
      <c r="B11" s="6" t="s">
        <v>386</v>
      </c>
      <c r="C11" s="6" t="s">
        <v>387</v>
      </c>
      <c r="D11" s="71" t="s">
        <v>218</v>
      </c>
      <c r="E11" s="66"/>
      <c r="F11" s="7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/>
      <c r="M11" s="2">
        <v>1</v>
      </c>
      <c r="N11" s="2">
        <v>1</v>
      </c>
      <c r="O11" s="2">
        <v>1</v>
      </c>
      <c r="P11" s="2">
        <v>1</v>
      </c>
      <c r="Q11" s="2"/>
      <c r="R11" s="2"/>
      <c r="S11" s="2"/>
      <c r="T11" s="2"/>
      <c r="U11" s="2"/>
      <c r="V11" s="82"/>
      <c r="W11" s="192"/>
      <c r="X11" s="2"/>
    </row>
    <row r="12" spans="1:26" s="1" customFormat="1" x14ac:dyDescent="0.25">
      <c r="A12" s="6">
        <v>10</v>
      </c>
      <c r="B12" s="6" t="s">
        <v>388</v>
      </c>
      <c r="C12" s="6" t="s">
        <v>389</v>
      </c>
      <c r="D12" s="71" t="s">
        <v>219</v>
      </c>
      <c r="E12" s="6"/>
      <c r="F12" s="7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/>
      <c r="M12" s="2">
        <v>1</v>
      </c>
      <c r="N12" s="2">
        <v>1</v>
      </c>
      <c r="O12" s="2">
        <v>1</v>
      </c>
      <c r="P12" s="2">
        <v>1</v>
      </c>
      <c r="Q12" s="2"/>
      <c r="R12" s="2"/>
      <c r="S12" s="2"/>
      <c r="T12" s="8"/>
      <c r="U12" s="8"/>
      <c r="V12" s="83"/>
      <c r="W12" s="192"/>
      <c r="X12" s="2"/>
    </row>
    <row r="13" spans="1:26" s="80" customFormat="1" x14ac:dyDescent="0.25">
      <c r="A13" s="78">
        <v>11</v>
      </c>
      <c r="B13" s="78" t="s">
        <v>390</v>
      </c>
      <c r="C13" s="78" t="s">
        <v>391</v>
      </c>
      <c r="D13" s="87" t="s">
        <v>212</v>
      </c>
      <c r="E13" s="78" t="s">
        <v>791</v>
      </c>
      <c r="F13" s="77">
        <v>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/>
      <c r="M13" s="79">
        <v>0</v>
      </c>
      <c r="N13" s="2">
        <v>0</v>
      </c>
      <c r="O13" s="2">
        <v>1</v>
      </c>
      <c r="P13" s="2">
        <v>0</v>
      </c>
      <c r="Q13" s="79"/>
      <c r="R13" s="79"/>
      <c r="S13" s="79"/>
      <c r="T13" s="79"/>
      <c r="U13" s="79"/>
      <c r="V13" s="84"/>
      <c r="W13" s="193" t="s">
        <v>259</v>
      </c>
      <c r="X13" s="79" t="s">
        <v>259</v>
      </c>
      <c r="Y13" s="80" t="s">
        <v>931</v>
      </c>
      <c r="Z13" s="80" t="s">
        <v>259</v>
      </c>
    </row>
    <row r="14" spans="1:26" s="1" customFormat="1" x14ac:dyDescent="0.25">
      <c r="A14" s="6">
        <v>12</v>
      </c>
      <c r="B14" s="6" t="s">
        <v>392</v>
      </c>
      <c r="C14" s="6" t="s">
        <v>393</v>
      </c>
      <c r="D14" s="71" t="s">
        <v>155</v>
      </c>
      <c r="E14" s="6"/>
      <c r="F14" s="7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/>
      <c r="M14" s="2">
        <v>0</v>
      </c>
      <c r="N14" s="2">
        <v>1</v>
      </c>
      <c r="O14" s="2">
        <v>1</v>
      </c>
      <c r="P14" s="2">
        <v>1</v>
      </c>
      <c r="Q14" s="2"/>
      <c r="R14" s="2"/>
      <c r="S14" s="2"/>
      <c r="T14" s="2"/>
      <c r="U14" s="2"/>
      <c r="V14" s="82"/>
      <c r="W14" s="191" t="s">
        <v>837</v>
      </c>
      <c r="X14" s="2"/>
    </row>
    <row r="15" spans="1:26" s="1" customFormat="1" x14ac:dyDescent="0.25">
      <c r="A15" s="6">
        <v>13</v>
      </c>
      <c r="B15" s="6" t="s">
        <v>394</v>
      </c>
      <c r="C15" s="6" t="s">
        <v>395</v>
      </c>
      <c r="D15" s="71" t="s">
        <v>213</v>
      </c>
      <c r="E15" s="66"/>
      <c r="F15" s="7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/>
      <c r="M15" s="2">
        <v>1</v>
      </c>
      <c r="N15" s="2">
        <v>1</v>
      </c>
      <c r="O15" s="2">
        <v>1</v>
      </c>
      <c r="P15" s="2">
        <v>1</v>
      </c>
      <c r="Q15" s="2"/>
      <c r="R15" s="2"/>
      <c r="S15" s="2"/>
      <c r="T15" s="2"/>
      <c r="U15" s="2"/>
      <c r="V15" s="82"/>
      <c r="W15" s="192"/>
      <c r="X15" s="2"/>
    </row>
    <row r="16" spans="1:26" s="1" customFormat="1" x14ac:dyDescent="0.25">
      <c r="A16" s="6">
        <v>14</v>
      </c>
      <c r="B16" s="6" t="s">
        <v>396</v>
      </c>
      <c r="C16" s="6" t="s">
        <v>397</v>
      </c>
      <c r="D16" s="71" t="s">
        <v>398</v>
      </c>
      <c r="E16" s="6"/>
      <c r="F16" s="7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/>
      <c r="M16" s="2">
        <v>1</v>
      </c>
      <c r="N16" s="2">
        <v>1</v>
      </c>
      <c r="O16" s="2">
        <v>1</v>
      </c>
      <c r="P16" s="2">
        <v>1</v>
      </c>
      <c r="Q16" s="2"/>
      <c r="R16" s="2"/>
      <c r="S16" s="2"/>
      <c r="T16" s="2"/>
      <c r="U16" s="2"/>
      <c r="V16" s="82"/>
      <c r="W16" s="192"/>
      <c r="X16" s="2"/>
    </row>
    <row r="17" spans="1:26" s="1" customFormat="1" x14ac:dyDescent="0.25">
      <c r="A17" s="6">
        <v>15</v>
      </c>
      <c r="B17" s="6" t="s">
        <v>399</v>
      </c>
      <c r="C17" s="6" t="s">
        <v>400</v>
      </c>
      <c r="D17" s="71" t="s">
        <v>160</v>
      </c>
      <c r="E17" s="6"/>
      <c r="F17" s="7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/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82"/>
      <c r="W17" s="192"/>
      <c r="X17" s="2"/>
    </row>
    <row r="18" spans="1:26" s="1" customFormat="1" x14ac:dyDescent="0.25">
      <c r="A18" s="6">
        <v>16</v>
      </c>
      <c r="B18" s="6" t="s">
        <v>401</v>
      </c>
      <c r="C18" s="6" t="s">
        <v>402</v>
      </c>
      <c r="D18" s="71" t="s">
        <v>220</v>
      </c>
      <c r="E18" s="6"/>
      <c r="F18" s="7">
        <v>0</v>
      </c>
      <c r="G18" s="2">
        <v>0</v>
      </c>
      <c r="H18" s="2">
        <v>0</v>
      </c>
      <c r="I18" s="2">
        <v>1</v>
      </c>
      <c r="J18" s="2">
        <v>1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1</v>
      </c>
      <c r="Q18" s="2"/>
      <c r="R18" s="2"/>
      <c r="S18" s="2"/>
      <c r="T18" s="2"/>
      <c r="U18" s="2"/>
      <c r="V18" s="82"/>
      <c r="W18" s="192"/>
      <c r="X18" s="2"/>
    </row>
    <row r="19" spans="1:26" s="1" customFormat="1" x14ac:dyDescent="0.25">
      <c r="A19" s="6">
        <v>17</v>
      </c>
      <c r="B19" s="6" t="s">
        <v>403</v>
      </c>
      <c r="C19" s="6" t="s">
        <v>404</v>
      </c>
      <c r="D19" s="71" t="s">
        <v>172</v>
      </c>
      <c r="E19" s="6"/>
      <c r="F19" s="7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1</v>
      </c>
      <c r="Q19" s="2"/>
      <c r="R19" s="2"/>
      <c r="S19" s="2"/>
      <c r="T19" s="2"/>
      <c r="U19" s="2"/>
      <c r="V19" s="82"/>
      <c r="W19" s="192"/>
      <c r="X19" s="2"/>
    </row>
    <row r="20" spans="1:26" s="1" customFormat="1" x14ac:dyDescent="0.25">
      <c r="A20" s="6">
        <v>18</v>
      </c>
      <c r="B20" s="6" t="s">
        <v>405</v>
      </c>
      <c r="C20" s="6" t="s">
        <v>406</v>
      </c>
      <c r="D20" s="71" t="s">
        <v>170</v>
      </c>
      <c r="E20" s="6"/>
      <c r="F20" s="7">
        <v>1</v>
      </c>
      <c r="G20" s="2">
        <v>1</v>
      </c>
      <c r="H20" s="2">
        <v>0</v>
      </c>
      <c r="I20" s="2">
        <v>0</v>
      </c>
      <c r="J20" s="2">
        <v>0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1</v>
      </c>
      <c r="Q20" s="2"/>
      <c r="R20" s="2"/>
      <c r="S20" s="2"/>
      <c r="T20" s="2"/>
      <c r="U20" s="2"/>
      <c r="V20" s="82"/>
      <c r="W20" s="192"/>
      <c r="X20" s="2"/>
    </row>
    <row r="21" spans="1:26" s="1" customFormat="1" x14ac:dyDescent="0.25">
      <c r="A21" s="6">
        <v>19</v>
      </c>
      <c r="B21" s="6" t="s">
        <v>407</v>
      </c>
      <c r="C21" s="6" t="s">
        <v>408</v>
      </c>
      <c r="D21" s="71" t="s">
        <v>163</v>
      </c>
      <c r="E21" s="6"/>
      <c r="F21" s="7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/>
      <c r="M21" s="2">
        <v>1</v>
      </c>
      <c r="N21" s="2">
        <v>1</v>
      </c>
      <c r="O21" s="2">
        <v>1</v>
      </c>
      <c r="P21" s="2">
        <v>0</v>
      </c>
      <c r="Q21" s="2"/>
      <c r="R21" s="2"/>
      <c r="S21" s="2"/>
      <c r="T21" s="2"/>
      <c r="U21" s="2"/>
      <c r="V21" s="82"/>
      <c r="W21" s="192"/>
      <c r="X21" s="2"/>
      <c r="Z21" s="1" t="s">
        <v>946</v>
      </c>
    </row>
    <row r="22" spans="1:26" s="1" customFormat="1" x14ac:dyDescent="0.25">
      <c r="A22" s="6">
        <v>20</v>
      </c>
      <c r="B22" s="6" t="s">
        <v>409</v>
      </c>
      <c r="C22" s="6" t="s">
        <v>410</v>
      </c>
      <c r="D22" s="71" t="s">
        <v>164</v>
      </c>
      <c r="E22" s="67"/>
      <c r="F22" s="7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/>
      <c r="M22" s="2">
        <v>0</v>
      </c>
      <c r="N22" s="2">
        <v>0</v>
      </c>
      <c r="O22" s="2">
        <v>0</v>
      </c>
      <c r="P22" s="2">
        <v>0</v>
      </c>
      <c r="Q22" s="2"/>
      <c r="R22" s="2"/>
      <c r="S22" s="2"/>
      <c r="T22" s="2"/>
      <c r="U22" s="2"/>
      <c r="V22" s="82"/>
      <c r="W22" s="191" t="s">
        <v>838</v>
      </c>
      <c r="X22" s="2" t="s">
        <v>888</v>
      </c>
      <c r="Y22" s="1" t="s">
        <v>932</v>
      </c>
      <c r="Z22" s="1" t="s">
        <v>947</v>
      </c>
    </row>
    <row r="23" spans="1:26" s="1" customFormat="1" x14ac:dyDescent="0.25">
      <c r="A23" s="6">
        <v>21</v>
      </c>
      <c r="B23" s="6" t="s">
        <v>411</v>
      </c>
      <c r="C23" s="6" t="s">
        <v>412</v>
      </c>
      <c r="D23" s="71" t="s">
        <v>158</v>
      </c>
      <c r="E23" s="6"/>
      <c r="F23" s="7">
        <v>0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/>
      <c r="M23" s="2">
        <v>0</v>
      </c>
      <c r="N23" s="2">
        <v>0</v>
      </c>
      <c r="O23" s="2">
        <v>0</v>
      </c>
      <c r="P23" s="2">
        <v>0</v>
      </c>
      <c r="Q23" s="2"/>
      <c r="R23" s="2"/>
      <c r="S23" s="2"/>
      <c r="T23" s="2"/>
      <c r="U23" s="2"/>
      <c r="V23" s="82"/>
      <c r="W23" s="191" t="s">
        <v>839</v>
      </c>
      <c r="X23" s="2" t="s">
        <v>890</v>
      </c>
      <c r="Y23" s="1" t="s">
        <v>890</v>
      </c>
      <c r="Z23" s="1" t="s">
        <v>890</v>
      </c>
    </row>
    <row r="24" spans="1:26" s="1" customFormat="1" x14ac:dyDescent="0.25">
      <c r="A24" s="6">
        <v>22</v>
      </c>
      <c r="B24" s="6" t="s">
        <v>413</v>
      </c>
      <c r="C24" s="6" t="s">
        <v>414</v>
      </c>
      <c r="D24" s="71" t="s">
        <v>415</v>
      </c>
      <c r="E24" s="6"/>
      <c r="F24" s="7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/>
      <c r="M24" s="2">
        <v>0</v>
      </c>
      <c r="N24" s="2">
        <v>0</v>
      </c>
      <c r="O24" s="2">
        <v>0</v>
      </c>
      <c r="P24" s="2">
        <v>1</v>
      </c>
      <c r="Q24" s="2"/>
      <c r="R24" s="2"/>
      <c r="S24" s="2"/>
      <c r="T24" s="170"/>
      <c r="U24" s="2"/>
      <c r="V24" s="82"/>
      <c r="W24" s="191" t="s">
        <v>844</v>
      </c>
      <c r="X24" s="2" t="s">
        <v>831</v>
      </c>
      <c r="Y24" s="1" t="s">
        <v>844</v>
      </c>
      <c r="Z24" s="1" t="s">
        <v>844</v>
      </c>
    </row>
    <row r="25" spans="1:26" s="1" customFormat="1" x14ac:dyDescent="0.25">
      <c r="A25" s="6">
        <v>23</v>
      </c>
      <c r="B25" s="6" t="s">
        <v>416</v>
      </c>
      <c r="C25" s="6" t="s">
        <v>417</v>
      </c>
      <c r="D25" s="71" t="s">
        <v>210</v>
      </c>
      <c r="E25" s="6"/>
      <c r="F25" s="7">
        <v>0</v>
      </c>
      <c r="G25" s="2">
        <v>0</v>
      </c>
      <c r="H25" s="2">
        <v>1</v>
      </c>
      <c r="I25" s="2">
        <v>1</v>
      </c>
      <c r="J25" s="2">
        <v>1</v>
      </c>
      <c r="K25" s="2">
        <v>1</v>
      </c>
      <c r="L25" s="2"/>
      <c r="M25" s="2">
        <v>1</v>
      </c>
      <c r="N25" s="2">
        <v>1</v>
      </c>
      <c r="O25" s="2">
        <v>1</v>
      </c>
      <c r="P25" s="2">
        <v>1</v>
      </c>
      <c r="Q25" s="2"/>
      <c r="R25" s="2"/>
      <c r="S25" s="2"/>
      <c r="T25" s="2"/>
      <c r="U25" s="2"/>
      <c r="V25" s="82"/>
      <c r="W25" s="192"/>
      <c r="X25" s="2"/>
    </row>
    <row r="26" spans="1:26" s="80" customFormat="1" x14ac:dyDescent="0.25">
      <c r="A26" s="78">
        <v>24</v>
      </c>
      <c r="B26" s="78" t="s">
        <v>418</v>
      </c>
      <c r="C26" s="78" t="s">
        <v>419</v>
      </c>
      <c r="D26" s="87" t="s">
        <v>173</v>
      </c>
      <c r="E26" s="81" t="s">
        <v>791</v>
      </c>
      <c r="F26" s="77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/>
      <c r="M26" s="79">
        <v>0</v>
      </c>
      <c r="N26" s="2">
        <v>0</v>
      </c>
      <c r="O26" s="2">
        <v>0</v>
      </c>
      <c r="P26" s="2">
        <v>0</v>
      </c>
      <c r="Q26" s="79"/>
      <c r="R26" s="79"/>
      <c r="S26" s="79"/>
      <c r="T26" s="79"/>
      <c r="U26" s="79"/>
      <c r="V26" s="84"/>
      <c r="W26" s="193" t="s">
        <v>259</v>
      </c>
      <c r="X26" s="79" t="s">
        <v>259</v>
      </c>
      <c r="Y26" s="80" t="s">
        <v>259</v>
      </c>
      <c r="Z26" s="80" t="s">
        <v>259</v>
      </c>
    </row>
    <row r="27" spans="1:26" s="80" customFormat="1" x14ac:dyDescent="0.25">
      <c r="A27" s="78">
        <v>25</v>
      </c>
      <c r="B27" s="78" t="s">
        <v>420</v>
      </c>
      <c r="C27" s="78" t="s">
        <v>421</v>
      </c>
      <c r="D27" s="87" t="s">
        <v>207</v>
      </c>
      <c r="E27" s="78" t="s">
        <v>791</v>
      </c>
      <c r="F27" s="77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/>
      <c r="M27" s="79">
        <v>0</v>
      </c>
      <c r="N27" s="2">
        <v>0</v>
      </c>
      <c r="O27" s="2">
        <v>0</v>
      </c>
      <c r="P27" s="2">
        <v>0</v>
      </c>
      <c r="Q27" s="79"/>
      <c r="R27" s="79"/>
      <c r="S27" s="79"/>
      <c r="T27" s="79"/>
      <c r="U27" s="79"/>
      <c r="V27" s="84"/>
      <c r="W27" s="193" t="s">
        <v>259</v>
      </c>
      <c r="X27" s="79" t="s">
        <v>259</v>
      </c>
      <c r="Y27" s="80" t="s">
        <v>259</v>
      </c>
      <c r="Z27" s="80" t="s">
        <v>259</v>
      </c>
    </row>
    <row r="28" spans="1:26" s="1" customFormat="1" x14ac:dyDescent="0.25">
      <c r="A28" s="6">
        <v>26</v>
      </c>
      <c r="B28" s="6" t="s">
        <v>422</v>
      </c>
      <c r="C28" s="6" t="s">
        <v>423</v>
      </c>
      <c r="D28" s="71" t="s">
        <v>150</v>
      </c>
      <c r="E28" s="6"/>
      <c r="F28" s="7">
        <v>1</v>
      </c>
      <c r="G28" s="2">
        <v>0</v>
      </c>
      <c r="H28" s="2">
        <v>1</v>
      </c>
      <c r="I28" s="2">
        <v>1</v>
      </c>
      <c r="J28" s="2">
        <v>1</v>
      </c>
      <c r="K28" s="2">
        <v>1</v>
      </c>
      <c r="L28" s="2"/>
      <c r="M28" s="2">
        <v>1</v>
      </c>
      <c r="N28" s="2">
        <v>1</v>
      </c>
      <c r="O28" s="2">
        <v>1</v>
      </c>
      <c r="P28" s="2">
        <v>1</v>
      </c>
      <c r="Q28" s="2"/>
      <c r="R28" s="2"/>
      <c r="S28" s="2"/>
      <c r="T28" s="2"/>
      <c r="U28" s="15"/>
      <c r="V28" s="82"/>
      <c r="W28" s="192"/>
      <c r="X28" s="2"/>
    </row>
    <row r="29" spans="1:26" s="1" customFormat="1" x14ac:dyDescent="0.25">
      <c r="A29" s="6">
        <v>27</v>
      </c>
      <c r="B29" s="6" t="s">
        <v>424</v>
      </c>
      <c r="C29" s="6" t="s">
        <v>425</v>
      </c>
      <c r="D29" s="71" t="s">
        <v>134</v>
      </c>
      <c r="E29" s="6"/>
      <c r="F29" s="7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/>
      <c r="M29" s="2">
        <v>0</v>
      </c>
      <c r="N29" s="2">
        <v>0</v>
      </c>
      <c r="O29" s="2">
        <v>0</v>
      </c>
      <c r="P29" s="2">
        <v>0</v>
      </c>
      <c r="Q29" s="2"/>
      <c r="R29" s="2"/>
      <c r="S29" s="2"/>
      <c r="T29" s="170"/>
      <c r="U29" s="2"/>
      <c r="V29" s="82"/>
      <c r="W29" s="191" t="s">
        <v>836</v>
      </c>
      <c r="X29" s="2" t="s">
        <v>891</v>
      </c>
      <c r="Y29" s="161" t="s">
        <v>891</v>
      </c>
      <c r="Z29" s="1" t="s">
        <v>891</v>
      </c>
    </row>
    <row r="30" spans="1:26" s="1" customFormat="1" x14ac:dyDescent="0.25">
      <c r="A30" s="6">
        <v>28</v>
      </c>
      <c r="B30" s="6" t="s">
        <v>426</v>
      </c>
      <c r="C30" s="6" t="s">
        <v>427</v>
      </c>
      <c r="D30" s="71" t="s">
        <v>221</v>
      </c>
      <c r="E30" s="66"/>
      <c r="F30" s="7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/>
      <c r="M30" s="2">
        <v>1</v>
      </c>
      <c r="N30" s="2">
        <v>1</v>
      </c>
      <c r="O30" s="2">
        <v>1</v>
      </c>
      <c r="P30" s="2">
        <v>1</v>
      </c>
      <c r="Q30" s="2"/>
      <c r="R30" s="2"/>
      <c r="S30" s="2"/>
      <c r="T30" s="2"/>
      <c r="U30" s="2"/>
      <c r="V30" s="82"/>
      <c r="W30" s="192"/>
      <c r="X30" s="2"/>
    </row>
    <row r="31" spans="1:26" s="1" customFormat="1" x14ac:dyDescent="0.25">
      <c r="A31" s="6">
        <v>29</v>
      </c>
      <c r="B31" s="6" t="s">
        <v>428</v>
      </c>
      <c r="C31" s="6" t="s">
        <v>429</v>
      </c>
      <c r="D31" s="71" t="s">
        <v>209</v>
      </c>
      <c r="E31" s="6"/>
      <c r="F31" s="7">
        <v>1</v>
      </c>
      <c r="G31" s="2" t="s">
        <v>802</v>
      </c>
      <c r="H31" s="2">
        <v>1</v>
      </c>
      <c r="I31" s="2">
        <v>1</v>
      </c>
      <c r="J31" s="2">
        <v>1</v>
      </c>
      <c r="K31" s="2">
        <v>1</v>
      </c>
      <c r="L31" s="2"/>
      <c r="M31" s="2">
        <v>0</v>
      </c>
      <c r="N31" s="2">
        <v>0</v>
      </c>
      <c r="O31" s="2">
        <v>1</v>
      </c>
      <c r="P31" s="2">
        <v>1</v>
      </c>
      <c r="Q31" s="2"/>
      <c r="R31" s="2"/>
      <c r="S31" s="2"/>
      <c r="T31" s="170"/>
      <c r="U31" s="2"/>
      <c r="V31" s="82"/>
      <c r="W31" s="191" t="s">
        <v>840</v>
      </c>
      <c r="X31" s="2" t="s">
        <v>892</v>
      </c>
    </row>
    <row r="32" spans="1:26" s="80" customFormat="1" x14ac:dyDescent="0.25">
      <c r="A32" s="78">
        <v>30</v>
      </c>
      <c r="B32" s="78" t="s">
        <v>430</v>
      </c>
      <c r="C32" s="78" t="s">
        <v>431</v>
      </c>
      <c r="D32" s="87" t="s">
        <v>169</v>
      </c>
      <c r="E32" s="78" t="s">
        <v>791</v>
      </c>
      <c r="F32" s="77">
        <v>0</v>
      </c>
      <c r="G32" s="79">
        <v>0</v>
      </c>
      <c r="H32" s="79">
        <v>1</v>
      </c>
      <c r="I32" s="79">
        <v>0</v>
      </c>
      <c r="J32" s="79">
        <v>0</v>
      </c>
      <c r="K32" s="79">
        <v>0</v>
      </c>
      <c r="L32" s="79"/>
      <c r="M32" s="79">
        <v>0</v>
      </c>
      <c r="N32" s="2">
        <v>0</v>
      </c>
      <c r="O32" s="2">
        <v>0</v>
      </c>
      <c r="P32" s="2">
        <v>0</v>
      </c>
      <c r="Q32" s="79"/>
      <c r="R32" s="79"/>
      <c r="S32" s="79"/>
      <c r="T32" s="79"/>
      <c r="U32" s="79"/>
      <c r="V32" s="84"/>
      <c r="W32" s="193" t="s">
        <v>259</v>
      </c>
      <c r="X32" s="79" t="s">
        <v>259</v>
      </c>
      <c r="Y32" s="80" t="s">
        <v>259</v>
      </c>
      <c r="Z32" s="80" t="s">
        <v>259</v>
      </c>
    </row>
    <row r="33" spans="1:26" s="1" customFormat="1" x14ac:dyDescent="0.25">
      <c r="A33" s="6">
        <v>31</v>
      </c>
      <c r="B33" s="6" t="s">
        <v>432</v>
      </c>
      <c r="C33" s="6" t="s">
        <v>433</v>
      </c>
      <c r="D33" s="71" t="s">
        <v>157</v>
      </c>
      <c r="E33" s="6"/>
      <c r="F33" s="7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/>
      <c r="R33" s="2"/>
      <c r="S33" s="2"/>
      <c r="T33" s="2"/>
      <c r="U33" s="2"/>
      <c r="V33" s="82"/>
      <c r="W33" s="192"/>
      <c r="X33" s="2"/>
    </row>
    <row r="34" spans="1:26" s="1" customFormat="1" x14ac:dyDescent="0.25">
      <c r="A34" s="6">
        <v>32</v>
      </c>
      <c r="B34" s="6" t="s">
        <v>434</v>
      </c>
      <c r="C34" s="6" t="s">
        <v>435</v>
      </c>
      <c r="D34" s="71" t="s">
        <v>214</v>
      </c>
      <c r="E34" s="6"/>
      <c r="F34" s="7">
        <v>1</v>
      </c>
      <c r="G34" s="2">
        <v>0</v>
      </c>
      <c r="H34" s="2">
        <v>1</v>
      </c>
      <c r="I34" s="2">
        <v>1</v>
      </c>
      <c r="J34" s="2">
        <v>1</v>
      </c>
      <c r="K34" s="2">
        <v>0</v>
      </c>
      <c r="L34" s="2"/>
      <c r="M34" s="2">
        <v>1</v>
      </c>
      <c r="N34" s="2">
        <v>0</v>
      </c>
      <c r="O34" s="2">
        <v>1</v>
      </c>
      <c r="P34" s="2">
        <v>1</v>
      </c>
      <c r="Q34" s="2"/>
      <c r="R34" s="2"/>
      <c r="S34" s="2"/>
      <c r="T34" s="2"/>
      <c r="U34" s="2"/>
      <c r="V34" s="82"/>
      <c r="W34" s="192"/>
      <c r="X34" s="2" t="s">
        <v>831</v>
      </c>
    </row>
    <row r="35" spans="1:26" s="1" customFormat="1" x14ac:dyDescent="0.25">
      <c r="A35" s="6">
        <v>33</v>
      </c>
      <c r="B35" s="6">
        <v>188564</v>
      </c>
      <c r="C35" s="6" t="s">
        <v>436</v>
      </c>
      <c r="D35" s="71" t="s">
        <v>151</v>
      </c>
      <c r="E35" s="6"/>
      <c r="F35" s="7">
        <v>0</v>
      </c>
      <c r="G35" s="2">
        <v>0</v>
      </c>
      <c r="H35" s="2">
        <v>0</v>
      </c>
      <c r="I35" s="2">
        <v>1</v>
      </c>
      <c r="J35" s="2">
        <v>1</v>
      </c>
      <c r="K35" s="2">
        <v>0</v>
      </c>
      <c r="L35" s="2"/>
      <c r="M35" s="2">
        <v>1</v>
      </c>
      <c r="N35" s="2">
        <v>1</v>
      </c>
      <c r="O35" s="2">
        <v>1</v>
      </c>
      <c r="P35" s="2">
        <v>1</v>
      </c>
      <c r="Q35" s="2"/>
      <c r="R35" s="2"/>
      <c r="S35" s="2"/>
      <c r="T35" s="2"/>
      <c r="U35" s="2"/>
      <c r="V35" s="82"/>
      <c r="W35" s="192"/>
      <c r="X35" s="2"/>
    </row>
    <row r="36" spans="1:26" s="1" customFormat="1" x14ac:dyDescent="0.25">
      <c r="A36" s="6">
        <v>34</v>
      </c>
      <c r="B36" s="6" t="s">
        <v>437</v>
      </c>
      <c r="C36" s="6" t="s">
        <v>438</v>
      </c>
      <c r="D36" s="71" t="s">
        <v>154</v>
      </c>
      <c r="E36" s="6"/>
      <c r="F36" s="7">
        <v>1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/>
      <c r="M36" s="2">
        <v>0</v>
      </c>
      <c r="N36" s="2">
        <v>0</v>
      </c>
      <c r="O36" s="2">
        <v>0</v>
      </c>
      <c r="P36" s="2">
        <v>0</v>
      </c>
      <c r="Q36" s="2"/>
      <c r="R36" s="2"/>
      <c r="S36" s="2"/>
      <c r="T36" s="170"/>
      <c r="U36" s="2"/>
      <c r="V36" s="82"/>
      <c r="W36" s="191" t="s">
        <v>841</v>
      </c>
      <c r="X36" s="2" t="s">
        <v>893</v>
      </c>
      <c r="Y36" s="1" t="s">
        <v>933</v>
      </c>
      <c r="Z36" s="1" t="s">
        <v>933</v>
      </c>
    </row>
    <row r="37" spans="1:26" s="1" customFormat="1" x14ac:dyDescent="0.25">
      <c r="A37" s="6">
        <v>35</v>
      </c>
      <c r="B37" s="6" t="s">
        <v>439</v>
      </c>
      <c r="C37" s="6" t="s">
        <v>440</v>
      </c>
      <c r="D37" s="71" t="s">
        <v>441</v>
      </c>
      <c r="E37" s="6"/>
      <c r="F37" s="7"/>
      <c r="G37" s="2"/>
      <c r="H37" s="2"/>
      <c r="I37" s="2">
        <v>0</v>
      </c>
      <c r="J37" s="2">
        <v>1</v>
      </c>
      <c r="K37" s="2">
        <v>1</v>
      </c>
      <c r="L37" s="2"/>
      <c r="M37" s="2">
        <v>1</v>
      </c>
      <c r="N37" s="2">
        <v>1</v>
      </c>
      <c r="O37" s="2">
        <v>1</v>
      </c>
      <c r="P37" s="2">
        <v>1</v>
      </c>
      <c r="Q37" s="2"/>
      <c r="R37" s="2"/>
      <c r="S37" s="2"/>
      <c r="T37" s="2"/>
      <c r="U37" s="2"/>
      <c r="V37" s="82"/>
      <c r="W37" s="192"/>
      <c r="X37" s="2"/>
    </row>
    <row r="38" spans="1:26" s="1" customFormat="1" x14ac:dyDescent="0.25">
      <c r="A38" s="6">
        <v>36</v>
      </c>
      <c r="B38" s="6" t="s">
        <v>442</v>
      </c>
      <c r="C38" s="6" t="s">
        <v>443</v>
      </c>
      <c r="D38" s="71" t="s">
        <v>159</v>
      </c>
      <c r="E38" s="6"/>
      <c r="F38" s="7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/>
      <c r="M38" s="2">
        <v>1</v>
      </c>
      <c r="N38" s="2">
        <v>1</v>
      </c>
      <c r="O38" s="2">
        <v>1</v>
      </c>
      <c r="P38" s="2">
        <v>1</v>
      </c>
      <c r="Q38" s="2"/>
      <c r="R38" s="2"/>
      <c r="S38" s="2"/>
      <c r="T38" s="2"/>
      <c r="U38" s="2"/>
      <c r="V38" s="82"/>
      <c r="W38" s="192"/>
      <c r="X38" s="2"/>
    </row>
    <row r="39" spans="1:26" s="1" customFormat="1" x14ac:dyDescent="0.25">
      <c r="A39" s="6">
        <v>37</v>
      </c>
      <c r="B39" s="6" t="s">
        <v>444</v>
      </c>
      <c r="C39" s="6" t="s">
        <v>445</v>
      </c>
      <c r="D39" s="72" t="s">
        <v>215</v>
      </c>
      <c r="E39" s="6"/>
      <c r="F39" s="7">
        <v>1</v>
      </c>
      <c r="G39" s="2">
        <v>1</v>
      </c>
      <c r="H39" s="2">
        <v>1</v>
      </c>
      <c r="I39" s="2">
        <v>1</v>
      </c>
      <c r="J39" s="2">
        <v>1</v>
      </c>
      <c r="K39" s="2">
        <v>0</v>
      </c>
      <c r="L39" s="2"/>
      <c r="M39" s="2">
        <v>0</v>
      </c>
      <c r="N39" s="2">
        <v>1</v>
      </c>
      <c r="O39" s="2">
        <v>1</v>
      </c>
      <c r="P39" s="2">
        <v>1</v>
      </c>
      <c r="Q39" s="2"/>
      <c r="R39" s="2"/>
      <c r="S39" s="2"/>
      <c r="T39" s="170"/>
      <c r="U39" s="2"/>
      <c r="V39" s="82"/>
      <c r="W39" s="191" t="s">
        <v>837</v>
      </c>
      <c r="X39" s="2"/>
    </row>
    <row r="40" spans="1:26" s="1" customFormat="1" x14ac:dyDescent="0.25">
      <c r="A40" s="6">
        <v>38</v>
      </c>
      <c r="B40" s="6" t="s">
        <v>446</v>
      </c>
      <c r="C40" s="6" t="s">
        <v>447</v>
      </c>
      <c r="D40" s="71" t="s">
        <v>166</v>
      </c>
      <c r="E40" s="6"/>
      <c r="F40" s="7">
        <v>1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/>
      <c r="M40" s="2">
        <v>0</v>
      </c>
      <c r="N40" s="2">
        <v>0</v>
      </c>
      <c r="O40" s="2">
        <v>1</v>
      </c>
      <c r="P40" s="2">
        <v>1</v>
      </c>
      <c r="Q40" s="2"/>
      <c r="R40" s="2"/>
      <c r="S40" s="2"/>
      <c r="T40" s="170"/>
      <c r="U40" s="2"/>
      <c r="V40" s="82"/>
      <c r="W40" s="191" t="s">
        <v>842</v>
      </c>
      <c r="X40" s="2" t="s">
        <v>888</v>
      </c>
    </row>
    <row r="41" spans="1:26" s="1" customFormat="1" x14ac:dyDescent="0.25">
      <c r="A41" s="6">
        <v>39</v>
      </c>
      <c r="B41" s="6" t="s">
        <v>448</v>
      </c>
      <c r="C41" s="6" t="s">
        <v>449</v>
      </c>
      <c r="D41" s="71" t="s">
        <v>161</v>
      </c>
      <c r="E41" s="6"/>
      <c r="F41" s="7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/>
      <c r="M41" s="2">
        <v>1</v>
      </c>
      <c r="N41" s="2">
        <v>1</v>
      </c>
      <c r="O41" s="2">
        <v>1</v>
      </c>
      <c r="P41" s="2">
        <v>1</v>
      </c>
      <c r="Q41" s="2"/>
      <c r="R41" s="2"/>
      <c r="S41" s="2"/>
      <c r="T41" s="2"/>
      <c r="U41" s="2"/>
      <c r="V41" s="82"/>
      <c r="W41" s="192"/>
      <c r="X41" s="2"/>
    </row>
    <row r="42" spans="1:26" s="1" customFormat="1" x14ac:dyDescent="0.25">
      <c r="A42" s="6">
        <v>40</v>
      </c>
      <c r="B42" s="6" t="s">
        <v>450</v>
      </c>
      <c r="C42" s="6" t="s">
        <v>451</v>
      </c>
      <c r="D42" s="73" t="s">
        <v>167</v>
      </c>
      <c r="E42" s="6"/>
      <c r="F42" s="7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/>
      <c r="M42" s="2">
        <v>1</v>
      </c>
      <c r="N42" s="2">
        <v>1</v>
      </c>
      <c r="O42" s="2">
        <v>1</v>
      </c>
      <c r="P42" s="2">
        <v>1</v>
      </c>
      <c r="Q42" s="2"/>
      <c r="R42" s="2"/>
      <c r="S42" s="2"/>
      <c r="T42" s="2"/>
      <c r="U42" s="2"/>
      <c r="V42" s="82"/>
      <c r="W42" s="192"/>
      <c r="X42" s="2"/>
    </row>
    <row r="43" spans="1:26" s="1" customFormat="1" x14ac:dyDescent="0.25">
      <c r="A43" s="6">
        <v>41</v>
      </c>
      <c r="B43" s="6" t="s">
        <v>452</v>
      </c>
      <c r="C43" s="6" t="s">
        <v>453</v>
      </c>
      <c r="D43" s="71" t="s">
        <v>168</v>
      </c>
      <c r="E43" s="6"/>
      <c r="F43" s="7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/>
      <c r="M43" s="2">
        <v>0</v>
      </c>
      <c r="N43" s="2">
        <v>1</v>
      </c>
      <c r="O43" s="2">
        <v>1</v>
      </c>
      <c r="P43" s="2">
        <v>0</v>
      </c>
      <c r="Q43" s="2"/>
      <c r="R43" s="2"/>
      <c r="S43" s="2"/>
      <c r="T43" s="170"/>
      <c r="U43" s="2"/>
      <c r="V43" s="82"/>
      <c r="W43" s="191" t="s">
        <v>836</v>
      </c>
      <c r="X43" s="2" t="s">
        <v>894</v>
      </c>
      <c r="Z43" s="1" t="s">
        <v>888</v>
      </c>
    </row>
    <row r="44" spans="1:26" s="1" customFormat="1" x14ac:dyDescent="0.25">
      <c r="A44" s="6">
        <v>42</v>
      </c>
      <c r="B44" s="6" t="s">
        <v>454</v>
      </c>
      <c r="C44" s="6" t="s">
        <v>455</v>
      </c>
      <c r="D44" s="71" t="s">
        <v>153</v>
      </c>
      <c r="E44" s="6"/>
      <c r="F44" s="7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/>
      <c r="M44" s="2">
        <v>1</v>
      </c>
      <c r="N44" s="2">
        <v>1</v>
      </c>
      <c r="O44" s="2">
        <v>1</v>
      </c>
      <c r="P44" s="2">
        <v>1</v>
      </c>
      <c r="Q44" s="2"/>
      <c r="R44" s="2"/>
      <c r="S44" s="2"/>
      <c r="T44" s="2"/>
      <c r="U44" s="2"/>
      <c r="V44" s="82"/>
      <c r="W44" s="192"/>
      <c r="X44" s="2"/>
    </row>
    <row r="45" spans="1:26" s="1" customFormat="1" x14ac:dyDescent="0.25">
      <c r="A45" s="6">
        <v>43</v>
      </c>
      <c r="B45" s="6" t="s">
        <v>456</v>
      </c>
      <c r="C45" s="6" t="s">
        <v>457</v>
      </c>
      <c r="D45" s="71" t="s">
        <v>162</v>
      </c>
      <c r="E45" s="6"/>
      <c r="F45" s="7">
        <v>1</v>
      </c>
      <c r="G45" s="2">
        <v>1</v>
      </c>
      <c r="H45" s="2">
        <v>0</v>
      </c>
      <c r="I45" s="2">
        <v>0</v>
      </c>
      <c r="J45" s="2">
        <v>1</v>
      </c>
      <c r="K45" s="2">
        <v>1</v>
      </c>
      <c r="L45" s="2"/>
      <c r="M45" s="2">
        <v>1</v>
      </c>
      <c r="N45" s="2">
        <v>0</v>
      </c>
      <c r="O45" s="2">
        <v>1</v>
      </c>
      <c r="P45" s="2">
        <v>1</v>
      </c>
      <c r="Q45" s="2"/>
      <c r="R45" s="2"/>
      <c r="S45" s="2"/>
      <c r="T45" s="2"/>
      <c r="U45" s="2"/>
      <c r="V45" s="82"/>
      <c r="W45" s="192"/>
      <c r="X45" s="2" t="s">
        <v>895</v>
      </c>
    </row>
    <row r="46" spans="1:26" s="1" customFormat="1" x14ac:dyDescent="0.25">
      <c r="A46" s="6">
        <v>44</v>
      </c>
      <c r="B46" s="6" t="s">
        <v>458</v>
      </c>
      <c r="C46" s="6" t="s">
        <v>459</v>
      </c>
      <c r="D46" s="71" t="s">
        <v>171</v>
      </c>
      <c r="E46" s="6"/>
      <c r="F46" s="7">
        <v>0</v>
      </c>
      <c r="G46" s="2">
        <v>0</v>
      </c>
      <c r="H46" s="2">
        <v>1</v>
      </c>
      <c r="I46" s="2">
        <v>1</v>
      </c>
      <c r="J46" s="2">
        <v>1</v>
      </c>
      <c r="K46" s="2">
        <v>0</v>
      </c>
      <c r="L46" s="2"/>
      <c r="M46" s="2">
        <v>1</v>
      </c>
      <c r="N46" s="2">
        <v>0</v>
      </c>
      <c r="O46" s="2">
        <v>0</v>
      </c>
      <c r="P46" s="2">
        <v>1</v>
      </c>
      <c r="Q46" s="2"/>
      <c r="R46" s="2"/>
      <c r="S46" s="2"/>
      <c r="T46" s="2"/>
      <c r="U46" s="2"/>
      <c r="V46" s="82"/>
      <c r="W46" s="192"/>
      <c r="X46" s="2" t="s">
        <v>896</v>
      </c>
      <c r="Y46" s="1" t="s">
        <v>934</v>
      </c>
    </row>
    <row r="47" spans="1:26" s="1" customFormat="1" x14ac:dyDescent="0.25">
      <c r="A47" s="6">
        <v>45</v>
      </c>
      <c r="B47" s="6"/>
      <c r="C47" s="6"/>
      <c r="D47" s="71" t="s">
        <v>814</v>
      </c>
      <c r="E47" s="6"/>
      <c r="F47" s="7"/>
      <c r="G47" s="2"/>
      <c r="H47" s="2"/>
      <c r="I47" s="2"/>
      <c r="J47" s="2"/>
      <c r="K47" s="2"/>
      <c r="L47" s="2"/>
      <c r="M47" s="2">
        <v>0</v>
      </c>
      <c r="N47" s="2">
        <v>1</v>
      </c>
      <c r="O47" s="2">
        <v>1</v>
      </c>
      <c r="P47" s="2">
        <v>1</v>
      </c>
      <c r="Q47" s="2"/>
      <c r="R47" s="2"/>
      <c r="S47" s="2"/>
      <c r="T47" s="2"/>
      <c r="U47" s="2"/>
      <c r="V47" s="82"/>
      <c r="W47" s="192" t="s">
        <v>843</v>
      </c>
      <c r="X47" s="2"/>
    </row>
    <row r="48" spans="1:26" s="1" customFormat="1" x14ac:dyDescent="0.25">
      <c r="A48" s="6">
        <v>46</v>
      </c>
      <c r="B48" s="6"/>
      <c r="C48" s="6"/>
      <c r="D48" s="71" t="s">
        <v>815</v>
      </c>
      <c r="E48" s="6"/>
      <c r="F48" s="7"/>
      <c r="G48" s="2"/>
      <c r="H48" s="2"/>
      <c r="I48" s="2"/>
      <c r="J48" s="2"/>
      <c r="K48" s="2"/>
      <c r="L48" s="2"/>
      <c r="M48" s="2">
        <v>1</v>
      </c>
      <c r="N48" s="2">
        <v>1</v>
      </c>
      <c r="O48" s="2">
        <v>1</v>
      </c>
      <c r="P48" s="2">
        <v>1</v>
      </c>
      <c r="Q48" s="2"/>
      <c r="R48" s="2"/>
      <c r="S48" s="2"/>
      <c r="T48" s="170"/>
      <c r="U48" s="2"/>
      <c r="V48" s="82"/>
      <c r="W48" s="192"/>
      <c r="X48" s="2"/>
    </row>
    <row r="49" spans="1:24" s="1" customFormat="1" x14ac:dyDescent="0.25">
      <c r="A49" s="6">
        <v>47</v>
      </c>
      <c r="B49" s="6"/>
      <c r="C49" s="6"/>
      <c r="D49" s="173" t="s">
        <v>885</v>
      </c>
      <c r="E49" s="2"/>
      <c r="F49" s="7"/>
      <c r="G49" s="2"/>
      <c r="H49" s="2"/>
      <c r="I49" s="2"/>
      <c r="J49" s="2"/>
      <c r="K49" s="2"/>
      <c r="L49" s="2"/>
      <c r="M49" s="2"/>
      <c r="N49" s="2">
        <v>1</v>
      </c>
      <c r="O49" s="2">
        <v>1</v>
      </c>
      <c r="P49" s="2">
        <v>1</v>
      </c>
      <c r="Q49" s="2"/>
      <c r="R49" s="2"/>
      <c r="S49" s="2"/>
      <c r="T49" s="170"/>
      <c r="U49" s="2"/>
      <c r="V49" s="82"/>
      <c r="W49" s="196"/>
      <c r="X49" s="2"/>
    </row>
    <row r="50" spans="1:24" s="1" customFormat="1" x14ac:dyDescent="0.25">
      <c r="A50" s="6">
        <v>48</v>
      </c>
      <c r="B50" s="2"/>
      <c r="C50" s="2"/>
      <c r="D50" s="173" t="s">
        <v>929</v>
      </c>
      <c r="E50" s="2"/>
      <c r="F50" s="7"/>
      <c r="G50" s="2"/>
      <c r="H50" s="2"/>
      <c r="I50" s="2"/>
      <c r="J50" s="2"/>
      <c r="K50" s="2"/>
      <c r="L50" s="2"/>
      <c r="M50" s="2"/>
      <c r="N50" s="2"/>
      <c r="O50" s="2">
        <v>1</v>
      </c>
      <c r="P50" s="2">
        <v>1</v>
      </c>
      <c r="Q50" s="2"/>
      <c r="R50" s="2"/>
      <c r="S50" s="2"/>
      <c r="T50" s="2"/>
      <c r="U50" s="2"/>
      <c r="V50" s="2"/>
      <c r="W50" s="175"/>
      <c r="X50" s="2" t="s">
        <v>903</v>
      </c>
    </row>
    <row r="51" spans="1:24" s="1" customFormat="1" ht="21" x14ac:dyDescent="0.25">
      <c r="A51" s="2"/>
      <c r="B51" s="2"/>
      <c r="C51" s="2"/>
      <c r="D51" s="152" t="s">
        <v>813</v>
      </c>
      <c r="E51" s="2"/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75"/>
      <c r="X51" s="2"/>
    </row>
    <row r="52" spans="1:24" s="1" customFormat="1" x14ac:dyDescent="0.2">
      <c r="A52" s="5">
        <v>1</v>
      </c>
      <c r="B52" s="70" t="s">
        <v>463</v>
      </c>
      <c r="C52" s="70" t="s">
        <v>464</v>
      </c>
      <c r="D52" s="48" t="s">
        <v>149</v>
      </c>
      <c r="E52" s="6"/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/>
      <c r="M52" s="2">
        <v>1</v>
      </c>
      <c r="N52" s="2">
        <v>1</v>
      </c>
      <c r="O52" s="2">
        <v>1</v>
      </c>
      <c r="P52" s="2">
        <v>1</v>
      </c>
      <c r="Q52" s="2"/>
      <c r="R52" s="2"/>
      <c r="S52" s="2"/>
      <c r="T52" s="2"/>
      <c r="U52" s="8"/>
      <c r="V52" s="4"/>
      <c r="W52" s="175"/>
      <c r="X52" s="2"/>
    </row>
    <row r="53" spans="1:24" s="1" customFormat="1" x14ac:dyDescent="0.2">
      <c r="A53" s="5">
        <v>2</v>
      </c>
      <c r="B53" s="48" t="s">
        <v>465</v>
      </c>
      <c r="C53" s="48" t="s">
        <v>466</v>
      </c>
      <c r="D53" s="48" t="s">
        <v>148</v>
      </c>
      <c r="E53" s="6"/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/>
      <c r="M53" s="2">
        <v>1</v>
      </c>
      <c r="N53" s="2">
        <v>1</v>
      </c>
      <c r="O53" s="2">
        <v>1</v>
      </c>
      <c r="P53" s="2">
        <v>1</v>
      </c>
      <c r="Q53" s="2"/>
      <c r="R53" s="2"/>
      <c r="S53" s="2"/>
      <c r="T53" s="2"/>
      <c r="U53" s="2"/>
      <c r="V53" s="4"/>
      <c r="W53" s="175"/>
      <c r="X53" s="2"/>
    </row>
    <row r="54" spans="1:24" s="1" customFormat="1" x14ac:dyDescent="0.2">
      <c r="A54" s="5">
        <v>3</v>
      </c>
      <c r="B54" s="48">
        <v>194602</v>
      </c>
      <c r="C54" s="48" t="s">
        <v>902</v>
      </c>
      <c r="D54" s="48" t="s">
        <v>35</v>
      </c>
      <c r="E54" s="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175"/>
      <c r="X54" s="2"/>
    </row>
    <row r="55" spans="1:24" s="1" customFormat="1" x14ac:dyDescent="0.2">
      <c r="A55" s="5"/>
      <c r="B55" s="48"/>
      <c r="C55" s="48"/>
      <c r="D55" s="48"/>
      <c r="E55" s="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175"/>
      <c r="X55" s="2"/>
    </row>
    <row r="56" spans="1:24" s="1" customFormat="1" x14ac:dyDescent="0.2">
      <c r="A56" s="5"/>
      <c r="B56" s="52"/>
      <c r="C56" s="52"/>
      <c r="D56" s="52"/>
      <c r="E56" s="6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175"/>
      <c r="X56" s="2"/>
    </row>
    <row r="57" spans="1:24" s="1" customFormat="1" x14ac:dyDescent="0.2">
      <c r="A57" s="5"/>
      <c r="B57" s="48"/>
      <c r="C57" s="48"/>
      <c r="D57" s="48"/>
      <c r="E57" s="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8"/>
      <c r="V57" s="4"/>
      <c r="W57" s="175"/>
      <c r="X57" s="2"/>
    </row>
    <row r="58" spans="1:24" s="1" customFormat="1" x14ac:dyDescent="0.25">
      <c r="A58" s="5"/>
      <c r="B58" s="47"/>
      <c r="C58" s="4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  <c r="W58" s="175"/>
      <c r="X58" s="2"/>
    </row>
    <row r="59" spans="1:24" x14ac:dyDescent="0.25">
      <c r="D59" s="9"/>
      <c r="E59" s="59"/>
    </row>
    <row r="60" spans="1:24" x14ac:dyDescent="0.25">
      <c r="D60" s="54" t="s">
        <v>246</v>
      </c>
      <c r="E60" s="10"/>
      <c r="F60" s="10">
        <f t="shared" ref="F60:S60" si="0">SUM(F3:F51)</f>
        <v>28</v>
      </c>
      <c r="G60" s="10">
        <f t="shared" si="0"/>
        <v>25</v>
      </c>
      <c r="H60" s="10">
        <f t="shared" si="0"/>
        <v>27</v>
      </c>
      <c r="I60" s="10">
        <f t="shared" si="0"/>
        <v>29</v>
      </c>
      <c r="J60" s="10">
        <f t="shared" si="0"/>
        <v>31</v>
      </c>
      <c r="K60" s="10">
        <f t="shared" si="0"/>
        <v>27</v>
      </c>
      <c r="L60" s="10">
        <f t="shared" si="0"/>
        <v>0</v>
      </c>
      <c r="M60" s="10">
        <f t="shared" si="0"/>
        <v>28</v>
      </c>
      <c r="N60" s="10">
        <f t="shared" si="0"/>
        <v>30</v>
      </c>
      <c r="O60" s="10">
        <f t="shared" si="0"/>
        <v>36</v>
      </c>
      <c r="P60" s="10">
        <f t="shared" si="0"/>
        <v>36</v>
      </c>
      <c r="Q60" s="10">
        <f t="shared" si="0"/>
        <v>0</v>
      </c>
      <c r="R60" s="10">
        <f t="shared" si="0"/>
        <v>0</v>
      </c>
      <c r="S60" s="10">
        <f t="shared" si="0"/>
        <v>0</v>
      </c>
    </row>
    <row r="61" spans="1:24" x14ac:dyDescent="0.25">
      <c r="D61" s="55" t="s">
        <v>247</v>
      </c>
      <c r="E61" s="11"/>
      <c r="F61" s="11">
        <f t="shared" ref="F61:S61" si="1">COUNTIF(F3:F51,"0")</f>
        <v>15</v>
      </c>
      <c r="G61" s="11">
        <f t="shared" si="1"/>
        <v>17</v>
      </c>
      <c r="H61" s="11">
        <f t="shared" si="1"/>
        <v>16</v>
      </c>
      <c r="I61" s="11">
        <f t="shared" si="1"/>
        <v>15</v>
      </c>
      <c r="J61" s="11">
        <f t="shared" si="1"/>
        <v>13</v>
      </c>
      <c r="K61" s="11">
        <f t="shared" si="1"/>
        <v>17</v>
      </c>
      <c r="L61" s="11">
        <f t="shared" si="1"/>
        <v>0</v>
      </c>
      <c r="M61" s="11">
        <f t="shared" si="1"/>
        <v>18</v>
      </c>
      <c r="N61" s="11">
        <f t="shared" si="1"/>
        <v>17</v>
      </c>
      <c r="O61" s="11">
        <f t="shared" si="1"/>
        <v>12</v>
      </c>
      <c r="P61" s="11">
        <f t="shared" si="1"/>
        <v>12</v>
      </c>
      <c r="Q61" s="11">
        <f t="shared" si="1"/>
        <v>0</v>
      </c>
      <c r="R61" s="11">
        <f t="shared" si="1"/>
        <v>0</v>
      </c>
      <c r="S61" s="11">
        <f t="shared" si="1"/>
        <v>0</v>
      </c>
    </row>
    <row r="62" spans="1:24" ht="15.75" thickBot="1" x14ac:dyDescent="0.3">
      <c r="D62" s="56" t="s">
        <v>248</v>
      </c>
      <c r="E62" s="12"/>
      <c r="F62" s="10">
        <f>SUM(F60:F61)</f>
        <v>43</v>
      </c>
      <c r="G62" s="10">
        <f t="shared" ref="G62:S62" si="2">SUM(G60:G61)</f>
        <v>42</v>
      </c>
      <c r="H62" s="10">
        <f t="shared" si="2"/>
        <v>43</v>
      </c>
      <c r="I62" s="10">
        <f t="shared" si="2"/>
        <v>44</v>
      </c>
      <c r="J62" s="10">
        <f t="shared" si="2"/>
        <v>44</v>
      </c>
      <c r="K62" s="10">
        <f t="shared" si="2"/>
        <v>44</v>
      </c>
      <c r="L62" s="10">
        <f t="shared" si="2"/>
        <v>0</v>
      </c>
      <c r="M62" s="10">
        <f t="shared" si="2"/>
        <v>46</v>
      </c>
      <c r="N62" s="10">
        <f t="shared" si="2"/>
        <v>47</v>
      </c>
      <c r="O62" s="10">
        <f t="shared" si="2"/>
        <v>48</v>
      </c>
      <c r="P62" s="10">
        <f t="shared" si="2"/>
        <v>48</v>
      </c>
      <c r="Q62" s="10">
        <f t="shared" si="2"/>
        <v>0</v>
      </c>
      <c r="R62" s="10">
        <f t="shared" si="2"/>
        <v>0</v>
      </c>
      <c r="S62" s="10">
        <f t="shared" si="2"/>
        <v>0</v>
      </c>
    </row>
    <row r="63" spans="1:24" x14ac:dyDescent="0.25">
      <c r="D63" s="54" t="s">
        <v>249</v>
      </c>
      <c r="E63" s="10"/>
      <c r="F63" s="2">
        <f>SUM(F52:F58)</f>
        <v>2</v>
      </c>
      <c r="G63" s="2">
        <f t="shared" ref="G63:S63" si="3">SUM(G52:G58)</f>
        <v>2</v>
      </c>
      <c r="H63" s="2">
        <f t="shared" si="3"/>
        <v>2</v>
      </c>
      <c r="I63" s="2">
        <f t="shared" si="3"/>
        <v>2</v>
      </c>
      <c r="J63" s="2">
        <f t="shared" si="3"/>
        <v>2</v>
      </c>
      <c r="K63" s="2">
        <f t="shared" si="3"/>
        <v>2</v>
      </c>
      <c r="L63" s="2">
        <f t="shared" si="3"/>
        <v>0</v>
      </c>
      <c r="M63" s="2">
        <f t="shared" si="3"/>
        <v>2</v>
      </c>
      <c r="N63" s="2">
        <f t="shared" si="3"/>
        <v>2</v>
      </c>
      <c r="O63" s="2">
        <f t="shared" si="3"/>
        <v>2</v>
      </c>
      <c r="P63" s="2">
        <f t="shared" si="3"/>
        <v>2</v>
      </c>
      <c r="Q63" s="2">
        <f t="shared" si="3"/>
        <v>0</v>
      </c>
      <c r="R63" s="2">
        <f t="shared" si="3"/>
        <v>0</v>
      </c>
      <c r="S63" s="2">
        <f t="shared" si="3"/>
        <v>0</v>
      </c>
    </row>
    <row r="64" spans="1:24" x14ac:dyDescent="0.25">
      <c r="D64" s="55" t="s">
        <v>250</v>
      </c>
      <c r="E64" s="11"/>
      <c r="F64" s="2">
        <f>COUNTIF(F52:F58,"0")</f>
        <v>0</v>
      </c>
      <c r="G64" s="2">
        <f t="shared" ref="G64:S64" si="4">COUNTIF(G52:G58,"0")</f>
        <v>0</v>
      </c>
      <c r="H64" s="2">
        <f t="shared" si="4"/>
        <v>0</v>
      </c>
      <c r="I64" s="2">
        <f t="shared" si="4"/>
        <v>0</v>
      </c>
      <c r="J64" s="2">
        <f t="shared" si="4"/>
        <v>0</v>
      </c>
      <c r="K64" s="2">
        <f t="shared" si="4"/>
        <v>0</v>
      </c>
      <c r="L64" s="2">
        <f t="shared" si="4"/>
        <v>0</v>
      </c>
      <c r="M64" s="2">
        <f t="shared" si="4"/>
        <v>0</v>
      </c>
      <c r="N64" s="2">
        <f t="shared" si="4"/>
        <v>0</v>
      </c>
      <c r="O64" s="2">
        <f t="shared" si="4"/>
        <v>0</v>
      </c>
      <c r="P64" s="2">
        <f t="shared" si="4"/>
        <v>0</v>
      </c>
      <c r="Q64" s="2">
        <f t="shared" si="4"/>
        <v>0</v>
      </c>
      <c r="R64" s="2">
        <f t="shared" si="4"/>
        <v>0</v>
      </c>
      <c r="S64" s="2">
        <f t="shared" si="4"/>
        <v>0</v>
      </c>
    </row>
    <row r="65" spans="4:19" x14ac:dyDescent="0.25">
      <c r="D65" s="57" t="s">
        <v>251</v>
      </c>
      <c r="E65" s="12"/>
      <c r="F65" s="2">
        <f>SUM(F63:F64)</f>
        <v>2</v>
      </c>
      <c r="G65" s="2">
        <f t="shared" ref="G65:S65" si="5">SUM(G63:G64)</f>
        <v>2</v>
      </c>
      <c r="H65" s="2">
        <f t="shared" si="5"/>
        <v>2</v>
      </c>
      <c r="I65" s="2">
        <f t="shared" si="5"/>
        <v>2</v>
      </c>
      <c r="J65" s="2">
        <f t="shared" si="5"/>
        <v>2</v>
      </c>
      <c r="K65" s="2">
        <f t="shared" si="5"/>
        <v>2</v>
      </c>
      <c r="L65" s="2">
        <f t="shared" si="5"/>
        <v>0</v>
      </c>
      <c r="M65" s="2">
        <f t="shared" si="5"/>
        <v>2</v>
      </c>
      <c r="N65" s="2">
        <f t="shared" si="5"/>
        <v>2</v>
      </c>
      <c r="O65" s="2">
        <f t="shared" si="5"/>
        <v>2</v>
      </c>
      <c r="P65" s="2">
        <f t="shared" si="5"/>
        <v>2</v>
      </c>
      <c r="Q65" s="2">
        <f t="shared" si="5"/>
        <v>0</v>
      </c>
      <c r="R65" s="2">
        <f t="shared" si="5"/>
        <v>0</v>
      </c>
      <c r="S65" s="2">
        <f t="shared" si="5"/>
        <v>0</v>
      </c>
    </row>
    <row r="66" spans="4:19" x14ac:dyDescent="0.25">
      <c r="D66" s="63" t="s">
        <v>243</v>
      </c>
      <c r="E66" s="14"/>
      <c r="F66" s="14">
        <f t="shared" ref="F66:S66" si="6">F60+F63</f>
        <v>30</v>
      </c>
      <c r="G66" s="14">
        <f t="shared" si="6"/>
        <v>27</v>
      </c>
      <c r="H66" s="14">
        <f t="shared" si="6"/>
        <v>29</v>
      </c>
      <c r="I66" s="14">
        <f t="shared" si="6"/>
        <v>31</v>
      </c>
      <c r="J66" s="14">
        <f t="shared" si="6"/>
        <v>33</v>
      </c>
      <c r="K66" s="14">
        <f t="shared" si="6"/>
        <v>29</v>
      </c>
      <c r="L66" s="14">
        <f t="shared" si="6"/>
        <v>0</v>
      </c>
      <c r="M66" s="14">
        <f t="shared" si="6"/>
        <v>30</v>
      </c>
      <c r="N66" s="14">
        <f t="shared" si="6"/>
        <v>32</v>
      </c>
      <c r="O66" s="14">
        <f t="shared" si="6"/>
        <v>38</v>
      </c>
      <c r="P66" s="14">
        <f t="shared" si="6"/>
        <v>38</v>
      </c>
      <c r="Q66" s="14">
        <f t="shared" si="6"/>
        <v>0</v>
      </c>
      <c r="R66" s="14">
        <f t="shared" si="6"/>
        <v>0</v>
      </c>
      <c r="S66" s="14">
        <f t="shared" si="6"/>
        <v>0</v>
      </c>
    </row>
    <row r="67" spans="4:19" x14ac:dyDescent="0.25">
      <c r="D67" s="55" t="s">
        <v>244</v>
      </c>
      <c r="E67" s="11"/>
      <c r="F67" s="11">
        <f t="shared" ref="F67:S67" si="7">F61+F64</f>
        <v>15</v>
      </c>
      <c r="G67" s="11">
        <f t="shared" si="7"/>
        <v>17</v>
      </c>
      <c r="H67" s="11">
        <f t="shared" si="7"/>
        <v>16</v>
      </c>
      <c r="I67" s="11">
        <f t="shared" si="7"/>
        <v>15</v>
      </c>
      <c r="J67" s="11">
        <f t="shared" si="7"/>
        <v>13</v>
      </c>
      <c r="K67" s="11">
        <f t="shared" si="7"/>
        <v>17</v>
      </c>
      <c r="L67" s="11">
        <f t="shared" si="7"/>
        <v>0</v>
      </c>
      <c r="M67" s="11">
        <f t="shared" si="7"/>
        <v>18</v>
      </c>
      <c r="N67" s="11">
        <f t="shared" si="7"/>
        <v>17</v>
      </c>
      <c r="O67" s="11">
        <f t="shared" si="7"/>
        <v>12</v>
      </c>
      <c r="P67" s="11">
        <f t="shared" si="7"/>
        <v>12</v>
      </c>
      <c r="Q67" s="11">
        <f t="shared" si="7"/>
        <v>0</v>
      </c>
      <c r="R67" s="11">
        <f t="shared" si="7"/>
        <v>0</v>
      </c>
      <c r="S67" s="11">
        <f t="shared" si="7"/>
        <v>0</v>
      </c>
    </row>
    <row r="68" spans="4:19" ht="15.75" thickBot="1" x14ac:dyDescent="0.3">
      <c r="D68" s="64" t="s">
        <v>242</v>
      </c>
      <c r="E68" s="13"/>
      <c r="F68" s="13">
        <f>SUM(F66:F67)</f>
        <v>45</v>
      </c>
      <c r="G68" s="13">
        <f t="shared" ref="G68:S68" si="8">SUM(G66:G67)</f>
        <v>44</v>
      </c>
      <c r="H68" s="13">
        <f t="shared" si="8"/>
        <v>45</v>
      </c>
      <c r="I68" s="13">
        <f t="shared" si="8"/>
        <v>46</v>
      </c>
      <c r="J68" s="13">
        <f t="shared" si="8"/>
        <v>46</v>
      </c>
      <c r="K68" s="13">
        <f t="shared" si="8"/>
        <v>46</v>
      </c>
      <c r="L68" s="13">
        <f t="shared" si="8"/>
        <v>0</v>
      </c>
      <c r="M68" s="13">
        <f t="shared" si="8"/>
        <v>48</v>
      </c>
      <c r="N68" s="13">
        <f t="shared" si="8"/>
        <v>49</v>
      </c>
      <c r="O68" s="13">
        <f t="shared" si="8"/>
        <v>50</v>
      </c>
      <c r="P68" s="13">
        <f t="shared" si="8"/>
        <v>50</v>
      </c>
      <c r="Q68" s="13">
        <f t="shared" si="8"/>
        <v>0</v>
      </c>
      <c r="R68" s="13">
        <f t="shared" si="8"/>
        <v>0</v>
      </c>
      <c r="S68" s="13">
        <f t="shared" si="8"/>
        <v>0</v>
      </c>
    </row>
    <row r="69" spans="4:19" x14ac:dyDescent="0.25">
      <c r="D69" s="60" t="s">
        <v>461</v>
      </c>
      <c r="E69" s="3">
        <f>COUNTIF(E3:E51,"W")</f>
        <v>4</v>
      </c>
    </row>
    <row r="70" spans="4:19" x14ac:dyDescent="0.25">
      <c r="D70" s="61" t="s">
        <v>462</v>
      </c>
      <c r="E70" s="4">
        <f>COUNTIF(E52:E58,"LW")</f>
        <v>0</v>
      </c>
    </row>
    <row r="71" spans="4:19" ht="15.75" thickBot="1" x14ac:dyDescent="0.3">
      <c r="D71" s="62" t="s">
        <v>460</v>
      </c>
      <c r="E71" s="69">
        <f>E69+E70</f>
        <v>4</v>
      </c>
    </row>
  </sheetData>
  <mergeCells count="1">
    <mergeCell ref="A1:V1"/>
  </mergeCells>
  <conditionalFormatting sqref="F50:N51 F4:N48 P4:S5 Q6:S51 F3:S3 O3:P54">
    <cfRule type="cellIs" dxfId="20" priority="7" operator="equal">
      <formula>0</formula>
    </cfRule>
  </conditionalFormatting>
  <conditionalFormatting sqref="F52:M52 F55:S55 F53:G54 I54:N54 F57:S57 F56:G56 I56:S56 I53:M53 Q52:S54">
    <cfRule type="cellIs" dxfId="19" priority="6" operator="equal">
      <formula>0</formula>
    </cfRule>
  </conditionalFormatting>
  <conditionalFormatting sqref="H53:H54">
    <cfRule type="cellIs" dxfId="18" priority="5" operator="equal">
      <formula>0</formula>
    </cfRule>
  </conditionalFormatting>
  <conditionalFormatting sqref="H56">
    <cfRule type="cellIs" dxfId="17" priority="4" operator="equal">
      <formula>0</formula>
    </cfRule>
  </conditionalFormatting>
  <conditionalFormatting sqref="N52">
    <cfRule type="cellIs" dxfId="16" priority="3" operator="equal">
      <formula>0</formula>
    </cfRule>
  </conditionalFormatting>
  <conditionalFormatting sqref="N53">
    <cfRule type="cellIs" dxfId="15" priority="2" operator="equal">
      <formula>0</formula>
    </cfRule>
  </conditionalFormatting>
  <conditionalFormatting sqref="F49:N49">
    <cfRule type="cellIs" dxfId="14" priority="1" operator="equal">
      <formula>0</formula>
    </cfRule>
  </conditionalFormatting>
  <pageMargins left="0.7" right="0.7" top="0.75" bottom="0.75" header="0.3" footer="0.3"/>
  <pageSetup paperSize="9" scale="69" orientation="landscape" r:id="rId1"/>
  <colBreaks count="1" manualBreakCount="1">
    <brk id="19" max="1048575" man="1"/>
  </colBreaks>
  <ignoredErrors>
    <ignoredError sqref="B3:D4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L80"/>
  <sheetViews>
    <sheetView tabSelected="1" topLeftCell="A56" workbookViewId="0">
      <selection activeCell="AA72" activeCellId="1" sqref="AA68:AA70 AA72"/>
    </sheetView>
  </sheetViews>
  <sheetFormatPr defaultRowHeight="15" x14ac:dyDescent="0.25"/>
  <cols>
    <col min="1" max="1" width="6.28515625" customWidth="1"/>
    <col min="3" max="3" width="13.28515625" customWidth="1"/>
    <col min="4" max="4" width="24.42578125" customWidth="1"/>
    <col min="5" max="35" width="4.7109375" customWidth="1"/>
  </cols>
  <sheetData>
    <row r="1" spans="1:38" ht="24" thickBot="1" x14ac:dyDescent="0.4">
      <c r="A1" s="299" t="s">
        <v>2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2"/>
    </row>
    <row r="2" spans="1:38" ht="15.75" thickBot="1" x14ac:dyDescent="0.3">
      <c r="A2" s="244" t="s">
        <v>0</v>
      </c>
      <c r="B2" s="244" t="s">
        <v>268</v>
      </c>
      <c r="C2" s="244" t="s">
        <v>269</v>
      </c>
      <c r="D2" s="245" t="s">
        <v>1</v>
      </c>
      <c r="E2" s="246">
        <v>1</v>
      </c>
      <c r="F2" s="246">
        <v>2</v>
      </c>
      <c r="G2" s="246">
        <v>3</v>
      </c>
      <c r="H2" s="246">
        <v>4</v>
      </c>
      <c r="I2" s="246">
        <v>5</v>
      </c>
      <c r="J2" s="246">
        <v>6</v>
      </c>
      <c r="K2" s="246">
        <v>7</v>
      </c>
      <c r="L2" s="246">
        <v>8</v>
      </c>
      <c r="M2" s="246">
        <v>9</v>
      </c>
      <c r="N2" s="246">
        <v>10</v>
      </c>
      <c r="O2" s="246">
        <v>11</v>
      </c>
      <c r="P2" s="246">
        <v>12</v>
      </c>
      <c r="Q2" s="246">
        <v>13</v>
      </c>
      <c r="R2" s="246">
        <v>14</v>
      </c>
      <c r="S2" s="246">
        <v>15</v>
      </c>
      <c r="T2" s="246">
        <v>16</v>
      </c>
      <c r="U2" s="246">
        <v>17</v>
      </c>
      <c r="V2" s="246">
        <v>18</v>
      </c>
      <c r="W2" s="246">
        <v>19</v>
      </c>
      <c r="X2" s="246">
        <v>20</v>
      </c>
      <c r="Y2" s="246">
        <v>21</v>
      </c>
      <c r="Z2" s="246">
        <v>22</v>
      </c>
      <c r="AA2" s="246">
        <v>23</v>
      </c>
      <c r="AB2" s="246">
        <v>24</v>
      </c>
      <c r="AC2" s="246">
        <v>25</v>
      </c>
      <c r="AD2" s="246">
        <v>26</v>
      </c>
      <c r="AE2" s="246">
        <v>27</v>
      </c>
      <c r="AF2" s="246">
        <v>28</v>
      </c>
      <c r="AG2" s="246">
        <v>29</v>
      </c>
      <c r="AH2" s="246">
        <v>30</v>
      </c>
      <c r="AI2" s="246">
        <v>31</v>
      </c>
      <c r="AJ2" s="247"/>
      <c r="AK2" s="247"/>
      <c r="AL2" s="248"/>
    </row>
    <row r="3" spans="1:38" ht="15.75" customHeight="1" x14ac:dyDescent="0.25">
      <c r="A3" s="68">
        <v>62</v>
      </c>
      <c r="B3" s="68" t="s">
        <v>370</v>
      </c>
      <c r="C3" s="68" t="s">
        <v>371</v>
      </c>
      <c r="D3" s="240" t="s">
        <v>211</v>
      </c>
      <c r="E3" s="68"/>
      <c r="F3" s="265" t="s">
        <v>952</v>
      </c>
      <c r="G3" s="241" t="s">
        <v>952</v>
      </c>
      <c r="H3" s="241" t="s">
        <v>953</v>
      </c>
      <c r="I3" s="242" t="s">
        <v>953</v>
      </c>
      <c r="J3" s="316" t="s">
        <v>974</v>
      </c>
      <c r="K3" s="303" t="s">
        <v>975</v>
      </c>
      <c r="L3" s="243" t="s">
        <v>952</v>
      </c>
      <c r="M3" s="241" t="s">
        <v>953</v>
      </c>
      <c r="N3" s="242" t="s">
        <v>953</v>
      </c>
      <c r="O3" s="305" t="s">
        <v>977</v>
      </c>
      <c r="P3" s="243"/>
      <c r="Q3" s="241" t="s">
        <v>953</v>
      </c>
      <c r="R3" s="242"/>
      <c r="S3" s="307" t="s">
        <v>983</v>
      </c>
      <c r="T3" s="252" t="s">
        <v>952</v>
      </c>
      <c r="U3" s="255" t="s">
        <v>953</v>
      </c>
      <c r="V3" s="255" t="s">
        <v>952</v>
      </c>
      <c r="W3" s="259"/>
      <c r="X3" s="310" t="s">
        <v>974</v>
      </c>
      <c r="Y3" s="313" t="s">
        <v>975</v>
      </c>
      <c r="Z3" s="243" t="s">
        <v>953</v>
      </c>
      <c r="AA3" s="241" t="s">
        <v>953</v>
      </c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</row>
    <row r="4" spans="1:38" ht="15.75" x14ac:dyDescent="0.25">
      <c r="A4" s="6">
        <v>2</v>
      </c>
      <c r="B4" s="6" t="s">
        <v>372</v>
      </c>
      <c r="C4" s="6" t="s">
        <v>373</v>
      </c>
      <c r="D4" s="203" t="s">
        <v>208</v>
      </c>
      <c r="E4" s="6"/>
      <c r="F4" s="266" t="s">
        <v>953</v>
      </c>
      <c r="G4" s="160" t="s">
        <v>953</v>
      </c>
      <c r="H4" s="160" t="s">
        <v>953</v>
      </c>
      <c r="I4" s="227" t="s">
        <v>953</v>
      </c>
      <c r="J4" s="317"/>
      <c r="K4" s="303"/>
      <c r="L4" s="230" t="s">
        <v>953</v>
      </c>
      <c r="M4" s="160" t="s">
        <v>953</v>
      </c>
      <c r="N4" s="227" t="s">
        <v>953</v>
      </c>
      <c r="O4" s="305"/>
      <c r="P4" s="230"/>
      <c r="Q4" s="241" t="s">
        <v>953</v>
      </c>
      <c r="R4" s="227"/>
      <c r="S4" s="308"/>
      <c r="T4" s="252" t="s">
        <v>953</v>
      </c>
      <c r="U4" s="255" t="s">
        <v>953</v>
      </c>
      <c r="V4" s="255" t="s">
        <v>953</v>
      </c>
      <c r="W4" s="260"/>
      <c r="X4" s="311"/>
      <c r="Y4" s="314"/>
      <c r="Z4" s="230" t="s">
        <v>953</v>
      </c>
      <c r="AA4" s="160" t="s">
        <v>953</v>
      </c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</row>
    <row r="5" spans="1:38" ht="15.75" x14ac:dyDescent="0.25">
      <c r="A5" s="6">
        <v>3</v>
      </c>
      <c r="B5" s="6" t="s">
        <v>374</v>
      </c>
      <c r="C5" s="6" t="s">
        <v>375</v>
      </c>
      <c r="D5" s="204" t="s">
        <v>216</v>
      </c>
      <c r="E5" s="6"/>
      <c r="F5" s="266" t="s">
        <v>953</v>
      </c>
      <c r="G5" s="160" t="s">
        <v>953</v>
      </c>
      <c r="H5" s="160" t="s">
        <v>953</v>
      </c>
      <c r="I5" s="227" t="s">
        <v>953</v>
      </c>
      <c r="J5" s="317"/>
      <c r="K5" s="303"/>
      <c r="L5" s="230" t="s">
        <v>953</v>
      </c>
      <c r="M5" s="160" t="s">
        <v>953</v>
      </c>
      <c r="N5" s="227" t="s">
        <v>953</v>
      </c>
      <c r="O5" s="305"/>
      <c r="P5" s="230"/>
      <c r="Q5" s="241" t="s">
        <v>953</v>
      </c>
      <c r="R5" s="227"/>
      <c r="S5" s="308"/>
      <c r="T5" s="252" t="s">
        <v>953</v>
      </c>
      <c r="U5" s="255" t="s">
        <v>953</v>
      </c>
      <c r="V5" s="255" t="s">
        <v>953</v>
      </c>
      <c r="W5" s="260"/>
      <c r="X5" s="311"/>
      <c r="Y5" s="314"/>
      <c r="Z5" s="230" t="s">
        <v>953</v>
      </c>
      <c r="AA5" s="160" t="s">
        <v>953</v>
      </c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</row>
    <row r="6" spans="1:38" ht="15.75" x14ac:dyDescent="0.25">
      <c r="A6" s="78">
        <v>4</v>
      </c>
      <c r="B6" s="78" t="s">
        <v>376</v>
      </c>
      <c r="C6" s="78" t="s">
        <v>377</v>
      </c>
      <c r="D6" s="205" t="s">
        <v>156</v>
      </c>
      <c r="E6" s="78"/>
      <c r="F6" s="267" t="s">
        <v>952</v>
      </c>
      <c r="G6" s="79" t="s">
        <v>952</v>
      </c>
      <c r="H6" s="79" t="s">
        <v>952</v>
      </c>
      <c r="I6" s="84" t="s">
        <v>952</v>
      </c>
      <c r="J6" s="317"/>
      <c r="K6" s="303"/>
      <c r="L6" s="231" t="s">
        <v>952</v>
      </c>
      <c r="M6" s="79" t="s">
        <v>952</v>
      </c>
      <c r="N6" s="84" t="s">
        <v>952</v>
      </c>
      <c r="O6" s="305"/>
      <c r="P6" s="231"/>
      <c r="Q6" s="251"/>
      <c r="R6" s="84"/>
      <c r="S6" s="308"/>
      <c r="T6" s="253"/>
      <c r="U6" s="256"/>
      <c r="V6" s="256"/>
      <c r="W6" s="261"/>
      <c r="X6" s="311"/>
      <c r="Y6" s="314"/>
      <c r="Z6" s="231"/>
      <c r="AA6" s="79"/>
      <c r="AB6" s="225"/>
      <c r="AC6" s="225"/>
      <c r="AD6" s="225"/>
      <c r="AE6" s="225"/>
      <c r="AF6" s="225"/>
      <c r="AG6" s="225"/>
      <c r="AH6" s="225"/>
      <c r="AI6" s="225"/>
      <c r="AJ6" s="209"/>
      <c r="AK6" s="209"/>
      <c r="AL6" s="209"/>
    </row>
    <row r="7" spans="1:38" ht="15.75" x14ac:dyDescent="0.25">
      <c r="A7" s="78">
        <v>5</v>
      </c>
      <c r="B7" s="78" t="s">
        <v>378</v>
      </c>
      <c r="C7" s="78" t="s">
        <v>379</v>
      </c>
      <c r="D7" s="205" t="s">
        <v>82</v>
      </c>
      <c r="E7" s="78"/>
      <c r="F7" s="267" t="s">
        <v>952</v>
      </c>
      <c r="G7" s="79" t="s">
        <v>952</v>
      </c>
      <c r="H7" s="79" t="s">
        <v>952</v>
      </c>
      <c r="I7" s="84" t="s">
        <v>952</v>
      </c>
      <c r="J7" s="317"/>
      <c r="K7" s="303"/>
      <c r="L7" s="231" t="s">
        <v>952</v>
      </c>
      <c r="M7" s="79" t="s">
        <v>952</v>
      </c>
      <c r="N7" s="84" t="s">
        <v>952</v>
      </c>
      <c r="O7" s="305"/>
      <c r="P7" s="231"/>
      <c r="Q7" s="251"/>
      <c r="R7" s="84"/>
      <c r="S7" s="308"/>
      <c r="T7" s="253"/>
      <c r="U7" s="256"/>
      <c r="V7" s="256"/>
      <c r="W7" s="261"/>
      <c r="X7" s="311"/>
      <c r="Y7" s="314"/>
      <c r="Z7" s="231"/>
      <c r="AA7" s="79"/>
      <c r="AB7" s="225"/>
      <c r="AC7" s="225"/>
      <c r="AD7" s="225"/>
      <c r="AE7" s="225"/>
      <c r="AF7" s="225"/>
      <c r="AG7" s="225"/>
      <c r="AH7" s="225"/>
      <c r="AI7" s="225"/>
      <c r="AJ7" s="209"/>
      <c r="AK7" s="209"/>
      <c r="AL7" s="209"/>
    </row>
    <row r="8" spans="1:38" ht="15.75" x14ac:dyDescent="0.25">
      <c r="A8" s="6">
        <v>6</v>
      </c>
      <c r="B8" s="6" t="s">
        <v>380</v>
      </c>
      <c r="C8" s="6" t="s">
        <v>381</v>
      </c>
      <c r="D8" s="203" t="s">
        <v>152</v>
      </c>
      <c r="E8" s="6"/>
      <c r="F8" s="266" t="s">
        <v>953</v>
      </c>
      <c r="G8" s="160" t="s">
        <v>953</v>
      </c>
      <c r="H8" s="160" t="s">
        <v>953</v>
      </c>
      <c r="I8" s="227" t="s">
        <v>953</v>
      </c>
      <c r="J8" s="317"/>
      <c r="K8" s="303"/>
      <c r="L8" s="230" t="s">
        <v>953</v>
      </c>
      <c r="M8" s="160" t="s">
        <v>953</v>
      </c>
      <c r="N8" s="227" t="s">
        <v>953</v>
      </c>
      <c r="O8" s="305"/>
      <c r="P8" s="230"/>
      <c r="Q8" s="241" t="s">
        <v>953</v>
      </c>
      <c r="R8" s="227"/>
      <c r="S8" s="308"/>
      <c r="T8" s="252" t="s">
        <v>953</v>
      </c>
      <c r="U8" s="255" t="s">
        <v>953</v>
      </c>
      <c r="V8" s="255" t="s">
        <v>953</v>
      </c>
      <c r="W8" s="260"/>
      <c r="X8" s="311"/>
      <c r="Y8" s="314"/>
      <c r="Z8" s="230" t="s">
        <v>953</v>
      </c>
      <c r="AA8" s="160" t="s">
        <v>953</v>
      </c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</row>
    <row r="9" spans="1:38" ht="15.75" x14ac:dyDescent="0.25">
      <c r="A9" s="6">
        <v>7</v>
      </c>
      <c r="B9" s="6" t="s">
        <v>382</v>
      </c>
      <c r="C9" s="6" t="s">
        <v>383</v>
      </c>
      <c r="D9" s="203" t="s">
        <v>165</v>
      </c>
      <c r="E9" s="66"/>
      <c r="F9" s="266" t="s">
        <v>953</v>
      </c>
      <c r="G9" s="160" t="s">
        <v>953</v>
      </c>
      <c r="H9" s="160" t="s">
        <v>953</v>
      </c>
      <c r="I9" s="227" t="s">
        <v>953</v>
      </c>
      <c r="J9" s="317"/>
      <c r="K9" s="303"/>
      <c r="L9" s="230" t="s">
        <v>953</v>
      </c>
      <c r="M9" s="160" t="s">
        <v>953</v>
      </c>
      <c r="N9" s="227" t="s">
        <v>953</v>
      </c>
      <c r="O9" s="305"/>
      <c r="P9" s="230"/>
      <c r="Q9" s="241" t="s">
        <v>953</v>
      </c>
      <c r="R9" s="227"/>
      <c r="S9" s="308"/>
      <c r="T9" s="252" t="s">
        <v>953</v>
      </c>
      <c r="U9" s="255" t="s">
        <v>953</v>
      </c>
      <c r="V9" s="255" t="s">
        <v>953</v>
      </c>
      <c r="W9" s="260"/>
      <c r="X9" s="311"/>
      <c r="Y9" s="314"/>
      <c r="Z9" s="230" t="s">
        <v>953</v>
      </c>
      <c r="AA9" s="160" t="s">
        <v>953</v>
      </c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</row>
    <row r="10" spans="1:38" ht="15.75" x14ac:dyDescent="0.25">
      <c r="A10" s="6">
        <v>8</v>
      </c>
      <c r="B10" s="6" t="s">
        <v>384</v>
      </c>
      <c r="C10" s="6" t="s">
        <v>385</v>
      </c>
      <c r="D10" s="203" t="s">
        <v>217</v>
      </c>
      <c r="E10" s="6"/>
      <c r="F10" s="266" t="s">
        <v>953</v>
      </c>
      <c r="G10" s="160" t="s">
        <v>953</v>
      </c>
      <c r="H10" s="160" t="s">
        <v>953</v>
      </c>
      <c r="I10" s="227" t="s">
        <v>953</v>
      </c>
      <c r="J10" s="317"/>
      <c r="K10" s="303"/>
      <c r="L10" s="230" t="s">
        <v>953</v>
      </c>
      <c r="M10" s="160" t="s">
        <v>953</v>
      </c>
      <c r="N10" s="227" t="s">
        <v>953</v>
      </c>
      <c r="O10" s="305"/>
      <c r="P10" s="230"/>
      <c r="Q10" s="241" t="s">
        <v>953</v>
      </c>
      <c r="R10" s="227"/>
      <c r="S10" s="308"/>
      <c r="T10" s="252" t="s">
        <v>953</v>
      </c>
      <c r="U10" s="255" t="s">
        <v>953</v>
      </c>
      <c r="V10" s="255" t="s">
        <v>953</v>
      </c>
      <c r="W10" s="260"/>
      <c r="X10" s="311"/>
      <c r="Y10" s="314"/>
      <c r="Z10" s="230" t="s">
        <v>953</v>
      </c>
      <c r="AA10" s="160" t="s">
        <v>953</v>
      </c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</row>
    <row r="11" spans="1:38" ht="15.75" x14ac:dyDescent="0.25">
      <c r="A11" s="6">
        <v>9</v>
      </c>
      <c r="B11" s="6" t="s">
        <v>386</v>
      </c>
      <c r="C11" s="6" t="s">
        <v>387</v>
      </c>
      <c r="D11" s="203" t="s">
        <v>218</v>
      </c>
      <c r="E11" s="66"/>
      <c r="F11" s="266" t="s">
        <v>953</v>
      </c>
      <c r="G11" s="160" t="s">
        <v>953</v>
      </c>
      <c r="H11" s="160" t="s">
        <v>953</v>
      </c>
      <c r="I11" s="227" t="s">
        <v>953</v>
      </c>
      <c r="J11" s="317"/>
      <c r="K11" s="303"/>
      <c r="L11" s="230" t="s">
        <v>953</v>
      </c>
      <c r="M11" s="160" t="s">
        <v>953</v>
      </c>
      <c r="N11" s="227" t="s">
        <v>953</v>
      </c>
      <c r="O11" s="305"/>
      <c r="P11" s="230"/>
      <c r="Q11" s="241" t="s">
        <v>953</v>
      </c>
      <c r="R11" s="227"/>
      <c r="S11" s="308"/>
      <c r="T11" s="252" t="s">
        <v>953</v>
      </c>
      <c r="U11" s="255" t="s">
        <v>953</v>
      </c>
      <c r="V11" s="255" t="s">
        <v>953</v>
      </c>
      <c r="W11" s="260"/>
      <c r="X11" s="311"/>
      <c r="Y11" s="314"/>
      <c r="Z11" s="230" t="s">
        <v>953</v>
      </c>
      <c r="AA11" s="160" t="s">
        <v>953</v>
      </c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</row>
    <row r="12" spans="1:38" ht="15.75" x14ac:dyDescent="0.25">
      <c r="A12" s="6">
        <v>10</v>
      </c>
      <c r="B12" s="6" t="s">
        <v>388</v>
      </c>
      <c r="C12" s="6" t="s">
        <v>389</v>
      </c>
      <c r="D12" s="203" t="s">
        <v>219</v>
      </c>
      <c r="E12" s="6"/>
      <c r="F12" s="266" t="s">
        <v>953</v>
      </c>
      <c r="G12" s="160" t="s">
        <v>953</v>
      </c>
      <c r="H12" s="160" t="s">
        <v>953</v>
      </c>
      <c r="I12" s="227" t="s">
        <v>953</v>
      </c>
      <c r="J12" s="317"/>
      <c r="K12" s="303"/>
      <c r="L12" s="230" t="s">
        <v>953</v>
      </c>
      <c r="M12" s="160" t="s">
        <v>953</v>
      </c>
      <c r="N12" s="227" t="s">
        <v>953</v>
      </c>
      <c r="O12" s="305"/>
      <c r="P12" s="230"/>
      <c r="Q12" s="241" t="s">
        <v>953</v>
      </c>
      <c r="R12" s="227"/>
      <c r="S12" s="308"/>
      <c r="T12" s="252" t="s">
        <v>953</v>
      </c>
      <c r="U12" s="255" t="s">
        <v>953</v>
      </c>
      <c r="V12" s="255" t="s">
        <v>953</v>
      </c>
      <c r="W12" s="260"/>
      <c r="X12" s="311"/>
      <c r="Y12" s="314"/>
      <c r="Z12" s="230" t="s">
        <v>953</v>
      </c>
      <c r="AA12" s="160" t="s">
        <v>953</v>
      </c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</row>
    <row r="13" spans="1:38" ht="15.75" x14ac:dyDescent="0.25">
      <c r="A13" s="78">
        <v>11</v>
      </c>
      <c r="B13" s="78" t="s">
        <v>390</v>
      </c>
      <c r="C13" s="78" t="s">
        <v>391</v>
      </c>
      <c r="D13" s="205" t="s">
        <v>212</v>
      </c>
      <c r="E13" s="78"/>
      <c r="F13" s="267"/>
      <c r="G13" s="79"/>
      <c r="H13" s="79"/>
      <c r="I13" s="84"/>
      <c r="J13" s="317"/>
      <c r="K13" s="303"/>
      <c r="L13" s="231"/>
      <c r="M13" s="79"/>
      <c r="N13" s="227"/>
      <c r="O13" s="305"/>
      <c r="P13" s="231"/>
      <c r="Q13" s="241"/>
      <c r="R13" s="84"/>
      <c r="S13" s="308"/>
      <c r="T13" s="253"/>
      <c r="U13" s="256"/>
      <c r="V13" s="256"/>
      <c r="W13" s="193"/>
      <c r="X13" s="311"/>
      <c r="Y13" s="314"/>
      <c r="Z13" s="231"/>
      <c r="AA13" s="79"/>
      <c r="AB13" s="225"/>
      <c r="AC13" s="225"/>
      <c r="AD13" s="225"/>
      <c r="AE13" s="225"/>
      <c r="AF13" s="225"/>
      <c r="AG13" s="225"/>
      <c r="AH13" s="225"/>
      <c r="AI13" s="225"/>
      <c r="AJ13" s="209"/>
      <c r="AK13" s="209"/>
      <c r="AL13" s="209"/>
    </row>
    <row r="14" spans="1:38" ht="15.75" x14ac:dyDescent="0.25">
      <c r="A14" s="6">
        <v>12</v>
      </c>
      <c r="B14" s="6" t="s">
        <v>392</v>
      </c>
      <c r="C14" s="6" t="s">
        <v>393</v>
      </c>
      <c r="D14" s="203" t="s">
        <v>155</v>
      </c>
      <c r="E14" s="6"/>
      <c r="F14" s="266" t="s">
        <v>953</v>
      </c>
      <c r="G14" s="160" t="s">
        <v>953</v>
      </c>
      <c r="H14" s="160" t="s">
        <v>953</v>
      </c>
      <c r="I14" s="227" t="s">
        <v>953</v>
      </c>
      <c r="J14" s="317"/>
      <c r="K14" s="303"/>
      <c r="L14" s="230" t="s">
        <v>953</v>
      </c>
      <c r="M14" s="160" t="s">
        <v>953</v>
      </c>
      <c r="N14" s="227" t="s">
        <v>952</v>
      </c>
      <c r="O14" s="305"/>
      <c r="P14" s="230"/>
      <c r="Q14" s="241" t="s">
        <v>953</v>
      </c>
      <c r="R14" s="227"/>
      <c r="S14" s="308"/>
      <c r="T14" s="252" t="s">
        <v>953</v>
      </c>
      <c r="U14" s="255" t="s">
        <v>953</v>
      </c>
      <c r="V14" s="255" t="s">
        <v>953</v>
      </c>
      <c r="W14" s="262"/>
      <c r="X14" s="311"/>
      <c r="Y14" s="314"/>
      <c r="Z14" s="230" t="s">
        <v>953</v>
      </c>
      <c r="AA14" s="160" t="s">
        <v>953</v>
      </c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</row>
    <row r="15" spans="1:38" ht="15.75" x14ac:dyDescent="0.25">
      <c r="A15" s="6">
        <v>13</v>
      </c>
      <c r="B15" s="6" t="s">
        <v>394</v>
      </c>
      <c r="C15" s="6" t="s">
        <v>395</v>
      </c>
      <c r="D15" s="203" t="s">
        <v>213</v>
      </c>
      <c r="E15" s="66"/>
      <c r="F15" s="266" t="s">
        <v>953</v>
      </c>
      <c r="G15" s="160" t="s">
        <v>953</v>
      </c>
      <c r="H15" s="160" t="s">
        <v>953</v>
      </c>
      <c r="I15" s="227" t="s">
        <v>953</v>
      </c>
      <c r="J15" s="317"/>
      <c r="K15" s="303"/>
      <c r="L15" s="230" t="s">
        <v>953</v>
      </c>
      <c r="M15" s="160" t="s">
        <v>953</v>
      </c>
      <c r="N15" s="227" t="s">
        <v>953</v>
      </c>
      <c r="O15" s="305"/>
      <c r="P15" s="230"/>
      <c r="Q15" s="241" t="s">
        <v>953</v>
      </c>
      <c r="R15" s="227"/>
      <c r="S15" s="308"/>
      <c r="T15" s="252" t="s">
        <v>953</v>
      </c>
      <c r="U15" s="255" t="s">
        <v>953</v>
      </c>
      <c r="V15" s="255" t="s">
        <v>953</v>
      </c>
      <c r="W15" s="260"/>
      <c r="X15" s="311"/>
      <c r="Y15" s="314"/>
      <c r="Z15" s="230" t="s">
        <v>953</v>
      </c>
      <c r="AA15" s="160" t="s">
        <v>953</v>
      </c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</row>
    <row r="16" spans="1:38" ht="15.75" x14ac:dyDescent="0.25">
      <c r="A16" s="6">
        <v>14</v>
      </c>
      <c r="B16" s="6" t="s">
        <v>396</v>
      </c>
      <c r="C16" s="6" t="s">
        <v>397</v>
      </c>
      <c r="D16" s="203" t="s">
        <v>398</v>
      </c>
      <c r="E16" s="6"/>
      <c r="F16" s="266" t="s">
        <v>953</v>
      </c>
      <c r="G16" s="160" t="s">
        <v>953</v>
      </c>
      <c r="H16" s="160" t="s">
        <v>953</v>
      </c>
      <c r="I16" s="227" t="s">
        <v>953</v>
      </c>
      <c r="J16" s="317"/>
      <c r="K16" s="303"/>
      <c r="L16" s="230" t="s">
        <v>953</v>
      </c>
      <c r="M16" s="160" t="s">
        <v>953</v>
      </c>
      <c r="N16" s="227" t="s">
        <v>953</v>
      </c>
      <c r="O16" s="305"/>
      <c r="P16" s="230"/>
      <c r="Q16" s="241" t="s">
        <v>953</v>
      </c>
      <c r="R16" s="227"/>
      <c r="S16" s="308"/>
      <c r="T16" s="252" t="s">
        <v>953</v>
      </c>
      <c r="U16" s="255" t="s">
        <v>953</v>
      </c>
      <c r="V16" s="255" t="s">
        <v>953</v>
      </c>
      <c r="W16" s="260"/>
      <c r="X16" s="311"/>
      <c r="Y16" s="314"/>
      <c r="Z16" s="230" t="s">
        <v>953</v>
      </c>
      <c r="AA16" s="160" t="s">
        <v>953</v>
      </c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</row>
    <row r="17" spans="1:38" ht="15.75" x14ac:dyDescent="0.25">
      <c r="A17" s="6">
        <v>15</v>
      </c>
      <c r="B17" s="6" t="s">
        <v>399</v>
      </c>
      <c r="C17" s="6" t="s">
        <v>400</v>
      </c>
      <c r="D17" s="203" t="s">
        <v>160</v>
      </c>
      <c r="E17" s="6"/>
      <c r="F17" s="266" t="s">
        <v>953</v>
      </c>
      <c r="G17" s="160" t="s">
        <v>953</v>
      </c>
      <c r="H17" s="160" t="s">
        <v>953</v>
      </c>
      <c r="I17" s="227" t="s">
        <v>953</v>
      </c>
      <c r="J17" s="317"/>
      <c r="K17" s="303"/>
      <c r="L17" s="230" t="s">
        <v>953</v>
      </c>
      <c r="M17" s="160" t="s">
        <v>953</v>
      </c>
      <c r="N17" s="227" t="s">
        <v>953</v>
      </c>
      <c r="O17" s="305"/>
      <c r="P17" s="230"/>
      <c r="Q17" s="241" t="s">
        <v>953</v>
      </c>
      <c r="R17" s="227"/>
      <c r="S17" s="308"/>
      <c r="T17" s="252" t="s">
        <v>953</v>
      </c>
      <c r="U17" s="255" t="s">
        <v>953</v>
      </c>
      <c r="V17" s="255" t="s">
        <v>953</v>
      </c>
      <c r="W17" s="260"/>
      <c r="X17" s="311"/>
      <c r="Y17" s="314"/>
      <c r="Z17" s="230" t="s">
        <v>953</v>
      </c>
      <c r="AA17" s="160" t="s">
        <v>953</v>
      </c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</row>
    <row r="18" spans="1:38" ht="15.75" x14ac:dyDescent="0.25">
      <c r="A18" s="6">
        <v>16</v>
      </c>
      <c r="B18" s="6" t="s">
        <v>401</v>
      </c>
      <c r="C18" s="6" t="s">
        <v>402</v>
      </c>
      <c r="D18" s="203" t="s">
        <v>220</v>
      </c>
      <c r="E18" s="6"/>
      <c r="F18" s="266" t="s">
        <v>953</v>
      </c>
      <c r="G18" s="160" t="s">
        <v>953</v>
      </c>
      <c r="H18" s="160" t="s">
        <v>953</v>
      </c>
      <c r="I18" s="227" t="s">
        <v>953</v>
      </c>
      <c r="J18" s="317"/>
      <c r="K18" s="303"/>
      <c r="L18" s="230" t="s">
        <v>953</v>
      </c>
      <c r="M18" s="160" t="s">
        <v>953</v>
      </c>
      <c r="N18" s="227" t="s">
        <v>952</v>
      </c>
      <c r="O18" s="305"/>
      <c r="P18" s="230"/>
      <c r="Q18" s="241" t="s">
        <v>953</v>
      </c>
      <c r="R18" s="227"/>
      <c r="S18" s="308"/>
      <c r="T18" s="252" t="s">
        <v>953</v>
      </c>
      <c r="U18" s="255" t="s">
        <v>953</v>
      </c>
      <c r="V18" s="255" t="s">
        <v>953</v>
      </c>
      <c r="W18" s="260"/>
      <c r="X18" s="311"/>
      <c r="Y18" s="314"/>
      <c r="Z18" s="230" t="s">
        <v>953</v>
      </c>
      <c r="AA18" s="160" t="s">
        <v>953</v>
      </c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</row>
    <row r="19" spans="1:38" ht="15.75" x14ac:dyDescent="0.25">
      <c r="A19" s="6">
        <v>17</v>
      </c>
      <c r="B19" s="6" t="s">
        <v>403</v>
      </c>
      <c r="C19" s="6" t="s">
        <v>404</v>
      </c>
      <c r="D19" s="203" t="s">
        <v>172</v>
      </c>
      <c r="E19" s="6"/>
      <c r="F19" s="266" t="s">
        <v>953</v>
      </c>
      <c r="G19" s="160" t="s">
        <v>953</v>
      </c>
      <c r="H19" s="160" t="s">
        <v>953</v>
      </c>
      <c r="I19" s="227" t="s">
        <v>953</v>
      </c>
      <c r="J19" s="317"/>
      <c r="K19" s="303"/>
      <c r="L19" s="230" t="s">
        <v>953</v>
      </c>
      <c r="M19" s="160" t="s">
        <v>953</v>
      </c>
      <c r="N19" s="227" t="s">
        <v>953</v>
      </c>
      <c r="O19" s="305"/>
      <c r="P19" s="230"/>
      <c r="Q19" s="241" t="s">
        <v>953</v>
      </c>
      <c r="R19" s="227"/>
      <c r="S19" s="308"/>
      <c r="T19" s="252" t="s">
        <v>953</v>
      </c>
      <c r="U19" s="255" t="s">
        <v>953</v>
      </c>
      <c r="V19" s="255" t="s">
        <v>953</v>
      </c>
      <c r="W19" s="260"/>
      <c r="X19" s="311"/>
      <c r="Y19" s="314"/>
      <c r="Z19" s="230" t="s">
        <v>953</v>
      </c>
      <c r="AA19" s="160" t="s">
        <v>953</v>
      </c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</row>
    <row r="20" spans="1:38" ht="15.75" x14ac:dyDescent="0.25">
      <c r="A20" s="6">
        <v>18</v>
      </c>
      <c r="B20" s="6" t="s">
        <v>405</v>
      </c>
      <c r="C20" s="6" t="s">
        <v>406</v>
      </c>
      <c r="D20" s="203" t="s">
        <v>170</v>
      </c>
      <c r="E20" s="6"/>
      <c r="F20" s="266" t="s">
        <v>953</v>
      </c>
      <c r="G20" s="160" t="s">
        <v>953</v>
      </c>
      <c r="H20" s="160" t="s">
        <v>953</v>
      </c>
      <c r="I20" s="227" t="s">
        <v>953</v>
      </c>
      <c r="J20" s="317"/>
      <c r="K20" s="303"/>
      <c r="L20" s="230" t="s">
        <v>953</v>
      </c>
      <c r="M20" s="160" t="s">
        <v>953</v>
      </c>
      <c r="N20" s="227" t="s">
        <v>953</v>
      </c>
      <c r="O20" s="305"/>
      <c r="P20" s="230"/>
      <c r="Q20" s="241" t="s">
        <v>953</v>
      </c>
      <c r="R20" s="227"/>
      <c r="S20" s="308"/>
      <c r="T20" s="252" t="s">
        <v>953</v>
      </c>
      <c r="U20" s="255" t="s">
        <v>953</v>
      </c>
      <c r="V20" s="255" t="s">
        <v>953</v>
      </c>
      <c r="W20" s="260"/>
      <c r="X20" s="311"/>
      <c r="Y20" s="314"/>
      <c r="Z20" s="230" t="s">
        <v>953</v>
      </c>
      <c r="AA20" s="160" t="s">
        <v>953</v>
      </c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</row>
    <row r="21" spans="1:38" ht="15.75" x14ac:dyDescent="0.25">
      <c r="A21" s="6">
        <v>19</v>
      </c>
      <c r="B21" s="6" t="s">
        <v>407</v>
      </c>
      <c r="C21" s="6" t="s">
        <v>408</v>
      </c>
      <c r="D21" s="203" t="s">
        <v>163</v>
      </c>
      <c r="E21" s="6"/>
      <c r="F21" s="266" t="s">
        <v>953</v>
      </c>
      <c r="G21" s="160" t="s">
        <v>953</v>
      </c>
      <c r="H21" s="160" t="s">
        <v>953</v>
      </c>
      <c r="I21" s="227" t="s">
        <v>953</v>
      </c>
      <c r="J21" s="317"/>
      <c r="K21" s="303"/>
      <c r="L21" s="230" t="s">
        <v>953</v>
      </c>
      <c r="M21" s="160" t="s">
        <v>953</v>
      </c>
      <c r="N21" s="227" t="s">
        <v>953</v>
      </c>
      <c r="O21" s="305"/>
      <c r="P21" s="230"/>
      <c r="Q21" s="241" t="s">
        <v>953</v>
      </c>
      <c r="R21" s="227"/>
      <c r="S21" s="308"/>
      <c r="T21" s="252" t="s">
        <v>953</v>
      </c>
      <c r="U21" s="255" t="s">
        <v>953</v>
      </c>
      <c r="V21" s="255" t="s">
        <v>953</v>
      </c>
      <c r="W21" s="260"/>
      <c r="X21" s="311"/>
      <c r="Y21" s="314"/>
      <c r="Z21" s="230" t="s">
        <v>953</v>
      </c>
      <c r="AA21" s="160" t="s">
        <v>953</v>
      </c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</row>
    <row r="22" spans="1:38" ht="15.75" x14ac:dyDescent="0.25">
      <c r="A22" s="78">
        <v>20</v>
      </c>
      <c r="B22" s="78" t="s">
        <v>409</v>
      </c>
      <c r="C22" s="78" t="s">
        <v>410</v>
      </c>
      <c r="D22" s="205" t="s">
        <v>164</v>
      </c>
      <c r="E22" s="238"/>
      <c r="F22" s="267" t="s">
        <v>952</v>
      </c>
      <c r="G22" s="79" t="s">
        <v>952</v>
      </c>
      <c r="H22" s="79" t="s">
        <v>952</v>
      </c>
      <c r="I22" s="84" t="s">
        <v>952</v>
      </c>
      <c r="J22" s="317"/>
      <c r="K22" s="303"/>
      <c r="L22" s="231" t="s">
        <v>952</v>
      </c>
      <c r="M22" s="79" t="s">
        <v>952</v>
      </c>
      <c r="N22" s="84" t="s">
        <v>952</v>
      </c>
      <c r="O22" s="305"/>
      <c r="P22" s="231"/>
      <c r="Q22" s="241"/>
      <c r="R22" s="84"/>
      <c r="S22" s="308"/>
      <c r="T22" s="253"/>
      <c r="U22" s="256"/>
      <c r="V22" s="256"/>
      <c r="W22" s="261"/>
      <c r="X22" s="311"/>
      <c r="Y22" s="314"/>
      <c r="Z22" s="231"/>
      <c r="AA22" s="79"/>
      <c r="AB22" s="225"/>
      <c r="AC22" s="225"/>
      <c r="AD22" s="225"/>
      <c r="AE22" s="225"/>
      <c r="AF22" s="225"/>
      <c r="AG22" s="225"/>
      <c r="AH22" s="225"/>
      <c r="AI22" s="225"/>
      <c r="AJ22" s="209"/>
      <c r="AK22" s="209"/>
      <c r="AL22" s="209"/>
    </row>
    <row r="23" spans="1:38" ht="15.75" x14ac:dyDescent="0.25">
      <c r="A23" s="6">
        <v>21</v>
      </c>
      <c r="B23" s="6" t="s">
        <v>411</v>
      </c>
      <c r="C23" s="6" t="s">
        <v>412</v>
      </c>
      <c r="D23" s="203" t="s">
        <v>158</v>
      </c>
      <c r="E23" s="6"/>
      <c r="F23" s="266" t="s">
        <v>952</v>
      </c>
      <c r="G23" s="160" t="s">
        <v>952</v>
      </c>
      <c r="H23" s="160" t="s">
        <v>952</v>
      </c>
      <c r="I23" s="227" t="s">
        <v>952</v>
      </c>
      <c r="J23" s="317"/>
      <c r="K23" s="303"/>
      <c r="L23" s="230" t="s">
        <v>952</v>
      </c>
      <c r="M23" s="160" t="s">
        <v>953</v>
      </c>
      <c r="N23" s="227" t="s">
        <v>952</v>
      </c>
      <c r="O23" s="305"/>
      <c r="P23" s="230"/>
      <c r="Q23" s="241"/>
      <c r="R23" s="227"/>
      <c r="S23" s="308"/>
      <c r="T23" s="252" t="s">
        <v>952</v>
      </c>
      <c r="U23" s="255" t="s">
        <v>953</v>
      </c>
      <c r="V23" s="255" t="s">
        <v>953</v>
      </c>
      <c r="W23" s="262"/>
      <c r="X23" s="311"/>
      <c r="Y23" s="314"/>
      <c r="Z23" s="230" t="s">
        <v>952</v>
      </c>
      <c r="AA23" s="160" t="s">
        <v>952</v>
      </c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</row>
    <row r="24" spans="1:38" ht="15.75" x14ac:dyDescent="0.25">
      <c r="A24" s="78">
        <v>22</v>
      </c>
      <c r="B24" s="78" t="s">
        <v>413</v>
      </c>
      <c r="C24" s="78" t="s">
        <v>414</v>
      </c>
      <c r="D24" s="205" t="s">
        <v>415</v>
      </c>
      <c r="E24" s="78"/>
      <c r="F24" s="266" t="s">
        <v>952</v>
      </c>
      <c r="G24" s="160" t="s">
        <v>952</v>
      </c>
      <c r="H24" s="160" t="s">
        <v>952</v>
      </c>
      <c r="I24" s="227" t="s">
        <v>952</v>
      </c>
      <c r="J24" s="317"/>
      <c r="K24" s="303"/>
      <c r="L24" s="230" t="s">
        <v>952</v>
      </c>
      <c r="M24" s="160" t="s">
        <v>952</v>
      </c>
      <c r="N24" s="227" t="s">
        <v>952</v>
      </c>
      <c r="O24" s="305"/>
      <c r="P24" s="230"/>
      <c r="Q24" s="241"/>
      <c r="R24" s="227"/>
      <c r="S24" s="308"/>
      <c r="T24" s="253" t="s">
        <v>952</v>
      </c>
      <c r="U24" s="256" t="s">
        <v>952</v>
      </c>
      <c r="V24" s="256"/>
      <c r="W24" s="261"/>
      <c r="X24" s="311"/>
      <c r="Y24" s="314"/>
      <c r="Z24" s="231"/>
      <c r="AA24" s="79"/>
      <c r="AB24" s="225"/>
      <c r="AC24" s="225"/>
      <c r="AD24" s="225"/>
      <c r="AE24" s="225"/>
      <c r="AF24" s="225"/>
      <c r="AG24" s="225"/>
      <c r="AH24" s="225"/>
      <c r="AI24" s="225"/>
      <c r="AJ24" s="209"/>
      <c r="AK24" s="209"/>
      <c r="AL24" s="209"/>
    </row>
    <row r="25" spans="1:38" ht="15.75" x14ac:dyDescent="0.25">
      <c r="A25" s="6">
        <v>23</v>
      </c>
      <c r="B25" s="6" t="s">
        <v>416</v>
      </c>
      <c r="C25" s="6" t="s">
        <v>417</v>
      </c>
      <c r="D25" s="203" t="s">
        <v>210</v>
      </c>
      <c r="E25" s="6"/>
      <c r="F25" s="266" t="s">
        <v>953</v>
      </c>
      <c r="G25" s="160" t="s">
        <v>953</v>
      </c>
      <c r="H25" s="160" t="s">
        <v>953</v>
      </c>
      <c r="I25" s="227" t="s">
        <v>953</v>
      </c>
      <c r="J25" s="317"/>
      <c r="K25" s="303"/>
      <c r="L25" s="230" t="s">
        <v>953</v>
      </c>
      <c r="M25" s="160" t="s">
        <v>953</v>
      </c>
      <c r="N25" s="227" t="s">
        <v>953</v>
      </c>
      <c r="O25" s="305"/>
      <c r="P25" s="230"/>
      <c r="Q25" s="241" t="s">
        <v>953</v>
      </c>
      <c r="R25" s="227"/>
      <c r="S25" s="308"/>
      <c r="T25" s="252" t="s">
        <v>953</v>
      </c>
      <c r="U25" s="255" t="s">
        <v>953</v>
      </c>
      <c r="V25" s="255" t="s">
        <v>953</v>
      </c>
      <c r="W25" s="260"/>
      <c r="X25" s="311"/>
      <c r="Y25" s="314"/>
      <c r="Z25" s="230" t="s">
        <v>953</v>
      </c>
      <c r="AA25" s="160" t="s">
        <v>953</v>
      </c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</row>
    <row r="26" spans="1:38" ht="15.75" x14ac:dyDescent="0.25">
      <c r="A26" s="78">
        <v>24</v>
      </c>
      <c r="B26" s="78" t="s">
        <v>418</v>
      </c>
      <c r="C26" s="78" t="s">
        <v>419</v>
      </c>
      <c r="D26" s="205" t="s">
        <v>173</v>
      </c>
      <c r="E26" s="66"/>
      <c r="F26" s="266" t="s">
        <v>952</v>
      </c>
      <c r="G26" s="160" t="s">
        <v>952</v>
      </c>
      <c r="H26" s="160" t="s">
        <v>952</v>
      </c>
      <c r="I26" s="227" t="s">
        <v>952</v>
      </c>
      <c r="J26" s="317"/>
      <c r="K26" s="303"/>
      <c r="L26" s="230"/>
      <c r="M26" s="160"/>
      <c r="N26" s="227"/>
      <c r="O26" s="305"/>
      <c r="P26" s="230"/>
      <c r="Q26" s="241"/>
      <c r="R26" s="227"/>
      <c r="S26" s="308"/>
      <c r="T26" s="253"/>
      <c r="U26" s="256"/>
      <c r="V26" s="256"/>
      <c r="W26" s="193"/>
      <c r="X26" s="311"/>
      <c r="Y26" s="314"/>
      <c r="Z26" s="231"/>
      <c r="AA26" s="79"/>
      <c r="AB26" s="225"/>
      <c r="AC26" s="225"/>
      <c r="AD26" s="225"/>
      <c r="AE26" s="225"/>
      <c r="AF26" s="225"/>
      <c r="AG26" s="225"/>
      <c r="AH26" s="225"/>
      <c r="AI26" s="225"/>
      <c r="AJ26" s="209"/>
      <c r="AK26" s="209"/>
      <c r="AL26" s="209"/>
    </row>
    <row r="27" spans="1:38" ht="15.75" x14ac:dyDescent="0.25">
      <c r="A27" s="78">
        <v>25</v>
      </c>
      <c r="B27" s="78" t="s">
        <v>420</v>
      </c>
      <c r="C27" s="78" t="s">
        <v>421</v>
      </c>
      <c r="D27" s="205" t="s">
        <v>207</v>
      </c>
      <c r="E27" s="6"/>
      <c r="F27" s="266" t="s">
        <v>952</v>
      </c>
      <c r="G27" s="160" t="s">
        <v>952</v>
      </c>
      <c r="H27" s="160" t="s">
        <v>952</v>
      </c>
      <c r="I27" s="227" t="s">
        <v>952</v>
      </c>
      <c r="J27" s="317"/>
      <c r="K27" s="303"/>
      <c r="L27" s="230"/>
      <c r="M27" s="160"/>
      <c r="N27" s="227"/>
      <c r="O27" s="305"/>
      <c r="P27" s="230"/>
      <c r="Q27" s="241"/>
      <c r="R27" s="227"/>
      <c r="S27" s="308"/>
      <c r="T27" s="253"/>
      <c r="U27" s="256"/>
      <c r="V27" s="256"/>
      <c r="W27" s="193"/>
      <c r="X27" s="311"/>
      <c r="Y27" s="314"/>
      <c r="Z27" s="231"/>
      <c r="AA27" s="79"/>
      <c r="AB27" s="225"/>
      <c r="AC27" s="225"/>
      <c r="AD27" s="225"/>
      <c r="AE27" s="225"/>
      <c r="AF27" s="225"/>
      <c r="AG27" s="225"/>
      <c r="AH27" s="225"/>
      <c r="AI27" s="225"/>
      <c r="AJ27" s="209"/>
      <c r="AK27" s="209"/>
      <c r="AL27" s="209"/>
    </row>
    <row r="28" spans="1:38" ht="15.75" x14ac:dyDescent="0.25">
      <c r="A28" s="6">
        <v>26</v>
      </c>
      <c r="B28" s="6" t="s">
        <v>422</v>
      </c>
      <c r="C28" s="6" t="s">
        <v>423</v>
      </c>
      <c r="D28" s="203" t="s">
        <v>150</v>
      </c>
      <c r="E28" s="6"/>
      <c r="F28" s="266" t="s">
        <v>953</v>
      </c>
      <c r="G28" s="160" t="s">
        <v>953</v>
      </c>
      <c r="H28" s="160" t="s">
        <v>953</v>
      </c>
      <c r="I28" s="227" t="s">
        <v>953</v>
      </c>
      <c r="J28" s="317"/>
      <c r="K28" s="303"/>
      <c r="L28" s="230" t="s">
        <v>953</v>
      </c>
      <c r="M28" s="160" t="s">
        <v>953</v>
      </c>
      <c r="N28" s="227" t="s">
        <v>953</v>
      </c>
      <c r="O28" s="305"/>
      <c r="P28" s="230"/>
      <c r="Q28" s="241" t="s">
        <v>953</v>
      </c>
      <c r="R28" s="227"/>
      <c r="S28" s="308"/>
      <c r="T28" s="252" t="s">
        <v>953</v>
      </c>
      <c r="U28" s="255" t="s">
        <v>953</v>
      </c>
      <c r="V28" s="255" t="s">
        <v>953</v>
      </c>
      <c r="W28" s="260"/>
      <c r="X28" s="311"/>
      <c r="Y28" s="314"/>
      <c r="Z28" s="230" t="s">
        <v>953</v>
      </c>
      <c r="AA28" s="160" t="s">
        <v>953</v>
      </c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</row>
    <row r="29" spans="1:38" ht="15.75" x14ac:dyDescent="0.25">
      <c r="A29" s="78">
        <v>27</v>
      </c>
      <c r="B29" s="78" t="s">
        <v>424</v>
      </c>
      <c r="C29" s="78" t="s">
        <v>425</v>
      </c>
      <c r="D29" s="205" t="s">
        <v>134</v>
      </c>
      <c r="E29" s="78"/>
      <c r="F29" s="267" t="s">
        <v>952</v>
      </c>
      <c r="G29" s="79" t="s">
        <v>952</v>
      </c>
      <c r="H29" s="79" t="s">
        <v>952</v>
      </c>
      <c r="I29" s="84" t="s">
        <v>952</v>
      </c>
      <c r="J29" s="317"/>
      <c r="K29" s="303"/>
      <c r="L29" s="230" t="s">
        <v>952</v>
      </c>
      <c r="M29" s="160" t="s">
        <v>952</v>
      </c>
      <c r="N29" s="227" t="s">
        <v>952</v>
      </c>
      <c r="O29" s="305"/>
      <c r="P29" s="230"/>
      <c r="Q29" s="241"/>
      <c r="R29" s="227"/>
      <c r="S29" s="308"/>
      <c r="T29" s="253"/>
      <c r="U29" s="256"/>
      <c r="V29" s="256"/>
      <c r="W29" s="261"/>
      <c r="X29" s="311"/>
      <c r="Y29" s="314"/>
      <c r="Z29" s="231"/>
      <c r="AA29" s="79"/>
      <c r="AB29" s="225"/>
      <c r="AC29" s="225"/>
      <c r="AD29" s="225"/>
      <c r="AE29" s="225"/>
      <c r="AF29" s="225"/>
      <c r="AG29" s="225"/>
      <c r="AH29" s="225"/>
      <c r="AI29" s="225"/>
      <c r="AJ29" s="209"/>
      <c r="AK29" s="209"/>
      <c r="AL29" s="209"/>
    </row>
    <row r="30" spans="1:38" ht="15.75" x14ac:dyDescent="0.25">
      <c r="A30" s="6">
        <v>28</v>
      </c>
      <c r="B30" s="6" t="s">
        <v>426</v>
      </c>
      <c r="C30" s="6" t="s">
        <v>427</v>
      </c>
      <c r="D30" s="203" t="s">
        <v>221</v>
      </c>
      <c r="E30" s="66"/>
      <c r="F30" s="266" t="s">
        <v>953</v>
      </c>
      <c r="G30" s="160" t="s">
        <v>953</v>
      </c>
      <c r="H30" s="160" t="s">
        <v>953</v>
      </c>
      <c r="I30" s="227" t="s">
        <v>953</v>
      </c>
      <c r="J30" s="317"/>
      <c r="K30" s="303"/>
      <c r="L30" s="230" t="s">
        <v>953</v>
      </c>
      <c r="M30" s="160" t="s">
        <v>953</v>
      </c>
      <c r="N30" s="227" t="s">
        <v>953</v>
      </c>
      <c r="O30" s="305"/>
      <c r="P30" s="230"/>
      <c r="Q30" s="241" t="s">
        <v>953</v>
      </c>
      <c r="R30" s="227"/>
      <c r="S30" s="308"/>
      <c r="T30" s="252" t="s">
        <v>953</v>
      </c>
      <c r="U30" s="255" t="s">
        <v>953</v>
      </c>
      <c r="V30" s="255" t="s">
        <v>953</v>
      </c>
      <c r="W30" s="260"/>
      <c r="X30" s="311"/>
      <c r="Y30" s="314"/>
      <c r="Z30" s="230" t="s">
        <v>953</v>
      </c>
      <c r="AA30" s="160" t="s">
        <v>953</v>
      </c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</row>
    <row r="31" spans="1:38" ht="15.75" x14ac:dyDescent="0.25">
      <c r="A31" s="6">
        <v>29</v>
      </c>
      <c r="B31" s="6" t="s">
        <v>428</v>
      </c>
      <c r="C31" s="6" t="s">
        <v>429</v>
      </c>
      <c r="D31" s="203" t="s">
        <v>209</v>
      </c>
      <c r="E31" s="6"/>
      <c r="F31" s="266" t="s">
        <v>953</v>
      </c>
      <c r="G31" s="160" t="s">
        <v>953</v>
      </c>
      <c r="H31" s="160" t="s">
        <v>953</v>
      </c>
      <c r="I31" s="227" t="s">
        <v>953</v>
      </c>
      <c r="J31" s="317"/>
      <c r="K31" s="303"/>
      <c r="L31" s="230" t="s">
        <v>952</v>
      </c>
      <c r="M31" s="160" t="s">
        <v>953</v>
      </c>
      <c r="N31" s="227" t="s">
        <v>953</v>
      </c>
      <c r="O31" s="305"/>
      <c r="P31" s="230"/>
      <c r="Q31" s="241" t="s">
        <v>953</v>
      </c>
      <c r="R31" s="227"/>
      <c r="S31" s="308"/>
      <c r="T31" s="252" t="s">
        <v>953</v>
      </c>
      <c r="U31" s="255" t="s">
        <v>953</v>
      </c>
      <c r="V31" s="255" t="s">
        <v>953</v>
      </c>
      <c r="W31" s="262"/>
      <c r="X31" s="311"/>
      <c r="Y31" s="314"/>
      <c r="Z31" s="230" t="s">
        <v>953</v>
      </c>
      <c r="AA31" s="160" t="s">
        <v>952</v>
      </c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</row>
    <row r="32" spans="1:38" ht="15.75" x14ac:dyDescent="0.25">
      <c r="A32" s="78">
        <v>30</v>
      </c>
      <c r="B32" s="78" t="s">
        <v>430</v>
      </c>
      <c r="C32" s="78" t="s">
        <v>431</v>
      </c>
      <c r="D32" s="205" t="s">
        <v>169</v>
      </c>
      <c r="E32" s="6"/>
      <c r="F32" s="266"/>
      <c r="G32" s="160"/>
      <c r="H32" s="160"/>
      <c r="I32" s="227"/>
      <c r="J32" s="317"/>
      <c r="K32" s="303"/>
      <c r="L32" s="230"/>
      <c r="M32" s="160"/>
      <c r="N32" s="227"/>
      <c r="O32" s="305"/>
      <c r="P32" s="230"/>
      <c r="Q32" s="241"/>
      <c r="R32" s="227"/>
      <c r="S32" s="308"/>
      <c r="T32" s="253"/>
      <c r="U32" s="256"/>
      <c r="V32" s="256"/>
      <c r="W32" s="193"/>
      <c r="X32" s="311"/>
      <c r="Y32" s="314"/>
      <c r="Z32" s="231"/>
      <c r="AA32" s="79"/>
      <c r="AB32" s="225"/>
      <c r="AC32" s="225"/>
      <c r="AD32" s="225"/>
      <c r="AE32" s="225"/>
      <c r="AF32" s="225"/>
      <c r="AG32" s="225"/>
      <c r="AH32" s="225"/>
      <c r="AI32" s="225"/>
      <c r="AJ32" s="209"/>
      <c r="AK32" s="209"/>
      <c r="AL32" s="209"/>
    </row>
    <row r="33" spans="1:38" ht="15.75" x14ac:dyDescent="0.25">
      <c r="A33" s="6">
        <v>31</v>
      </c>
      <c r="B33" s="6" t="s">
        <v>432</v>
      </c>
      <c r="C33" s="6" t="s">
        <v>433</v>
      </c>
      <c r="D33" s="203" t="s">
        <v>157</v>
      </c>
      <c r="E33" s="6"/>
      <c r="F33" s="266" t="s">
        <v>953</v>
      </c>
      <c r="G33" s="160" t="s">
        <v>953</v>
      </c>
      <c r="H33" s="160" t="s">
        <v>953</v>
      </c>
      <c r="I33" s="227" t="s">
        <v>953</v>
      </c>
      <c r="J33" s="317"/>
      <c r="K33" s="303"/>
      <c r="L33" s="230" t="s">
        <v>953</v>
      </c>
      <c r="M33" s="160" t="s">
        <v>953</v>
      </c>
      <c r="N33" s="227" t="s">
        <v>953</v>
      </c>
      <c r="O33" s="305"/>
      <c r="P33" s="230"/>
      <c r="Q33" s="241" t="s">
        <v>953</v>
      </c>
      <c r="R33" s="227"/>
      <c r="S33" s="308"/>
      <c r="T33" s="252" t="s">
        <v>953</v>
      </c>
      <c r="U33" s="255" t="s">
        <v>953</v>
      </c>
      <c r="V33" s="255" t="s">
        <v>953</v>
      </c>
      <c r="W33" s="260"/>
      <c r="X33" s="311"/>
      <c r="Y33" s="314"/>
      <c r="Z33" s="230" t="s">
        <v>953</v>
      </c>
      <c r="AA33" s="160" t="s">
        <v>953</v>
      </c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</row>
    <row r="34" spans="1:38" ht="15.75" x14ac:dyDescent="0.25">
      <c r="A34" s="6">
        <v>32</v>
      </c>
      <c r="B34" s="6" t="s">
        <v>434</v>
      </c>
      <c r="C34" s="6" t="s">
        <v>435</v>
      </c>
      <c r="D34" s="203" t="s">
        <v>214</v>
      </c>
      <c r="E34" s="6"/>
      <c r="F34" s="266" t="s">
        <v>952</v>
      </c>
      <c r="G34" s="160" t="s">
        <v>953</v>
      </c>
      <c r="H34" s="160" t="s">
        <v>953</v>
      </c>
      <c r="I34" s="227" t="s">
        <v>953</v>
      </c>
      <c r="J34" s="317"/>
      <c r="K34" s="303"/>
      <c r="L34" s="230" t="s">
        <v>953</v>
      </c>
      <c r="M34" s="160" t="s">
        <v>952</v>
      </c>
      <c r="N34" s="227" t="s">
        <v>953</v>
      </c>
      <c r="O34" s="305"/>
      <c r="P34" s="230"/>
      <c r="Q34" s="241" t="s">
        <v>953</v>
      </c>
      <c r="R34" s="227"/>
      <c r="S34" s="308"/>
      <c r="T34" s="252" t="s">
        <v>953</v>
      </c>
      <c r="U34" s="255" t="s">
        <v>953</v>
      </c>
      <c r="V34" s="255" t="s">
        <v>953</v>
      </c>
      <c r="W34" s="260"/>
      <c r="X34" s="311"/>
      <c r="Y34" s="314"/>
      <c r="Z34" s="230" t="s">
        <v>953</v>
      </c>
      <c r="AA34" s="160" t="s">
        <v>953</v>
      </c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</row>
    <row r="35" spans="1:38" ht="15.75" x14ac:dyDescent="0.25">
      <c r="A35" s="6">
        <v>33</v>
      </c>
      <c r="B35" s="6">
        <v>188564</v>
      </c>
      <c r="C35" s="6" t="s">
        <v>436</v>
      </c>
      <c r="D35" s="203" t="s">
        <v>151</v>
      </c>
      <c r="E35" s="6"/>
      <c r="F35" s="266" t="s">
        <v>953</v>
      </c>
      <c r="G35" s="160" t="s">
        <v>953</v>
      </c>
      <c r="H35" s="160" t="s">
        <v>953</v>
      </c>
      <c r="I35" s="227" t="s">
        <v>953</v>
      </c>
      <c r="J35" s="317"/>
      <c r="K35" s="303"/>
      <c r="L35" s="230" t="s">
        <v>953</v>
      </c>
      <c r="M35" s="160" t="s">
        <v>953</v>
      </c>
      <c r="N35" s="227" t="s">
        <v>953</v>
      </c>
      <c r="O35" s="305"/>
      <c r="P35" s="230"/>
      <c r="Q35" s="241" t="s">
        <v>953</v>
      </c>
      <c r="R35" s="227"/>
      <c r="S35" s="308"/>
      <c r="T35" s="252" t="s">
        <v>953</v>
      </c>
      <c r="U35" s="255" t="s">
        <v>953</v>
      </c>
      <c r="V35" s="255" t="s">
        <v>953</v>
      </c>
      <c r="W35" s="260"/>
      <c r="X35" s="311"/>
      <c r="Y35" s="314"/>
      <c r="Z35" s="230" t="s">
        <v>953</v>
      </c>
      <c r="AA35" s="160" t="s">
        <v>953</v>
      </c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</row>
    <row r="36" spans="1:38" ht="15.75" x14ac:dyDescent="0.25">
      <c r="A36" s="6">
        <v>34</v>
      </c>
      <c r="B36" s="6" t="s">
        <v>437</v>
      </c>
      <c r="C36" s="6" t="s">
        <v>438</v>
      </c>
      <c r="D36" s="203" t="s">
        <v>154</v>
      </c>
      <c r="E36" s="6"/>
      <c r="F36" s="266" t="s">
        <v>953</v>
      </c>
      <c r="G36" s="160" t="s">
        <v>953</v>
      </c>
      <c r="H36" s="160" t="s">
        <v>953</v>
      </c>
      <c r="I36" s="227" t="s">
        <v>953</v>
      </c>
      <c r="J36" s="317"/>
      <c r="K36" s="303"/>
      <c r="L36" s="230" t="s">
        <v>953</v>
      </c>
      <c r="M36" s="160" t="s">
        <v>953</v>
      </c>
      <c r="N36" s="227" t="s">
        <v>953</v>
      </c>
      <c r="O36" s="305"/>
      <c r="P36" s="230"/>
      <c r="Q36" s="241" t="s">
        <v>953</v>
      </c>
      <c r="R36" s="227"/>
      <c r="S36" s="308"/>
      <c r="T36" s="252" t="s">
        <v>953</v>
      </c>
      <c r="U36" s="255" t="s">
        <v>953</v>
      </c>
      <c r="V36" s="255" t="s">
        <v>953</v>
      </c>
      <c r="W36" s="262"/>
      <c r="X36" s="311"/>
      <c r="Y36" s="314"/>
      <c r="Z36" s="230" t="s">
        <v>953</v>
      </c>
      <c r="AA36" s="160" t="s">
        <v>953</v>
      </c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</row>
    <row r="37" spans="1:38" ht="15.75" x14ac:dyDescent="0.25">
      <c r="A37" s="6">
        <v>35</v>
      </c>
      <c r="B37" s="6" t="s">
        <v>439</v>
      </c>
      <c r="C37" s="6" t="s">
        <v>440</v>
      </c>
      <c r="D37" s="203" t="s">
        <v>441</v>
      </c>
      <c r="E37" s="6"/>
      <c r="F37" s="266" t="s">
        <v>953</v>
      </c>
      <c r="G37" s="160" t="s">
        <v>953</v>
      </c>
      <c r="H37" s="160" t="s">
        <v>953</v>
      </c>
      <c r="I37" s="227" t="s">
        <v>953</v>
      </c>
      <c r="J37" s="317"/>
      <c r="K37" s="303"/>
      <c r="L37" s="230" t="s">
        <v>953</v>
      </c>
      <c r="M37" s="160" t="s">
        <v>953</v>
      </c>
      <c r="N37" s="227" t="s">
        <v>953</v>
      </c>
      <c r="O37" s="305"/>
      <c r="P37" s="230"/>
      <c r="Q37" s="241"/>
      <c r="R37" s="227"/>
      <c r="S37" s="308"/>
      <c r="T37" s="252" t="s">
        <v>953</v>
      </c>
      <c r="U37" s="255" t="s">
        <v>953</v>
      </c>
      <c r="V37" s="255" t="s">
        <v>953</v>
      </c>
      <c r="W37" s="260"/>
      <c r="X37" s="311"/>
      <c r="Y37" s="314"/>
      <c r="Z37" s="230" t="s">
        <v>953</v>
      </c>
      <c r="AA37" s="160" t="s">
        <v>952</v>
      </c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</row>
    <row r="38" spans="1:38" ht="15.75" x14ac:dyDescent="0.25">
      <c r="A38" s="6">
        <v>36</v>
      </c>
      <c r="B38" s="6" t="s">
        <v>442</v>
      </c>
      <c r="C38" s="6" t="s">
        <v>443</v>
      </c>
      <c r="D38" s="203" t="s">
        <v>159</v>
      </c>
      <c r="E38" s="6"/>
      <c r="F38" s="266" t="s">
        <v>953</v>
      </c>
      <c r="G38" s="160" t="s">
        <v>953</v>
      </c>
      <c r="H38" s="160" t="s">
        <v>953</v>
      </c>
      <c r="I38" s="227" t="s">
        <v>953</v>
      </c>
      <c r="J38" s="317"/>
      <c r="K38" s="303"/>
      <c r="L38" s="230" t="s">
        <v>953</v>
      </c>
      <c r="M38" s="160" t="s">
        <v>953</v>
      </c>
      <c r="N38" s="227" t="s">
        <v>953</v>
      </c>
      <c r="O38" s="305"/>
      <c r="P38" s="230"/>
      <c r="Q38" s="241" t="s">
        <v>953</v>
      </c>
      <c r="R38" s="227"/>
      <c r="S38" s="308"/>
      <c r="T38" s="252" t="s">
        <v>953</v>
      </c>
      <c r="U38" s="255" t="s">
        <v>953</v>
      </c>
      <c r="V38" s="255" t="s">
        <v>953</v>
      </c>
      <c r="W38" s="260"/>
      <c r="X38" s="311"/>
      <c r="Y38" s="314"/>
      <c r="Z38" s="230" t="s">
        <v>953</v>
      </c>
      <c r="AA38" s="160" t="s">
        <v>953</v>
      </c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</row>
    <row r="39" spans="1:38" ht="15.75" x14ac:dyDescent="0.25">
      <c r="A39" s="6">
        <v>37</v>
      </c>
      <c r="B39" s="6" t="s">
        <v>444</v>
      </c>
      <c r="C39" s="6" t="s">
        <v>445</v>
      </c>
      <c r="D39" s="204" t="s">
        <v>215</v>
      </c>
      <c r="E39" s="6"/>
      <c r="F39" s="266" t="s">
        <v>953</v>
      </c>
      <c r="G39" s="160" t="s">
        <v>953</v>
      </c>
      <c r="H39" s="160" t="s">
        <v>953</v>
      </c>
      <c r="I39" s="227" t="s">
        <v>953</v>
      </c>
      <c r="J39" s="317"/>
      <c r="K39" s="303"/>
      <c r="L39" s="230" t="s">
        <v>953</v>
      </c>
      <c r="M39" s="160" t="s">
        <v>953</v>
      </c>
      <c r="N39" s="227" t="s">
        <v>953</v>
      </c>
      <c r="O39" s="305"/>
      <c r="P39" s="230"/>
      <c r="Q39" s="241" t="s">
        <v>953</v>
      </c>
      <c r="R39" s="227"/>
      <c r="S39" s="308"/>
      <c r="T39" s="252" t="s">
        <v>953</v>
      </c>
      <c r="U39" s="255" t="s">
        <v>953</v>
      </c>
      <c r="V39" s="255" t="s">
        <v>953</v>
      </c>
      <c r="W39" s="262"/>
      <c r="X39" s="311"/>
      <c r="Y39" s="314"/>
      <c r="Z39" s="230" t="s">
        <v>952</v>
      </c>
      <c r="AA39" s="160" t="s">
        <v>953</v>
      </c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</row>
    <row r="40" spans="1:38" ht="15.75" x14ac:dyDescent="0.25">
      <c r="A40" s="78">
        <v>38</v>
      </c>
      <c r="B40" s="78" t="s">
        <v>446</v>
      </c>
      <c r="C40" s="78" t="s">
        <v>447</v>
      </c>
      <c r="D40" s="205" t="s">
        <v>166</v>
      </c>
      <c r="E40" s="78"/>
      <c r="F40" s="267" t="s">
        <v>952</v>
      </c>
      <c r="G40" s="79" t="s">
        <v>952</v>
      </c>
      <c r="H40" s="79" t="s">
        <v>952</v>
      </c>
      <c r="I40" s="84" t="s">
        <v>952</v>
      </c>
      <c r="J40" s="317"/>
      <c r="K40" s="303"/>
      <c r="L40" s="230" t="s">
        <v>952</v>
      </c>
      <c r="M40" s="160" t="s">
        <v>952</v>
      </c>
      <c r="N40" s="227" t="s">
        <v>952</v>
      </c>
      <c r="O40" s="305"/>
      <c r="P40" s="230"/>
      <c r="Q40" s="241"/>
      <c r="R40" s="227"/>
      <c r="S40" s="308"/>
      <c r="T40" s="253" t="s">
        <v>952</v>
      </c>
      <c r="U40" s="256"/>
      <c r="V40" s="256"/>
      <c r="W40" s="261"/>
      <c r="X40" s="311"/>
      <c r="Y40" s="314"/>
      <c r="Z40" s="231"/>
      <c r="AA40" s="79"/>
      <c r="AB40" s="225"/>
      <c r="AC40" s="225"/>
      <c r="AD40" s="225"/>
      <c r="AE40" s="225"/>
      <c r="AF40" s="225"/>
      <c r="AG40" s="225"/>
      <c r="AH40" s="225"/>
      <c r="AI40" s="225"/>
      <c r="AJ40" s="209"/>
      <c r="AK40" s="209"/>
      <c r="AL40" s="209"/>
    </row>
    <row r="41" spans="1:38" ht="15.75" x14ac:dyDescent="0.25">
      <c r="A41" s="6">
        <v>39</v>
      </c>
      <c r="B41" s="6" t="s">
        <v>448</v>
      </c>
      <c r="C41" s="6" t="s">
        <v>449</v>
      </c>
      <c r="D41" s="203" t="s">
        <v>161</v>
      </c>
      <c r="E41" s="6"/>
      <c r="F41" s="266" t="s">
        <v>953</v>
      </c>
      <c r="G41" s="160" t="s">
        <v>953</v>
      </c>
      <c r="H41" s="160" t="s">
        <v>953</v>
      </c>
      <c r="I41" s="227" t="s">
        <v>953</v>
      </c>
      <c r="J41" s="317"/>
      <c r="K41" s="303"/>
      <c r="L41" s="230" t="s">
        <v>953</v>
      </c>
      <c r="M41" s="160" t="s">
        <v>953</v>
      </c>
      <c r="N41" s="227" t="s">
        <v>953</v>
      </c>
      <c r="O41" s="305"/>
      <c r="P41" s="230"/>
      <c r="Q41" s="241" t="s">
        <v>953</v>
      </c>
      <c r="R41" s="227"/>
      <c r="S41" s="308"/>
      <c r="T41" s="252" t="s">
        <v>953</v>
      </c>
      <c r="U41" s="255" t="s">
        <v>953</v>
      </c>
      <c r="V41" s="255" t="s">
        <v>953</v>
      </c>
      <c r="W41" s="260"/>
      <c r="X41" s="311"/>
      <c r="Y41" s="314"/>
      <c r="Z41" s="230" t="s">
        <v>953</v>
      </c>
      <c r="AA41" s="160" t="s">
        <v>953</v>
      </c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</row>
    <row r="42" spans="1:38" ht="15.75" x14ac:dyDescent="0.25">
      <c r="A42" s="6">
        <v>40</v>
      </c>
      <c r="B42" s="6" t="s">
        <v>450</v>
      </c>
      <c r="C42" s="6" t="s">
        <v>451</v>
      </c>
      <c r="D42" s="206" t="s">
        <v>167</v>
      </c>
      <c r="E42" s="6"/>
      <c r="F42" s="266" t="s">
        <v>953</v>
      </c>
      <c r="G42" s="160" t="s">
        <v>953</v>
      </c>
      <c r="H42" s="160" t="s">
        <v>953</v>
      </c>
      <c r="I42" s="227" t="s">
        <v>953</v>
      </c>
      <c r="J42" s="317"/>
      <c r="K42" s="303"/>
      <c r="L42" s="230" t="s">
        <v>953</v>
      </c>
      <c r="M42" s="160" t="s">
        <v>953</v>
      </c>
      <c r="N42" s="227" t="s">
        <v>953</v>
      </c>
      <c r="O42" s="305"/>
      <c r="P42" s="230"/>
      <c r="Q42" s="241" t="s">
        <v>953</v>
      </c>
      <c r="R42" s="227"/>
      <c r="S42" s="308"/>
      <c r="T42" s="252" t="s">
        <v>953</v>
      </c>
      <c r="U42" s="255" t="s">
        <v>953</v>
      </c>
      <c r="V42" s="255" t="s">
        <v>953</v>
      </c>
      <c r="W42" s="260"/>
      <c r="X42" s="311"/>
      <c r="Y42" s="314"/>
      <c r="Z42" s="230" t="s">
        <v>953</v>
      </c>
      <c r="AA42" s="160" t="s">
        <v>953</v>
      </c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</row>
    <row r="43" spans="1:38" ht="15.75" x14ac:dyDescent="0.25">
      <c r="A43" s="6">
        <v>41</v>
      </c>
      <c r="B43" s="6" t="s">
        <v>452</v>
      </c>
      <c r="C43" s="6" t="s">
        <v>453</v>
      </c>
      <c r="D43" s="203" t="s">
        <v>168</v>
      </c>
      <c r="E43" s="6"/>
      <c r="F43" s="266" t="s">
        <v>953</v>
      </c>
      <c r="G43" s="160" t="s">
        <v>953</v>
      </c>
      <c r="H43" s="160" t="s">
        <v>953</v>
      </c>
      <c r="I43" s="227" t="s">
        <v>953</v>
      </c>
      <c r="J43" s="317"/>
      <c r="K43" s="303"/>
      <c r="L43" s="230" t="s">
        <v>953</v>
      </c>
      <c r="M43" s="160" t="s">
        <v>953</v>
      </c>
      <c r="N43" s="227" t="s">
        <v>952</v>
      </c>
      <c r="O43" s="305"/>
      <c r="P43" s="230"/>
      <c r="Q43" s="241" t="s">
        <v>953</v>
      </c>
      <c r="R43" s="227"/>
      <c r="S43" s="308"/>
      <c r="T43" s="252" t="s">
        <v>953</v>
      </c>
      <c r="U43" s="255" t="s">
        <v>953</v>
      </c>
      <c r="V43" s="255" t="s">
        <v>953</v>
      </c>
      <c r="W43" s="262"/>
      <c r="X43" s="311"/>
      <c r="Y43" s="314"/>
      <c r="Z43" s="230" t="s">
        <v>953</v>
      </c>
      <c r="AA43" s="160" t="s">
        <v>953</v>
      </c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</row>
    <row r="44" spans="1:38" ht="15.75" x14ac:dyDescent="0.25">
      <c r="A44" s="6">
        <v>42</v>
      </c>
      <c r="B44" s="6" t="s">
        <v>454</v>
      </c>
      <c r="C44" s="6" t="s">
        <v>455</v>
      </c>
      <c r="D44" s="203" t="s">
        <v>153</v>
      </c>
      <c r="E44" s="6"/>
      <c r="F44" s="266" t="s">
        <v>953</v>
      </c>
      <c r="G44" s="160" t="s">
        <v>953</v>
      </c>
      <c r="H44" s="160" t="s">
        <v>953</v>
      </c>
      <c r="I44" s="227" t="s">
        <v>953</v>
      </c>
      <c r="J44" s="317"/>
      <c r="K44" s="303"/>
      <c r="L44" s="230" t="s">
        <v>953</v>
      </c>
      <c r="M44" s="160" t="s">
        <v>953</v>
      </c>
      <c r="N44" s="227" t="s">
        <v>953</v>
      </c>
      <c r="O44" s="305"/>
      <c r="P44" s="230"/>
      <c r="Q44" s="241" t="s">
        <v>953</v>
      </c>
      <c r="R44" s="227"/>
      <c r="S44" s="308"/>
      <c r="T44" s="252" t="s">
        <v>953</v>
      </c>
      <c r="U44" s="255" t="s">
        <v>953</v>
      </c>
      <c r="V44" s="255" t="s">
        <v>953</v>
      </c>
      <c r="W44" s="260"/>
      <c r="X44" s="311"/>
      <c r="Y44" s="314"/>
      <c r="Z44" s="230" t="s">
        <v>953</v>
      </c>
      <c r="AA44" s="160" t="s">
        <v>953</v>
      </c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</row>
    <row r="45" spans="1:38" ht="15.75" x14ac:dyDescent="0.25">
      <c r="A45" s="218">
        <v>43</v>
      </c>
      <c r="B45" s="218" t="s">
        <v>456</v>
      </c>
      <c r="C45" s="218" t="s">
        <v>457</v>
      </c>
      <c r="D45" s="219" t="s">
        <v>162</v>
      </c>
      <c r="E45" s="218" t="s">
        <v>228</v>
      </c>
      <c r="F45" s="264" t="s">
        <v>228</v>
      </c>
      <c r="G45" s="218" t="s">
        <v>228</v>
      </c>
      <c r="H45" s="149" t="s">
        <v>228</v>
      </c>
      <c r="I45" s="150" t="s">
        <v>228</v>
      </c>
      <c r="J45" s="317"/>
      <c r="K45" s="303"/>
      <c r="L45" s="232" t="s">
        <v>228</v>
      </c>
      <c r="M45" s="149" t="s">
        <v>228</v>
      </c>
      <c r="N45" s="150" t="s">
        <v>228</v>
      </c>
      <c r="O45" s="305"/>
      <c r="P45" s="232" t="s">
        <v>228</v>
      </c>
      <c r="Q45" s="149" t="s">
        <v>228</v>
      </c>
      <c r="R45" s="150" t="s">
        <v>228</v>
      </c>
      <c r="S45" s="308"/>
      <c r="T45" s="254"/>
      <c r="U45" s="257"/>
      <c r="V45" s="257"/>
      <c r="W45" s="263"/>
      <c r="X45" s="311"/>
      <c r="Y45" s="314"/>
      <c r="Z45" s="232"/>
      <c r="AA45" s="149"/>
      <c r="AB45" s="226"/>
      <c r="AC45" s="226"/>
      <c r="AD45" s="226"/>
      <c r="AE45" s="226"/>
      <c r="AF45" s="226"/>
      <c r="AG45" s="226"/>
      <c r="AH45" s="226"/>
      <c r="AI45" s="226"/>
      <c r="AJ45" s="209"/>
      <c r="AK45" s="209"/>
      <c r="AL45" s="209"/>
    </row>
    <row r="46" spans="1:38" ht="15.75" x14ac:dyDescent="0.25">
      <c r="A46" s="6">
        <v>44</v>
      </c>
      <c r="B46" s="6" t="s">
        <v>458</v>
      </c>
      <c r="C46" s="6" t="s">
        <v>459</v>
      </c>
      <c r="D46" s="203" t="s">
        <v>171</v>
      </c>
      <c r="E46" s="6"/>
      <c r="F46" s="266" t="s">
        <v>953</v>
      </c>
      <c r="G46" s="160" t="s">
        <v>953</v>
      </c>
      <c r="H46" s="160" t="s">
        <v>952</v>
      </c>
      <c r="I46" s="227" t="s">
        <v>953</v>
      </c>
      <c r="J46" s="317"/>
      <c r="K46" s="303"/>
      <c r="L46" s="230" t="s">
        <v>952</v>
      </c>
      <c r="M46" s="160" t="s">
        <v>952</v>
      </c>
      <c r="N46" s="227" t="s">
        <v>952</v>
      </c>
      <c r="O46" s="305"/>
      <c r="P46" s="230"/>
      <c r="Q46" s="160" t="s">
        <v>952</v>
      </c>
      <c r="R46" s="227"/>
      <c r="S46" s="308"/>
      <c r="T46" s="252" t="s">
        <v>952</v>
      </c>
      <c r="U46" s="255" t="s">
        <v>952</v>
      </c>
      <c r="V46" s="255" t="s">
        <v>953</v>
      </c>
      <c r="W46" s="260"/>
      <c r="X46" s="311"/>
      <c r="Y46" s="314"/>
      <c r="Z46" s="230" t="s">
        <v>952</v>
      </c>
      <c r="AA46" s="160" t="s">
        <v>952</v>
      </c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</row>
    <row r="47" spans="1:38" ht="15.75" x14ac:dyDescent="0.25">
      <c r="A47" s="6">
        <v>45</v>
      </c>
      <c r="B47" s="6"/>
      <c r="C47" s="6"/>
      <c r="D47" s="203" t="s">
        <v>814</v>
      </c>
      <c r="E47" s="6"/>
      <c r="F47" s="266" t="s">
        <v>953</v>
      </c>
      <c r="G47" s="160" t="s">
        <v>953</v>
      </c>
      <c r="H47" s="160" t="s">
        <v>953</v>
      </c>
      <c r="I47" s="227" t="s">
        <v>953</v>
      </c>
      <c r="J47" s="317"/>
      <c r="K47" s="303"/>
      <c r="L47" s="230" t="s">
        <v>953</v>
      </c>
      <c r="M47" s="160" t="s">
        <v>953</v>
      </c>
      <c r="N47" s="227" t="s">
        <v>953</v>
      </c>
      <c r="O47" s="305"/>
      <c r="P47" s="230"/>
      <c r="Q47" s="160" t="s">
        <v>952</v>
      </c>
      <c r="R47" s="227"/>
      <c r="S47" s="308"/>
      <c r="T47" s="252" t="s">
        <v>953</v>
      </c>
      <c r="U47" s="255" t="s">
        <v>953</v>
      </c>
      <c r="V47" s="255" t="s">
        <v>953</v>
      </c>
      <c r="W47" s="260"/>
      <c r="X47" s="311"/>
      <c r="Y47" s="314"/>
      <c r="Z47" s="230" t="s">
        <v>953</v>
      </c>
      <c r="AA47" s="160" t="s">
        <v>953</v>
      </c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</row>
    <row r="48" spans="1:38" ht="15.75" x14ac:dyDescent="0.25">
      <c r="A48" s="6">
        <v>46</v>
      </c>
      <c r="B48" s="6"/>
      <c r="C48" s="6"/>
      <c r="D48" s="203" t="s">
        <v>815</v>
      </c>
      <c r="E48" s="6"/>
      <c r="F48" s="266" t="s">
        <v>953</v>
      </c>
      <c r="G48" s="160" t="s">
        <v>953</v>
      </c>
      <c r="H48" s="160" t="s">
        <v>953</v>
      </c>
      <c r="I48" s="227" t="s">
        <v>953</v>
      </c>
      <c r="J48" s="317"/>
      <c r="K48" s="303"/>
      <c r="L48" s="230" t="s">
        <v>953</v>
      </c>
      <c r="M48" s="160" t="s">
        <v>953</v>
      </c>
      <c r="N48" s="227" t="s">
        <v>953</v>
      </c>
      <c r="O48" s="305"/>
      <c r="P48" s="230"/>
      <c r="Q48" s="160" t="s">
        <v>953</v>
      </c>
      <c r="R48" s="227"/>
      <c r="S48" s="308"/>
      <c r="T48" s="252" t="s">
        <v>953</v>
      </c>
      <c r="U48" s="255" t="s">
        <v>953</v>
      </c>
      <c r="V48" s="255" t="s">
        <v>953</v>
      </c>
      <c r="W48" s="260"/>
      <c r="X48" s="311"/>
      <c r="Y48" s="314"/>
      <c r="Z48" s="230" t="s">
        <v>953</v>
      </c>
      <c r="AA48" s="160" t="s">
        <v>953</v>
      </c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</row>
    <row r="49" spans="1:38" ht="15.75" x14ac:dyDescent="0.25">
      <c r="A49" s="6">
        <v>47</v>
      </c>
      <c r="B49" s="6"/>
      <c r="C49" s="6"/>
      <c r="D49" s="191" t="s">
        <v>885</v>
      </c>
      <c r="E49" s="160"/>
      <c r="F49" s="266" t="s">
        <v>953</v>
      </c>
      <c r="G49" s="160" t="s">
        <v>953</v>
      </c>
      <c r="H49" s="160" t="s">
        <v>953</v>
      </c>
      <c r="I49" s="227" t="s">
        <v>953</v>
      </c>
      <c r="J49" s="317"/>
      <c r="K49" s="303"/>
      <c r="L49" s="230" t="s">
        <v>953</v>
      </c>
      <c r="M49" s="160" t="s">
        <v>953</v>
      </c>
      <c r="N49" s="227" t="s">
        <v>953</v>
      </c>
      <c r="O49" s="305"/>
      <c r="P49" s="230"/>
      <c r="Q49" s="160" t="s">
        <v>953</v>
      </c>
      <c r="R49" s="227"/>
      <c r="S49" s="308"/>
      <c r="T49" s="252" t="s">
        <v>953</v>
      </c>
      <c r="U49" s="255" t="s">
        <v>953</v>
      </c>
      <c r="V49" s="255" t="s">
        <v>953</v>
      </c>
      <c r="W49" s="260"/>
      <c r="X49" s="311"/>
      <c r="Y49" s="314"/>
      <c r="Z49" s="230" t="s">
        <v>953</v>
      </c>
      <c r="AA49" s="160" t="s">
        <v>953</v>
      </c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</row>
    <row r="50" spans="1:38" ht="15.75" x14ac:dyDescent="0.25">
      <c r="A50" s="6">
        <v>48</v>
      </c>
      <c r="B50" s="2"/>
      <c r="C50" s="2"/>
      <c r="D50" s="191" t="s">
        <v>929</v>
      </c>
      <c r="E50" s="160"/>
      <c r="F50" s="266" t="s">
        <v>953</v>
      </c>
      <c r="G50" s="160" t="s">
        <v>953</v>
      </c>
      <c r="H50" s="160" t="s">
        <v>953</v>
      </c>
      <c r="I50" s="227" t="s">
        <v>953</v>
      </c>
      <c r="J50" s="317"/>
      <c r="K50" s="303"/>
      <c r="L50" s="230" t="s">
        <v>953</v>
      </c>
      <c r="M50" s="160" t="s">
        <v>953</v>
      </c>
      <c r="N50" s="227" t="s">
        <v>953</v>
      </c>
      <c r="O50" s="305"/>
      <c r="P50" s="230"/>
      <c r="Q50" s="160" t="s">
        <v>953</v>
      </c>
      <c r="R50" s="227"/>
      <c r="S50" s="308"/>
      <c r="T50" s="252" t="s">
        <v>953</v>
      </c>
      <c r="U50" s="255" t="s">
        <v>953</v>
      </c>
      <c r="V50" s="255" t="s">
        <v>953</v>
      </c>
      <c r="W50" s="260"/>
      <c r="X50" s="311"/>
      <c r="Y50" s="314"/>
      <c r="Z50" s="230" t="s">
        <v>953</v>
      </c>
      <c r="AA50" s="160" t="s">
        <v>953</v>
      </c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</row>
    <row r="51" spans="1:38" ht="15.75" x14ac:dyDescent="0.25">
      <c r="A51" s="6">
        <v>49</v>
      </c>
      <c r="B51" s="2"/>
      <c r="C51" s="2"/>
      <c r="D51" s="191" t="s">
        <v>27</v>
      </c>
      <c r="E51" s="160"/>
      <c r="F51" s="266" t="s">
        <v>953</v>
      </c>
      <c r="G51" s="160" t="s">
        <v>953</v>
      </c>
      <c r="H51" s="160" t="s">
        <v>953</v>
      </c>
      <c r="I51" s="227" t="s">
        <v>953</v>
      </c>
      <c r="J51" s="317"/>
      <c r="K51" s="303"/>
      <c r="L51" s="230" t="s">
        <v>953</v>
      </c>
      <c r="M51" s="160" t="s">
        <v>953</v>
      </c>
      <c r="N51" s="227" t="s">
        <v>953</v>
      </c>
      <c r="O51" s="305"/>
      <c r="P51" s="230"/>
      <c r="Q51" s="160" t="s">
        <v>952</v>
      </c>
      <c r="R51" s="227"/>
      <c r="S51" s="308"/>
      <c r="T51" s="252" t="s">
        <v>953</v>
      </c>
      <c r="U51" s="255" t="s">
        <v>953</v>
      </c>
      <c r="V51" s="255" t="s">
        <v>953</v>
      </c>
      <c r="W51" s="260"/>
      <c r="X51" s="311"/>
      <c r="Y51" s="314"/>
      <c r="Z51" s="230" t="s">
        <v>953</v>
      </c>
      <c r="AA51" s="160" t="s">
        <v>953</v>
      </c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</row>
    <row r="52" spans="1:38" ht="15.75" x14ac:dyDescent="0.25">
      <c r="A52" s="6">
        <v>50</v>
      </c>
      <c r="B52" s="2"/>
      <c r="C52" s="2"/>
      <c r="D52" s="191" t="s">
        <v>954</v>
      </c>
      <c r="E52" s="160"/>
      <c r="F52" s="266" t="s">
        <v>953</v>
      </c>
      <c r="G52" s="160" t="s">
        <v>953</v>
      </c>
      <c r="H52" s="160" t="s">
        <v>953</v>
      </c>
      <c r="I52" s="227" t="s">
        <v>953</v>
      </c>
      <c r="J52" s="317"/>
      <c r="K52" s="303"/>
      <c r="L52" s="230" t="s">
        <v>953</v>
      </c>
      <c r="M52" s="160" t="s">
        <v>953</v>
      </c>
      <c r="N52" s="227" t="s">
        <v>953</v>
      </c>
      <c r="O52" s="305"/>
      <c r="P52" s="230"/>
      <c r="Q52" s="160" t="s">
        <v>953</v>
      </c>
      <c r="R52" s="227"/>
      <c r="S52" s="308"/>
      <c r="T52" s="252" t="s">
        <v>952</v>
      </c>
      <c r="U52" s="255" t="s">
        <v>953</v>
      </c>
      <c r="V52" s="255" t="s">
        <v>953</v>
      </c>
      <c r="W52" s="260"/>
      <c r="X52" s="311"/>
      <c r="Y52" s="314"/>
      <c r="Z52" s="230" t="s">
        <v>953</v>
      </c>
      <c r="AA52" s="160" t="s">
        <v>953</v>
      </c>
      <c r="AB52" s="209"/>
      <c r="AC52" s="209"/>
      <c r="AD52" s="209"/>
      <c r="AE52" s="209"/>
      <c r="AF52" s="209"/>
      <c r="AG52" s="209"/>
      <c r="AH52" s="209"/>
      <c r="AI52" s="209"/>
      <c r="AJ52" s="209"/>
      <c r="AK52" s="209"/>
      <c r="AL52" s="209"/>
    </row>
    <row r="53" spans="1:38" ht="15.75" x14ac:dyDescent="0.25">
      <c r="A53" s="6">
        <v>51</v>
      </c>
      <c r="B53" s="2"/>
      <c r="C53" s="2"/>
      <c r="D53" s="191" t="s">
        <v>955</v>
      </c>
      <c r="E53" s="160"/>
      <c r="F53" s="266" t="s">
        <v>953</v>
      </c>
      <c r="G53" s="160" t="s">
        <v>953</v>
      </c>
      <c r="H53" s="160" t="s">
        <v>953</v>
      </c>
      <c r="I53" s="227" t="s">
        <v>953</v>
      </c>
      <c r="J53" s="317"/>
      <c r="K53" s="303"/>
      <c r="L53" s="230" t="s">
        <v>953</v>
      </c>
      <c r="M53" s="160" t="s">
        <v>953</v>
      </c>
      <c r="N53" s="227" t="s">
        <v>953</v>
      </c>
      <c r="O53" s="305"/>
      <c r="P53" s="230"/>
      <c r="Q53" s="160" t="s">
        <v>953</v>
      </c>
      <c r="R53" s="227"/>
      <c r="S53" s="308"/>
      <c r="T53" s="252" t="s">
        <v>953</v>
      </c>
      <c r="U53" s="255" t="s">
        <v>953</v>
      </c>
      <c r="V53" s="255" t="s">
        <v>953</v>
      </c>
      <c r="W53" s="260"/>
      <c r="X53" s="311"/>
      <c r="Y53" s="314"/>
      <c r="Z53" s="230" t="s">
        <v>953</v>
      </c>
      <c r="AA53" s="160" t="s">
        <v>953</v>
      </c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</row>
    <row r="54" spans="1:38" ht="15.75" x14ac:dyDescent="0.25">
      <c r="A54" s="6">
        <v>52</v>
      </c>
      <c r="B54" s="2"/>
      <c r="C54" s="2"/>
      <c r="D54" s="191" t="s">
        <v>75</v>
      </c>
      <c r="E54" s="160"/>
      <c r="F54" s="266" t="s">
        <v>953</v>
      </c>
      <c r="G54" s="160" t="s">
        <v>953</v>
      </c>
      <c r="H54" s="160" t="s">
        <v>953</v>
      </c>
      <c r="I54" s="227" t="s">
        <v>953</v>
      </c>
      <c r="J54" s="317"/>
      <c r="K54" s="303"/>
      <c r="L54" s="230" t="s">
        <v>953</v>
      </c>
      <c r="M54" s="160" t="s">
        <v>953</v>
      </c>
      <c r="N54" s="227" t="s">
        <v>953</v>
      </c>
      <c r="O54" s="305"/>
      <c r="P54" s="230"/>
      <c r="Q54" s="160" t="s">
        <v>952</v>
      </c>
      <c r="R54" s="227"/>
      <c r="S54" s="308"/>
      <c r="T54" s="252" t="s">
        <v>953</v>
      </c>
      <c r="U54" s="255" t="s">
        <v>953</v>
      </c>
      <c r="V54" s="255" t="s">
        <v>953</v>
      </c>
      <c r="W54" s="260"/>
      <c r="X54" s="311"/>
      <c r="Y54" s="314"/>
      <c r="Z54" s="230" t="s">
        <v>953</v>
      </c>
      <c r="AA54" s="160" t="s">
        <v>953</v>
      </c>
      <c r="AB54" s="209"/>
      <c r="AC54" s="209"/>
      <c r="AD54" s="209"/>
      <c r="AE54" s="209"/>
      <c r="AF54" s="209"/>
      <c r="AG54" s="209"/>
      <c r="AH54" s="209"/>
      <c r="AI54" s="209"/>
      <c r="AJ54" s="209"/>
      <c r="AK54" s="209"/>
      <c r="AL54" s="209"/>
    </row>
    <row r="55" spans="1:38" ht="15.75" x14ac:dyDescent="0.25">
      <c r="A55" s="6">
        <v>53</v>
      </c>
      <c r="B55" s="2"/>
      <c r="C55" s="2"/>
      <c r="D55" s="191" t="s">
        <v>956</v>
      </c>
      <c r="E55" s="160"/>
      <c r="F55" s="266" t="s">
        <v>953</v>
      </c>
      <c r="G55" s="160" t="s">
        <v>953</v>
      </c>
      <c r="H55" s="160" t="s">
        <v>953</v>
      </c>
      <c r="I55" s="227" t="s">
        <v>953</v>
      </c>
      <c r="J55" s="317"/>
      <c r="K55" s="303"/>
      <c r="L55" s="230" t="s">
        <v>953</v>
      </c>
      <c r="M55" s="160" t="s">
        <v>953</v>
      </c>
      <c r="N55" s="227" t="s">
        <v>953</v>
      </c>
      <c r="O55" s="305"/>
      <c r="P55" s="230"/>
      <c r="Q55" s="160" t="s">
        <v>953</v>
      </c>
      <c r="R55" s="227"/>
      <c r="S55" s="308"/>
      <c r="T55" s="252" t="s">
        <v>953</v>
      </c>
      <c r="U55" s="255" t="s">
        <v>953</v>
      </c>
      <c r="V55" s="255" t="s">
        <v>953</v>
      </c>
      <c r="W55" s="260"/>
      <c r="X55" s="311"/>
      <c r="Y55" s="314"/>
      <c r="Z55" s="230" t="s">
        <v>953</v>
      </c>
      <c r="AA55" s="160" t="s">
        <v>953</v>
      </c>
      <c r="AB55" s="209"/>
      <c r="AC55" s="209"/>
      <c r="AD55" s="209"/>
      <c r="AE55" s="209"/>
      <c r="AF55" s="209"/>
      <c r="AG55" s="209"/>
      <c r="AH55" s="209"/>
      <c r="AI55" s="209"/>
      <c r="AJ55" s="209"/>
      <c r="AK55" s="209"/>
      <c r="AL55" s="209"/>
    </row>
    <row r="56" spans="1:38" ht="15.75" x14ac:dyDescent="0.25">
      <c r="A56" s="6">
        <v>54</v>
      </c>
      <c r="B56" s="2"/>
      <c r="C56" s="2"/>
      <c r="D56" s="191" t="s">
        <v>104</v>
      </c>
      <c r="E56" s="160"/>
      <c r="F56" s="266" t="s">
        <v>953</v>
      </c>
      <c r="G56" s="160" t="s">
        <v>953</v>
      </c>
      <c r="H56" s="160" t="s">
        <v>953</v>
      </c>
      <c r="I56" s="227" t="s">
        <v>953</v>
      </c>
      <c r="J56" s="317"/>
      <c r="K56" s="303"/>
      <c r="L56" s="230" t="s">
        <v>953</v>
      </c>
      <c r="M56" s="160" t="s">
        <v>953</v>
      </c>
      <c r="N56" s="227" t="s">
        <v>953</v>
      </c>
      <c r="O56" s="305"/>
      <c r="P56" s="230"/>
      <c r="Q56" s="160" t="s">
        <v>953</v>
      </c>
      <c r="R56" s="227"/>
      <c r="S56" s="308"/>
      <c r="T56" s="252" t="s">
        <v>953</v>
      </c>
      <c r="U56" s="255" t="s">
        <v>953</v>
      </c>
      <c r="V56" s="255" t="s">
        <v>953</v>
      </c>
      <c r="W56" s="260"/>
      <c r="X56" s="311"/>
      <c r="Y56" s="314"/>
      <c r="Z56" s="230" t="s">
        <v>953</v>
      </c>
      <c r="AA56" s="160" t="s">
        <v>953</v>
      </c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  <c r="AL56" s="209"/>
    </row>
    <row r="57" spans="1:38" ht="15.75" x14ac:dyDescent="0.25">
      <c r="A57" s="6">
        <v>55</v>
      </c>
      <c r="B57" s="2"/>
      <c r="C57" s="2"/>
      <c r="D57" s="191" t="s">
        <v>58</v>
      </c>
      <c r="E57" s="160"/>
      <c r="F57" s="266" t="s">
        <v>953</v>
      </c>
      <c r="G57" s="160" t="s">
        <v>953</v>
      </c>
      <c r="H57" s="160" t="s">
        <v>953</v>
      </c>
      <c r="I57" s="227" t="s">
        <v>953</v>
      </c>
      <c r="J57" s="317"/>
      <c r="K57" s="303"/>
      <c r="L57" s="237" t="s">
        <v>973</v>
      </c>
      <c r="M57" s="160" t="s">
        <v>953</v>
      </c>
      <c r="N57" s="227" t="s">
        <v>953</v>
      </c>
      <c r="O57" s="305"/>
      <c r="P57" s="230"/>
      <c r="Q57" s="160" t="s">
        <v>953</v>
      </c>
      <c r="R57" s="227"/>
      <c r="S57" s="308"/>
      <c r="T57" s="252" t="s">
        <v>953</v>
      </c>
      <c r="U57" s="255" t="s">
        <v>953</v>
      </c>
      <c r="V57" s="255" t="s">
        <v>952</v>
      </c>
      <c r="W57" s="260"/>
      <c r="X57" s="311"/>
      <c r="Y57" s="314"/>
      <c r="Z57" s="230" t="s">
        <v>953</v>
      </c>
      <c r="AA57" s="160" t="s">
        <v>953</v>
      </c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</row>
    <row r="58" spans="1:38" ht="15.75" x14ac:dyDescent="0.25">
      <c r="A58" s="6">
        <v>56</v>
      </c>
      <c r="B58" s="2"/>
      <c r="C58" s="2"/>
      <c r="D58" s="191" t="s">
        <v>957</v>
      </c>
      <c r="E58" s="160"/>
      <c r="F58" s="266" t="s">
        <v>953</v>
      </c>
      <c r="G58" s="160" t="s">
        <v>953</v>
      </c>
      <c r="H58" s="160" t="s">
        <v>953</v>
      </c>
      <c r="I58" s="227" t="s">
        <v>953</v>
      </c>
      <c r="J58" s="317"/>
      <c r="K58" s="303"/>
      <c r="L58" s="230" t="s">
        <v>953</v>
      </c>
      <c r="M58" s="160" t="s">
        <v>953</v>
      </c>
      <c r="N58" s="227" t="s">
        <v>953</v>
      </c>
      <c r="O58" s="305"/>
      <c r="P58" s="230"/>
      <c r="Q58" s="160" t="s">
        <v>953</v>
      </c>
      <c r="R58" s="227"/>
      <c r="S58" s="308"/>
      <c r="T58" s="252" t="s">
        <v>953</v>
      </c>
      <c r="U58" s="255" t="s">
        <v>953</v>
      </c>
      <c r="V58" s="255" t="s">
        <v>953</v>
      </c>
      <c r="W58" s="260"/>
      <c r="X58" s="311"/>
      <c r="Y58" s="314"/>
      <c r="Z58" s="230" t="s">
        <v>953</v>
      </c>
      <c r="AA58" s="160" t="s">
        <v>953</v>
      </c>
      <c r="AB58" s="209"/>
      <c r="AC58" s="209"/>
      <c r="AD58" s="209"/>
      <c r="AE58" s="209"/>
      <c r="AF58" s="209"/>
      <c r="AG58" s="209"/>
      <c r="AH58" s="209"/>
      <c r="AI58" s="209"/>
      <c r="AJ58" s="209"/>
      <c r="AK58" s="209"/>
      <c r="AL58" s="209"/>
    </row>
    <row r="59" spans="1:38" ht="15.75" x14ac:dyDescent="0.25">
      <c r="A59" s="6">
        <v>57</v>
      </c>
      <c r="B59" s="2"/>
      <c r="C59" s="2"/>
      <c r="D59" s="191" t="s">
        <v>984</v>
      </c>
      <c r="E59" s="160"/>
      <c r="F59" s="266" t="s">
        <v>953</v>
      </c>
      <c r="G59" s="160" t="s">
        <v>953</v>
      </c>
      <c r="H59" s="160" t="s">
        <v>953</v>
      </c>
      <c r="I59" s="227" t="s">
        <v>953</v>
      </c>
      <c r="J59" s="317"/>
      <c r="K59" s="303"/>
      <c r="L59" s="230" t="s">
        <v>953</v>
      </c>
      <c r="M59" s="160" t="s">
        <v>953</v>
      </c>
      <c r="N59" s="227" t="s">
        <v>953</v>
      </c>
      <c r="O59" s="305"/>
      <c r="P59" s="230"/>
      <c r="Q59" s="160" t="s">
        <v>953</v>
      </c>
      <c r="R59" s="227"/>
      <c r="S59" s="308"/>
      <c r="T59" s="252" t="s">
        <v>953</v>
      </c>
      <c r="U59" s="255" t="s">
        <v>953</v>
      </c>
      <c r="V59" s="255" t="s">
        <v>953</v>
      </c>
      <c r="W59" s="260"/>
      <c r="X59" s="311"/>
      <c r="Y59" s="314"/>
      <c r="Z59" s="230" t="s">
        <v>953</v>
      </c>
      <c r="AA59" s="160" t="s">
        <v>953</v>
      </c>
      <c r="AB59" s="209"/>
      <c r="AC59" s="209"/>
      <c r="AD59" s="209"/>
      <c r="AE59" s="209"/>
      <c r="AF59" s="209"/>
      <c r="AG59" s="209"/>
      <c r="AH59" s="209"/>
      <c r="AI59" s="209"/>
      <c r="AJ59" s="209"/>
      <c r="AK59" s="209"/>
      <c r="AL59" s="209"/>
    </row>
    <row r="60" spans="1:38" ht="15.75" x14ac:dyDescent="0.25">
      <c r="A60" s="6">
        <v>58</v>
      </c>
      <c r="B60" s="2"/>
      <c r="C60" s="2"/>
      <c r="D60" s="191" t="s">
        <v>851</v>
      </c>
      <c r="E60" s="160"/>
      <c r="F60" s="266" t="s">
        <v>953</v>
      </c>
      <c r="G60" s="160" t="s">
        <v>953</v>
      </c>
      <c r="H60" s="160" t="s">
        <v>953</v>
      </c>
      <c r="I60" s="227" t="s">
        <v>953</v>
      </c>
      <c r="J60" s="317"/>
      <c r="K60" s="303"/>
      <c r="L60" s="230" t="s">
        <v>953</v>
      </c>
      <c r="M60" s="160" t="s">
        <v>953</v>
      </c>
      <c r="N60" s="227" t="s">
        <v>953</v>
      </c>
      <c r="O60" s="305"/>
      <c r="P60" s="230"/>
      <c r="Q60" s="160" t="s">
        <v>952</v>
      </c>
      <c r="R60" s="227"/>
      <c r="S60" s="308"/>
      <c r="T60" s="252" t="s">
        <v>953</v>
      </c>
      <c r="U60" s="255" t="s">
        <v>953</v>
      </c>
      <c r="V60" s="255" t="s">
        <v>953</v>
      </c>
      <c r="W60" s="260"/>
      <c r="X60" s="311"/>
      <c r="Y60" s="314"/>
      <c r="Z60" s="230" t="s">
        <v>953</v>
      </c>
      <c r="AA60" s="160" t="s">
        <v>953</v>
      </c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</row>
    <row r="61" spans="1:38" ht="15.75" x14ac:dyDescent="0.25">
      <c r="A61" s="6">
        <v>59</v>
      </c>
      <c r="B61" s="2"/>
      <c r="C61" s="2"/>
      <c r="D61" s="191" t="s">
        <v>958</v>
      </c>
      <c r="E61" s="160"/>
      <c r="F61" s="266" t="s">
        <v>953</v>
      </c>
      <c r="G61" s="160" t="s">
        <v>952</v>
      </c>
      <c r="H61" s="160" t="s">
        <v>953</v>
      </c>
      <c r="I61" s="227" t="s">
        <v>952</v>
      </c>
      <c r="J61" s="317"/>
      <c r="K61" s="303"/>
      <c r="L61" s="230" t="s">
        <v>953</v>
      </c>
      <c r="M61" s="160" t="s">
        <v>953</v>
      </c>
      <c r="N61" s="227" t="s">
        <v>952</v>
      </c>
      <c r="O61" s="305"/>
      <c r="P61" s="230"/>
      <c r="Q61" s="160" t="s">
        <v>953</v>
      </c>
      <c r="R61" s="227"/>
      <c r="S61" s="308"/>
      <c r="T61" s="252" t="s">
        <v>953</v>
      </c>
      <c r="U61" s="255" t="s">
        <v>952</v>
      </c>
      <c r="V61" s="255" t="s">
        <v>953</v>
      </c>
      <c r="W61" s="260"/>
      <c r="X61" s="311"/>
      <c r="Y61" s="314"/>
      <c r="Z61" s="230" t="s">
        <v>953</v>
      </c>
      <c r="AA61" s="160" t="s">
        <v>953</v>
      </c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</row>
    <row r="62" spans="1:38" ht="15.75" x14ac:dyDescent="0.25">
      <c r="A62" s="6">
        <v>60</v>
      </c>
      <c r="B62" s="2"/>
      <c r="C62" s="2"/>
      <c r="D62" s="191" t="s">
        <v>959</v>
      </c>
      <c r="E62" s="160"/>
      <c r="F62" s="266" t="s">
        <v>953</v>
      </c>
      <c r="G62" s="160" t="s">
        <v>953</v>
      </c>
      <c r="H62" s="160" t="s">
        <v>953</v>
      </c>
      <c r="I62" s="227" t="s">
        <v>953</v>
      </c>
      <c r="J62" s="317"/>
      <c r="K62" s="303"/>
      <c r="L62" s="230" t="s">
        <v>953</v>
      </c>
      <c r="M62" s="160" t="s">
        <v>953</v>
      </c>
      <c r="N62" s="227" t="s">
        <v>953</v>
      </c>
      <c r="O62" s="305"/>
      <c r="P62" s="230"/>
      <c r="Q62" s="160" t="s">
        <v>953</v>
      </c>
      <c r="R62" s="227"/>
      <c r="S62" s="308"/>
      <c r="T62" s="252" t="s">
        <v>953</v>
      </c>
      <c r="U62" s="255" t="s">
        <v>953</v>
      </c>
      <c r="V62" s="255" t="s">
        <v>953</v>
      </c>
      <c r="W62" s="260"/>
      <c r="X62" s="311"/>
      <c r="Y62" s="314"/>
      <c r="Z62" s="230" t="s">
        <v>953</v>
      </c>
      <c r="AA62" s="160" t="s">
        <v>953</v>
      </c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</row>
    <row r="63" spans="1:38" ht="15.75" x14ac:dyDescent="0.25">
      <c r="A63" s="6">
        <v>61</v>
      </c>
      <c r="B63" s="2"/>
      <c r="C63" s="2"/>
      <c r="D63" s="191" t="s">
        <v>971</v>
      </c>
      <c r="E63" s="160"/>
      <c r="F63" s="7"/>
      <c r="G63" s="160" t="s">
        <v>953</v>
      </c>
      <c r="H63" s="160" t="s">
        <v>953</v>
      </c>
      <c r="I63" s="227" t="s">
        <v>953</v>
      </c>
      <c r="J63" s="317"/>
      <c r="K63" s="303"/>
      <c r="L63" s="230" t="s">
        <v>953</v>
      </c>
      <c r="M63" s="160" t="s">
        <v>953</v>
      </c>
      <c r="N63" s="227" t="s">
        <v>953</v>
      </c>
      <c r="O63" s="305"/>
      <c r="P63" s="230"/>
      <c r="Q63" s="160" t="s">
        <v>952</v>
      </c>
      <c r="R63" s="227"/>
      <c r="S63" s="308"/>
      <c r="T63" s="252" t="s">
        <v>953</v>
      </c>
      <c r="U63" s="255" t="s">
        <v>953</v>
      </c>
      <c r="V63" s="255" t="s">
        <v>953</v>
      </c>
      <c r="W63" s="260"/>
      <c r="X63" s="311"/>
      <c r="Y63" s="314"/>
      <c r="Z63" s="230" t="s">
        <v>953</v>
      </c>
      <c r="AA63" s="160" t="s">
        <v>953</v>
      </c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</row>
    <row r="64" spans="1:38" ht="15.75" x14ac:dyDescent="0.25">
      <c r="A64" s="6">
        <v>62</v>
      </c>
      <c r="B64" s="2"/>
      <c r="C64" s="2"/>
      <c r="D64" s="191" t="s">
        <v>972</v>
      </c>
      <c r="E64" s="160"/>
      <c r="F64" s="7"/>
      <c r="G64" s="160"/>
      <c r="H64" s="160" t="s">
        <v>953</v>
      </c>
      <c r="I64" s="227" t="s">
        <v>953</v>
      </c>
      <c r="J64" s="317"/>
      <c r="K64" s="303"/>
      <c r="L64" s="230" t="s">
        <v>953</v>
      </c>
      <c r="M64" s="160" t="s">
        <v>953</v>
      </c>
      <c r="N64" s="227" t="s">
        <v>953</v>
      </c>
      <c r="O64" s="305"/>
      <c r="P64" s="230"/>
      <c r="Q64" s="160" t="s">
        <v>952</v>
      </c>
      <c r="R64" s="227"/>
      <c r="S64" s="308"/>
      <c r="T64" s="252" t="s">
        <v>952</v>
      </c>
      <c r="U64" s="255" t="s">
        <v>952</v>
      </c>
      <c r="V64" s="255" t="s">
        <v>952</v>
      </c>
      <c r="W64" s="260"/>
      <c r="X64" s="311"/>
      <c r="Y64" s="314"/>
      <c r="Z64" s="230" t="s">
        <v>952</v>
      </c>
      <c r="AA64" s="160" t="s">
        <v>952</v>
      </c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</row>
    <row r="65" spans="1:38" ht="15.75" x14ac:dyDescent="0.25">
      <c r="A65" s="6">
        <v>63</v>
      </c>
      <c r="B65" s="2"/>
      <c r="C65" s="2"/>
      <c r="D65" s="191" t="s">
        <v>976</v>
      </c>
      <c r="E65" s="160"/>
      <c r="F65" s="7"/>
      <c r="G65" s="160"/>
      <c r="H65" s="160"/>
      <c r="I65" s="227"/>
      <c r="J65" s="317"/>
      <c r="K65" s="303"/>
      <c r="L65" s="230"/>
      <c r="M65" s="160" t="s">
        <v>953</v>
      </c>
      <c r="N65" s="227" t="s">
        <v>953</v>
      </c>
      <c r="O65" s="305"/>
      <c r="P65" s="230"/>
      <c r="Q65" s="160" t="s">
        <v>953</v>
      </c>
      <c r="R65" s="227"/>
      <c r="S65" s="308"/>
      <c r="T65" s="252" t="s">
        <v>953</v>
      </c>
      <c r="U65" s="255" t="s">
        <v>953</v>
      </c>
      <c r="V65" s="255" t="s">
        <v>953</v>
      </c>
      <c r="W65" s="260"/>
      <c r="X65" s="311"/>
      <c r="Y65" s="314"/>
      <c r="Z65" s="230" t="s">
        <v>953</v>
      </c>
      <c r="AA65" s="160" t="s">
        <v>953</v>
      </c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</row>
    <row r="66" spans="1:38" ht="16.5" thickBot="1" x14ac:dyDescent="0.3">
      <c r="A66" s="6">
        <v>64</v>
      </c>
      <c r="B66" s="2"/>
      <c r="C66" s="2"/>
      <c r="D66" s="191" t="s">
        <v>978</v>
      </c>
      <c r="E66" s="160"/>
      <c r="F66" s="7"/>
      <c r="G66" s="160"/>
      <c r="H66" s="160"/>
      <c r="I66" s="227"/>
      <c r="J66" s="317"/>
      <c r="K66" s="303"/>
      <c r="L66" s="230"/>
      <c r="M66" s="160"/>
      <c r="N66" s="227"/>
      <c r="O66" s="305"/>
      <c r="P66" s="230"/>
      <c r="Q66" s="160" t="s">
        <v>953</v>
      </c>
      <c r="R66" s="227"/>
      <c r="S66" s="308"/>
      <c r="T66" s="252" t="s">
        <v>953</v>
      </c>
      <c r="U66" s="255" t="s">
        <v>953</v>
      </c>
      <c r="V66" s="255" t="s">
        <v>953</v>
      </c>
      <c r="W66" s="260"/>
      <c r="X66" s="311"/>
      <c r="Y66" s="314"/>
      <c r="Z66" s="268" t="s">
        <v>953</v>
      </c>
      <c r="AA66" s="328" t="s">
        <v>953</v>
      </c>
      <c r="AB66" s="269"/>
      <c r="AC66" s="269"/>
      <c r="AD66" s="269"/>
      <c r="AE66" s="269"/>
      <c r="AF66" s="269"/>
      <c r="AG66" s="269"/>
      <c r="AH66" s="269"/>
      <c r="AI66" s="269"/>
      <c r="AJ66" s="269"/>
      <c r="AK66" s="269"/>
      <c r="AL66" s="269"/>
    </row>
    <row r="67" spans="1:38" ht="16.5" thickBot="1" x14ac:dyDescent="0.3">
      <c r="A67" s="6">
        <v>65</v>
      </c>
      <c r="B67" s="2"/>
      <c r="C67" s="2"/>
      <c r="D67" s="191" t="s">
        <v>979</v>
      </c>
      <c r="E67" s="160"/>
      <c r="F67" s="7"/>
      <c r="G67" s="160"/>
      <c r="H67" s="160"/>
      <c r="I67" s="227"/>
      <c r="J67" s="317"/>
      <c r="K67" s="303"/>
      <c r="L67" s="230"/>
      <c r="M67" s="160"/>
      <c r="N67" s="227"/>
      <c r="O67" s="305"/>
      <c r="P67" s="230"/>
      <c r="Q67" s="160" t="s">
        <v>952</v>
      </c>
      <c r="R67" s="227"/>
      <c r="S67" s="308"/>
      <c r="T67" s="252" t="s">
        <v>953</v>
      </c>
      <c r="U67" s="255" t="s">
        <v>952</v>
      </c>
      <c r="V67" s="255" t="s">
        <v>952</v>
      </c>
      <c r="W67" s="260"/>
      <c r="X67" s="311"/>
      <c r="Y67" s="314"/>
      <c r="Z67" s="325" t="s">
        <v>910</v>
      </c>
      <c r="AA67" s="326"/>
      <c r="AB67" s="326"/>
      <c r="AC67" s="326"/>
      <c r="AD67" s="326"/>
      <c r="AE67" s="326"/>
      <c r="AF67" s="326"/>
      <c r="AG67" s="326"/>
      <c r="AH67" s="326"/>
      <c r="AI67" s="326"/>
      <c r="AJ67" s="326"/>
      <c r="AK67" s="326"/>
      <c r="AL67" s="327"/>
    </row>
    <row r="68" spans="1:38" ht="15.75" x14ac:dyDescent="0.25">
      <c r="A68" s="6">
        <v>66</v>
      </c>
      <c r="B68" s="2"/>
      <c r="C68" s="2"/>
      <c r="D68" s="191" t="s">
        <v>114</v>
      </c>
      <c r="E68" s="160"/>
      <c r="F68" s="7"/>
      <c r="G68" s="160"/>
      <c r="H68" s="160"/>
      <c r="I68" s="227"/>
      <c r="J68" s="317"/>
      <c r="K68" s="303"/>
      <c r="L68" s="230"/>
      <c r="M68" s="160"/>
      <c r="N68" s="227"/>
      <c r="O68" s="305"/>
      <c r="P68" s="230"/>
      <c r="Q68" s="160" t="s">
        <v>953</v>
      </c>
      <c r="R68" s="227"/>
      <c r="S68" s="308"/>
      <c r="T68" s="252" t="s">
        <v>953</v>
      </c>
      <c r="U68" s="255" t="s">
        <v>953</v>
      </c>
      <c r="V68" s="255" t="s">
        <v>953</v>
      </c>
      <c r="W68" s="260"/>
      <c r="X68" s="311"/>
      <c r="Y68" s="314"/>
      <c r="Z68" s="243" t="s">
        <v>953</v>
      </c>
      <c r="AA68" s="241" t="s">
        <v>953</v>
      </c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  <c r="AL68" s="239"/>
    </row>
    <row r="69" spans="1:38" ht="15.75" x14ac:dyDescent="0.25">
      <c r="A69" s="6">
        <v>67</v>
      </c>
      <c r="B69" s="2"/>
      <c r="C69" s="2"/>
      <c r="D69" s="191" t="s">
        <v>980</v>
      </c>
      <c r="E69" s="160"/>
      <c r="F69" s="7"/>
      <c r="G69" s="160"/>
      <c r="H69" s="160"/>
      <c r="I69" s="227"/>
      <c r="J69" s="317"/>
      <c r="K69" s="303"/>
      <c r="L69" s="230"/>
      <c r="M69" s="160"/>
      <c r="N69" s="227"/>
      <c r="O69" s="305"/>
      <c r="P69" s="230"/>
      <c r="Q69" s="160" t="s">
        <v>953</v>
      </c>
      <c r="R69" s="227"/>
      <c r="S69" s="308"/>
      <c r="T69" s="252" t="s">
        <v>953</v>
      </c>
      <c r="U69" s="255" t="s">
        <v>953</v>
      </c>
      <c r="V69" s="255" t="s">
        <v>953</v>
      </c>
      <c r="W69" s="260"/>
      <c r="X69" s="311"/>
      <c r="Y69" s="314"/>
      <c r="Z69" s="230" t="s">
        <v>953</v>
      </c>
      <c r="AA69" s="160" t="s">
        <v>953</v>
      </c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</row>
    <row r="70" spans="1:38" ht="16.5" thickBot="1" x14ac:dyDescent="0.3">
      <c r="A70" s="6">
        <v>68</v>
      </c>
      <c r="B70" s="2"/>
      <c r="C70" s="2"/>
      <c r="D70" s="191" t="s">
        <v>981</v>
      </c>
      <c r="E70" s="160"/>
      <c r="F70" s="7"/>
      <c r="G70" s="160"/>
      <c r="H70" s="160"/>
      <c r="I70" s="227"/>
      <c r="J70" s="317"/>
      <c r="K70" s="303"/>
      <c r="L70" s="230"/>
      <c r="M70" s="160"/>
      <c r="N70" s="227"/>
      <c r="O70" s="305"/>
      <c r="P70" s="230"/>
      <c r="Q70" s="160" t="s">
        <v>953</v>
      </c>
      <c r="R70" s="227"/>
      <c r="S70" s="308"/>
      <c r="T70" s="252" t="s">
        <v>953</v>
      </c>
      <c r="U70" s="255" t="s">
        <v>953</v>
      </c>
      <c r="V70" s="255" t="s">
        <v>953</v>
      </c>
      <c r="W70" s="260"/>
      <c r="X70" s="311"/>
      <c r="Y70" s="314"/>
      <c r="Z70" s="268" t="s">
        <v>953</v>
      </c>
      <c r="AA70" s="328" t="s">
        <v>953</v>
      </c>
      <c r="AB70" s="269"/>
      <c r="AC70" s="269"/>
      <c r="AD70" s="269"/>
      <c r="AE70" s="269"/>
      <c r="AF70" s="269"/>
      <c r="AG70" s="269"/>
      <c r="AH70" s="269"/>
      <c r="AI70" s="269"/>
      <c r="AJ70" s="269"/>
      <c r="AK70" s="269"/>
      <c r="AL70" s="269"/>
    </row>
    <row r="71" spans="1:38" ht="16.5" thickBot="1" x14ac:dyDescent="0.3">
      <c r="A71" s="6">
        <v>69</v>
      </c>
      <c r="B71" s="2"/>
      <c r="C71" s="2"/>
      <c r="D71" s="191" t="s">
        <v>982</v>
      </c>
      <c r="E71" s="160"/>
      <c r="F71" s="7"/>
      <c r="G71" s="160"/>
      <c r="H71" s="160"/>
      <c r="I71" s="227"/>
      <c r="J71" s="317"/>
      <c r="K71" s="303"/>
      <c r="L71" s="230"/>
      <c r="M71" s="160"/>
      <c r="N71" s="227"/>
      <c r="O71" s="305"/>
      <c r="P71" s="230"/>
      <c r="Q71" s="160" t="s">
        <v>952</v>
      </c>
      <c r="R71" s="227"/>
      <c r="S71" s="308"/>
      <c r="T71" s="322"/>
      <c r="U71" s="323"/>
      <c r="V71" s="323"/>
      <c r="W71" s="324"/>
      <c r="X71" s="311"/>
      <c r="Y71" s="314"/>
      <c r="Z71" s="319" t="s">
        <v>985</v>
      </c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1"/>
    </row>
    <row r="72" spans="1:38" ht="15.75" x14ac:dyDescent="0.25">
      <c r="A72" s="6">
        <v>70</v>
      </c>
      <c r="B72" s="2"/>
      <c r="C72" s="2"/>
      <c r="D72" s="191" t="s">
        <v>62</v>
      </c>
      <c r="E72" s="160"/>
      <c r="F72" s="7"/>
      <c r="G72" s="160"/>
      <c r="H72" s="160"/>
      <c r="I72" s="227"/>
      <c r="J72" s="317"/>
      <c r="K72" s="303"/>
      <c r="L72" s="230"/>
      <c r="M72" s="160"/>
      <c r="N72" s="227"/>
      <c r="O72" s="305"/>
      <c r="P72" s="230"/>
      <c r="Q72" s="160"/>
      <c r="R72" s="227"/>
      <c r="S72" s="308"/>
      <c r="T72" s="252"/>
      <c r="U72" s="255" t="s">
        <v>953</v>
      </c>
      <c r="V72" s="255" t="s">
        <v>953</v>
      </c>
      <c r="W72" s="260"/>
      <c r="X72" s="311"/>
      <c r="Y72" s="314"/>
      <c r="Z72" s="243" t="s">
        <v>953</v>
      </c>
      <c r="AA72" s="241" t="s">
        <v>953</v>
      </c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  <c r="AL72" s="239"/>
    </row>
    <row r="73" spans="1:38" ht="15.75" x14ac:dyDescent="0.25">
      <c r="A73" s="6"/>
      <c r="B73" s="2"/>
      <c r="C73" s="2"/>
      <c r="D73" s="191"/>
      <c r="E73" s="160"/>
      <c r="F73" s="7"/>
      <c r="G73" s="160"/>
      <c r="H73" s="160"/>
      <c r="I73" s="227"/>
      <c r="J73" s="317"/>
      <c r="K73" s="303"/>
      <c r="L73" s="230"/>
      <c r="M73" s="160"/>
      <c r="N73" s="227"/>
      <c r="O73" s="305"/>
      <c r="P73" s="230"/>
      <c r="Q73" s="160"/>
      <c r="R73" s="227"/>
      <c r="S73" s="308"/>
      <c r="T73" s="252"/>
      <c r="U73" s="255"/>
      <c r="V73" s="255"/>
      <c r="W73" s="260"/>
      <c r="X73" s="311"/>
      <c r="Y73" s="314"/>
      <c r="Z73" s="230"/>
      <c r="AA73" s="209"/>
      <c r="AB73" s="209"/>
      <c r="AC73" s="209"/>
      <c r="AD73" s="209"/>
      <c r="AE73" s="209"/>
      <c r="AF73" s="209"/>
      <c r="AG73" s="209"/>
      <c r="AH73" s="209"/>
      <c r="AI73" s="209"/>
      <c r="AJ73" s="209"/>
      <c r="AK73" s="209"/>
      <c r="AL73" s="209"/>
    </row>
    <row r="74" spans="1:38" ht="27.75" customHeight="1" x14ac:dyDescent="0.25">
      <c r="A74" s="6"/>
      <c r="B74" s="2"/>
      <c r="C74" s="2"/>
      <c r="D74" s="224" t="s">
        <v>242</v>
      </c>
      <c r="E74" s="14"/>
      <c r="F74" s="220">
        <f>COUNTIF(F3:F64,"P")</f>
        <v>46</v>
      </c>
      <c r="G74" s="220">
        <f>COUNTIF(G3:G64,"P")</f>
        <v>47</v>
      </c>
      <c r="H74" s="220">
        <f>COUNTIF(H3:H64,"P")</f>
        <v>49</v>
      </c>
      <c r="I74" s="228">
        <f>COUNTIF(I3:I64,"P")</f>
        <v>49</v>
      </c>
      <c r="J74" s="317"/>
      <c r="K74" s="303"/>
      <c r="L74" s="233">
        <f>COUNTIF(L3:L64,"P")</f>
        <v>46</v>
      </c>
      <c r="M74" s="220">
        <f>COUNTIF(M3:M65,"P")</f>
        <v>50</v>
      </c>
      <c r="N74" s="228">
        <f t="shared" ref="N74:W74" si="0">COUNTIF(N3:N64,"P")</f>
        <v>45</v>
      </c>
      <c r="O74" s="305"/>
      <c r="P74" s="233">
        <f t="shared" si="0"/>
        <v>0</v>
      </c>
      <c r="Q74" s="220">
        <f>COUNTIF(Q3:Q72,"P")</f>
        <v>47</v>
      </c>
      <c r="R74" s="228">
        <f t="shared" si="0"/>
        <v>0</v>
      </c>
      <c r="S74" s="308"/>
      <c r="T74" s="233">
        <f>COUNTIF(T3:T72,"P")</f>
        <v>52</v>
      </c>
      <c r="U74" s="233">
        <f t="shared" ref="U74:V74" si="1">COUNTIF(U3:U72,"P")</f>
        <v>54</v>
      </c>
      <c r="V74" s="233">
        <f t="shared" si="1"/>
        <v>54</v>
      </c>
      <c r="W74" s="228">
        <f t="shared" si="0"/>
        <v>0</v>
      </c>
      <c r="X74" s="311"/>
      <c r="Y74" s="314"/>
      <c r="Z74" s="233">
        <f>COUNTIF(Z3:Z72,"P")</f>
        <v>53</v>
      </c>
      <c r="AA74" s="233">
        <f t="shared" ref="AA74:AI74" si="2">COUNTIF(AA3:AA72,"P")</f>
        <v>52</v>
      </c>
      <c r="AB74" s="233">
        <f t="shared" si="2"/>
        <v>0</v>
      </c>
      <c r="AC74" s="233">
        <f t="shared" si="2"/>
        <v>0</v>
      </c>
      <c r="AD74" s="233">
        <f t="shared" si="2"/>
        <v>0</v>
      </c>
      <c r="AE74" s="233">
        <f t="shared" si="2"/>
        <v>0</v>
      </c>
      <c r="AF74" s="233">
        <f t="shared" si="2"/>
        <v>0</v>
      </c>
      <c r="AG74" s="233">
        <f t="shared" si="2"/>
        <v>0</v>
      </c>
      <c r="AH74" s="233">
        <f t="shared" si="2"/>
        <v>0</v>
      </c>
      <c r="AI74" s="233">
        <f t="shared" si="2"/>
        <v>0</v>
      </c>
      <c r="AJ74" s="209"/>
      <c r="AK74" s="221"/>
      <c r="AL74" s="221"/>
    </row>
    <row r="75" spans="1:38" ht="21" x14ac:dyDescent="0.25">
      <c r="A75" s="2"/>
      <c r="B75" s="2"/>
      <c r="C75" s="2"/>
      <c r="D75" s="207" t="s">
        <v>813</v>
      </c>
      <c r="E75" s="160"/>
      <c r="F75" s="7"/>
      <c r="G75" s="160"/>
      <c r="H75" s="160"/>
      <c r="I75" s="227"/>
      <c r="J75" s="317"/>
      <c r="K75" s="303"/>
      <c r="L75" s="230"/>
      <c r="M75" s="160"/>
      <c r="N75" s="227"/>
      <c r="O75" s="305"/>
      <c r="P75" s="230"/>
      <c r="Q75" s="160"/>
      <c r="R75" s="227"/>
      <c r="S75" s="308"/>
      <c r="T75" s="230"/>
      <c r="U75" s="160"/>
      <c r="V75" s="160"/>
      <c r="W75" s="260"/>
      <c r="X75" s="311"/>
      <c r="Y75" s="314"/>
      <c r="Z75" s="230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</row>
    <row r="76" spans="1:38" ht="15.75" x14ac:dyDescent="0.25">
      <c r="A76" s="5">
        <v>1</v>
      </c>
      <c r="B76" s="70" t="s">
        <v>463</v>
      </c>
      <c r="C76" s="70" t="s">
        <v>464</v>
      </c>
      <c r="D76" s="208" t="s">
        <v>149</v>
      </c>
      <c r="E76" s="6"/>
      <c r="F76" s="160" t="s">
        <v>953</v>
      </c>
      <c r="G76" s="160" t="s">
        <v>953</v>
      </c>
      <c r="H76" s="160" t="s">
        <v>953</v>
      </c>
      <c r="I76" s="227" t="s">
        <v>953</v>
      </c>
      <c r="J76" s="317"/>
      <c r="K76" s="303"/>
      <c r="L76" s="230" t="s">
        <v>953</v>
      </c>
      <c r="M76" s="160" t="s">
        <v>953</v>
      </c>
      <c r="N76" s="227" t="s">
        <v>953</v>
      </c>
      <c r="O76" s="305"/>
      <c r="P76" s="230"/>
      <c r="Q76" s="160" t="s">
        <v>953</v>
      </c>
      <c r="R76" s="227"/>
      <c r="S76" s="308"/>
      <c r="T76" s="230" t="s">
        <v>953</v>
      </c>
      <c r="U76" s="258" t="s">
        <v>953</v>
      </c>
      <c r="V76" s="160" t="s">
        <v>953</v>
      </c>
      <c r="W76" s="260"/>
      <c r="X76" s="311"/>
      <c r="Y76" s="314"/>
      <c r="Z76" s="230" t="s">
        <v>953</v>
      </c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</row>
    <row r="77" spans="1:38" ht="15.75" x14ac:dyDescent="0.25">
      <c r="A77" s="5">
        <v>2</v>
      </c>
      <c r="B77" s="48" t="s">
        <v>465</v>
      </c>
      <c r="C77" s="48" t="s">
        <v>466</v>
      </c>
      <c r="D77" s="208" t="s">
        <v>148</v>
      </c>
      <c r="E77" s="6"/>
      <c r="F77" s="160" t="s">
        <v>953</v>
      </c>
      <c r="G77" s="160" t="s">
        <v>953</v>
      </c>
      <c r="H77" s="160" t="s">
        <v>953</v>
      </c>
      <c r="I77" s="227" t="s">
        <v>953</v>
      </c>
      <c r="J77" s="317"/>
      <c r="K77" s="303"/>
      <c r="L77" s="230" t="s">
        <v>953</v>
      </c>
      <c r="M77" s="160" t="s">
        <v>953</v>
      </c>
      <c r="N77" s="227" t="s">
        <v>953</v>
      </c>
      <c r="O77" s="305"/>
      <c r="P77" s="230"/>
      <c r="Q77" s="160" t="s">
        <v>953</v>
      </c>
      <c r="R77" s="227"/>
      <c r="S77" s="308"/>
      <c r="T77" s="230" t="s">
        <v>953</v>
      </c>
      <c r="U77" s="258" t="s">
        <v>953</v>
      </c>
      <c r="V77" s="160" t="s">
        <v>953</v>
      </c>
      <c r="W77" s="260"/>
      <c r="X77" s="311"/>
      <c r="Y77" s="314"/>
      <c r="Z77" s="230" t="s">
        <v>953</v>
      </c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</row>
    <row r="78" spans="1:38" ht="15.75" x14ac:dyDescent="0.25">
      <c r="A78" s="5">
        <v>3</v>
      </c>
      <c r="B78" s="249">
        <v>194602</v>
      </c>
      <c r="C78" s="48" t="s">
        <v>902</v>
      </c>
      <c r="D78" s="208" t="s">
        <v>35</v>
      </c>
      <c r="E78" s="6"/>
      <c r="F78" s="160" t="s">
        <v>953</v>
      </c>
      <c r="G78" s="160" t="s">
        <v>953</v>
      </c>
      <c r="H78" s="160" t="s">
        <v>953</v>
      </c>
      <c r="I78" s="227" t="s">
        <v>953</v>
      </c>
      <c r="J78" s="317"/>
      <c r="K78" s="303"/>
      <c r="L78" s="230" t="s">
        <v>953</v>
      </c>
      <c r="M78" s="160" t="s">
        <v>952</v>
      </c>
      <c r="N78" s="227" t="s">
        <v>952</v>
      </c>
      <c r="O78" s="305"/>
      <c r="P78" s="230"/>
      <c r="Q78" s="160" t="s">
        <v>953</v>
      </c>
      <c r="R78" s="227"/>
      <c r="S78" s="308"/>
      <c r="T78" s="230" t="s">
        <v>953</v>
      </c>
      <c r="U78" s="258" t="s">
        <v>953</v>
      </c>
      <c r="V78" s="160" t="s">
        <v>953</v>
      </c>
      <c r="W78" s="260"/>
      <c r="X78" s="311"/>
      <c r="Y78" s="314"/>
      <c r="Z78" s="230" t="s">
        <v>953</v>
      </c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</row>
    <row r="79" spans="1:38" ht="15.75" x14ac:dyDescent="0.25">
      <c r="A79" s="2">
        <v>4</v>
      </c>
      <c r="B79" s="199"/>
      <c r="C79" s="199"/>
      <c r="D79" s="48" t="s">
        <v>176</v>
      </c>
      <c r="E79" s="209"/>
      <c r="F79" s="209"/>
      <c r="G79" s="160" t="s">
        <v>953</v>
      </c>
      <c r="H79" s="160" t="s">
        <v>953</v>
      </c>
      <c r="I79" s="236" t="s">
        <v>953</v>
      </c>
      <c r="J79" s="317"/>
      <c r="K79" s="303"/>
      <c r="L79" s="230" t="s">
        <v>953</v>
      </c>
      <c r="M79" s="160" t="s">
        <v>953</v>
      </c>
      <c r="N79" s="227" t="s">
        <v>953</v>
      </c>
      <c r="O79" s="305"/>
      <c r="P79" s="234"/>
      <c r="Q79" s="160" t="s">
        <v>953</v>
      </c>
      <c r="R79" s="250"/>
      <c r="S79" s="308"/>
      <c r="T79" s="230" t="s">
        <v>953</v>
      </c>
      <c r="U79" s="258" t="s">
        <v>953</v>
      </c>
      <c r="V79" s="160" t="s">
        <v>953</v>
      </c>
      <c r="W79" s="250"/>
      <c r="X79" s="311"/>
      <c r="Y79" s="314"/>
      <c r="Z79" s="230" t="s">
        <v>953</v>
      </c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</row>
    <row r="80" spans="1:38" ht="31.5" customHeight="1" thickBot="1" x14ac:dyDescent="0.3">
      <c r="A80" s="199"/>
      <c r="B80" s="199"/>
      <c r="C80" s="199"/>
      <c r="D80" s="223" t="s">
        <v>242</v>
      </c>
      <c r="E80" s="222"/>
      <c r="F80" s="222">
        <f>COUNTIF(F76:F79,"P")</f>
        <v>3</v>
      </c>
      <c r="G80" s="222">
        <f t="shared" ref="G80:AK80" si="3">COUNTIF(G76:G79,"P")</f>
        <v>4</v>
      </c>
      <c r="H80" s="222">
        <f t="shared" si="3"/>
        <v>4</v>
      </c>
      <c r="I80" s="229">
        <f t="shared" si="3"/>
        <v>4</v>
      </c>
      <c r="J80" s="318"/>
      <c r="K80" s="304"/>
      <c r="L80" s="235">
        <f t="shared" si="3"/>
        <v>4</v>
      </c>
      <c r="M80" s="222">
        <f t="shared" si="3"/>
        <v>3</v>
      </c>
      <c r="N80" s="229">
        <f t="shared" si="3"/>
        <v>3</v>
      </c>
      <c r="O80" s="306"/>
      <c r="P80" s="235">
        <f t="shared" si="3"/>
        <v>0</v>
      </c>
      <c r="Q80" s="222">
        <f t="shared" si="3"/>
        <v>4</v>
      </c>
      <c r="R80" s="229">
        <f t="shared" si="3"/>
        <v>0</v>
      </c>
      <c r="S80" s="309"/>
      <c r="T80" s="235">
        <f t="shared" si="3"/>
        <v>4</v>
      </c>
      <c r="U80" s="222">
        <f t="shared" si="3"/>
        <v>4</v>
      </c>
      <c r="V80" s="222">
        <f t="shared" si="3"/>
        <v>4</v>
      </c>
      <c r="W80" s="229">
        <f t="shared" si="3"/>
        <v>0</v>
      </c>
      <c r="X80" s="312"/>
      <c r="Y80" s="315"/>
      <c r="Z80" s="235">
        <f t="shared" si="3"/>
        <v>4</v>
      </c>
      <c r="AA80" s="222">
        <f t="shared" si="3"/>
        <v>0</v>
      </c>
      <c r="AB80" s="222">
        <f t="shared" si="3"/>
        <v>0</v>
      </c>
      <c r="AC80" s="222">
        <f t="shared" si="3"/>
        <v>0</v>
      </c>
      <c r="AD80" s="222">
        <f t="shared" si="3"/>
        <v>0</v>
      </c>
      <c r="AE80" s="222">
        <f t="shared" si="3"/>
        <v>0</v>
      </c>
      <c r="AF80" s="222">
        <f t="shared" si="3"/>
        <v>0</v>
      </c>
      <c r="AG80" s="222">
        <f t="shared" si="3"/>
        <v>0</v>
      </c>
      <c r="AH80" s="222">
        <f t="shared" si="3"/>
        <v>0</v>
      </c>
      <c r="AI80" s="222">
        <f t="shared" si="3"/>
        <v>0</v>
      </c>
      <c r="AJ80" s="222">
        <f t="shared" si="3"/>
        <v>0</v>
      </c>
      <c r="AK80" s="209">
        <f t="shared" si="3"/>
        <v>0</v>
      </c>
      <c r="AL80" s="209"/>
    </row>
  </sheetData>
  <mergeCells count="10">
    <mergeCell ref="K3:K80"/>
    <mergeCell ref="O3:O80"/>
    <mergeCell ref="A1:AL1"/>
    <mergeCell ref="S3:S80"/>
    <mergeCell ref="X3:X80"/>
    <mergeCell ref="Y3:Y80"/>
    <mergeCell ref="J3:J80"/>
    <mergeCell ref="Z71:AL71"/>
    <mergeCell ref="T71:W71"/>
    <mergeCell ref="Z67:AL67"/>
  </mergeCells>
  <phoneticPr fontId="14" type="noConversion"/>
  <conditionalFormatting sqref="F50:F75 H4:I48 H50:I73 F4:G44 G46:G73 F46:F48 G75:G78 H75:I75 P75:P78 Q75:R75 M4:M73 G74:I74 L50:N75 L4:N48 N48:N73 F3:S3 P4:R74 T74:W74 X3:Y3 Z74:AI74">
    <cfRule type="cellIs" dxfId="13" priority="8" operator="equal">
      <formula>0</formula>
    </cfRule>
  </conditionalFormatting>
  <conditionalFormatting sqref="F76:F78 I77:I78 Q76:R78 H76:I76 L76:M77 L78:N78 Q77:Q79">
    <cfRule type="cellIs" dxfId="12" priority="7" operator="equal">
      <formula>0</formula>
    </cfRule>
  </conditionalFormatting>
  <conditionalFormatting sqref="H77:H78">
    <cfRule type="cellIs" dxfId="11" priority="6" operator="equal">
      <formula>0</formula>
    </cfRule>
  </conditionalFormatting>
  <conditionalFormatting sqref="N76">
    <cfRule type="cellIs" dxfId="10" priority="5" operator="equal">
      <formula>0</formula>
    </cfRule>
  </conditionalFormatting>
  <conditionalFormatting sqref="N77">
    <cfRule type="cellIs" dxfId="9" priority="4" operator="equal">
      <formula>0</formula>
    </cfRule>
  </conditionalFormatting>
  <conditionalFormatting sqref="F49 H49:I49 L49:N49">
    <cfRule type="cellIs" dxfId="8" priority="3" operator="equal">
      <formula>0</formula>
    </cfRule>
  </conditionalFormatting>
  <conditionalFormatting sqref="F4:I79 L4:N79 P4:R79 T4:W70 F3:AI3 Z4:AI66 Z71 T72:W79 T71 Z72:AI79 Z68:AI70 Z67">
    <cfRule type="cellIs" dxfId="7" priority="1" operator="equal">
      <formula>"A"</formula>
    </cfRule>
    <cfRule type="cellIs" dxfId="6" priority="2" operator="equal">
      <formula>"A"</formula>
    </cfRule>
  </conditionalFormatting>
  <pageMargins left="0" right="0" top="0" bottom="0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Y80"/>
  <sheetViews>
    <sheetView topLeftCell="E1" zoomScale="90" zoomScaleNormal="90" workbookViewId="0">
      <pane ySplit="2" topLeftCell="A57" activePane="bottomLeft" state="frozen"/>
      <selection pane="bottomLeft" activeCell="C3" sqref="C3:D58"/>
    </sheetView>
  </sheetViews>
  <sheetFormatPr defaultRowHeight="15" x14ac:dyDescent="0.25"/>
  <cols>
    <col min="3" max="3" width="14.42578125" bestFit="1" customWidth="1"/>
    <col min="4" max="4" width="23.7109375" bestFit="1" customWidth="1"/>
    <col min="5" max="5" width="6.7109375" style="1" customWidth="1"/>
    <col min="6" max="17" width="7.7109375" customWidth="1"/>
    <col min="18" max="18" width="45" hidden="1" customWidth="1"/>
    <col min="19" max="19" width="38.5703125" hidden="1" customWidth="1"/>
    <col min="20" max="20" width="29" hidden="1" customWidth="1"/>
    <col min="21" max="21" width="24.42578125" hidden="1" customWidth="1"/>
    <col min="22" max="22" width="31.7109375" hidden="1" customWidth="1"/>
    <col min="23" max="23" width="15.85546875" hidden="1" customWidth="1"/>
    <col min="24" max="24" width="61.7109375" style="182" customWidth="1"/>
    <col min="25" max="25" width="34.85546875" style="199" customWidth="1"/>
  </cols>
  <sheetData>
    <row r="1" spans="1:25" ht="24" thickBot="1" x14ac:dyDescent="0.4">
      <c r="A1" s="299" t="s">
        <v>205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2"/>
    </row>
    <row r="2" spans="1:25" x14ac:dyDescent="0.25">
      <c r="A2" s="50" t="s">
        <v>0</v>
      </c>
      <c r="B2" s="50" t="s">
        <v>268</v>
      </c>
      <c r="C2" s="50" t="s">
        <v>269</v>
      </c>
      <c r="D2" s="50" t="s">
        <v>1</v>
      </c>
      <c r="E2" s="58" t="s">
        <v>810</v>
      </c>
      <c r="F2" s="51">
        <v>44760</v>
      </c>
      <c r="G2" s="51">
        <v>44761</v>
      </c>
      <c r="H2" s="51">
        <v>44762</v>
      </c>
      <c r="I2" s="51">
        <v>44763</v>
      </c>
      <c r="J2" s="51">
        <v>44764</v>
      </c>
      <c r="K2" s="51">
        <v>44765</v>
      </c>
      <c r="L2" s="51">
        <v>44766</v>
      </c>
      <c r="M2" s="51">
        <v>44767</v>
      </c>
      <c r="N2" s="51">
        <v>44768</v>
      </c>
      <c r="O2" s="51">
        <v>44769</v>
      </c>
      <c r="P2" s="51">
        <v>44770</v>
      </c>
      <c r="Q2" s="51">
        <v>44771</v>
      </c>
      <c r="R2" s="51" t="s">
        <v>222</v>
      </c>
      <c r="S2" s="51" t="s">
        <v>245</v>
      </c>
      <c r="T2" s="51" t="s">
        <v>258</v>
      </c>
      <c r="U2" s="85" t="s">
        <v>792</v>
      </c>
      <c r="V2" s="85" t="s">
        <v>793</v>
      </c>
      <c r="W2" s="180" t="s">
        <v>818</v>
      </c>
      <c r="X2" s="172" t="s">
        <v>911</v>
      </c>
      <c r="Y2" s="172" t="s">
        <v>926</v>
      </c>
    </row>
    <row r="3" spans="1:25" s="1" customFormat="1" x14ac:dyDescent="0.2">
      <c r="A3" s="7">
        <v>1</v>
      </c>
      <c r="B3" s="48" t="s">
        <v>270</v>
      </c>
      <c r="C3" s="48" t="s">
        <v>271</v>
      </c>
      <c r="D3" s="71" t="s">
        <v>190</v>
      </c>
      <c r="E3" s="6"/>
      <c r="F3" s="7">
        <v>1</v>
      </c>
      <c r="G3" s="2">
        <v>1</v>
      </c>
      <c r="H3" s="2">
        <v>1</v>
      </c>
      <c r="I3" s="2">
        <v>0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8"/>
      <c r="S3" s="8"/>
      <c r="T3" s="83"/>
      <c r="U3" s="2"/>
      <c r="V3" s="2"/>
      <c r="W3" s="82"/>
      <c r="X3" s="158"/>
      <c r="Y3" s="2"/>
    </row>
    <row r="4" spans="1:25" s="1" customFormat="1" x14ac:dyDescent="0.2">
      <c r="A4" s="7">
        <v>2</v>
      </c>
      <c r="B4" s="48" t="s">
        <v>272</v>
      </c>
      <c r="C4" s="48" t="s">
        <v>273</v>
      </c>
      <c r="D4" s="71" t="s">
        <v>274</v>
      </c>
      <c r="E4" s="6"/>
      <c r="F4" s="7"/>
      <c r="G4" s="2"/>
      <c r="H4" s="2"/>
      <c r="I4" s="2">
        <v>0</v>
      </c>
      <c r="J4" s="2">
        <v>1</v>
      </c>
      <c r="K4" s="2">
        <v>0</v>
      </c>
      <c r="L4" s="2"/>
      <c r="M4" s="2">
        <v>1</v>
      </c>
      <c r="N4" s="2">
        <v>0</v>
      </c>
      <c r="O4" s="2">
        <v>1</v>
      </c>
      <c r="P4" s="2">
        <v>0</v>
      </c>
      <c r="Q4" s="2"/>
      <c r="R4" s="2"/>
      <c r="S4" s="2"/>
      <c r="T4" s="82"/>
      <c r="U4" s="2"/>
      <c r="V4" s="2"/>
      <c r="W4" s="82"/>
      <c r="X4" s="158"/>
      <c r="Y4" s="2"/>
    </row>
    <row r="5" spans="1:25" s="1" customFormat="1" x14ac:dyDescent="0.2">
      <c r="A5" s="7">
        <v>3</v>
      </c>
      <c r="B5" s="48" t="s">
        <v>275</v>
      </c>
      <c r="C5" s="48" t="s">
        <v>276</v>
      </c>
      <c r="D5" s="71" t="s">
        <v>200</v>
      </c>
      <c r="E5" s="6"/>
      <c r="F5" s="7">
        <v>0</v>
      </c>
      <c r="G5" s="2">
        <v>0</v>
      </c>
      <c r="H5" s="2">
        <v>1</v>
      </c>
      <c r="I5" s="2">
        <v>1</v>
      </c>
      <c r="J5" s="2">
        <v>1</v>
      </c>
      <c r="K5" s="2">
        <v>1</v>
      </c>
      <c r="L5" s="2"/>
      <c r="M5" s="2">
        <v>0</v>
      </c>
      <c r="N5" s="2">
        <v>1</v>
      </c>
      <c r="O5" s="2">
        <v>1</v>
      </c>
      <c r="P5" s="2">
        <v>1</v>
      </c>
      <c r="Q5" s="2"/>
      <c r="R5" s="2" t="s">
        <v>794</v>
      </c>
      <c r="S5" s="2" t="s">
        <v>795</v>
      </c>
      <c r="T5" s="4"/>
      <c r="U5" s="2"/>
      <c r="V5" s="2"/>
      <c r="W5" s="82"/>
      <c r="X5" s="158" t="s">
        <v>824</v>
      </c>
      <c r="Y5" s="2"/>
    </row>
    <row r="6" spans="1:25" s="1" customFormat="1" x14ac:dyDescent="0.2">
      <c r="A6" s="7">
        <v>4</v>
      </c>
      <c r="B6" s="48" t="s">
        <v>277</v>
      </c>
      <c r="C6" s="48" t="s">
        <v>278</v>
      </c>
      <c r="D6" s="71" t="s">
        <v>223</v>
      </c>
      <c r="E6" s="6"/>
      <c r="F6" s="7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/>
      <c r="M6" s="2">
        <v>1</v>
      </c>
      <c r="N6" s="2">
        <v>1</v>
      </c>
      <c r="O6" s="2">
        <v>1</v>
      </c>
      <c r="P6" s="2">
        <v>1</v>
      </c>
      <c r="Q6" s="2"/>
      <c r="R6" s="2"/>
      <c r="S6" s="2"/>
      <c r="T6" s="82"/>
      <c r="U6" s="2"/>
      <c r="V6" s="2"/>
      <c r="W6" s="82"/>
      <c r="X6" s="158"/>
      <c r="Y6" s="2"/>
    </row>
    <row r="7" spans="1:25" s="1" customFormat="1" x14ac:dyDescent="0.2">
      <c r="A7" s="7">
        <v>5</v>
      </c>
      <c r="B7" s="48" t="s">
        <v>279</v>
      </c>
      <c r="C7" s="48" t="s">
        <v>280</v>
      </c>
      <c r="D7" s="71" t="s">
        <v>197</v>
      </c>
      <c r="E7" s="6"/>
      <c r="F7" s="7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/>
      <c r="M7" s="2">
        <v>1</v>
      </c>
      <c r="N7" s="2">
        <v>1</v>
      </c>
      <c r="O7" s="2">
        <v>1</v>
      </c>
      <c r="P7" s="2">
        <v>1</v>
      </c>
      <c r="Q7" s="2"/>
      <c r="R7" s="2"/>
      <c r="S7" s="2"/>
      <c r="T7" s="82"/>
      <c r="U7" s="2"/>
      <c r="V7" s="2"/>
      <c r="W7" s="82"/>
      <c r="X7" s="158"/>
      <c r="Y7" s="2"/>
    </row>
    <row r="8" spans="1:25" s="80" customFormat="1" x14ac:dyDescent="0.2">
      <c r="A8" s="7">
        <v>6</v>
      </c>
      <c r="B8" s="76" t="s">
        <v>281</v>
      </c>
      <c r="C8" s="76" t="s">
        <v>282</v>
      </c>
      <c r="D8" s="87" t="s">
        <v>183</v>
      </c>
      <c r="E8" s="78" t="s">
        <v>791</v>
      </c>
      <c r="F8" s="77">
        <v>0</v>
      </c>
      <c r="G8" s="79">
        <v>0</v>
      </c>
      <c r="H8" s="79">
        <v>0</v>
      </c>
      <c r="I8" s="2">
        <v>0</v>
      </c>
      <c r="J8" s="2">
        <v>0</v>
      </c>
      <c r="K8" s="79">
        <v>0</v>
      </c>
      <c r="L8" s="79"/>
      <c r="M8" s="2">
        <v>0</v>
      </c>
      <c r="N8" s="2">
        <v>0</v>
      </c>
      <c r="O8" s="2">
        <v>0</v>
      </c>
      <c r="P8" s="2">
        <v>0</v>
      </c>
      <c r="Q8" s="79"/>
      <c r="R8" s="2"/>
      <c r="S8" s="2" t="s">
        <v>796</v>
      </c>
      <c r="T8" s="4" t="s">
        <v>796</v>
      </c>
      <c r="U8" s="79"/>
      <c r="V8" s="79"/>
      <c r="W8" s="84"/>
      <c r="X8" s="174" t="s">
        <v>259</v>
      </c>
      <c r="Y8" s="174" t="s">
        <v>259</v>
      </c>
    </row>
    <row r="9" spans="1:25" s="1" customFormat="1" x14ac:dyDescent="0.2">
      <c r="A9" s="7">
        <v>7</v>
      </c>
      <c r="B9" s="48" t="s">
        <v>283</v>
      </c>
      <c r="C9" s="48" t="s">
        <v>284</v>
      </c>
      <c r="D9" s="72" t="s">
        <v>193</v>
      </c>
      <c r="E9" s="66"/>
      <c r="F9" s="7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 t="s">
        <v>797</v>
      </c>
      <c r="S9" s="2" t="s">
        <v>795</v>
      </c>
      <c r="T9" s="4"/>
      <c r="U9" s="2"/>
      <c r="V9" s="2"/>
      <c r="W9" s="82"/>
      <c r="X9" s="158"/>
      <c r="Y9" s="2"/>
    </row>
    <row r="10" spans="1:25" s="1" customFormat="1" x14ac:dyDescent="0.2">
      <c r="A10" s="7">
        <v>8</v>
      </c>
      <c r="B10" s="48" t="s">
        <v>285</v>
      </c>
      <c r="C10" s="48" t="s">
        <v>286</v>
      </c>
      <c r="D10" s="71" t="s">
        <v>257</v>
      </c>
      <c r="E10" s="6"/>
      <c r="F10" s="7">
        <v>0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/>
      <c r="M10" s="2">
        <v>1</v>
      </c>
      <c r="N10" s="2">
        <v>1</v>
      </c>
      <c r="O10" s="2">
        <v>1</v>
      </c>
      <c r="P10" s="2">
        <v>1</v>
      </c>
      <c r="Q10" s="2"/>
      <c r="R10" s="2"/>
      <c r="S10" s="2"/>
      <c r="T10" s="82"/>
      <c r="U10" s="2"/>
      <c r="V10" s="2"/>
      <c r="W10" s="82"/>
      <c r="X10" s="158"/>
      <c r="Y10" s="2"/>
    </row>
    <row r="11" spans="1:25" s="80" customFormat="1" x14ac:dyDescent="0.2">
      <c r="A11" s="7">
        <v>9</v>
      </c>
      <c r="B11" s="76" t="s">
        <v>287</v>
      </c>
      <c r="C11" s="76" t="s">
        <v>288</v>
      </c>
      <c r="D11" s="187" t="s">
        <v>180</v>
      </c>
      <c r="E11" s="81" t="s">
        <v>791</v>
      </c>
      <c r="F11" s="77">
        <v>0</v>
      </c>
      <c r="G11" s="77">
        <v>0</v>
      </c>
      <c r="H11" s="77">
        <v>0</v>
      </c>
      <c r="I11" s="2">
        <v>0</v>
      </c>
      <c r="J11" s="77">
        <v>0</v>
      </c>
      <c r="K11" s="79">
        <v>0</v>
      </c>
      <c r="L11" s="79"/>
      <c r="M11" s="2">
        <v>0</v>
      </c>
      <c r="N11" s="2">
        <v>0</v>
      </c>
      <c r="O11" s="2">
        <v>0</v>
      </c>
      <c r="P11" s="2">
        <v>0</v>
      </c>
      <c r="Q11" s="79"/>
      <c r="R11" s="2" t="s">
        <v>798</v>
      </c>
      <c r="S11" s="2" t="s">
        <v>798</v>
      </c>
      <c r="T11" s="4" t="s">
        <v>798</v>
      </c>
      <c r="U11" s="79"/>
      <c r="V11" s="79"/>
      <c r="W11" s="84"/>
      <c r="X11" s="174" t="s">
        <v>259</v>
      </c>
      <c r="Y11" s="174" t="s">
        <v>259</v>
      </c>
    </row>
    <row r="12" spans="1:25" s="1" customFormat="1" x14ac:dyDescent="0.2">
      <c r="A12" s="7">
        <v>10</v>
      </c>
      <c r="B12" s="48" t="s">
        <v>289</v>
      </c>
      <c r="C12" s="48" t="s">
        <v>290</v>
      </c>
      <c r="D12" s="71" t="s">
        <v>123</v>
      </c>
      <c r="E12" s="6"/>
      <c r="F12" s="7">
        <v>0</v>
      </c>
      <c r="G12" s="2">
        <v>0</v>
      </c>
      <c r="H12" s="2">
        <v>1</v>
      </c>
      <c r="I12" s="2">
        <v>1</v>
      </c>
      <c r="J12" s="2">
        <v>1</v>
      </c>
      <c r="K12" s="2">
        <v>0</v>
      </c>
      <c r="L12" s="2"/>
      <c r="M12" s="2">
        <v>1</v>
      </c>
      <c r="N12" s="2">
        <v>0</v>
      </c>
      <c r="O12" s="2">
        <v>1</v>
      </c>
      <c r="P12" s="2">
        <v>1</v>
      </c>
      <c r="Q12" s="2"/>
      <c r="R12" s="8"/>
      <c r="S12" s="8"/>
      <c r="T12" s="83"/>
      <c r="U12" s="2"/>
      <c r="V12" s="2"/>
      <c r="W12" s="82"/>
      <c r="X12" s="158"/>
      <c r="Y12" s="2"/>
    </row>
    <row r="13" spans="1:25" s="1" customFormat="1" x14ac:dyDescent="0.2">
      <c r="A13" s="7">
        <v>11</v>
      </c>
      <c r="B13" s="48" t="s">
        <v>291</v>
      </c>
      <c r="C13" s="48" t="s">
        <v>292</v>
      </c>
      <c r="D13" s="71" t="s">
        <v>202</v>
      </c>
      <c r="E13" s="6"/>
      <c r="F13" s="7">
        <v>1</v>
      </c>
      <c r="G13" s="2">
        <v>1</v>
      </c>
      <c r="H13" s="2">
        <v>1</v>
      </c>
      <c r="I13" s="2">
        <v>0</v>
      </c>
      <c r="J13" s="2">
        <v>1</v>
      </c>
      <c r="K13" s="2">
        <v>1</v>
      </c>
      <c r="L13" s="2"/>
      <c r="M13" s="2">
        <v>1</v>
      </c>
      <c r="N13" s="2">
        <v>1</v>
      </c>
      <c r="O13" s="2">
        <v>1</v>
      </c>
      <c r="P13" s="2">
        <v>1</v>
      </c>
      <c r="Q13" s="2"/>
      <c r="R13" s="2"/>
      <c r="S13" s="2"/>
      <c r="T13" s="82"/>
      <c r="U13" s="2"/>
      <c r="V13" s="2"/>
      <c r="W13" s="82"/>
      <c r="X13" s="158"/>
      <c r="Y13" s="2"/>
    </row>
    <row r="14" spans="1:25" s="1" customFormat="1" x14ac:dyDescent="0.2">
      <c r="A14" s="7">
        <v>12</v>
      </c>
      <c r="B14" s="48" t="s">
        <v>293</v>
      </c>
      <c r="C14" s="48" t="s">
        <v>294</v>
      </c>
      <c r="D14" s="71" t="s">
        <v>187</v>
      </c>
      <c r="E14" s="6"/>
      <c r="F14" s="7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/>
      <c r="S14" s="2"/>
      <c r="T14" s="82"/>
      <c r="U14" s="2"/>
      <c r="V14" s="2"/>
      <c r="W14" s="82"/>
      <c r="X14" s="158"/>
      <c r="Y14" s="2"/>
    </row>
    <row r="15" spans="1:25" s="1" customFormat="1" x14ac:dyDescent="0.2">
      <c r="A15" s="7">
        <v>13</v>
      </c>
      <c r="B15" s="48" t="s">
        <v>295</v>
      </c>
      <c r="C15" s="48" t="s">
        <v>296</v>
      </c>
      <c r="D15" s="72" t="s">
        <v>181</v>
      </c>
      <c r="E15" s="66"/>
      <c r="F15" s="7">
        <v>1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/>
      <c r="M15" s="2">
        <v>1</v>
      </c>
      <c r="N15" s="2">
        <v>1</v>
      </c>
      <c r="O15" s="2">
        <v>1</v>
      </c>
      <c r="P15" s="2">
        <v>1</v>
      </c>
      <c r="Q15" s="2"/>
      <c r="R15" s="2"/>
      <c r="S15" s="2"/>
      <c r="T15" s="82"/>
      <c r="U15" s="2"/>
      <c r="V15" s="2"/>
      <c r="W15" s="82"/>
      <c r="X15" s="158"/>
      <c r="Y15" s="2"/>
    </row>
    <row r="16" spans="1:25" s="1" customFormat="1" x14ac:dyDescent="0.2">
      <c r="A16" s="7">
        <v>14</v>
      </c>
      <c r="B16" s="48" t="s">
        <v>297</v>
      </c>
      <c r="C16" s="48" t="s">
        <v>298</v>
      </c>
      <c r="D16" s="71" t="s">
        <v>196</v>
      </c>
      <c r="E16" s="6"/>
      <c r="F16" s="7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/>
      <c r="M16" s="2">
        <v>0</v>
      </c>
      <c r="N16" s="2">
        <v>0</v>
      </c>
      <c r="O16" s="2">
        <v>0</v>
      </c>
      <c r="P16" s="2">
        <v>0</v>
      </c>
      <c r="Q16" s="2"/>
      <c r="R16" s="2" t="s">
        <v>794</v>
      </c>
      <c r="S16" s="2" t="s">
        <v>794</v>
      </c>
      <c r="T16" s="4" t="s">
        <v>794</v>
      </c>
      <c r="U16" s="2"/>
      <c r="V16" s="2"/>
      <c r="W16" s="82"/>
      <c r="X16" s="158" t="s">
        <v>827</v>
      </c>
      <c r="Y16" s="158" t="s">
        <v>827</v>
      </c>
    </row>
    <row r="17" spans="1:25" s="1" customFormat="1" x14ac:dyDescent="0.2">
      <c r="A17" s="7">
        <v>15</v>
      </c>
      <c r="B17" s="48" t="s">
        <v>299</v>
      </c>
      <c r="C17" s="48" t="s">
        <v>300</v>
      </c>
      <c r="D17" s="71" t="s">
        <v>301</v>
      </c>
      <c r="E17" s="6"/>
      <c r="F17" s="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/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 t="s">
        <v>794</v>
      </c>
      <c r="T17" s="4"/>
      <c r="U17" s="2"/>
      <c r="V17" s="2"/>
      <c r="W17" s="82"/>
      <c r="X17" s="158"/>
      <c r="Y17" s="2"/>
    </row>
    <row r="18" spans="1:25" s="1" customFormat="1" x14ac:dyDescent="0.2">
      <c r="A18" s="7">
        <v>16</v>
      </c>
      <c r="B18" s="48" t="s">
        <v>302</v>
      </c>
      <c r="C18" s="48" t="s">
        <v>303</v>
      </c>
      <c r="D18" s="71" t="s">
        <v>256</v>
      </c>
      <c r="E18" s="6"/>
      <c r="F18" s="7"/>
      <c r="G18" s="2"/>
      <c r="H18" s="2">
        <v>1</v>
      </c>
      <c r="I18" s="2">
        <v>1</v>
      </c>
      <c r="J18" s="2">
        <v>1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1</v>
      </c>
      <c r="Q18" s="2"/>
      <c r="R18" s="2"/>
      <c r="S18" s="2"/>
      <c r="T18" s="82"/>
      <c r="U18" s="2"/>
      <c r="V18" s="2"/>
      <c r="W18" s="82"/>
      <c r="X18" s="158"/>
      <c r="Y18" s="2"/>
    </row>
    <row r="19" spans="1:25" s="1" customFormat="1" x14ac:dyDescent="0.2">
      <c r="A19" s="7">
        <v>17</v>
      </c>
      <c r="B19" s="48" t="s">
        <v>304</v>
      </c>
      <c r="C19" s="48" t="s">
        <v>305</v>
      </c>
      <c r="D19" s="71" t="s">
        <v>306</v>
      </c>
      <c r="E19" s="6"/>
      <c r="F19" s="7">
        <v>0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1</v>
      </c>
      <c r="Q19" s="2"/>
      <c r="R19" s="2"/>
      <c r="S19" s="2"/>
      <c r="T19" s="82"/>
      <c r="U19" s="2"/>
      <c r="V19" s="2"/>
      <c r="W19" s="82"/>
      <c r="X19" s="158"/>
      <c r="Y19" s="2"/>
    </row>
    <row r="20" spans="1:25" s="1" customFormat="1" x14ac:dyDescent="0.2">
      <c r="A20" s="7">
        <v>18</v>
      </c>
      <c r="B20" s="48" t="s">
        <v>307</v>
      </c>
      <c r="C20" s="48" t="s">
        <v>308</v>
      </c>
      <c r="D20" s="71" t="s">
        <v>203</v>
      </c>
      <c r="E20" s="6"/>
      <c r="F20" s="7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0</v>
      </c>
      <c r="Q20" s="2"/>
      <c r="R20" s="2"/>
      <c r="S20" s="2"/>
      <c r="T20" s="82"/>
      <c r="U20" s="2"/>
      <c r="V20" s="2"/>
      <c r="W20" s="82"/>
      <c r="X20" s="158"/>
      <c r="Y20" s="2"/>
    </row>
    <row r="21" spans="1:25" s="1" customFormat="1" x14ac:dyDescent="0.2">
      <c r="A21" s="7">
        <v>19</v>
      </c>
      <c r="B21" s="48" t="s">
        <v>309</v>
      </c>
      <c r="C21" s="48" t="s">
        <v>310</v>
      </c>
      <c r="D21" s="71" t="s">
        <v>311</v>
      </c>
      <c r="E21" s="6"/>
      <c r="F21" s="7"/>
      <c r="G21" s="2"/>
      <c r="H21" s="2"/>
      <c r="I21" s="2">
        <v>0</v>
      </c>
      <c r="J21" s="2">
        <v>1</v>
      </c>
      <c r="K21" s="2">
        <v>0</v>
      </c>
      <c r="L21" s="2"/>
      <c r="M21" s="2">
        <v>0</v>
      </c>
      <c r="N21" s="2">
        <v>0</v>
      </c>
      <c r="O21" s="2">
        <v>1</v>
      </c>
      <c r="P21" s="2">
        <v>1</v>
      </c>
      <c r="Q21" s="2"/>
      <c r="R21" s="2"/>
      <c r="S21" s="2"/>
      <c r="T21" s="82"/>
      <c r="U21" s="2"/>
      <c r="V21" s="2"/>
      <c r="W21" s="82"/>
      <c r="X21" s="158" t="s">
        <v>826</v>
      </c>
      <c r="Y21" s="2"/>
    </row>
    <row r="22" spans="1:25" s="1" customFormat="1" x14ac:dyDescent="0.2">
      <c r="A22" s="7">
        <v>20</v>
      </c>
      <c r="B22" s="48" t="s">
        <v>312</v>
      </c>
      <c r="C22" s="48" t="s">
        <v>313</v>
      </c>
      <c r="D22" s="73" t="s">
        <v>314</v>
      </c>
      <c r="E22" s="67"/>
      <c r="F22" s="7"/>
      <c r="G22" s="2"/>
      <c r="H22" s="2"/>
      <c r="I22" s="2">
        <v>0</v>
      </c>
      <c r="J22" s="2">
        <v>1</v>
      </c>
      <c r="K22" s="2">
        <v>1</v>
      </c>
      <c r="L22" s="2"/>
      <c r="M22" s="2">
        <v>1</v>
      </c>
      <c r="N22" s="2">
        <v>1</v>
      </c>
      <c r="O22" s="2">
        <v>1</v>
      </c>
      <c r="P22" s="2">
        <v>1</v>
      </c>
      <c r="Q22" s="2"/>
      <c r="R22" s="2"/>
      <c r="S22" s="2"/>
      <c r="T22" s="82"/>
      <c r="U22" s="2"/>
      <c r="V22" s="2"/>
      <c r="W22" s="82"/>
      <c r="X22" s="158"/>
      <c r="Y22" s="2"/>
    </row>
    <row r="23" spans="1:25" s="1" customFormat="1" x14ac:dyDescent="0.2">
      <c r="A23" s="7">
        <v>21</v>
      </c>
      <c r="B23" s="48" t="s">
        <v>315</v>
      </c>
      <c r="C23" s="48" t="s">
        <v>316</v>
      </c>
      <c r="D23" s="71" t="s">
        <v>185</v>
      </c>
      <c r="E23" s="6"/>
      <c r="F23" s="7">
        <v>1</v>
      </c>
      <c r="G23" s="2">
        <v>1</v>
      </c>
      <c r="H23" s="2">
        <v>1</v>
      </c>
      <c r="I23" s="2">
        <v>0</v>
      </c>
      <c r="J23" s="2">
        <v>0</v>
      </c>
      <c r="K23" s="2">
        <v>1</v>
      </c>
      <c r="L23" s="2"/>
      <c r="M23" s="2">
        <v>0</v>
      </c>
      <c r="N23" s="2">
        <v>0</v>
      </c>
      <c r="O23" s="2">
        <v>0</v>
      </c>
      <c r="P23" s="2">
        <v>0</v>
      </c>
      <c r="Q23" s="2"/>
      <c r="R23" s="2"/>
      <c r="S23" s="2"/>
      <c r="T23" s="82"/>
      <c r="U23" s="2"/>
      <c r="V23" s="2"/>
      <c r="W23" s="82"/>
      <c r="X23" s="158" t="s">
        <v>828</v>
      </c>
      <c r="Y23" s="2" t="s">
        <v>927</v>
      </c>
    </row>
    <row r="24" spans="1:25" s="1" customFormat="1" x14ac:dyDescent="0.2">
      <c r="A24" s="7">
        <v>22</v>
      </c>
      <c r="B24" s="48" t="s">
        <v>317</v>
      </c>
      <c r="C24" s="48" t="s">
        <v>318</v>
      </c>
      <c r="D24" s="71" t="s">
        <v>191</v>
      </c>
      <c r="E24" s="6"/>
      <c r="F24" s="7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/>
      <c r="M24" s="2">
        <v>0</v>
      </c>
      <c r="N24" s="2">
        <v>0</v>
      </c>
      <c r="O24" s="2">
        <v>0</v>
      </c>
      <c r="P24" s="2">
        <v>0</v>
      </c>
      <c r="Q24" s="2"/>
      <c r="R24" s="2" t="s">
        <v>794</v>
      </c>
      <c r="S24" s="2" t="s">
        <v>799</v>
      </c>
      <c r="T24" s="4"/>
      <c r="U24" s="2"/>
      <c r="V24" s="2"/>
      <c r="W24" s="82"/>
      <c r="X24" s="158" t="s">
        <v>829</v>
      </c>
      <c r="Y24" s="2" t="s">
        <v>927</v>
      </c>
    </row>
    <row r="25" spans="1:25" s="1" customFormat="1" x14ac:dyDescent="0.2">
      <c r="A25" s="7">
        <v>23</v>
      </c>
      <c r="B25" s="48" t="s">
        <v>319</v>
      </c>
      <c r="C25" s="48" t="s">
        <v>320</v>
      </c>
      <c r="D25" s="71" t="s">
        <v>321</v>
      </c>
      <c r="E25" s="6"/>
      <c r="F25" s="2"/>
      <c r="G25" s="2"/>
      <c r="H25" s="2"/>
      <c r="I25" s="2">
        <v>1</v>
      </c>
      <c r="J25" s="2">
        <v>1</v>
      </c>
      <c r="K25" s="2">
        <v>1</v>
      </c>
      <c r="L25" s="2"/>
      <c r="M25" s="2">
        <v>0</v>
      </c>
      <c r="N25" s="2">
        <v>0</v>
      </c>
      <c r="O25" s="2">
        <v>1</v>
      </c>
      <c r="P25" s="2">
        <v>1</v>
      </c>
      <c r="Q25" s="2"/>
      <c r="R25" s="2"/>
      <c r="S25" s="2"/>
      <c r="T25" s="82"/>
      <c r="U25" s="2"/>
      <c r="V25" s="2"/>
      <c r="W25" s="82"/>
      <c r="X25" s="158" t="s">
        <v>830</v>
      </c>
      <c r="Y25" s="2"/>
    </row>
    <row r="26" spans="1:25" s="168" customFormat="1" x14ac:dyDescent="0.2">
      <c r="A26" s="7">
        <v>24</v>
      </c>
      <c r="B26" s="163" t="s">
        <v>322</v>
      </c>
      <c r="C26" s="163" t="s">
        <v>323</v>
      </c>
      <c r="D26" s="188" t="s">
        <v>179</v>
      </c>
      <c r="E26" s="164"/>
      <c r="F26" s="162">
        <v>0</v>
      </c>
      <c r="G26" s="165">
        <v>0</v>
      </c>
      <c r="H26" s="165">
        <v>0</v>
      </c>
      <c r="I26" s="165">
        <v>0</v>
      </c>
      <c r="J26" s="165">
        <v>0</v>
      </c>
      <c r="K26" s="165">
        <v>0</v>
      </c>
      <c r="L26" s="165"/>
      <c r="M26" s="165">
        <v>0</v>
      </c>
      <c r="N26" s="2">
        <v>0</v>
      </c>
      <c r="O26" s="2">
        <v>0</v>
      </c>
      <c r="P26" s="2">
        <v>0</v>
      </c>
      <c r="Q26" s="165"/>
      <c r="R26" s="165"/>
      <c r="S26" s="166" t="s">
        <v>800</v>
      </c>
      <c r="T26" s="167"/>
      <c r="U26" s="165"/>
      <c r="V26" s="165"/>
      <c r="W26" s="181"/>
      <c r="X26" s="179" t="s">
        <v>825</v>
      </c>
      <c r="Y26" s="165" t="s">
        <v>825</v>
      </c>
    </row>
    <row r="27" spans="1:25" s="1" customFormat="1" x14ac:dyDescent="0.2">
      <c r="A27" s="7">
        <v>25</v>
      </c>
      <c r="B27" s="48" t="s">
        <v>324</v>
      </c>
      <c r="C27" s="48" t="s">
        <v>325</v>
      </c>
      <c r="D27" s="71" t="s">
        <v>326</v>
      </c>
      <c r="E27" s="6"/>
      <c r="F27" s="7"/>
      <c r="G27" s="2"/>
      <c r="H27" s="2"/>
      <c r="I27" s="2">
        <v>0</v>
      </c>
      <c r="J27" s="2">
        <v>1</v>
      </c>
      <c r="K27" s="2"/>
      <c r="L27" s="2"/>
      <c r="M27" s="2">
        <v>1</v>
      </c>
      <c r="N27" s="2">
        <v>1</v>
      </c>
      <c r="O27" s="2">
        <v>1</v>
      </c>
      <c r="P27" s="2">
        <v>1</v>
      </c>
      <c r="Q27" s="2"/>
      <c r="R27" s="2"/>
      <c r="S27" s="2"/>
      <c r="T27" s="82"/>
      <c r="U27" s="2"/>
      <c r="V27" s="2"/>
      <c r="W27" s="82"/>
      <c r="X27" s="158"/>
      <c r="Y27" s="2"/>
    </row>
    <row r="28" spans="1:25" s="80" customFormat="1" x14ac:dyDescent="0.2">
      <c r="A28" s="7">
        <v>26</v>
      </c>
      <c r="B28" s="76" t="s">
        <v>327</v>
      </c>
      <c r="C28" s="76" t="s">
        <v>328</v>
      </c>
      <c r="D28" s="87" t="s">
        <v>195</v>
      </c>
      <c r="E28" s="78" t="s">
        <v>791</v>
      </c>
      <c r="F28" s="77">
        <v>0</v>
      </c>
      <c r="G28" s="77">
        <v>0</v>
      </c>
      <c r="H28" s="77">
        <v>0</v>
      </c>
      <c r="I28" s="2">
        <v>0</v>
      </c>
      <c r="J28" s="77">
        <v>0</v>
      </c>
      <c r="K28" s="79">
        <v>0</v>
      </c>
      <c r="L28" s="79"/>
      <c r="M28" s="2">
        <v>0</v>
      </c>
      <c r="N28" s="2">
        <v>0</v>
      </c>
      <c r="O28" s="2">
        <v>0</v>
      </c>
      <c r="P28" s="2">
        <v>0</v>
      </c>
      <c r="Q28" s="79"/>
      <c r="R28" s="8" t="s">
        <v>798</v>
      </c>
      <c r="S28" s="8" t="s">
        <v>798</v>
      </c>
      <c r="T28" s="8" t="s">
        <v>798</v>
      </c>
      <c r="U28" s="79"/>
      <c r="V28" s="79"/>
      <c r="W28" s="84"/>
      <c r="X28" s="174" t="s">
        <v>259</v>
      </c>
      <c r="Y28" s="79" t="s">
        <v>259</v>
      </c>
    </row>
    <row r="29" spans="1:25" s="1" customFormat="1" x14ac:dyDescent="0.2">
      <c r="A29" s="7">
        <v>27</v>
      </c>
      <c r="B29" s="48" t="s">
        <v>329</v>
      </c>
      <c r="C29" s="48" t="s">
        <v>330</v>
      </c>
      <c r="D29" s="71" t="s">
        <v>201</v>
      </c>
      <c r="E29" s="6"/>
      <c r="F29" s="7">
        <v>1</v>
      </c>
      <c r="G29" s="2">
        <v>1</v>
      </c>
      <c r="H29" s="2">
        <v>1</v>
      </c>
      <c r="I29" s="2">
        <v>0</v>
      </c>
      <c r="J29" s="2">
        <v>1</v>
      </c>
      <c r="K29" s="2">
        <v>1</v>
      </c>
      <c r="L29" s="2"/>
      <c r="M29" s="2">
        <v>0</v>
      </c>
      <c r="N29" s="2">
        <v>1</v>
      </c>
      <c r="O29" s="2">
        <v>1</v>
      </c>
      <c r="P29" s="2">
        <v>1</v>
      </c>
      <c r="Q29" s="2"/>
      <c r="R29" s="2"/>
      <c r="S29" s="2"/>
      <c r="T29" s="82"/>
      <c r="U29" s="2"/>
      <c r="V29" s="2"/>
      <c r="W29" s="82"/>
      <c r="X29" s="158" t="s">
        <v>831</v>
      </c>
      <c r="Y29" s="2"/>
    </row>
    <row r="30" spans="1:25" s="1" customFormat="1" x14ac:dyDescent="0.2">
      <c r="A30" s="7">
        <v>28</v>
      </c>
      <c r="B30" s="48" t="s">
        <v>331</v>
      </c>
      <c r="C30" s="48" t="s">
        <v>332</v>
      </c>
      <c r="D30" s="72" t="s">
        <v>189</v>
      </c>
      <c r="E30" s="66"/>
      <c r="F30" s="7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/>
      <c r="M30" s="2">
        <v>1</v>
      </c>
      <c r="N30" s="2">
        <v>0</v>
      </c>
      <c r="O30" s="2">
        <v>1</v>
      </c>
      <c r="P30" s="2">
        <v>1</v>
      </c>
      <c r="Q30" s="2"/>
      <c r="R30" s="2"/>
      <c r="S30" s="2"/>
      <c r="T30" s="82"/>
      <c r="U30" s="2"/>
      <c r="V30" s="2"/>
      <c r="W30" s="82"/>
      <c r="X30" s="158"/>
      <c r="Y30" s="2"/>
    </row>
    <row r="31" spans="1:25" s="1" customFormat="1" x14ac:dyDescent="0.2">
      <c r="A31" s="7">
        <v>29</v>
      </c>
      <c r="B31" s="48" t="s">
        <v>333</v>
      </c>
      <c r="C31" s="48" t="s">
        <v>334</v>
      </c>
      <c r="D31" s="71" t="s">
        <v>335</v>
      </c>
      <c r="E31" s="6"/>
      <c r="F31" s="7"/>
      <c r="G31" s="2"/>
      <c r="H31" s="2"/>
      <c r="I31" s="2">
        <v>0</v>
      </c>
      <c r="J31" s="2">
        <v>1</v>
      </c>
      <c r="K31" s="2"/>
      <c r="L31" s="2"/>
      <c r="M31" s="2">
        <v>1</v>
      </c>
      <c r="N31" s="2">
        <v>1</v>
      </c>
      <c r="O31" s="2">
        <v>1</v>
      </c>
      <c r="P31" s="2">
        <v>1</v>
      </c>
      <c r="Q31" s="2"/>
      <c r="R31" s="2"/>
      <c r="S31" s="2"/>
      <c r="T31" s="82"/>
      <c r="U31" s="2"/>
      <c r="V31" s="2"/>
      <c r="W31" s="82"/>
      <c r="X31" s="158"/>
      <c r="Y31" s="2"/>
    </row>
    <row r="32" spans="1:25" s="1" customFormat="1" x14ac:dyDescent="0.2">
      <c r="A32" s="7">
        <v>30</v>
      </c>
      <c r="B32" s="48" t="s">
        <v>336</v>
      </c>
      <c r="C32" s="48" t="s">
        <v>337</v>
      </c>
      <c r="D32" s="71" t="s">
        <v>199</v>
      </c>
      <c r="E32" s="6"/>
      <c r="F32" s="7">
        <v>1</v>
      </c>
      <c r="G32" s="2">
        <v>1</v>
      </c>
      <c r="H32" s="2">
        <v>0</v>
      </c>
      <c r="I32" s="2">
        <v>1</v>
      </c>
      <c r="J32" s="2">
        <v>1</v>
      </c>
      <c r="K32" s="2">
        <v>1</v>
      </c>
      <c r="L32" s="2"/>
      <c r="M32" s="2">
        <v>0</v>
      </c>
      <c r="N32" s="2">
        <v>1</v>
      </c>
      <c r="O32" s="2">
        <v>1</v>
      </c>
      <c r="P32" s="2">
        <v>1</v>
      </c>
      <c r="Q32" s="2"/>
      <c r="R32" s="2"/>
      <c r="S32" s="2"/>
      <c r="T32" s="82"/>
      <c r="U32" s="2"/>
      <c r="V32" s="2"/>
      <c r="W32" s="82"/>
      <c r="X32" s="158" t="s">
        <v>832</v>
      </c>
      <c r="Y32" s="2"/>
    </row>
    <row r="33" spans="1:25" s="80" customFormat="1" x14ac:dyDescent="0.2">
      <c r="A33" s="7">
        <v>31</v>
      </c>
      <c r="B33" s="76" t="s">
        <v>338</v>
      </c>
      <c r="C33" s="76" t="s">
        <v>339</v>
      </c>
      <c r="D33" s="87" t="s">
        <v>192</v>
      </c>
      <c r="E33" s="78" t="s">
        <v>791</v>
      </c>
      <c r="F33" s="77">
        <v>0</v>
      </c>
      <c r="G33" s="77">
        <v>0</v>
      </c>
      <c r="H33" s="77">
        <v>0</v>
      </c>
      <c r="I33" s="2">
        <v>0</v>
      </c>
      <c r="J33" s="77">
        <v>0</v>
      </c>
      <c r="K33" s="79"/>
      <c r="L33" s="79"/>
      <c r="M33" s="2">
        <v>0</v>
      </c>
      <c r="N33" s="2">
        <v>0</v>
      </c>
      <c r="O33" s="2">
        <v>0</v>
      </c>
      <c r="P33" s="2">
        <v>0</v>
      </c>
      <c r="Q33" s="79"/>
      <c r="R33" s="79"/>
      <c r="S33" s="79"/>
      <c r="T33" s="84"/>
      <c r="U33" s="79"/>
      <c r="V33" s="79"/>
      <c r="W33" s="84"/>
      <c r="X33" s="174" t="s">
        <v>259</v>
      </c>
      <c r="Y33" s="79" t="s">
        <v>259</v>
      </c>
    </row>
    <row r="34" spans="1:25" s="1" customFormat="1" x14ac:dyDescent="0.2">
      <c r="A34" s="7">
        <v>32</v>
      </c>
      <c r="B34" s="48" t="s">
        <v>340</v>
      </c>
      <c r="C34" s="48" t="s">
        <v>341</v>
      </c>
      <c r="D34" s="71" t="s">
        <v>198</v>
      </c>
      <c r="E34" s="6"/>
      <c r="F34" s="7">
        <v>1</v>
      </c>
      <c r="G34" s="2">
        <v>1</v>
      </c>
      <c r="H34" s="2">
        <v>1</v>
      </c>
      <c r="I34" s="2">
        <v>1</v>
      </c>
      <c r="J34" s="2">
        <v>1</v>
      </c>
      <c r="K34" s="2">
        <v>0</v>
      </c>
      <c r="L34" s="2"/>
      <c r="M34" s="2">
        <v>0</v>
      </c>
      <c r="N34" s="2">
        <v>0</v>
      </c>
      <c r="O34" s="2">
        <v>0</v>
      </c>
      <c r="P34" s="2">
        <v>0</v>
      </c>
      <c r="Q34" s="2"/>
      <c r="R34" s="2"/>
      <c r="S34" s="2"/>
      <c r="T34" s="82"/>
      <c r="U34" s="2"/>
      <c r="V34" s="2"/>
      <c r="W34" s="82"/>
      <c r="X34" s="158" t="s">
        <v>794</v>
      </c>
      <c r="Y34" s="2" t="s">
        <v>860</v>
      </c>
    </row>
    <row r="35" spans="1:25" s="1" customFormat="1" x14ac:dyDescent="0.2">
      <c r="A35" s="7">
        <v>33</v>
      </c>
      <c r="B35" s="48" t="s">
        <v>342</v>
      </c>
      <c r="C35" s="48" t="s">
        <v>343</v>
      </c>
      <c r="D35" s="71" t="s">
        <v>188</v>
      </c>
      <c r="E35" s="6"/>
      <c r="F35" s="7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/>
      <c r="M35" s="2">
        <v>1</v>
      </c>
      <c r="N35" s="2">
        <v>1</v>
      </c>
      <c r="O35" s="2">
        <v>1</v>
      </c>
      <c r="P35" s="2">
        <v>1</v>
      </c>
      <c r="Q35" s="2"/>
      <c r="R35" s="2"/>
      <c r="S35" s="2"/>
      <c r="T35" s="82"/>
      <c r="U35" s="2"/>
      <c r="V35" s="2"/>
      <c r="W35" s="82"/>
      <c r="X35" s="158"/>
      <c r="Y35" s="2"/>
    </row>
    <row r="36" spans="1:25" s="1" customFormat="1" x14ac:dyDescent="0.2">
      <c r="A36" s="7">
        <v>34</v>
      </c>
      <c r="B36" s="48" t="s">
        <v>344</v>
      </c>
      <c r="C36" s="48" t="s">
        <v>345</v>
      </c>
      <c r="D36" s="71" t="s">
        <v>346</v>
      </c>
      <c r="E36" s="6"/>
      <c r="F36" s="7"/>
      <c r="G36" s="2"/>
      <c r="H36" s="2"/>
      <c r="I36" s="2">
        <v>0</v>
      </c>
      <c r="J36" s="2">
        <v>1</v>
      </c>
      <c r="K36" s="2"/>
      <c r="L36" s="2"/>
      <c r="M36" s="2">
        <v>1</v>
      </c>
      <c r="N36" s="2">
        <v>1</v>
      </c>
      <c r="O36" s="2">
        <v>1</v>
      </c>
      <c r="P36" s="2">
        <v>1</v>
      </c>
      <c r="Q36" s="2"/>
      <c r="R36" s="2"/>
      <c r="S36" s="2"/>
      <c r="T36" s="82"/>
      <c r="U36" s="2"/>
      <c r="V36" s="2"/>
      <c r="W36" s="82"/>
      <c r="X36" s="158"/>
      <c r="Y36" s="2"/>
    </row>
    <row r="37" spans="1:25" s="1" customFormat="1" x14ac:dyDescent="0.2">
      <c r="A37" s="7">
        <v>35</v>
      </c>
      <c r="B37" s="48" t="s">
        <v>347</v>
      </c>
      <c r="C37" s="48" t="s">
        <v>348</v>
      </c>
      <c r="D37" s="71" t="s">
        <v>186</v>
      </c>
      <c r="E37" s="6"/>
      <c r="F37" s="7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/>
      <c r="M37" s="2">
        <v>1</v>
      </c>
      <c r="N37" s="2">
        <v>1</v>
      </c>
      <c r="O37" s="2">
        <v>1</v>
      </c>
      <c r="P37" s="2">
        <v>1</v>
      </c>
      <c r="Q37" s="2"/>
      <c r="R37" s="2"/>
      <c r="S37" s="2"/>
      <c r="T37" s="82"/>
      <c r="U37" s="2"/>
      <c r="V37" s="2"/>
      <c r="W37" s="82"/>
      <c r="X37" s="158"/>
      <c r="Y37" s="2"/>
    </row>
    <row r="38" spans="1:25" s="80" customFormat="1" x14ac:dyDescent="0.2">
      <c r="A38" s="7">
        <v>36</v>
      </c>
      <c r="B38" s="76" t="s">
        <v>349</v>
      </c>
      <c r="C38" s="76" t="s">
        <v>350</v>
      </c>
      <c r="D38" s="87" t="s">
        <v>204</v>
      </c>
      <c r="E38" s="78" t="s">
        <v>791</v>
      </c>
      <c r="F38" s="77">
        <v>0</v>
      </c>
      <c r="G38" s="77">
        <v>0</v>
      </c>
      <c r="H38" s="77">
        <v>0</v>
      </c>
      <c r="I38" s="2">
        <v>0</v>
      </c>
      <c r="J38" s="77">
        <v>0</v>
      </c>
      <c r="K38" s="79">
        <v>0</v>
      </c>
      <c r="L38" s="79"/>
      <c r="M38" s="2">
        <v>0</v>
      </c>
      <c r="N38" s="2">
        <v>0</v>
      </c>
      <c r="O38" s="2">
        <v>0</v>
      </c>
      <c r="P38" s="2">
        <v>0</v>
      </c>
      <c r="Q38" s="79"/>
      <c r="R38" s="8" t="s">
        <v>801</v>
      </c>
      <c r="S38" s="8" t="s">
        <v>801</v>
      </c>
      <c r="T38" s="86" t="s">
        <v>801</v>
      </c>
      <c r="U38" s="79"/>
      <c r="V38" s="79"/>
      <c r="W38" s="84"/>
      <c r="X38" s="174" t="s">
        <v>259</v>
      </c>
      <c r="Y38" s="174" t="s">
        <v>259</v>
      </c>
    </row>
    <row r="39" spans="1:25" s="80" customFormat="1" x14ac:dyDescent="0.2">
      <c r="A39" s="7">
        <v>37</v>
      </c>
      <c r="B39" s="76" t="s">
        <v>351</v>
      </c>
      <c r="C39" s="76" t="s">
        <v>352</v>
      </c>
      <c r="D39" s="87" t="s">
        <v>184</v>
      </c>
      <c r="E39" s="78" t="s">
        <v>791</v>
      </c>
      <c r="F39" s="77">
        <v>0</v>
      </c>
      <c r="G39" s="77">
        <v>0</v>
      </c>
      <c r="H39" s="77">
        <v>0</v>
      </c>
      <c r="I39" s="2">
        <v>0</v>
      </c>
      <c r="J39" s="77">
        <v>0</v>
      </c>
      <c r="K39" s="79">
        <v>0</v>
      </c>
      <c r="L39" s="79"/>
      <c r="M39" s="2">
        <v>0</v>
      </c>
      <c r="N39" s="2">
        <v>0</v>
      </c>
      <c r="O39" s="2">
        <v>0</v>
      </c>
      <c r="P39" s="2">
        <v>0</v>
      </c>
      <c r="Q39" s="79"/>
      <c r="R39" s="2" t="s">
        <v>798</v>
      </c>
      <c r="S39" s="2" t="s">
        <v>798</v>
      </c>
      <c r="T39" s="2" t="s">
        <v>798</v>
      </c>
      <c r="U39" s="79"/>
      <c r="V39" s="79"/>
      <c r="W39" s="84"/>
      <c r="X39" s="174" t="s">
        <v>259</v>
      </c>
      <c r="Y39" s="174" t="s">
        <v>259</v>
      </c>
    </row>
    <row r="40" spans="1:25" s="1" customFormat="1" x14ac:dyDescent="0.2">
      <c r="A40" s="7">
        <v>38</v>
      </c>
      <c r="B40" s="48" t="s">
        <v>353</v>
      </c>
      <c r="C40" s="48" t="s">
        <v>354</v>
      </c>
      <c r="D40" s="71" t="s">
        <v>194</v>
      </c>
      <c r="E40" s="6"/>
      <c r="F40" s="7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/>
      <c r="M40" s="2">
        <v>1</v>
      </c>
      <c r="N40" s="2">
        <v>1</v>
      </c>
      <c r="O40" s="2">
        <v>1</v>
      </c>
      <c r="P40" s="2">
        <v>1</v>
      </c>
      <c r="Q40" s="2"/>
      <c r="R40" s="2"/>
      <c r="S40" s="2"/>
      <c r="T40" s="82"/>
      <c r="U40" s="2"/>
      <c r="V40" s="2"/>
      <c r="W40" s="82"/>
      <c r="X40" s="158"/>
      <c r="Y40" s="2"/>
    </row>
    <row r="41" spans="1:25" s="1" customFormat="1" x14ac:dyDescent="0.2">
      <c r="A41" s="7">
        <v>39</v>
      </c>
      <c r="B41" s="48" t="s">
        <v>355</v>
      </c>
      <c r="C41" s="48" t="s">
        <v>356</v>
      </c>
      <c r="D41" s="71" t="s">
        <v>182</v>
      </c>
      <c r="E41" s="6"/>
      <c r="F41" s="7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/>
      <c r="M41" s="2">
        <v>0</v>
      </c>
      <c r="N41" s="2">
        <v>1</v>
      </c>
      <c r="O41" s="2">
        <v>1</v>
      </c>
      <c r="P41" s="2">
        <v>1</v>
      </c>
      <c r="Q41" s="2"/>
      <c r="R41" s="2"/>
      <c r="S41" s="2"/>
      <c r="T41" s="82"/>
      <c r="U41" s="2"/>
      <c r="V41" s="2"/>
      <c r="W41" s="82"/>
      <c r="X41" s="158" t="s">
        <v>794</v>
      </c>
      <c r="Y41" s="2"/>
    </row>
    <row r="42" spans="1:25" s="1" customFormat="1" x14ac:dyDescent="0.2">
      <c r="A42" s="7">
        <v>40</v>
      </c>
      <c r="B42" s="48"/>
      <c r="C42" s="197" t="s">
        <v>711</v>
      </c>
      <c r="D42" s="71" t="s">
        <v>100</v>
      </c>
      <c r="E42" s="6"/>
      <c r="F42" s="7"/>
      <c r="G42" s="2"/>
      <c r="H42" s="2"/>
      <c r="I42" s="2"/>
      <c r="J42" s="2"/>
      <c r="K42" s="2"/>
      <c r="L42" s="2"/>
      <c r="M42" s="2">
        <v>1</v>
      </c>
      <c r="N42" s="2">
        <v>0</v>
      </c>
      <c r="O42" s="2">
        <v>1</v>
      </c>
      <c r="P42" s="2">
        <v>1</v>
      </c>
      <c r="Q42" s="2"/>
      <c r="R42" s="2"/>
      <c r="S42" s="2"/>
      <c r="T42" s="82"/>
      <c r="U42" s="2"/>
      <c r="V42" s="2"/>
      <c r="W42" s="82"/>
      <c r="X42" s="158"/>
      <c r="Y42" s="2"/>
    </row>
    <row r="43" spans="1:25" s="1" customFormat="1" x14ac:dyDescent="0.2">
      <c r="A43" s="7">
        <v>41</v>
      </c>
      <c r="B43" s="48"/>
      <c r="C43" s="197" t="s">
        <v>693</v>
      </c>
      <c r="D43" s="71" t="s">
        <v>877</v>
      </c>
      <c r="E43" s="6"/>
      <c r="F43" s="7"/>
      <c r="G43" s="2"/>
      <c r="H43" s="2"/>
      <c r="I43" s="2"/>
      <c r="J43" s="2"/>
      <c r="K43" s="2"/>
      <c r="L43" s="2"/>
      <c r="M43" s="2"/>
      <c r="N43" s="2">
        <v>1</v>
      </c>
      <c r="O43" s="2">
        <v>1</v>
      </c>
      <c r="P43" s="2">
        <v>0</v>
      </c>
      <c r="Q43" s="2"/>
      <c r="R43" s="2"/>
      <c r="S43" s="2"/>
      <c r="T43" s="82"/>
      <c r="U43" s="2"/>
      <c r="V43" s="2"/>
      <c r="W43" s="189"/>
      <c r="X43" s="158"/>
      <c r="Y43" s="2"/>
    </row>
    <row r="44" spans="1:25" s="1" customFormat="1" x14ac:dyDescent="0.2">
      <c r="A44" s="7">
        <v>42</v>
      </c>
      <c r="B44" s="48"/>
      <c r="C44" s="198" t="s">
        <v>912</v>
      </c>
      <c r="D44" s="71" t="s">
        <v>878</v>
      </c>
      <c r="E44" s="6"/>
      <c r="F44" s="7"/>
      <c r="G44" s="2"/>
      <c r="H44" s="2"/>
      <c r="I44" s="2"/>
      <c r="J44" s="2"/>
      <c r="K44" s="2"/>
      <c r="L44" s="2"/>
      <c r="M44" s="2"/>
      <c r="N44" s="2">
        <v>1</v>
      </c>
      <c r="O44" s="2">
        <v>1</v>
      </c>
      <c r="P44" s="2">
        <v>1</v>
      </c>
      <c r="Q44" s="2"/>
      <c r="R44" s="2"/>
      <c r="S44" s="2"/>
      <c r="T44" s="82"/>
      <c r="U44" s="2"/>
      <c r="V44" s="2"/>
      <c r="W44" s="189"/>
      <c r="X44" s="158"/>
      <c r="Y44" s="2"/>
    </row>
    <row r="45" spans="1:25" s="1" customFormat="1" x14ac:dyDescent="0.2">
      <c r="A45" s="7">
        <v>43</v>
      </c>
      <c r="B45" s="48"/>
      <c r="C45" s="198" t="s">
        <v>913</v>
      </c>
      <c r="D45" s="71" t="s">
        <v>879</v>
      </c>
      <c r="E45" s="6"/>
      <c r="F45" s="7"/>
      <c r="G45" s="2"/>
      <c r="H45" s="2"/>
      <c r="I45" s="2"/>
      <c r="J45" s="2"/>
      <c r="K45" s="2"/>
      <c r="L45" s="2"/>
      <c r="M45" s="2"/>
      <c r="N45" s="2">
        <v>1</v>
      </c>
      <c r="O45" s="2">
        <v>1</v>
      </c>
      <c r="P45" s="2">
        <v>1</v>
      </c>
      <c r="Q45" s="2"/>
      <c r="R45" s="2"/>
      <c r="S45" s="2"/>
      <c r="T45" s="82"/>
      <c r="U45" s="2"/>
      <c r="V45" s="2"/>
      <c r="W45" s="189"/>
      <c r="X45" s="158"/>
      <c r="Y45" s="2"/>
    </row>
    <row r="46" spans="1:25" s="1" customFormat="1" x14ac:dyDescent="0.2">
      <c r="A46" s="7">
        <v>44</v>
      </c>
      <c r="B46" s="48"/>
      <c r="C46" s="198" t="s">
        <v>919</v>
      </c>
      <c r="D46" s="71" t="s">
        <v>920</v>
      </c>
      <c r="E46" s="6"/>
      <c r="F46" s="7"/>
      <c r="G46" s="2"/>
      <c r="H46" s="2"/>
      <c r="I46" s="2"/>
      <c r="J46" s="2"/>
      <c r="K46" s="2"/>
      <c r="L46" s="2"/>
      <c r="M46" s="2"/>
      <c r="N46" s="2">
        <v>1</v>
      </c>
      <c r="O46" s="2">
        <v>1</v>
      </c>
      <c r="P46" s="2">
        <v>1</v>
      </c>
      <c r="Q46" s="2"/>
      <c r="R46" s="2"/>
      <c r="S46" s="2"/>
      <c r="T46" s="82"/>
      <c r="U46" s="2"/>
      <c r="V46" s="2"/>
      <c r="W46" s="189"/>
      <c r="X46" s="158"/>
      <c r="Y46" s="2"/>
    </row>
    <row r="47" spans="1:25" s="1" customFormat="1" x14ac:dyDescent="0.2">
      <c r="A47" s="7">
        <v>45</v>
      </c>
      <c r="B47" s="48"/>
      <c r="C47" s="198" t="s">
        <v>914</v>
      </c>
      <c r="D47" s="71" t="s">
        <v>880</v>
      </c>
      <c r="E47" s="6"/>
      <c r="F47" s="7"/>
      <c r="G47" s="2"/>
      <c r="H47" s="2"/>
      <c r="I47" s="2"/>
      <c r="J47" s="2"/>
      <c r="K47" s="2"/>
      <c r="L47" s="2"/>
      <c r="M47" s="2"/>
      <c r="N47" s="2">
        <v>1</v>
      </c>
      <c r="O47" s="2">
        <v>1</v>
      </c>
      <c r="P47" s="2">
        <v>1</v>
      </c>
      <c r="Q47" s="2"/>
      <c r="R47" s="2"/>
      <c r="S47" s="2"/>
      <c r="T47" s="82"/>
      <c r="U47" s="2"/>
      <c r="V47" s="2"/>
      <c r="W47" s="189"/>
      <c r="X47" s="158"/>
      <c r="Y47" s="2"/>
    </row>
    <row r="48" spans="1:25" s="1" customFormat="1" x14ac:dyDescent="0.2">
      <c r="A48" s="7">
        <v>46</v>
      </c>
      <c r="B48" s="48"/>
      <c r="C48" s="198" t="s">
        <v>915</v>
      </c>
      <c r="D48" s="71" t="s">
        <v>881</v>
      </c>
      <c r="E48" s="6"/>
      <c r="F48" s="7"/>
      <c r="G48" s="2"/>
      <c r="H48" s="2"/>
      <c r="I48" s="2"/>
      <c r="J48" s="2"/>
      <c r="K48" s="2"/>
      <c r="L48" s="2"/>
      <c r="M48" s="2"/>
      <c r="N48" s="2">
        <v>1</v>
      </c>
      <c r="O48" s="2">
        <v>0</v>
      </c>
      <c r="P48" s="2">
        <v>1</v>
      </c>
      <c r="Q48" s="2"/>
      <c r="R48" s="2"/>
      <c r="S48" s="2"/>
      <c r="T48" s="82"/>
      <c r="U48" s="2"/>
      <c r="V48" s="2"/>
      <c r="W48" s="189"/>
      <c r="X48" s="158"/>
      <c r="Y48" s="2" t="s">
        <v>928</v>
      </c>
    </row>
    <row r="49" spans="1:25" s="1" customFormat="1" x14ac:dyDescent="0.2">
      <c r="A49" s="7">
        <v>47</v>
      </c>
      <c r="B49" s="48"/>
      <c r="C49" s="198" t="s">
        <v>916</v>
      </c>
      <c r="D49" s="71" t="s">
        <v>882</v>
      </c>
      <c r="E49" s="6"/>
      <c r="F49" s="7"/>
      <c r="G49" s="2"/>
      <c r="H49" s="2"/>
      <c r="I49" s="2"/>
      <c r="J49" s="2"/>
      <c r="K49" s="2"/>
      <c r="L49" s="2"/>
      <c r="M49" s="2"/>
      <c r="N49" s="2">
        <v>1</v>
      </c>
      <c r="O49" s="2">
        <v>1</v>
      </c>
      <c r="P49" s="2">
        <v>1</v>
      </c>
      <c r="Q49" s="2"/>
      <c r="R49" s="2"/>
      <c r="S49" s="2"/>
      <c r="T49" s="82"/>
      <c r="U49" s="2"/>
      <c r="V49" s="2"/>
      <c r="W49" s="189"/>
      <c r="X49" s="158"/>
      <c r="Y49" s="2"/>
    </row>
    <row r="50" spans="1:25" s="1" customFormat="1" x14ac:dyDescent="0.2">
      <c r="A50" s="7">
        <v>48</v>
      </c>
      <c r="B50" s="48"/>
      <c r="C50" s="198" t="s">
        <v>917</v>
      </c>
      <c r="D50" s="71" t="s">
        <v>883</v>
      </c>
      <c r="E50" s="6"/>
      <c r="F50" s="7"/>
      <c r="G50" s="2"/>
      <c r="H50" s="2"/>
      <c r="I50" s="2"/>
      <c r="J50" s="2"/>
      <c r="K50" s="2"/>
      <c r="L50" s="2"/>
      <c r="M50" s="2"/>
      <c r="N50" s="2">
        <v>1</v>
      </c>
      <c r="O50" s="2">
        <v>1</v>
      </c>
      <c r="P50" s="2">
        <v>1</v>
      </c>
      <c r="Q50" s="2"/>
      <c r="R50" s="2"/>
      <c r="S50" s="2"/>
      <c r="T50" s="82"/>
      <c r="U50" s="2"/>
      <c r="V50" s="2"/>
      <c r="W50" s="189"/>
      <c r="X50" s="158"/>
      <c r="Y50" s="2"/>
    </row>
    <row r="51" spans="1:25" s="1" customFormat="1" x14ac:dyDescent="0.2">
      <c r="A51" s="7">
        <v>49</v>
      </c>
      <c r="B51" s="48"/>
      <c r="C51" s="70" t="s">
        <v>918</v>
      </c>
      <c r="D51" s="71" t="s">
        <v>884</v>
      </c>
      <c r="E51" s="6"/>
      <c r="F51" s="7"/>
      <c r="G51" s="2"/>
      <c r="H51" s="2"/>
      <c r="I51" s="2"/>
      <c r="J51" s="2"/>
      <c r="K51" s="2"/>
      <c r="L51" s="2"/>
      <c r="M51" s="2"/>
      <c r="N51" s="2">
        <v>1</v>
      </c>
      <c r="O51" s="2">
        <v>1</v>
      </c>
      <c r="P51" s="2">
        <v>0</v>
      </c>
      <c r="Q51" s="2"/>
      <c r="R51" s="2"/>
      <c r="S51" s="2"/>
      <c r="T51" s="82"/>
      <c r="U51" s="2"/>
      <c r="V51" s="2"/>
      <c r="W51" s="189"/>
      <c r="X51" s="158"/>
      <c r="Y51" s="2"/>
    </row>
    <row r="52" spans="1:25" s="1" customFormat="1" x14ac:dyDescent="0.2">
      <c r="A52" s="7">
        <v>49</v>
      </c>
      <c r="B52" s="48"/>
      <c r="C52" s="48"/>
      <c r="D52" s="71" t="s">
        <v>923</v>
      </c>
      <c r="E52" s="6"/>
      <c r="F52" s="7"/>
      <c r="G52" s="2"/>
      <c r="H52" s="2"/>
      <c r="I52" s="2"/>
      <c r="J52" s="2"/>
      <c r="K52" s="2"/>
      <c r="L52" s="2"/>
      <c r="M52" s="2"/>
      <c r="N52" s="2"/>
      <c r="O52" s="2">
        <v>1</v>
      </c>
      <c r="P52" s="2">
        <v>1</v>
      </c>
      <c r="Q52" s="2"/>
      <c r="R52" s="2"/>
      <c r="S52" s="2"/>
      <c r="T52" s="82"/>
      <c r="U52" s="2"/>
      <c r="V52" s="2"/>
      <c r="W52" s="189"/>
      <c r="X52" s="158"/>
      <c r="Y52" s="2"/>
    </row>
    <row r="53" spans="1:25" s="1" customFormat="1" x14ac:dyDescent="0.2">
      <c r="A53" s="7">
        <v>50</v>
      </c>
      <c r="B53" s="48"/>
      <c r="C53" s="48"/>
      <c r="D53" s="71" t="s">
        <v>924</v>
      </c>
      <c r="E53" s="6"/>
      <c r="F53" s="7"/>
      <c r="G53" s="2"/>
      <c r="H53" s="2"/>
      <c r="I53" s="2"/>
      <c r="J53" s="2"/>
      <c r="K53" s="2"/>
      <c r="L53" s="2"/>
      <c r="M53" s="2"/>
      <c r="N53" s="2"/>
      <c r="O53" s="2">
        <v>1</v>
      </c>
      <c r="P53" s="2">
        <v>1</v>
      </c>
      <c r="Q53" s="2"/>
      <c r="R53" s="2"/>
      <c r="S53" s="2"/>
      <c r="T53" s="82"/>
      <c r="U53" s="2"/>
      <c r="V53" s="2"/>
      <c r="W53" s="189"/>
      <c r="X53" s="158"/>
      <c r="Y53" s="2"/>
    </row>
    <row r="54" spans="1:25" s="1" customFormat="1" x14ac:dyDescent="0.2">
      <c r="A54" s="7">
        <v>51</v>
      </c>
      <c r="B54" s="48"/>
      <c r="C54" s="48"/>
      <c r="D54" s="48" t="s">
        <v>925</v>
      </c>
      <c r="E54" s="6"/>
      <c r="F54" s="7"/>
      <c r="G54" s="2"/>
      <c r="H54" s="2"/>
      <c r="I54" s="2"/>
      <c r="J54" s="2"/>
      <c r="K54" s="2"/>
      <c r="L54" s="2"/>
      <c r="M54" s="2"/>
      <c r="N54" s="2"/>
      <c r="O54" s="2">
        <v>1</v>
      </c>
      <c r="P54" s="2">
        <v>1</v>
      </c>
      <c r="Q54" s="2"/>
      <c r="R54" s="2"/>
      <c r="S54" s="2"/>
      <c r="T54" s="82"/>
      <c r="U54" s="2"/>
      <c r="V54" s="2"/>
      <c r="X54" s="158"/>
      <c r="Y54" s="2"/>
    </row>
    <row r="55" spans="1:25" s="1" customFormat="1" x14ac:dyDescent="0.2">
      <c r="A55" s="7">
        <v>52</v>
      </c>
      <c r="B55" s="48"/>
      <c r="C55" s="48"/>
      <c r="D55" s="48" t="s">
        <v>948</v>
      </c>
      <c r="E55" s="6"/>
      <c r="F55" s="7"/>
      <c r="G55" s="2"/>
      <c r="H55" s="2"/>
      <c r="I55" s="2">
        <v>1</v>
      </c>
      <c r="J55" s="2">
        <v>1</v>
      </c>
      <c r="K55" s="2">
        <v>1</v>
      </c>
      <c r="L55" s="2"/>
      <c r="M55" s="2">
        <v>1</v>
      </c>
      <c r="N55" s="2">
        <v>1</v>
      </c>
      <c r="O55" s="2">
        <v>1</v>
      </c>
      <c r="P55" s="2">
        <v>0</v>
      </c>
      <c r="Q55" s="2"/>
      <c r="R55" s="2"/>
      <c r="S55" s="2"/>
      <c r="T55" s="82"/>
      <c r="U55" s="2"/>
      <c r="V55" s="2"/>
      <c r="X55" s="158"/>
      <c r="Y55" s="2"/>
    </row>
    <row r="56" spans="1:25" s="1" customFormat="1" x14ac:dyDescent="0.2">
      <c r="A56" s="7">
        <v>53</v>
      </c>
      <c r="B56" s="48"/>
      <c r="C56" s="48"/>
      <c r="D56" s="48" t="s">
        <v>949</v>
      </c>
      <c r="E56" s="6"/>
      <c r="F56" s="7"/>
      <c r="G56" s="2"/>
      <c r="H56" s="2"/>
      <c r="I56" s="2"/>
      <c r="J56" s="2"/>
      <c r="K56" s="2"/>
      <c r="L56" s="2"/>
      <c r="M56" s="2"/>
      <c r="N56" s="2"/>
      <c r="O56" s="2"/>
      <c r="P56" s="2">
        <v>1</v>
      </c>
      <c r="Q56" s="2"/>
      <c r="R56" s="2"/>
      <c r="S56" s="2"/>
      <c r="T56" s="82"/>
      <c r="U56" s="2"/>
      <c r="V56" s="2"/>
      <c r="X56" s="158"/>
      <c r="Y56" s="2"/>
    </row>
    <row r="57" spans="1:25" s="1" customFormat="1" x14ac:dyDescent="0.2">
      <c r="A57" s="7">
        <v>54</v>
      </c>
      <c r="B57" s="48"/>
      <c r="C57" s="48"/>
      <c r="D57" s="48" t="s">
        <v>950</v>
      </c>
      <c r="E57" s="6"/>
      <c r="F57" s="7"/>
      <c r="G57" s="2"/>
      <c r="H57" s="2"/>
      <c r="I57" s="2"/>
      <c r="J57" s="2"/>
      <c r="K57" s="2"/>
      <c r="L57" s="2"/>
      <c r="M57" s="2"/>
      <c r="N57" s="2"/>
      <c r="O57" s="2"/>
      <c r="P57" s="2">
        <v>1</v>
      </c>
      <c r="Q57" s="2"/>
      <c r="R57" s="2"/>
      <c r="S57" s="2"/>
      <c r="T57" s="82"/>
      <c r="U57" s="2"/>
      <c r="V57" s="2"/>
      <c r="X57" s="158"/>
      <c r="Y57" s="2"/>
    </row>
    <row r="58" spans="1:25" s="1" customFormat="1" x14ac:dyDescent="0.2">
      <c r="A58" s="7">
        <v>55</v>
      </c>
      <c r="B58" s="48"/>
      <c r="C58" s="48"/>
      <c r="D58" s="48" t="s">
        <v>951</v>
      </c>
      <c r="E58" s="6"/>
      <c r="F58" s="7"/>
      <c r="G58" s="2"/>
      <c r="H58" s="2"/>
      <c r="I58" s="2"/>
      <c r="J58" s="2"/>
      <c r="K58" s="2"/>
      <c r="L58" s="2"/>
      <c r="M58" s="2"/>
      <c r="N58" s="2"/>
      <c r="O58" s="2"/>
      <c r="P58" s="2">
        <v>1</v>
      </c>
      <c r="Q58" s="2"/>
      <c r="R58" s="2"/>
      <c r="S58" s="2"/>
      <c r="T58" s="82"/>
      <c r="U58" s="2"/>
      <c r="V58" s="2"/>
      <c r="X58" s="158"/>
      <c r="Y58" s="2"/>
    </row>
    <row r="59" spans="1:25" s="1" customFormat="1" x14ac:dyDescent="0.2">
      <c r="A59" s="7"/>
      <c r="B59" s="48"/>
      <c r="C59" s="48"/>
      <c r="D59" s="48"/>
      <c r="E59" s="6"/>
      <c r="F59" s="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82"/>
      <c r="U59" s="2"/>
      <c r="V59" s="2"/>
      <c r="X59" s="158"/>
      <c r="Y59" s="2"/>
    </row>
    <row r="60" spans="1:25" s="151" customFormat="1" ht="21" x14ac:dyDescent="0.25">
      <c r="A60" s="149"/>
      <c r="B60" s="149"/>
      <c r="C60" s="149"/>
      <c r="D60" s="152" t="s">
        <v>813</v>
      </c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50"/>
      <c r="U60" s="149"/>
      <c r="V60" s="149"/>
      <c r="X60" s="183"/>
      <c r="Y60" s="149"/>
    </row>
    <row r="61" spans="1:25" s="1" customFormat="1" x14ac:dyDescent="0.2">
      <c r="A61" s="5">
        <v>1</v>
      </c>
      <c r="B61" s="48" t="s">
        <v>357</v>
      </c>
      <c r="C61" s="48" t="s">
        <v>358</v>
      </c>
      <c r="D61" s="153" t="s">
        <v>175</v>
      </c>
      <c r="E61" s="6"/>
      <c r="F61" s="2">
        <v>1</v>
      </c>
      <c r="G61" s="2">
        <v>1</v>
      </c>
      <c r="H61" s="2">
        <v>1</v>
      </c>
      <c r="I61" s="2"/>
      <c r="J61" s="2">
        <v>1</v>
      </c>
      <c r="K61" s="2">
        <v>1</v>
      </c>
      <c r="L61" s="2"/>
      <c r="M61" s="2">
        <v>1</v>
      </c>
      <c r="N61" s="2">
        <v>0</v>
      </c>
      <c r="O61" s="2">
        <v>1</v>
      </c>
      <c r="P61" s="2">
        <v>1</v>
      </c>
      <c r="Q61" s="2"/>
      <c r="R61" s="2"/>
      <c r="S61" s="8"/>
      <c r="T61" s="82"/>
      <c r="U61" s="2"/>
      <c r="V61" s="2"/>
      <c r="X61" s="158"/>
      <c r="Y61" s="2"/>
    </row>
    <row r="62" spans="1:25" s="1" customFormat="1" x14ac:dyDescent="0.2">
      <c r="A62" s="5">
        <v>2</v>
      </c>
      <c r="B62" s="48" t="s">
        <v>359</v>
      </c>
      <c r="C62" s="48" t="s">
        <v>360</v>
      </c>
      <c r="D62" s="153" t="s">
        <v>178</v>
      </c>
      <c r="E62" s="6"/>
      <c r="F62" s="2">
        <v>0</v>
      </c>
      <c r="G62" s="2">
        <v>0</v>
      </c>
      <c r="H62" s="2">
        <v>0</v>
      </c>
      <c r="I62" s="2"/>
      <c r="J62" s="2">
        <v>0</v>
      </c>
      <c r="K62" s="2">
        <v>0</v>
      </c>
      <c r="L62" s="2"/>
      <c r="M62" s="2">
        <v>0</v>
      </c>
      <c r="N62" s="2">
        <v>0</v>
      </c>
      <c r="O62" s="2">
        <v>0</v>
      </c>
      <c r="P62" s="2">
        <v>0</v>
      </c>
      <c r="Q62" s="2"/>
      <c r="R62" s="2"/>
      <c r="S62" s="2"/>
      <c r="T62" s="82"/>
      <c r="U62" s="2"/>
      <c r="V62" s="2"/>
      <c r="X62" s="158" t="s">
        <v>833</v>
      </c>
      <c r="Y62" s="158" t="s">
        <v>833</v>
      </c>
    </row>
    <row r="63" spans="1:25" s="1" customFormat="1" x14ac:dyDescent="0.2">
      <c r="A63" s="5">
        <v>3</v>
      </c>
      <c r="B63" s="48" t="s">
        <v>361</v>
      </c>
      <c r="C63" s="48" t="s">
        <v>362</v>
      </c>
      <c r="D63" s="153" t="s">
        <v>177</v>
      </c>
      <c r="E63" s="6"/>
      <c r="F63" s="2">
        <v>1</v>
      </c>
      <c r="G63" s="2">
        <v>0</v>
      </c>
      <c r="H63" s="2">
        <v>1</v>
      </c>
      <c r="I63" s="2"/>
      <c r="J63" s="2">
        <v>1</v>
      </c>
      <c r="K63" s="2">
        <v>0</v>
      </c>
      <c r="L63" s="2"/>
      <c r="M63" s="2">
        <v>0</v>
      </c>
      <c r="N63" s="2">
        <v>0</v>
      </c>
      <c r="O63" s="2">
        <v>0</v>
      </c>
      <c r="P63" s="2">
        <v>0</v>
      </c>
      <c r="Q63" s="2"/>
      <c r="R63" s="2"/>
      <c r="S63" s="2"/>
      <c r="T63" s="82"/>
      <c r="U63" s="2"/>
      <c r="V63" s="2"/>
      <c r="X63" s="158" t="s">
        <v>827</v>
      </c>
      <c r="Y63" s="2"/>
    </row>
    <row r="64" spans="1:25" s="1" customFormat="1" x14ac:dyDescent="0.2">
      <c r="A64" s="5">
        <v>4</v>
      </c>
      <c r="B64" s="48" t="s">
        <v>363</v>
      </c>
      <c r="C64" s="48" t="s">
        <v>364</v>
      </c>
      <c r="D64" s="153" t="s">
        <v>176</v>
      </c>
      <c r="E64" s="6"/>
      <c r="F64" s="2">
        <v>1</v>
      </c>
      <c r="G64" s="2">
        <v>1</v>
      </c>
      <c r="H64" s="2">
        <v>1</v>
      </c>
      <c r="I64" s="2"/>
      <c r="J64" s="2">
        <v>1</v>
      </c>
      <c r="K64" s="2">
        <v>1</v>
      </c>
      <c r="L64" s="2"/>
      <c r="M64" s="2">
        <v>1</v>
      </c>
      <c r="N64" s="2">
        <v>1</v>
      </c>
      <c r="O64" s="2">
        <v>1</v>
      </c>
      <c r="P64" s="2">
        <v>1</v>
      </c>
      <c r="Q64" s="2"/>
      <c r="R64" s="2"/>
      <c r="S64" s="2"/>
      <c r="T64" s="82"/>
      <c r="U64" s="2"/>
      <c r="V64" s="2"/>
      <c r="X64" s="158"/>
      <c r="Y64" s="2"/>
    </row>
    <row r="65" spans="1:25" s="1" customFormat="1" x14ac:dyDescent="0.2">
      <c r="A65" s="5">
        <v>5</v>
      </c>
      <c r="B65" s="52" t="s">
        <v>365</v>
      </c>
      <c r="C65" s="52" t="s">
        <v>366</v>
      </c>
      <c r="D65" s="154" t="s">
        <v>174</v>
      </c>
      <c r="E65" s="68"/>
      <c r="F65" s="2">
        <v>1</v>
      </c>
      <c r="G65" s="2">
        <v>1</v>
      </c>
      <c r="H65" s="2">
        <v>1</v>
      </c>
      <c r="I65" s="2"/>
      <c r="J65" s="2">
        <v>1</v>
      </c>
      <c r="K65" s="2">
        <v>1</v>
      </c>
      <c r="L65" s="2"/>
      <c r="M65" s="2">
        <v>1</v>
      </c>
      <c r="N65" s="2">
        <v>1</v>
      </c>
      <c r="O65" s="2">
        <v>1</v>
      </c>
      <c r="P65" s="2">
        <v>1</v>
      </c>
      <c r="Q65" s="2"/>
      <c r="R65" s="2"/>
      <c r="S65" s="2"/>
      <c r="T65" s="82"/>
      <c r="U65" s="2"/>
      <c r="V65" s="2"/>
      <c r="X65" s="158"/>
      <c r="Y65" s="2"/>
    </row>
    <row r="66" spans="1:25" s="1" customFormat="1" x14ac:dyDescent="0.2">
      <c r="A66" s="5">
        <v>6</v>
      </c>
      <c r="B66" s="48" t="s">
        <v>367</v>
      </c>
      <c r="C66" s="48" t="s">
        <v>368</v>
      </c>
      <c r="D66" s="153" t="s">
        <v>369</v>
      </c>
      <c r="E66" s="6"/>
      <c r="F66" s="2">
        <v>1</v>
      </c>
      <c r="G66" s="2">
        <v>0</v>
      </c>
      <c r="H66" s="2">
        <v>0</v>
      </c>
      <c r="I66" s="2"/>
      <c r="J66" s="2">
        <v>0</v>
      </c>
      <c r="K66" s="2">
        <v>0</v>
      </c>
      <c r="L66" s="2"/>
      <c r="M66" s="2">
        <v>0</v>
      </c>
      <c r="N66" s="2">
        <v>0</v>
      </c>
      <c r="O66" s="2">
        <v>0</v>
      </c>
      <c r="P66" s="2">
        <v>0</v>
      </c>
      <c r="Q66" s="2"/>
      <c r="R66" s="2"/>
      <c r="S66" s="8"/>
      <c r="T66" s="82"/>
      <c r="U66" s="2"/>
      <c r="V66" s="2"/>
      <c r="X66" s="158" t="s">
        <v>834</v>
      </c>
      <c r="Y66" s="158" t="s">
        <v>834</v>
      </c>
    </row>
    <row r="67" spans="1:25" s="1" customFormat="1" x14ac:dyDescent="0.25">
      <c r="A67" s="5"/>
      <c r="B67" s="47"/>
      <c r="C67" s="4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82"/>
      <c r="U67" s="2"/>
      <c r="V67" s="2"/>
      <c r="X67" s="158"/>
      <c r="Y67" s="2"/>
    </row>
    <row r="68" spans="1:25" x14ac:dyDescent="0.25">
      <c r="D68" s="9"/>
      <c r="E68" s="59"/>
    </row>
    <row r="69" spans="1:25" x14ac:dyDescent="0.25">
      <c r="D69" s="54" t="s">
        <v>246</v>
      </c>
      <c r="E69" s="10"/>
      <c r="F69" s="10">
        <f t="shared" ref="F69:Q69" si="0">SUM(F3:F60)</f>
        <v>16</v>
      </c>
      <c r="G69" s="10">
        <f t="shared" si="0"/>
        <v>16</v>
      </c>
      <c r="H69" s="10">
        <f t="shared" si="0"/>
        <v>20</v>
      </c>
      <c r="I69" s="10">
        <f t="shared" si="0"/>
        <v>18</v>
      </c>
      <c r="J69" s="10">
        <f t="shared" si="0"/>
        <v>28</v>
      </c>
      <c r="K69" s="10">
        <f t="shared" si="0"/>
        <v>22</v>
      </c>
      <c r="L69" s="10">
        <f t="shared" si="0"/>
        <v>0</v>
      </c>
      <c r="M69" s="10">
        <f t="shared" si="0"/>
        <v>24</v>
      </c>
      <c r="N69" s="10">
        <f t="shared" si="0"/>
        <v>33</v>
      </c>
      <c r="O69" s="10">
        <f t="shared" si="0"/>
        <v>41</v>
      </c>
      <c r="P69" s="10">
        <f t="shared" si="0"/>
        <v>40</v>
      </c>
      <c r="Q69" s="10">
        <f t="shared" si="0"/>
        <v>0</v>
      </c>
    </row>
    <row r="70" spans="1:25" x14ac:dyDescent="0.25">
      <c r="D70" s="55" t="s">
        <v>247</v>
      </c>
      <c r="E70" s="11"/>
      <c r="F70" s="11">
        <f t="shared" ref="F70:Q70" si="1">COUNTIF(F3:F60,"0")</f>
        <v>15</v>
      </c>
      <c r="G70" s="11">
        <f t="shared" si="1"/>
        <v>15</v>
      </c>
      <c r="H70" s="11">
        <f t="shared" si="1"/>
        <v>12</v>
      </c>
      <c r="I70" s="11">
        <f t="shared" si="1"/>
        <v>22</v>
      </c>
      <c r="J70" s="11">
        <f t="shared" si="1"/>
        <v>12</v>
      </c>
      <c r="K70" s="11">
        <f t="shared" si="1"/>
        <v>14</v>
      </c>
      <c r="L70" s="11">
        <f t="shared" si="1"/>
        <v>0</v>
      </c>
      <c r="M70" s="11">
        <f t="shared" si="1"/>
        <v>17</v>
      </c>
      <c r="N70" s="11">
        <f t="shared" si="1"/>
        <v>17</v>
      </c>
      <c r="O70" s="11">
        <f t="shared" si="1"/>
        <v>12</v>
      </c>
      <c r="P70" s="11">
        <f t="shared" si="1"/>
        <v>16</v>
      </c>
      <c r="Q70" s="11">
        <f t="shared" si="1"/>
        <v>0</v>
      </c>
    </row>
    <row r="71" spans="1:25" x14ac:dyDescent="0.25">
      <c r="D71" s="54" t="s">
        <v>248</v>
      </c>
      <c r="E71" s="12"/>
      <c r="F71" s="10">
        <f>SUM(F69:F70)</f>
        <v>31</v>
      </c>
      <c r="G71" s="10">
        <f t="shared" ref="G71:Q71" si="2">SUM(G69:G70)</f>
        <v>31</v>
      </c>
      <c r="H71" s="10">
        <f t="shared" si="2"/>
        <v>32</v>
      </c>
      <c r="I71" s="10">
        <f t="shared" si="2"/>
        <v>40</v>
      </c>
      <c r="J71" s="10">
        <f t="shared" si="2"/>
        <v>40</v>
      </c>
      <c r="K71" s="10">
        <f t="shared" si="2"/>
        <v>36</v>
      </c>
      <c r="L71" s="10">
        <f t="shared" si="2"/>
        <v>0</v>
      </c>
      <c r="M71" s="10">
        <f t="shared" si="2"/>
        <v>41</v>
      </c>
      <c r="N71" s="10">
        <f t="shared" si="2"/>
        <v>50</v>
      </c>
      <c r="O71" s="10">
        <f t="shared" si="2"/>
        <v>53</v>
      </c>
      <c r="P71" s="10">
        <f t="shared" si="2"/>
        <v>56</v>
      </c>
      <c r="Q71" s="10">
        <f t="shared" si="2"/>
        <v>0</v>
      </c>
    </row>
    <row r="72" spans="1:25" x14ac:dyDescent="0.25">
      <c r="D72" s="54" t="s">
        <v>249</v>
      </c>
      <c r="E72" s="10"/>
      <c r="F72" s="2">
        <f>SUM(F61:F67)</f>
        <v>5</v>
      </c>
      <c r="G72" s="2">
        <f t="shared" ref="G72:Q72" si="3">SUM(G61:G67)</f>
        <v>3</v>
      </c>
      <c r="H72" s="2">
        <f t="shared" si="3"/>
        <v>4</v>
      </c>
      <c r="I72" s="2">
        <f t="shared" si="3"/>
        <v>0</v>
      </c>
      <c r="J72" s="2">
        <f t="shared" si="3"/>
        <v>4</v>
      </c>
      <c r="K72" s="2">
        <f t="shared" si="3"/>
        <v>3</v>
      </c>
      <c r="L72" s="2">
        <f t="shared" si="3"/>
        <v>0</v>
      </c>
      <c r="M72" s="2">
        <f t="shared" si="3"/>
        <v>3</v>
      </c>
      <c r="N72" s="2">
        <f t="shared" si="3"/>
        <v>2</v>
      </c>
      <c r="O72" s="2">
        <f t="shared" si="3"/>
        <v>3</v>
      </c>
      <c r="P72" s="2">
        <f t="shared" si="3"/>
        <v>3</v>
      </c>
      <c r="Q72" s="2">
        <f t="shared" si="3"/>
        <v>0</v>
      </c>
    </row>
    <row r="73" spans="1:25" x14ac:dyDescent="0.25">
      <c r="D73" s="55" t="s">
        <v>250</v>
      </c>
      <c r="E73" s="11"/>
      <c r="F73" s="2">
        <f>COUNTIF(F61:F67,"0")</f>
        <v>1</v>
      </c>
      <c r="G73" s="2">
        <f t="shared" ref="G73:Q73" si="4">COUNTIF(G61:G67,"0")</f>
        <v>3</v>
      </c>
      <c r="H73" s="2">
        <f t="shared" si="4"/>
        <v>2</v>
      </c>
      <c r="I73" s="2">
        <f t="shared" si="4"/>
        <v>0</v>
      </c>
      <c r="J73" s="2">
        <f t="shared" si="4"/>
        <v>2</v>
      </c>
      <c r="K73" s="2">
        <f t="shared" si="4"/>
        <v>3</v>
      </c>
      <c r="L73" s="2">
        <f t="shared" si="4"/>
        <v>0</v>
      </c>
      <c r="M73" s="2">
        <f t="shared" si="4"/>
        <v>3</v>
      </c>
      <c r="N73" s="2">
        <f t="shared" si="4"/>
        <v>4</v>
      </c>
      <c r="O73" s="2">
        <f t="shared" si="4"/>
        <v>3</v>
      </c>
      <c r="P73" s="2">
        <f t="shared" si="4"/>
        <v>3</v>
      </c>
      <c r="Q73" s="2">
        <f t="shared" si="4"/>
        <v>0</v>
      </c>
    </row>
    <row r="74" spans="1:25" x14ac:dyDescent="0.25">
      <c r="D74" s="54" t="s">
        <v>251</v>
      </c>
      <c r="E74" s="12"/>
      <c r="F74" s="2">
        <f>SUM(F72:F73)</f>
        <v>6</v>
      </c>
      <c r="G74" s="2">
        <f t="shared" ref="G74:Q74" si="5">SUM(G72:G73)</f>
        <v>6</v>
      </c>
      <c r="H74" s="2">
        <f t="shared" si="5"/>
        <v>6</v>
      </c>
      <c r="I74" s="2">
        <f t="shared" si="5"/>
        <v>0</v>
      </c>
      <c r="J74" s="2">
        <f t="shared" si="5"/>
        <v>6</v>
      </c>
      <c r="K74" s="2">
        <f t="shared" si="5"/>
        <v>6</v>
      </c>
      <c r="L74" s="2">
        <f t="shared" si="5"/>
        <v>0</v>
      </c>
      <c r="M74" s="2">
        <f t="shared" si="5"/>
        <v>6</v>
      </c>
      <c r="N74" s="2">
        <f t="shared" si="5"/>
        <v>6</v>
      </c>
      <c r="O74" s="2">
        <f t="shared" si="5"/>
        <v>6</v>
      </c>
      <c r="P74" s="2">
        <f t="shared" si="5"/>
        <v>6</v>
      </c>
      <c r="Q74" s="2">
        <f t="shared" si="5"/>
        <v>0</v>
      </c>
    </row>
    <row r="75" spans="1:25" x14ac:dyDescent="0.25">
      <c r="D75" s="63" t="s">
        <v>243</v>
      </c>
      <c r="E75" s="14"/>
      <c r="F75" s="14">
        <f t="shared" ref="F75:Q75" si="6">F69+F72</f>
        <v>21</v>
      </c>
      <c r="G75" s="14">
        <f t="shared" si="6"/>
        <v>19</v>
      </c>
      <c r="H75" s="14">
        <f t="shared" si="6"/>
        <v>24</v>
      </c>
      <c r="I75" s="14">
        <f t="shared" si="6"/>
        <v>18</v>
      </c>
      <c r="J75" s="14">
        <f t="shared" si="6"/>
        <v>32</v>
      </c>
      <c r="K75" s="14">
        <f t="shared" si="6"/>
        <v>25</v>
      </c>
      <c r="L75" s="14">
        <f t="shared" si="6"/>
        <v>0</v>
      </c>
      <c r="M75" s="14">
        <f t="shared" si="6"/>
        <v>27</v>
      </c>
      <c r="N75" s="14">
        <f t="shared" si="6"/>
        <v>35</v>
      </c>
      <c r="O75" s="14">
        <f t="shared" si="6"/>
        <v>44</v>
      </c>
      <c r="P75" s="14">
        <f t="shared" si="6"/>
        <v>43</v>
      </c>
      <c r="Q75" s="14">
        <f t="shared" si="6"/>
        <v>0</v>
      </c>
    </row>
    <row r="76" spans="1:25" x14ac:dyDescent="0.25">
      <c r="D76" s="55" t="s">
        <v>244</v>
      </c>
      <c r="E76" s="11"/>
      <c r="F76" s="11">
        <f t="shared" ref="F76:Q76" si="7">F70+F73</f>
        <v>16</v>
      </c>
      <c r="G76" s="11">
        <f t="shared" si="7"/>
        <v>18</v>
      </c>
      <c r="H76" s="11">
        <f t="shared" si="7"/>
        <v>14</v>
      </c>
      <c r="I76" s="11">
        <f t="shared" si="7"/>
        <v>22</v>
      </c>
      <c r="J76" s="11">
        <f t="shared" si="7"/>
        <v>14</v>
      </c>
      <c r="K76" s="11">
        <f t="shared" si="7"/>
        <v>17</v>
      </c>
      <c r="L76" s="11">
        <f t="shared" si="7"/>
        <v>0</v>
      </c>
      <c r="M76" s="11">
        <f t="shared" si="7"/>
        <v>20</v>
      </c>
      <c r="N76" s="11">
        <f t="shared" si="7"/>
        <v>21</v>
      </c>
      <c r="O76" s="11">
        <f t="shared" si="7"/>
        <v>15</v>
      </c>
      <c r="P76" s="11">
        <f t="shared" si="7"/>
        <v>19</v>
      </c>
      <c r="Q76" s="11">
        <f t="shared" si="7"/>
        <v>0</v>
      </c>
    </row>
    <row r="77" spans="1:25" ht="15.75" thickBot="1" x14ac:dyDescent="0.3">
      <c r="D77" s="155" t="s">
        <v>242</v>
      </c>
      <c r="E77" s="156"/>
      <c r="F77" s="13">
        <f>SUM(F75:F76)</f>
        <v>37</v>
      </c>
      <c r="G77" s="13">
        <f t="shared" ref="G77:Q77" si="8">SUM(G75:G76)</f>
        <v>37</v>
      </c>
      <c r="H77" s="13">
        <f t="shared" si="8"/>
        <v>38</v>
      </c>
      <c r="I77" s="13">
        <f t="shared" si="8"/>
        <v>40</v>
      </c>
      <c r="J77" s="13">
        <f t="shared" si="8"/>
        <v>46</v>
      </c>
      <c r="K77" s="13">
        <f t="shared" si="8"/>
        <v>42</v>
      </c>
      <c r="L77" s="13">
        <f t="shared" si="8"/>
        <v>0</v>
      </c>
      <c r="M77" s="13">
        <f t="shared" si="8"/>
        <v>47</v>
      </c>
      <c r="N77" s="13">
        <f t="shared" si="8"/>
        <v>56</v>
      </c>
      <c r="O77" s="13">
        <f t="shared" si="8"/>
        <v>59</v>
      </c>
      <c r="P77" s="13">
        <f t="shared" si="8"/>
        <v>62</v>
      </c>
      <c r="Q77" s="13">
        <f t="shared" si="8"/>
        <v>0</v>
      </c>
    </row>
    <row r="78" spans="1:25" x14ac:dyDescent="0.25">
      <c r="D78" s="60" t="s">
        <v>811</v>
      </c>
      <c r="E78" s="3">
        <f>COUNTIF(E3:E60,"P")+COUNTIF(E61:E67,"P")</f>
        <v>0</v>
      </c>
    </row>
    <row r="79" spans="1:25" x14ac:dyDescent="0.25">
      <c r="D79" s="61" t="s">
        <v>812</v>
      </c>
      <c r="E79" s="4">
        <f>COUNTIF(E3:E60,"T")+COUNTIF(E61:E67,"T")</f>
        <v>0</v>
      </c>
    </row>
    <row r="80" spans="1:25" ht="15.75" thickBot="1" x14ac:dyDescent="0.3">
      <c r="D80" s="62" t="s">
        <v>460</v>
      </c>
      <c r="E80" s="157">
        <f>COUNTIF(E3:E60,"W")+COUNTIF(E61:E67,"W")</f>
        <v>6</v>
      </c>
    </row>
  </sheetData>
  <mergeCells count="1">
    <mergeCell ref="A1:T1"/>
  </mergeCells>
  <phoneticPr fontId="14" type="noConversion"/>
  <conditionalFormatting sqref="F3:Q59">
    <cfRule type="cellIs" dxfId="5" priority="6" operator="equal">
      <formula>0</formula>
    </cfRule>
  </conditionalFormatting>
  <conditionalFormatting sqref="F64:I64 F62:G63 I62:I63 F66:I66 F65:G65 I65 F61:Q61 J62:Q66">
    <cfRule type="cellIs" dxfId="4" priority="5" operator="equal">
      <formula>0</formula>
    </cfRule>
  </conditionalFormatting>
  <conditionalFormatting sqref="H62:H63">
    <cfRule type="cellIs" dxfId="3" priority="4" operator="equal">
      <formula>0</formula>
    </cfRule>
  </conditionalFormatting>
  <conditionalFormatting sqref="H65">
    <cfRule type="cellIs" dxfId="2" priority="3" operator="equal">
      <formula>0</formula>
    </cfRule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paperSize="9" scale="77" orientation="landscape" r:id="rId1"/>
  <colBreaks count="1" manualBreakCount="1">
    <brk id="17" max="1048575" man="1"/>
  </colBreaks>
  <ignoredErrors>
    <ignoredError sqref="B3:B41 B61:D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OF ATTENDANCE</vt:lpstr>
      <vt:lpstr>Sanjeev AB report</vt:lpstr>
      <vt:lpstr>DAILY REPORT</vt:lpstr>
      <vt:lpstr>CP15</vt:lpstr>
      <vt:lpstr>CP08</vt:lpstr>
      <vt:lpstr>CP04</vt:lpstr>
      <vt:lpstr>AUGUST(CP04)</vt:lpstr>
      <vt:lpstr>CP01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</dc:creator>
  <cp:lastModifiedBy>Shilpa</cp:lastModifiedBy>
  <cp:lastPrinted>2022-08-08T10:39:59Z</cp:lastPrinted>
  <dcterms:created xsi:type="dcterms:W3CDTF">2022-07-15T10:39:05Z</dcterms:created>
  <dcterms:modified xsi:type="dcterms:W3CDTF">2022-08-23T05:17:32Z</dcterms:modified>
</cp:coreProperties>
</file>