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Pyuli\Desktop\"/>
    </mc:Choice>
  </mc:AlternateContent>
  <bookViews>
    <workbookView xWindow="0" yWindow="0" windowWidth="19200" windowHeight="7300" activeTab="1"/>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52511"/>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45"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<sst xmlns="http://schemas.openxmlformats.org/spreadsheetml/2006/main" count="825" uniqueCount="258">
  <si>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</si>
  <si>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</si>
  <si>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</si>
  <si>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</si>
  <si>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</si>
  <si>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</si>
  <si>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</si>
  <si>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</si>
  <si>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</si>
  <si>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</si>
  <si>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</si>
  <si>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</si>
  <si>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</si>
  <si>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</si>
  <si>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</si>
  <si>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</si>
  <si>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</si>
  <si>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</si>
  <si>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</si>
  <si>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</si>
  <si>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</si>
  <si>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</si>
  <si>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</si>
  <si>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</si>
  <si>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</si>
  <si>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</si>
  <si>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Layout Order</t>
  </si>
  <si>
    <t>Polar R</t>
  </si>
  <si>
    <t>Polar Angle</t>
  </si>
  <si>
    <t>Graph Directedness</t>
  </si>
  <si>
    <t>Undirected</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</si>
  <si>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</si>
  <si>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</si>
  <si>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</si>
  <si>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</si>
  <si>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</si>
  <si>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</si>
  <si>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</si>
  <si>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</si>
  <si>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</si>
  <si>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</si>
  <si>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</si>
  <si>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</si>
  <si>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</si>
  <si>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</si>
  <si>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</si>
  <si>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</si>
  <si>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</si>
  <si>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</si>
  <si>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</si>
  <si>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</si>
  <si>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</si>
  <si>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</si>
  <si>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</si>
  <si>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</si>
  <si>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</si>
  <si>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</si>
  <si>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</si>
  <si>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</si>
  <si>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</si>
  <si>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</si>
  <si>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</si>
  <si>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</si>
  <si>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</si>
  <si>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</si>
  <si>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</si>
  <si>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</si>
  <si>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</si>
  <si>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</si>
  <si>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</si>
  <si>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</si>
  <si>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</si>
  <si>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</si>
  <si>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</si>
  <si>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</si>
  <si>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</si>
  <si>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</si>
  <si>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</si>
  <si>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</si>
  <si>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</si>
  <si>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</si>
  <si>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</si>
  <si>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</si>
  <si>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</si>
  <si>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</si>
  <si>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</si>
  <si>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</si>
  <si>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</si>
  <si>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</si>
  <si>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</si>
  <si>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</si>
  <si>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</si>
  <si>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</si>
  <si>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</si>
  <si>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</si>
  <si>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</si>
  <si>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</si>
  <si>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</si>
  <si>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</si>
  <si>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</si>
  <si>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</si>
  <si>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</si>
  <si>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</si>
  <si>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</si>
  <si>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</si>
  <si>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</si>
  <si>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</si>
  <si>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</si>
  <si>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</si>
  <si>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</si>
  <si>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</si>
  <si>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</si>
  <si>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</si>
  <si>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</si>
  <si>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</si>
  <si>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</si>
  <si>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</si>
  <si>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</si>
  <si>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</si>
  <si>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</si>
  <si>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</si>
  <si>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</si>
  <si>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</si>
  <si>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</si>
  <si>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</si>
  <si>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</si>
  <si>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</si>
  <si>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</si>
  <si>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</si>
  <si>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</si>
  <si>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</si>
  <si>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</si>
  <si>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</si>
  <si>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</si>
  <si>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</si>
  <si>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</si>
  <si>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</si>
  <si>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</si>
  <si>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</si>
  <si>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</si>
  <si>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</si>
  <si>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</si>
  <si>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</si>
  <si>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</si>
  <si>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</si>
  <si>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</si>
  <si>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</si>
  <si>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</si>
  <si>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</si>
  <si>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</si>
  <si>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</si>
  <si>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</si>
  <si>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</si>
  <si>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</si>
  <si>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</si>
  <si>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</si>
  <si>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</si>
  <si>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</si>
  <si>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</si>
  <si>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</si>
  <si>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</si>
  <si>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</si>
  <si>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</si>
  <si>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</si>
  <si>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</si>
  <si>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</si>
  <si>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</si>
  <si>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</si>
  <si>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</si>
  <si>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</si>
  <si>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</si>
  <si>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</si>
  <si>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</si>
  <si>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</si>
  <si>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&lt;?xml version="1.0" encoding="utf-8"?&gt;_x000D_
&lt;configuration&gt;_x000D_
  &lt;configSections&gt;_x000D_
    &lt;sectionGroup name="userSettings" type="System.Configuration.UserSettingsGroup, System, Version=2.0.0.0, Culture=neutral, PublicKeyToken=b77a5c561934e089"&gt;_x000D_
      &lt;section name="GeneralUserSettings4"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&lt;/sectionGroup&gt;_x000D_
  &lt;/configSections&gt;_x000D_
  &lt;userSettings&gt;_x000D_
    &lt;GeneralUserSettings4&gt;_x000D_
      &lt;setting name="ShowGraphLegend" serializeAs="String"&gt;_x000D_
        &lt;value&gt;False&lt;/value&gt;_x000D_
      &lt;/setting&gt;_x000D_
      &lt;setting name="ReadVertexLabels" serializeAs="String"&gt;_x000D_
        &lt;value&gt;True&lt;/value&gt;_x000D_
      &lt;/setting&gt;_x000D_
      &lt;setting name="ReadEdgeLabels" serializeAs="String"&gt;_x000D_
        &lt;value&gt;True&lt;/value&gt;_x000D_
      &lt;/setting&gt;_x000D_
      &lt;setting name="ReadGroupLabels" serializeAs="String"&gt;_x000D_
        &lt;value&gt;True&lt;/value&gt;_x000D_
      &lt;/setting&gt;_x000D_
      &lt;setting name="ShowGraphAxes" serializeAs="String"&gt;_x000D_
        &lt;value&gt;False&lt;/value&gt;_x000D_
      &lt;/setting&gt;_x000D_
    &lt;/GeneralUserSettings4&gt;_x000D_
    &lt;GraphZoomAndScaleUserSettings&gt;_x000D_
      &lt;setting name="GraphScale" serializeAs="String"&gt;_x000D_
        &lt;value&gt;1&lt;/value&gt;_x000D_
      &lt;/setting&gt;_x000D_
    &lt;/GraphZoomAndScaleUserSettings&gt;_x000D_
  &lt;/userSettings&gt;_x000D_
&lt;/configuration&gt;</t>
  </si>
  <si>
    <t>enrollees</t>
  </si>
  <si>
    <t>Fed</t>
  </si>
  <si>
    <t>Million</t>
  </si>
  <si>
    <t>says</t>
  </si>
  <si>
    <t>dont</t>
  </si>
  <si>
    <t>hackers</t>
  </si>
  <si>
    <t>people</t>
  </si>
  <si>
    <t>cybersecurity</t>
  </si>
  <si>
    <t>number</t>
  </si>
  <si>
    <t>hearing</t>
  </si>
  <si>
    <t>reports</t>
  </si>
  <si>
    <t>another</t>
  </si>
  <si>
    <t>hack</t>
  </si>
  <si>
    <t>victims</t>
  </si>
  <si>
    <t>Reading</t>
  </si>
  <si>
    <t>millions</t>
  </si>
  <si>
    <t>even</t>
  </si>
  <si>
    <t>current</t>
  </si>
  <si>
    <t>story</t>
  </si>
  <si>
    <t>Victims</t>
  </si>
  <si>
    <t>million</t>
  </si>
  <si>
    <t>Government</t>
  </si>
  <si>
    <t>federal</t>
  </si>
  <si>
    <t>present</t>
  </si>
  <si>
    <t>workers</t>
  </si>
  <si>
    <t>MILLION</t>
  </si>
  <si>
    <t>system</t>
  </si>
  <si>
    <t>former</t>
  </si>
  <si>
    <t>Archuleta</t>
  </si>
  <si>
    <t>failed</t>
  </si>
  <si>
    <t>enough</t>
  </si>
  <si>
    <t>going</t>
  </si>
  <si>
    <t>Katherine</t>
  </si>
  <si>
    <t>systems</t>
  </si>
  <si>
    <t>hacked</t>
  </si>
  <si>
    <t>better</t>
  </si>
  <si>
    <t>breach</t>
  </si>
  <si>
    <t>resignation</t>
  </si>
  <si>
    <t>week</t>
  </si>
  <si>
    <t>applied</t>
  </si>
  <si>
    <t>never</t>
  </si>
  <si>
    <t>affected</t>
  </si>
  <si>
    <t>worse</t>
  </si>
  <si>
    <t>government</t>
  </si>
  <si>
    <t>may</t>
  </si>
  <si>
    <t>could</t>
  </si>
  <si>
    <t>Fingerprints</t>
  </si>
  <si>
    <t>security</t>
  </si>
  <si>
    <t>Brief</t>
  </si>
  <si>
    <t>director</t>
  </si>
  <si>
    <t>reported</t>
  </si>
  <si>
    <t>job</t>
  </si>
  <si>
    <t>ICIT</t>
  </si>
  <si>
    <t>compromised</t>
  </si>
  <si>
    <t>background</t>
  </si>
  <si>
    <t>Act</t>
  </si>
  <si>
    <t>report</t>
  </si>
  <si>
    <t>last</t>
  </si>
  <si>
    <t>post</t>
  </si>
  <si>
    <t>info</t>
  </si>
  <si>
    <t>stolen</t>
  </si>
  <si>
    <t>give</t>
  </si>
  <si>
    <t>like</t>
  </si>
  <si>
    <t>records</t>
  </si>
  <si>
    <t>many</t>
  </si>
  <si>
    <t>employees</t>
  </si>
  <si>
    <t>fingerprints</t>
  </si>
  <si>
    <t>American</t>
  </si>
  <si>
    <t>US</t>
  </si>
  <si>
    <t>youve</t>
  </si>
  <si>
    <t>FAR</t>
  </si>
  <si>
    <t>Americans</t>
  </si>
  <si>
    <t>Director</t>
  </si>
  <si>
    <t>OPM</t>
  </si>
  <si>
    <t>FBI</t>
  </si>
  <si>
    <t>Hack</t>
  </si>
  <si>
    <t>originally</t>
  </si>
  <si>
    <t>know</t>
  </si>
  <si>
    <t>Obamacare</t>
  </si>
  <si>
    <t>prospecti</t>
  </si>
  <si>
    <t>weight</t>
  </si>
  <si>
    <t>needed</t>
  </si>
  <si>
    <t>count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</si>
</sst>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00"/>
    <numFmt numFmtId="167" formatCode="0.000"/>
  </numFmts>
  <fonts count="13"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88">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49" fontId="0" fillId="0" borderId="0" xfId="3" applyNumberFormat="1" applyFont="1" applyAlignment="1">
      <alignment wrapText="1"/>
    </xf>
    <xf numFmtId="1" fontId="5" fillId="4" borderId="1" xfId="5" applyNumberFormat="1" applyAlignment="1"/>
    <xf numFmtId="167" fontId="5" fillId="4" borderId="1" xfId="5" applyNumberFormat="1" applyAlignment="1"/>
    <xf numFmtId="167" fontId="11" fillId="4" borderId="1" xfId="5" applyNumberFormat="1" applyFont="1" applyAlignment="1"/>
    <xf numFmtId="0" fontId="0" fillId="5" borderId="1" xfId="4" applyNumberFormat="1" applyFont="1" applyAlignment="1">
      <alignment wrapText="1"/>
    </xf>
    <xf numFmtId="164"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1"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1" fontId="0" fillId="5" borderId="1" xfId="4" applyNumberFormat="1" applyFont="1"/>
    <xf numFmtId="0" fontId="0" fillId="2" borderId="1" xfId="1" applyNumberFormat="1" applyFont="1"/>
    <xf numFmtId="0" fontId="11" fillId="2" borderId="1" xfId="1" applyNumberFormat="1" applyFont="1" applyAlignment="1">
      <alignment wrapText="1"/>
    </xf>
    <xf numFmtId="164" fontId="0" fillId="5" borderId="1" xfId="4" applyNumberFormat="1" applyFont="1"/>
    <xf numFmtId="164" fontId="0" fillId="3" borderId="1" xfId="7" applyNumberFormat="1" applyFont="1"/>
    <xf numFmtId="165" fontId="0" fillId="3" borderId="1" xfId="7" applyNumberFormat="1" applyFont="1"/>
    <xf numFmtId="166" fontId="0" fillId="3" borderId="1" xfId="7" applyNumberFormat="1" applyFont="1"/>
    <xf numFmtId="1" fontId="11" fillId="4" borderId="1" xfId="5" applyNumberFormat="1" applyFont="1" applyAlignment="1"/>
  </cellXfs>
  <cellStyles count="9">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99">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66" formatCode="#,##0.000"/>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64"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98"/>
      <tableStyleElement type="headerRow" dxfId="97"/>
    </tableStyle>
    <tableStyle name="NodeXL Table" pivot="0" count="1">
      <tableStyleElement type="headerRow" dxfId="9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567027328"/>
        <c:axId val="-567024064"/>
      </c:barChart>
      <c:catAx>
        <c:axId val="-567027328"/>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567024064"/>
        <c:crosses val="autoZero"/>
        <c:auto val="1"/>
        <c:lblAlgn val="ctr"/>
        <c:lblOffset val="100"/>
        <c:noMultiLvlLbl val="0"/>
      </c:catAx>
      <c:valAx>
        <c:axId val="-56702406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56702732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517391040"/>
        <c:axId val="-517393760"/>
      </c:barChart>
      <c:catAx>
        <c:axId val="-517391040"/>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517393760"/>
        <c:crosses val="autoZero"/>
        <c:auto val="1"/>
        <c:lblAlgn val="ctr"/>
        <c:lblOffset val="100"/>
        <c:noMultiLvlLbl val="0"/>
      </c:catAx>
      <c:valAx>
        <c:axId val="-51739376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51739104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517392672"/>
        <c:axId val="-517394304"/>
      </c:barChart>
      <c:catAx>
        <c:axId val="-517392672"/>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517394304"/>
        <c:crosses val="autoZero"/>
        <c:auto val="1"/>
        <c:lblAlgn val="ctr"/>
        <c:lblOffset val="100"/>
        <c:noMultiLvlLbl val="0"/>
      </c:catAx>
      <c:valAx>
        <c:axId val="-51739430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51739267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517390496"/>
        <c:axId val="-517393216"/>
      </c:barChart>
      <c:catAx>
        <c:axId val="-517390496"/>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517393216"/>
        <c:crosses val="autoZero"/>
        <c:auto val="1"/>
        <c:lblAlgn val="ctr"/>
        <c:lblOffset val="100"/>
        <c:noMultiLvlLbl val="0"/>
      </c:catAx>
      <c:valAx>
        <c:axId val="-5173932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51739049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517395392"/>
        <c:axId val="-517394848"/>
      </c:barChart>
      <c:catAx>
        <c:axId val="-517395392"/>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517394848"/>
        <c:crosses val="autoZero"/>
        <c:auto val="1"/>
        <c:lblAlgn val="ctr"/>
        <c:lblOffset val="100"/>
        <c:noMultiLvlLbl val="0"/>
      </c:catAx>
      <c:valAx>
        <c:axId val="-5173948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51739539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521455856"/>
        <c:axId val="-521459664"/>
      </c:barChart>
      <c:catAx>
        <c:axId val="-52145585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521459664"/>
        <c:crosses val="autoZero"/>
        <c:auto val="1"/>
        <c:lblAlgn val="ctr"/>
        <c:lblOffset val="100"/>
        <c:noMultiLvlLbl val="0"/>
      </c:catAx>
      <c:valAx>
        <c:axId val="-52145966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52145585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521456944"/>
        <c:axId val="-521456400"/>
      </c:barChart>
      <c:catAx>
        <c:axId val="-521456944"/>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521456400"/>
        <c:crosses val="autoZero"/>
        <c:auto val="1"/>
        <c:lblAlgn val="ctr"/>
        <c:lblOffset val="100"/>
        <c:noMultiLvlLbl val="0"/>
      </c:catAx>
      <c:valAx>
        <c:axId val="-52145640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5214569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521455312"/>
        <c:axId val="-521458576"/>
      </c:barChart>
      <c:catAx>
        <c:axId val="-521455312"/>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521458576"/>
        <c:crosses val="autoZero"/>
        <c:auto val="1"/>
        <c:lblAlgn val="ctr"/>
        <c:lblOffset val="100"/>
        <c:noMultiLvlLbl val="0"/>
      </c:catAx>
      <c:valAx>
        <c:axId val="-52145857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52145531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521786864"/>
        <c:axId val="-521782512"/>
      </c:barChart>
      <c:catAx>
        <c:axId val="-521786864"/>
        <c:scaling>
          <c:orientation val="minMax"/>
        </c:scaling>
        <c:delete val="1"/>
        <c:axPos val="b"/>
        <c:numFmt formatCode="#,##0.00" sourceLinked="1"/>
        <c:majorTickMark val="out"/>
        <c:minorTickMark val="none"/>
        <c:tickLblPos val="none"/>
        <c:crossAx val="-521782512"/>
        <c:crosses val="autoZero"/>
        <c:auto val="1"/>
        <c:lblAlgn val="ctr"/>
        <c:lblOffset val="100"/>
        <c:noMultiLvlLbl val="0"/>
      </c:catAx>
      <c:valAx>
        <c:axId val="-521782512"/>
        <c:scaling>
          <c:orientation val="minMax"/>
        </c:scaling>
        <c:delete val="1"/>
        <c:axPos val="l"/>
        <c:numFmt formatCode="General" sourceLinked="1"/>
        <c:majorTickMark val="out"/>
        <c:minorTickMark val="none"/>
        <c:tickLblPos val="none"/>
        <c:crossAx val="-521786864"/>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N266" totalsRowShown="0" headerRowDxfId="95" dataDxfId="94">
  <autoFilter ref="A2:N266"/>
  <tableColumns count="14">
    <tableColumn id="1" name="Vertex 1" dataDxfId="93" dataCellStyle="NodeXL Required"/>
    <tableColumn id="2" name="Vertex 2" dataDxfId="92" dataCellStyle="NodeXL Required"/>
    <tableColumn id="3" name="Color" dataDxfId="91" dataCellStyle="NodeXL Visual Property"/>
    <tableColumn id="4" name="Width" dataDxfId="90" dataCellStyle="NodeXL Visual Property"/>
    <tableColumn id="11" name="Style" dataDxfId="89" dataCellStyle="NodeXL Visual Property"/>
    <tableColumn id="5" name="Opacity" dataDxfId="88" dataCellStyle="NodeXL Visual Property"/>
    <tableColumn id="6" name="Visibility" dataDxfId="87" dataCellStyle="NodeXL Visual Property"/>
    <tableColumn id="10" name="Label" dataDxfId="86" dataCellStyle="NodeXL Label"/>
    <tableColumn id="12" name="Label Text Color" dataDxfId="85" dataCellStyle="NodeXL Label"/>
    <tableColumn id="13" name="Label Font Size" dataDxfId="84" dataCellStyle="NodeXL Label"/>
    <tableColumn id="14" name="Reciprocated?" dataDxfId="83" dataCellStyle="NodeXL Graph Metric"/>
    <tableColumn id="7" name="ID" dataDxfId="82" dataCellStyle="NodeXL Do Not Edit"/>
    <tableColumn id="9" name="Dynamic Filter" dataDxfId="81" dataCellStyle="NodeXL Do Not Edit"/>
    <tableColumn id="8" name="weight" dataDxfId="80" dataCellStyle="NodeXL Other Column"/>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0">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C83" totalsRowShown="0" headerRowDxfId="79" dataDxfId="78">
  <autoFilter ref="A2:AC83"/>
  <tableColumns count="29">
    <tableColumn id="1" name="Vertex" dataDxfId="77" dataCellStyle="NodeXL Required"/>
    <tableColumn id="2" name="Color" dataDxfId="76" dataCellStyle="NodeXL Visual Property"/>
    <tableColumn id="5" name="Shape" dataDxfId="75" dataCellStyle="NodeXL Visual Property"/>
    <tableColumn id="6" name="Size" dataDxfId="74" dataCellStyle="NodeXL Visual Property"/>
    <tableColumn id="4" name="Opacity" dataDxfId="73" dataCellStyle="NodeXL Visual Property"/>
    <tableColumn id="7" name="Image File" dataDxfId="72" dataCellStyle="NodeXL Visual Property"/>
    <tableColumn id="3" name="Visibility" dataDxfId="71" dataCellStyle="NodeXL Visual Property"/>
    <tableColumn id="10" name="Label" dataDxfId="70" dataCellStyle="NodeXL Label"/>
    <tableColumn id="16" name="Label Fill Color" dataDxfId="69" dataCellStyle="NodeXL Label"/>
    <tableColumn id="9" name="Label Position" dataDxfId="68" dataCellStyle="NodeXL Label"/>
    <tableColumn id="8" name="Tooltip" dataDxfId="67" dataCellStyle="NodeXL Label"/>
    <tableColumn id="18" name="Layout Order" dataDxfId="66" dataCellStyle="NodeXL Layout"/>
    <tableColumn id="13" name="X" dataDxfId="65" dataCellStyle="NodeXL Layout"/>
    <tableColumn id="14" name="Y" dataDxfId="64" dataCellStyle="NodeXL Layout"/>
    <tableColumn id="12" name="Locked?" dataDxfId="63" dataCellStyle="NodeXL Layout"/>
    <tableColumn id="19" name="Polar R" dataDxfId="62" dataCellStyle="NodeXL Layout"/>
    <tableColumn id="20" name="Polar Angle" dataDxfId="61" dataCellStyle="NodeXL Layout"/>
    <tableColumn id="21" name="Degree" dataDxfId="60" dataCellStyle="NodeXL Graph Metric"/>
    <tableColumn id="22" name="In-Degree" dataDxfId="59" dataCellStyle="NodeXL Graph Metric"/>
    <tableColumn id="23" name="Out-Degree" dataDxfId="58" dataCellStyle="NodeXL Graph Metric"/>
    <tableColumn id="24" name="Betweenness Centrality" dataDxfId="57" dataCellStyle="NodeXL Graph Metric"/>
    <tableColumn id="25" name="Closeness Centrality" dataDxfId="56" dataCellStyle="NodeXL Graph Metric"/>
    <tableColumn id="26" name="Eigenvector Centrality" dataDxfId="55" dataCellStyle="NodeXL Graph Metric"/>
    <tableColumn id="15" name="PageRank" dataDxfId="54" dataCellStyle="NodeXL Graph Metric"/>
    <tableColumn id="27" name="Clustering Coefficient" dataDxfId="53" dataCellStyle="NodeXL Graph Metric"/>
    <tableColumn id="29" name="Reciprocated Vertex Pair Ratio" dataDxfId="52" dataCellStyle="NodeXL Graph Metric"/>
    <tableColumn id="11" name="ID" dataDxfId="51" dataCellStyle="NodeXL Do Not Edit"/>
    <tableColumn id="28" name="Dynamic Filter" dataDxfId="50" dataCellStyle="NodeXL Do Not Edit"/>
    <tableColumn id="17" name="count" dataDxfId="49" dataCellStyle="NodeXL Other Column"/>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48">
  <autoFilter ref="A2:X3"/>
  <tableColumns count="24">
    <tableColumn id="1" name="Group" dataDxfId="47" dataCellStyle="NodeXL Required"/>
    <tableColumn id="2" name="Vertex Color" dataDxfId="46" dataCellStyle="NodeXL Visual Property"/>
    <tableColumn id="3" name="Vertex Shape" dataDxfId="45" dataCellStyle="NodeXL Visual Property"/>
    <tableColumn id="22" name="Visibility" dataDxfId="44" dataCellStyle="NodeXL Visual Property"/>
    <tableColumn id="4" name="Collapsed?" dataCellStyle="NodeXL Visual Property"/>
    <tableColumn id="18" name="Label" dataDxfId="43" dataCellStyle="NodeXL Label"/>
    <tableColumn id="20" name="Collapsed X" dataCellStyle="NodeXL Layout"/>
    <tableColumn id="21" name="Collapsed Y" dataCellStyle="NodeXL Layout"/>
    <tableColumn id="6" name="ID" dataDxfId="42" dataCellStyle="NodeXL Do Not Edit"/>
    <tableColumn id="19" name="Collapsed Properties" dataDxfId="41" dataCellStyle="NodeXL Do Not Edit"/>
    <tableColumn id="5" name="Vertices" dataDxfId="40" dataCellStyle="NodeXL Graph Metric"/>
    <tableColumn id="7" name="Unique Edges" dataDxfId="39" dataCellStyle="NodeXL Graph Metric"/>
    <tableColumn id="8" name="Edges With Duplicates" dataDxfId="38" dataCellStyle="NodeXL Graph Metric"/>
    <tableColumn id="9" name="Total Edges" dataDxfId="37" dataCellStyle="NodeXL Graph Metric"/>
    <tableColumn id="10" name="Self-Loops" dataDxfId="36" dataCellStyle="NodeXL Graph Metric"/>
    <tableColumn id="24" name="Reciprocated Vertex Pair Ratio" dataDxfId="35" dataCellStyle="NodeXL Graph Metric"/>
    <tableColumn id="25" name="Reciprocated Edge Ratio" dataDxfId="34" dataCellStyle="NodeXL Graph Metric"/>
    <tableColumn id="11" name="Connected Components" dataDxfId="33" dataCellStyle="NodeXL Graph Metric"/>
    <tableColumn id="12" name="Single-Vertex Connected Components" dataDxfId="32" dataCellStyle="NodeXL Graph Metric"/>
    <tableColumn id="13" name="Maximum Vertices in a Connected Component" dataDxfId="31" dataCellStyle="NodeXL Graph Metric"/>
    <tableColumn id="14" name="Maximum Edges in a Connected Component" dataDxfId="30" dataCellStyle="NodeXL Graph Metric"/>
    <tableColumn id="15" name="Maximum Geodesic Distance (Diameter)" dataDxfId="29" dataCellStyle="NodeXL Graph Metric"/>
    <tableColumn id="16" name="Average Geodesic Distance" dataDxfId="28" dataCellStyle="NodeXL Graph Metric"/>
    <tableColumn id="17" name="Graph Density" dataDxfId="27"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26" dataDxfId="25">
  <autoFilter ref="A1:C2"/>
  <tableColumns count="3">
    <tableColumn id="1" name="Group" dataDxfId="24"/>
    <tableColumn id="2" name="Vertex" dataDxfId="23"/>
    <tableColumn id="3" name="Vertex ID" dataDxfId="22"/>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21" dataCellStyle="NodeXL Graph Metric"/>
    <tableColumn id="2" name="Value" dataDxfId="20"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19"/>
    <tableColumn id="2" name="Degree Frequency" dataDxfId="18">
      <calculatedColumnFormula>COUNTIF(Vertices[Degree], "&gt;= " &amp; D2) - COUNTIF(Vertices[Degree], "&gt;=" &amp; D3)</calculatedColumnFormula>
    </tableColumn>
    <tableColumn id="3" name="In-Degree Bin" dataDxfId="17"/>
    <tableColumn id="4" name="In-Degree Frequency" dataDxfId="16">
      <calculatedColumnFormula>COUNTIF(Vertices[In-Degree], "&gt;= " &amp; F2) - COUNTIF(Vertices[In-Degree], "&gt;=" &amp; F3)</calculatedColumnFormula>
    </tableColumn>
    <tableColumn id="5" name="Out-Degree Bin" dataDxfId="15"/>
    <tableColumn id="6" name="Out-Degree Frequency" dataDxfId="14">
      <calculatedColumnFormula>COUNTIF(Vertices[Out-Degree], "&gt;= " &amp; H2) - COUNTIF(Vertices[Out-Degree], "&gt;=" &amp; H3)</calculatedColumnFormula>
    </tableColumn>
    <tableColumn id="7" name="Betweenness Centrality Bin" dataDxfId="13"/>
    <tableColumn id="8" name="Betweenness Centrality Frequency" dataDxfId="12">
      <calculatedColumnFormula>COUNTIF(Vertices[Betweenness Centrality], "&gt;= " &amp; J2) - COUNTIF(Vertices[Betweenness Centrality], "&gt;=" &amp; J3)</calculatedColumnFormula>
    </tableColumn>
    <tableColumn id="9" name="Closeness Centrality Bin" dataDxfId="11"/>
    <tableColumn id="10" name="Closeness Centrality Frequency" dataDxfId="10">
      <calculatedColumnFormula>COUNTIF(Vertices[Closeness Centrality], "&gt;= " &amp; L2) - COUNTIF(Vertices[Closeness Centrality], "&gt;=" &amp; L3)</calculatedColumnFormula>
    </tableColumn>
    <tableColumn id="11" name="Eigenvector Centrality Bin" dataDxfId="9"/>
    <tableColumn id="12" name="Eigenvector Centrality Frequency" dataDxfId="8">
      <calculatedColumnFormula>COUNTIF(Vertices[Eigenvector Centrality], "&gt;= " &amp; N2) - COUNTIF(Vertices[Eigenvector Centrality], "&gt;=" &amp; N3)</calculatedColumnFormula>
    </tableColumn>
    <tableColumn id="18" name="PageRank Bin" dataDxfId="7"/>
    <tableColumn id="17" name="PageRank Frequency" dataDxfId="6">
      <calculatedColumnFormula>COUNTIF(Vertices[Eigenvector Centrality], "&gt;= " &amp; P2) - COUNTIF(Vertices[Eigenvector Centrality], "&gt;=" &amp; P3)</calculatedColumnFormula>
    </tableColumn>
    <tableColumn id="13" name="Clustering Coefficient Bin" dataDxfId="5"/>
    <tableColumn id="14" name="Clustering Coefficient Frequency" dataDxfId="4">
      <calculatedColumnFormula>COUNTIF(Vertices[Clustering Coefficient], "&gt;= " &amp; R2) - COUNTIF(Vertices[Clustering Coefficient], "&gt;=" &amp; R3)</calculatedColumnFormula>
    </tableColumn>
    <tableColumn id="15" name="Dynamic Filter Bin" dataDxfId="3"/>
    <tableColumn id="16" name="Dynamic Filter Frequency" dataDxfId="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2" totalsRowShown="0" dataCellStyle="NodeXL Graph Metric">
  <autoFilter ref="A29:B32"/>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6" totalsRowShown="0" headerRowDxfId="1">
  <autoFilter ref="J1:K6"/>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N266"/>
  <sheetViews>
    <sheetView workbookViewId="0">
      <pane xSplit="2" ySplit="2" topLeftCell="C3" activePane="bottomRight" state="frozen"/>
      <selection pane="topRight" activeCell="C1" sqref="C1"/>
      <selection pane="bottomLeft" activeCell="A3" sqref="A3"/>
      <selection pane="bottomRight" activeCell="N265" sqref="N265"/>
    </sheetView>
  </sheetViews>
  <sheetFormatPr defaultRowHeight="14.5" x14ac:dyDescent="0.35"/>
  <cols>
    <col min="1" max="2" width="10.453125" style="1" customWidth="1"/>
    <col min="3" max="3" width="7.81640625" style="3" bestFit="1" customWidth="1"/>
    <col min="4" max="4" width="8.7265625" style="2" bestFit="1" customWidth="1"/>
    <col min="5" max="5" width="7.7265625" style="2" bestFit="1" customWidth="1"/>
    <col min="6" max="6" width="9.81640625" style="2" bestFit="1" customWidth="1"/>
    <col min="7" max="7" width="11" style="3" bestFit="1" customWidth="1"/>
    <col min="8" max="8" width="8" style="1" bestFit="1" customWidth="1"/>
    <col min="9" max="9" width="12.26953125" style="3" bestFit="1" customWidth="1"/>
    <col min="10" max="10" width="12.453125" style="3" bestFit="1" customWidth="1"/>
    <col min="11" max="11" width="15.54296875" style="3" hidden="1" customWidth="1"/>
    <col min="12" max="12" width="11" hidden="1" customWidth="1"/>
    <col min="13" max="13" width="10.81640625" hidden="1" customWidth="1"/>
    <col min="14" max="14" width="16" bestFit="1" customWidth="1"/>
  </cols>
  <sheetData>
    <row r="1" spans="1:14" x14ac:dyDescent="0.35">
      <c r="C1" s="18" t="s">
        <v>39</v>
      </c>
      <c r="D1" s="19"/>
      <c r="E1" s="19"/>
      <c r="F1" s="19"/>
      <c r="G1" s="18"/>
      <c r="H1" s="16" t="s">
        <v>43</v>
      </c>
      <c r="I1" s="66"/>
      <c r="J1" s="66"/>
      <c r="K1" s="35" t="s">
        <v>42</v>
      </c>
      <c r="L1" s="20" t="s">
        <v>40</v>
      </c>
      <c r="M1" s="20"/>
      <c r="N1" s="17" t="s">
        <v>41</v>
      </c>
    </row>
    <row r="2" spans="1:14" ht="30" customHeight="1" x14ac:dyDescent="0.35">
      <c r="A2" s="11" t="s">
        <v>0</v>
      </c>
      <c r="B2" s="11" t="s">
        <v>1</v>
      </c>
      <c r="C2" s="13" t="s">
        <v>2</v>
      </c>
      <c r="D2" s="13" t="s">
        <v>3</v>
      </c>
      <c r="E2" s="13" t="s">
        <v>130</v>
      </c>
      <c r="F2" s="13" t="s">
        <v>4</v>
      </c>
      <c r="G2" s="13" t="s">
        <v>11</v>
      </c>
      <c r="H2" s="11" t="s">
        <v>46</v>
      </c>
      <c r="I2" s="13" t="s">
        <v>160</v>
      </c>
      <c r="J2" s="13" t="s">
        <v>161</v>
      </c>
      <c r="K2" s="13" t="s">
        <v>165</v>
      </c>
      <c r="L2" s="13" t="s">
        <v>12</v>
      </c>
      <c r="M2" s="13" t="s">
        <v>38</v>
      </c>
      <c r="N2" s="13" t="s">
        <v>255</v>
      </c>
    </row>
    <row r="3" spans="1:14" ht="15" customHeight="1" x14ac:dyDescent="0.35">
      <c r="A3" t="s">
        <v>175</v>
      </c>
      <c r="B3" t="s">
        <v>253</v>
      </c>
      <c r="C3" s="54"/>
      <c r="D3" s="55"/>
      <c r="E3" s="67"/>
      <c r="F3" s="56"/>
      <c r="G3" s="54"/>
      <c r="H3" s="58"/>
      <c r="I3" s="57"/>
      <c r="J3" s="57"/>
      <c r="K3" s="69"/>
      <c r="L3" s="82"/>
      <c r="M3" s="82"/>
      <c r="N3">
        <v>107</v>
      </c>
    </row>
    <row r="4" spans="1:14" ht="15" customHeight="1" x14ac:dyDescent="0.35">
      <c r="A4" t="s">
        <v>176</v>
      </c>
      <c r="B4" t="s">
        <v>240</v>
      </c>
      <c r="C4" s="54"/>
      <c r="D4" s="55"/>
      <c r="E4" s="67"/>
      <c r="F4" s="56"/>
      <c r="G4" s="54"/>
      <c r="H4" s="58"/>
      <c r="I4" s="57"/>
      <c r="J4" s="57"/>
      <c r="K4" s="69"/>
      <c r="L4" s="82"/>
      <c r="M4" s="82"/>
      <c r="N4">
        <v>1</v>
      </c>
    </row>
    <row r="5" spans="1:14" x14ac:dyDescent="0.35">
      <c r="A5" t="s">
        <v>176</v>
      </c>
      <c r="B5" t="s">
        <v>199</v>
      </c>
      <c r="C5" s="54"/>
      <c r="D5" s="55"/>
      <c r="E5" s="67"/>
      <c r="F5" s="56"/>
      <c r="G5" s="54"/>
      <c r="H5" s="58"/>
      <c r="I5" s="57"/>
      <c r="J5" s="57"/>
      <c r="K5" s="69"/>
      <c r="L5" s="82"/>
      <c r="M5" s="82"/>
      <c r="N5">
        <v>4</v>
      </c>
    </row>
    <row r="6" spans="1:14" x14ac:dyDescent="0.35">
      <c r="A6" t="s">
        <v>177</v>
      </c>
      <c r="B6" t="s">
        <v>196</v>
      </c>
      <c r="C6" s="54"/>
      <c r="D6" s="55"/>
      <c r="E6" s="67"/>
      <c r="F6" s="56"/>
      <c r="G6" s="54"/>
      <c r="H6" s="58"/>
      <c r="I6" s="57"/>
      <c r="J6" s="57"/>
      <c r="K6" s="69"/>
      <c r="L6" s="82"/>
      <c r="M6" s="82"/>
      <c r="N6">
        <v>8</v>
      </c>
    </row>
    <row r="7" spans="1:14" x14ac:dyDescent="0.35">
      <c r="A7" t="s">
        <v>177</v>
      </c>
      <c r="B7" t="s">
        <v>183</v>
      </c>
      <c r="C7" s="54"/>
      <c r="D7" s="55"/>
      <c r="E7" s="67"/>
      <c r="F7" s="56"/>
      <c r="G7" s="54"/>
      <c r="H7" s="58"/>
      <c r="I7" s="57"/>
      <c r="J7" s="57"/>
      <c r="K7" s="69"/>
      <c r="L7" s="82"/>
      <c r="M7" s="82"/>
      <c r="N7">
        <v>1</v>
      </c>
    </row>
    <row r="8" spans="1:14" x14ac:dyDescent="0.35">
      <c r="A8" t="s">
        <v>177</v>
      </c>
      <c r="B8" t="s">
        <v>246</v>
      </c>
      <c r="C8" s="54"/>
      <c r="D8" s="55"/>
      <c r="E8" s="67"/>
      <c r="F8" s="56"/>
      <c r="G8" s="54"/>
      <c r="H8" s="58"/>
      <c r="I8" s="57"/>
      <c r="J8" s="57"/>
      <c r="K8" s="69"/>
      <c r="L8" s="82"/>
      <c r="M8" s="82"/>
      <c r="N8">
        <v>8</v>
      </c>
    </row>
    <row r="9" spans="1:14" x14ac:dyDescent="0.35">
      <c r="A9" t="s">
        <v>177</v>
      </c>
      <c r="B9" t="s">
        <v>194</v>
      </c>
      <c r="C9" s="54"/>
      <c r="D9" s="55"/>
      <c r="E9" s="67"/>
      <c r="F9" s="56"/>
      <c r="G9" s="54"/>
      <c r="H9" s="58"/>
      <c r="I9" s="57"/>
      <c r="J9" s="57"/>
      <c r="K9" s="69"/>
      <c r="L9" s="82"/>
      <c r="M9" s="82"/>
      <c r="N9">
        <v>4</v>
      </c>
    </row>
    <row r="10" spans="1:14" x14ac:dyDescent="0.35">
      <c r="A10" t="s">
        <v>177</v>
      </c>
      <c r="B10" t="s">
        <v>241</v>
      </c>
      <c r="C10" s="54"/>
      <c r="D10" s="55"/>
      <c r="E10" s="67"/>
      <c r="F10" s="56"/>
      <c r="G10" s="54"/>
      <c r="H10" s="58"/>
      <c r="I10" s="57"/>
      <c r="J10" s="57"/>
      <c r="K10" s="69"/>
      <c r="L10" s="82"/>
      <c r="M10" s="82"/>
      <c r="N10">
        <v>11</v>
      </c>
    </row>
    <row r="11" spans="1:14" x14ac:dyDescent="0.35">
      <c r="A11" t="s">
        <v>178</v>
      </c>
      <c r="B11" t="s">
        <v>234</v>
      </c>
      <c r="C11" s="54"/>
      <c r="D11" s="55"/>
      <c r="E11" s="67"/>
      <c r="F11" s="56"/>
      <c r="G11" s="54"/>
      <c r="H11" s="58"/>
      <c r="I11" s="57"/>
      <c r="J11" s="57"/>
      <c r="K11" s="69"/>
      <c r="L11" s="82"/>
      <c r="M11" s="82"/>
      <c r="N11">
        <v>19</v>
      </c>
    </row>
    <row r="12" spans="1:14" x14ac:dyDescent="0.35">
      <c r="A12" t="s">
        <v>178</v>
      </c>
      <c r="B12" t="s">
        <v>179</v>
      </c>
      <c r="C12" s="54"/>
      <c r="D12" s="55"/>
      <c r="E12" s="67"/>
      <c r="F12" s="56"/>
      <c r="G12" s="54"/>
      <c r="H12" s="58"/>
      <c r="I12" s="57"/>
      <c r="J12" s="57"/>
      <c r="K12" s="69"/>
      <c r="L12" s="82"/>
      <c r="M12" s="82"/>
      <c r="N12">
        <v>3</v>
      </c>
    </row>
    <row r="13" spans="1:14" x14ac:dyDescent="0.35">
      <c r="A13" t="s">
        <v>178</v>
      </c>
      <c r="B13" t="s">
        <v>180</v>
      </c>
      <c r="C13" s="54"/>
      <c r="D13" s="55"/>
      <c r="E13" s="67"/>
      <c r="F13" s="56"/>
      <c r="G13" s="54"/>
      <c r="H13" s="58"/>
      <c r="I13" s="57"/>
      <c r="J13" s="57"/>
      <c r="K13" s="69"/>
      <c r="L13" s="82"/>
      <c r="M13" s="82"/>
      <c r="N13">
        <v>3</v>
      </c>
    </row>
    <row r="14" spans="1:14" x14ac:dyDescent="0.35">
      <c r="A14" t="s">
        <v>178</v>
      </c>
      <c r="B14" t="s">
        <v>220</v>
      </c>
      <c r="C14" s="54"/>
      <c r="D14" s="55"/>
      <c r="E14" s="67"/>
      <c r="F14" s="56"/>
      <c r="G14" s="54"/>
      <c r="H14" s="58"/>
      <c r="I14" s="57"/>
      <c r="J14" s="57"/>
      <c r="K14" s="69"/>
      <c r="L14" s="82"/>
      <c r="M14" s="82"/>
      <c r="N14">
        <v>11</v>
      </c>
    </row>
    <row r="15" spans="1:14" x14ac:dyDescent="0.35">
      <c r="A15" t="s">
        <v>178</v>
      </c>
      <c r="B15" t="s">
        <v>195</v>
      </c>
      <c r="C15" s="54"/>
      <c r="D15" s="55"/>
      <c r="E15" s="67"/>
      <c r="F15" s="56"/>
      <c r="G15" s="54"/>
      <c r="H15" s="58"/>
      <c r="I15" s="57"/>
      <c r="J15" s="57"/>
      <c r="K15" s="69"/>
      <c r="L15" s="82"/>
      <c r="M15" s="82"/>
      <c r="N15">
        <v>21</v>
      </c>
    </row>
    <row r="16" spans="1:14" x14ac:dyDescent="0.35">
      <c r="A16" t="s">
        <v>178</v>
      </c>
      <c r="B16" t="s">
        <v>183</v>
      </c>
      <c r="C16" s="54"/>
      <c r="D16" s="55"/>
      <c r="E16" s="67"/>
      <c r="F16" s="56"/>
      <c r="G16" s="54"/>
      <c r="H16" s="58"/>
      <c r="I16" s="57"/>
      <c r="J16" s="57"/>
      <c r="K16" s="69"/>
      <c r="L16" s="82"/>
      <c r="M16" s="82"/>
      <c r="N16">
        <v>2</v>
      </c>
    </row>
    <row r="17" spans="1:14" x14ac:dyDescent="0.35">
      <c r="A17" t="s">
        <v>178</v>
      </c>
      <c r="B17" t="s">
        <v>229</v>
      </c>
      <c r="C17" s="54"/>
      <c r="D17" s="55"/>
      <c r="E17" s="67"/>
      <c r="F17" s="56"/>
      <c r="G17" s="54"/>
      <c r="H17" s="58"/>
      <c r="I17" s="57"/>
      <c r="J17" s="57"/>
      <c r="K17" s="69"/>
      <c r="L17" s="82"/>
      <c r="M17" s="82"/>
      <c r="N17">
        <v>1</v>
      </c>
    </row>
    <row r="18" spans="1:14" x14ac:dyDescent="0.35">
      <c r="A18" t="s">
        <v>178</v>
      </c>
      <c r="B18" t="s">
        <v>202</v>
      </c>
      <c r="C18" s="54"/>
      <c r="D18" s="55"/>
      <c r="E18" s="67"/>
      <c r="F18" s="56"/>
      <c r="G18" s="54"/>
      <c r="H18" s="58"/>
      <c r="I18" s="57"/>
      <c r="J18" s="57"/>
      <c r="K18" s="69"/>
      <c r="L18" s="82"/>
      <c r="M18" s="82"/>
      <c r="N18">
        <v>1</v>
      </c>
    </row>
    <row r="19" spans="1:14" x14ac:dyDescent="0.35">
      <c r="A19" t="s">
        <v>179</v>
      </c>
      <c r="B19" t="s">
        <v>191</v>
      </c>
      <c r="C19" s="54"/>
      <c r="D19" s="55"/>
      <c r="E19" s="67"/>
      <c r="F19" s="56"/>
      <c r="G19" s="54"/>
      <c r="H19" s="58"/>
      <c r="I19" s="57"/>
      <c r="J19" s="57"/>
      <c r="K19" s="69"/>
      <c r="L19" s="82"/>
      <c r="M19" s="82"/>
      <c r="N19">
        <v>3</v>
      </c>
    </row>
    <row r="20" spans="1:14" x14ac:dyDescent="0.35">
      <c r="A20" t="s">
        <v>179</v>
      </c>
      <c r="B20" t="s">
        <v>181</v>
      </c>
      <c r="C20" s="54"/>
      <c r="D20" s="55"/>
      <c r="E20" s="67"/>
      <c r="F20" s="56"/>
      <c r="G20" s="54"/>
      <c r="H20" s="58"/>
      <c r="I20" s="57"/>
      <c r="J20" s="57"/>
      <c r="K20" s="69"/>
      <c r="L20" s="82"/>
      <c r="M20" s="82"/>
      <c r="N20">
        <v>3</v>
      </c>
    </row>
    <row r="21" spans="1:14" x14ac:dyDescent="0.35">
      <c r="A21" t="s">
        <v>180</v>
      </c>
      <c r="B21" t="s">
        <v>219</v>
      </c>
      <c r="C21" s="54"/>
      <c r="D21" s="55"/>
      <c r="E21" s="67"/>
      <c r="F21" s="56"/>
      <c r="G21" s="54"/>
      <c r="H21" s="58"/>
      <c r="I21" s="57"/>
      <c r="J21" s="57"/>
      <c r="K21" s="69"/>
      <c r="L21" s="82"/>
      <c r="M21" s="82"/>
      <c r="N21">
        <v>2</v>
      </c>
    </row>
    <row r="22" spans="1:14" x14ac:dyDescent="0.35">
      <c r="A22" t="s">
        <v>180</v>
      </c>
      <c r="B22" t="s">
        <v>216</v>
      </c>
      <c r="C22" s="54"/>
      <c r="D22" s="55"/>
      <c r="E22" s="67"/>
      <c r="F22" s="56"/>
      <c r="G22" s="54"/>
      <c r="H22" s="58"/>
      <c r="I22" s="57"/>
      <c r="J22" s="57"/>
      <c r="K22" s="69"/>
      <c r="L22" s="82"/>
      <c r="M22" s="82"/>
      <c r="N22">
        <v>4</v>
      </c>
    </row>
    <row r="23" spans="1:14" x14ac:dyDescent="0.35">
      <c r="A23" t="s">
        <v>181</v>
      </c>
      <c r="B23" t="s">
        <v>193</v>
      </c>
      <c r="C23" s="54"/>
      <c r="D23" s="55"/>
      <c r="E23" s="67"/>
      <c r="F23" s="56"/>
      <c r="G23" s="54"/>
      <c r="H23" s="58"/>
      <c r="I23" s="57"/>
      <c r="J23" s="57"/>
      <c r="K23" s="69"/>
      <c r="L23" s="82"/>
      <c r="M23" s="82"/>
      <c r="N23">
        <v>5</v>
      </c>
    </row>
    <row r="24" spans="1:14" x14ac:dyDescent="0.35">
      <c r="A24" t="s">
        <v>181</v>
      </c>
      <c r="B24" t="s">
        <v>196</v>
      </c>
      <c r="C24" s="54"/>
      <c r="D24" s="55"/>
      <c r="E24" s="67"/>
      <c r="F24" s="56"/>
      <c r="G24" s="54"/>
      <c r="H24" s="58"/>
      <c r="I24" s="57"/>
      <c r="J24" s="57"/>
      <c r="K24" s="69"/>
      <c r="L24" s="82"/>
      <c r="M24" s="82"/>
      <c r="N24">
        <v>109</v>
      </c>
    </row>
    <row r="25" spans="1:14" x14ac:dyDescent="0.35">
      <c r="A25" t="s">
        <v>181</v>
      </c>
      <c r="B25" t="s">
        <v>197</v>
      </c>
      <c r="C25" s="54"/>
      <c r="D25" s="55"/>
      <c r="E25" s="67"/>
      <c r="F25" s="56"/>
      <c r="G25" s="54"/>
      <c r="H25" s="58"/>
      <c r="I25" s="57"/>
      <c r="J25" s="57"/>
      <c r="K25" s="69"/>
      <c r="L25" s="82"/>
      <c r="M25" s="82"/>
      <c r="N25">
        <v>8</v>
      </c>
    </row>
    <row r="26" spans="1:14" x14ac:dyDescent="0.35">
      <c r="A26" t="s">
        <v>181</v>
      </c>
      <c r="B26" t="s">
        <v>177</v>
      </c>
      <c r="C26" s="54"/>
      <c r="D26" s="55"/>
      <c r="E26" s="67"/>
      <c r="F26" s="56"/>
      <c r="G26" s="54"/>
      <c r="H26" s="58"/>
      <c r="I26" s="57"/>
      <c r="J26" s="57"/>
      <c r="K26" s="69"/>
      <c r="L26" s="82"/>
      <c r="M26" s="82"/>
      <c r="N26">
        <v>1</v>
      </c>
    </row>
    <row r="27" spans="1:14" x14ac:dyDescent="0.35">
      <c r="A27" t="s">
        <v>181</v>
      </c>
      <c r="B27" t="s">
        <v>209</v>
      </c>
      <c r="C27" s="54"/>
      <c r="D27" s="55"/>
      <c r="E27" s="67"/>
      <c r="F27" s="56"/>
      <c r="G27" s="54"/>
      <c r="H27" s="58"/>
      <c r="I27" s="57"/>
      <c r="J27" s="57"/>
      <c r="K27" s="69"/>
      <c r="L27" s="82"/>
      <c r="M27" s="82"/>
      <c r="N27">
        <v>108</v>
      </c>
    </row>
    <row r="28" spans="1:14" x14ac:dyDescent="0.35">
      <c r="A28" t="s">
        <v>181</v>
      </c>
      <c r="B28" t="s">
        <v>216</v>
      </c>
      <c r="C28" s="54"/>
      <c r="D28" s="55"/>
      <c r="E28" s="67"/>
      <c r="F28" s="56"/>
      <c r="G28" s="54"/>
      <c r="H28" s="58"/>
      <c r="I28" s="57"/>
      <c r="J28" s="57"/>
      <c r="K28" s="69"/>
      <c r="L28" s="82"/>
      <c r="M28" s="82"/>
      <c r="N28">
        <v>101</v>
      </c>
    </row>
    <row r="29" spans="1:14" x14ac:dyDescent="0.35">
      <c r="A29" t="s">
        <v>181</v>
      </c>
      <c r="B29" t="s">
        <v>219</v>
      </c>
      <c r="C29" s="54"/>
      <c r="D29" s="55"/>
      <c r="E29" s="67"/>
      <c r="F29" s="56"/>
      <c r="G29" s="54"/>
      <c r="H29" s="58"/>
      <c r="I29" s="57"/>
      <c r="J29" s="57"/>
      <c r="K29" s="69"/>
      <c r="L29" s="82"/>
      <c r="M29" s="82"/>
      <c r="N29">
        <v>12</v>
      </c>
    </row>
    <row r="30" spans="1:14" x14ac:dyDescent="0.35">
      <c r="A30" t="s">
        <v>181</v>
      </c>
      <c r="B30" t="s">
        <v>229</v>
      </c>
      <c r="C30" s="54"/>
      <c r="D30" s="55"/>
      <c r="E30" s="67"/>
      <c r="F30" s="56"/>
      <c r="G30" s="54"/>
      <c r="H30" s="58"/>
      <c r="I30" s="57"/>
      <c r="J30" s="57"/>
      <c r="K30" s="69"/>
      <c r="L30" s="82"/>
      <c r="M30" s="82"/>
      <c r="N30">
        <v>1</v>
      </c>
    </row>
    <row r="31" spans="1:14" x14ac:dyDescent="0.35">
      <c r="A31" t="s">
        <v>181</v>
      </c>
      <c r="B31" t="s">
        <v>235</v>
      </c>
      <c r="C31" s="54"/>
      <c r="D31" s="55"/>
      <c r="E31" s="67"/>
      <c r="F31" s="56"/>
      <c r="G31" s="54"/>
      <c r="H31" s="58"/>
      <c r="I31" s="57"/>
      <c r="J31" s="57"/>
      <c r="K31" s="69"/>
      <c r="L31" s="82"/>
      <c r="M31" s="82"/>
      <c r="N31">
        <v>1</v>
      </c>
    </row>
    <row r="32" spans="1:14" x14ac:dyDescent="0.35">
      <c r="A32" t="s">
        <v>181</v>
      </c>
      <c r="B32" t="s">
        <v>237</v>
      </c>
      <c r="C32" s="54"/>
      <c r="D32" s="55"/>
      <c r="E32" s="67"/>
      <c r="F32" s="56"/>
      <c r="G32" s="54"/>
      <c r="H32" s="58"/>
      <c r="I32" s="57"/>
      <c r="J32" s="57"/>
      <c r="K32" s="69"/>
      <c r="L32" s="82"/>
      <c r="M32" s="82"/>
      <c r="N32">
        <v>1</v>
      </c>
    </row>
    <row r="33" spans="1:14" x14ac:dyDescent="0.35">
      <c r="A33" t="s">
        <v>181</v>
      </c>
      <c r="B33" t="s">
        <v>220</v>
      </c>
      <c r="C33" s="54"/>
      <c r="D33" s="55"/>
      <c r="E33" s="67"/>
      <c r="F33" s="56"/>
      <c r="G33" s="54"/>
      <c r="H33" s="58"/>
      <c r="I33" s="57"/>
      <c r="J33" s="57"/>
      <c r="K33" s="69"/>
      <c r="L33" s="82"/>
      <c r="M33" s="82"/>
      <c r="N33">
        <v>4</v>
      </c>
    </row>
    <row r="34" spans="1:14" x14ac:dyDescent="0.35">
      <c r="A34" t="s">
        <v>181</v>
      </c>
      <c r="B34" t="s">
        <v>241</v>
      </c>
      <c r="C34" s="54"/>
      <c r="D34" s="55"/>
      <c r="E34" s="67"/>
      <c r="F34" s="56"/>
      <c r="G34" s="54"/>
      <c r="H34" s="58"/>
      <c r="I34" s="57"/>
      <c r="J34" s="57"/>
      <c r="K34" s="69"/>
      <c r="L34" s="82"/>
      <c r="M34" s="82"/>
      <c r="N34">
        <v>10</v>
      </c>
    </row>
    <row r="35" spans="1:14" x14ac:dyDescent="0.35">
      <c r="A35" t="s">
        <v>181</v>
      </c>
      <c r="B35" t="s">
        <v>243</v>
      </c>
      <c r="C35" s="54"/>
      <c r="D35" s="55"/>
      <c r="E35" s="67"/>
      <c r="F35" s="56"/>
      <c r="G35" s="54"/>
      <c r="H35" s="58"/>
      <c r="I35" s="57"/>
      <c r="J35" s="57"/>
      <c r="K35" s="69"/>
      <c r="L35" s="82"/>
      <c r="M35" s="82"/>
      <c r="N35">
        <v>4</v>
      </c>
    </row>
    <row r="36" spans="1:14" x14ac:dyDescent="0.35">
      <c r="A36" t="s">
        <v>182</v>
      </c>
      <c r="B36" t="s">
        <v>233</v>
      </c>
      <c r="C36" s="54"/>
      <c r="D36" s="55"/>
      <c r="E36" s="67"/>
      <c r="F36" s="56"/>
      <c r="G36" s="54"/>
      <c r="H36" s="58"/>
      <c r="I36" s="57"/>
      <c r="J36" s="57"/>
      <c r="K36" s="69"/>
      <c r="L36" s="82"/>
      <c r="M36" s="82"/>
      <c r="N36">
        <v>11</v>
      </c>
    </row>
    <row r="37" spans="1:14" x14ac:dyDescent="0.35">
      <c r="A37" t="s">
        <v>182</v>
      </c>
      <c r="B37" t="s">
        <v>201</v>
      </c>
      <c r="C37" s="54"/>
      <c r="D37" s="55"/>
      <c r="E37" s="67"/>
      <c r="F37" s="56"/>
      <c r="G37" s="54"/>
      <c r="H37" s="58"/>
      <c r="I37" s="57"/>
      <c r="J37" s="57"/>
      <c r="K37" s="69"/>
      <c r="L37" s="82"/>
      <c r="M37" s="82"/>
      <c r="N37">
        <v>6</v>
      </c>
    </row>
    <row r="38" spans="1:14" x14ac:dyDescent="0.35">
      <c r="A38" t="s">
        <v>182</v>
      </c>
      <c r="B38" t="s">
        <v>186</v>
      </c>
      <c r="C38" s="54"/>
      <c r="D38" s="55"/>
      <c r="E38" s="67"/>
      <c r="F38" s="56"/>
      <c r="G38" s="54"/>
      <c r="H38" s="58"/>
      <c r="I38" s="57"/>
      <c r="J38" s="57"/>
      <c r="K38" s="69"/>
      <c r="L38" s="82"/>
      <c r="M38" s="82"/>
      <c r="N38">
        <v>39</v>
      </c>
    </row>
    <row r="39" spans="1:14" x14ac:dyDescent="0.35">
      <c r="A39" t="s">
        <v>183</v>
      </c>
      <c r="B39" t="s">
        <v>216</v>
      </c>
      <c r="C39" s="54"/>
      <c r="D39" s="55"/>
      <c r="E39" s="67"/>
      <c r="F39" s="56"/>
      <c r="G39" s="54"/>
      <c r="H39" s="58"/>
      <c r="I39" s="57"/>
      <c r="J39" s="57"/>
      <c r="K39" s="69"/>
      <c r="L39" s="82"/>
      <c r="M39" s="82"/>
      <c r="N39">
        <v>5</v>
      </c>
    </row>
    <row r="40" spans="1:14" x14ac:dyDescent="0.35">
      <c r="A40" t="s">
        <v>183</v>
      </c>
      <c r="B40" t="s">
        <v>181</v>
      </c>
      <c r="C40" s="54"/>
      <c r="D40" s="55"/>
      <c r="E40" s="67"/>
      <c r="F40" s="56"/>
      <c r="G40" s="54"/>
      <c r="H40" s="58"/>
      <c r="I40" s="57"/>
      <c r="J40" s="57"/>
      <c r="K40" s="69"/>
      <c r="L40" s="82"/>
      <c r="M40" s="82"/>
      <c r="N40">
        <v>32</v>
      </c>
    </row>
    <row r="41" spans="1:14" x14ac:dyDescent="0.35">
      <c r="A41" t="s">
        <v>183</v>
      </c>
      <c r="B41" t="s">
        <v>238</v>
      </c>
      <c r="C41" s="54"/>
      <c r="D41" s="55"/>
      <c r="E41" s="67"/>
      <c r="F41" s="56"/>
      <c r="G41" s="54"/>
      <c r="H41" s="58"/>
      <c r="I41" s="57"/>
      <c r="J41" s="57"/>
      <c r="K41" s="69"/>
      <c r="L41" s="82"/>
      <c r="M41" s="82"/>
      <c r="N41">
        <v>1</v>
      </c>
    </row>
    <row r="42" spans="1:14" x14ac:dyDescent="0.35">
      <c r="A42" t="s">
        <v>183</v>
      </c>
      <c r="B42" t="s">
        <v>241</v>
      </c>
      <c r="C42" s="54"/>
      <c r="D42" s="55"/>
      <c r="E42" s="67"/>
      <c r="F42" s="56"/>
      <c r="G42" s="54"/>
      <c r="H42" s="58"/>
      <c r="I42" s="57"/>
      <c r="J42" s="57"/>
      <c r="K42" s="69"/>
      <c r="L42" s="82"/>
      <c r="M42" s="82"/>
      <c r="N42">
        <v>19</v>
      </c>
    </row>
    <row r="43" spans="1:14" x14ac:dyDescent="0.35">
      <c r="A43" t="s">
        <v>184</v>
      </c>
      <c r="B43" t="s">
        <v>178</v>
      </c>
      <c r="C43" s="54"/>
      <c r="D43" s="55"/>
      <c r="E43" s="67"/>
      <c r="F43" s="56"/>
      <c r="G43" s="54"/>
      <c r="H43" s="58"/>
      <c r="I43" s="57"/>
      <c r="J43" s="57"/>
      <c r="K43" s="69"/>
      <c r="L43" s="82"/>
      <c r="M43" s="82"/>
      <c r="N43">
        <v>4</v>
      </c>
    </row>
    <row r="44" spans="1:14" x14ac:dyDescent="0.35">
      <c r="A44" t="s">
        <v>184</v>
      </c>
      <c r="B44" t="s">
        <v>243</v>
      </c>
      <c r="C44" s="54"/>
      <c r="D44" s="55"/>
      <c r="E44" s="67"/>
      <c r="F44" s="56"/>
      <c r="G44" s="54"/>
      <c r="H44" s="58"/>
      <c r="I44" s="57"/>
      <c r="J44" s="57"/>
      <c r="K44" s="69"/>
      <c r="L44" s="82"/>
      <c r="M44" s="82"/>
      <c r="N44">
        <v>1</v>
      </c>
    </row>
    <row r="45" spans="1:14" x14ac:dyDescent="0.35">
      <c r="A45" t="s">
        <v>184</v>
      </c>
      <c r="B45" t="s">
        <v>247</v>
      </c>
      <c r="C45" s="54"/>
      <c r="D45" s="55"/>
      <c r="E45" s="67"/>
      <c r="F45" s="56"/>
      <c r="G45" s="54"/>
      <c r="H45" s="58"/>
      <c r="I45" s="57"/>
      <c r="J45" s="57"/>
      <c r="K45" s="69"/>
      <c r="L45" s="82"/>
      <c r="M45" s="82"/>
      <c r="N45">
        <v>2</v>
      </c>
    </row>
    <row r="46" spans="1:14" x14ac:dyDescent="0.35">
      <c r="A46" t="s">
        <v>184</v>
      </c>
      <c r="B46" t="s">
        <v>242</v>
      </c>
      <c r="C46" s="54"/>
      <c r="D46" s="55"/>
      <c r="E46" s="67"/>
      <c r="F46" s="56"/>
      <c r="G46" s="54"/>
      <c r="H46" s="58"/>
      <c r="I46" s="57"/>
      <c r="J46" s="57"/>
      <c r="K46" s="69"/>
      <c r="L46" s="82"/>
      <c r="M46" s="82"/>
      <c r="N46">
        <v>12</v>
      </c>
    </row>
    <row r="47" spans="1:14" x14ac:dyDescent="0.35">
      <c r="A47" t="s">
        <v>184</v>
      </c>
      <c r="B47" t="s">
        <v>211</v>
      </c>
      <c r="C47" s="54"/>
      <c r="D47" s="55"/>
      <c r="E47" s="67"/>
      <c r="F47" s="56"/>
      <c r="G47" s="54"/>
      <c r="H47" s="58"/>
      <c r="I47" s="57"/>
      <c r="J47" s="57"/>
      <c r="K47" s="69"/>
      <c r="L47" s="82"/>
      <c r="M47" s="82"/>
      <c r="N47">
        <v>3</v>
      </c>
    </row>
    <row r="48" spans="1:14" x14ac:dyDescent="0.35">
      <c r="A48" t="s">
        <v>185</v>
      </c>
      <c r="B48" t="s">
        <v>181</v>
      </c>
      <c r="C48" s="54"/>
      <c r="D48" s="55"/>
      <c r="E48" s="67"/>
      <c r="F48" s="56"/>
      <c r="G48" s="54"/>
      <c r="H48" s="58"/>
      <c r="I48" s="57"/>
      <c r="J48" s="57"/>
      <c r="K48" s="69"/>
      <c r="L48" s="82"/>
      <c r="M48" s="82"/>
      <c r="N48">
        <v>2</v>
      </c>
    </row>
    <row r="49" spans="1:14" x14ac:dyDescent="0.35">
      <c r="A49" t="s">
        <v>185</v>
      </c>
      <c r="B49" t="s">
        <v>245</v>
      </c>
      <c r="C49" s="54"/>
      <c r="D49" s="55"/>
      <c r="E49" s="67"/>
      <c r="F49" s="56"/>
      <c r="G49" s="54"/>
      <c r="H49" s="58"/>
      <c r="I49" s="57"/>
      <c r="J49" s="57"/>
      <c r="K49" s="69"/>
      <c r="L49" s="82"/>
      <c r="M49" s="82"/>
      <c r="N49">
        <v>214</v>
      </c>
    </row>
    <row r="50" spans="1:14" x14ac:dyDescent="0.35">
      <c r="A50" t="s">
        <v>185</v>
      </c>
      <c r="B50" t="s">
        <v>195</v>
      </c>
      <c r="C50" s="54"/>
      <c r="D50" s="55"/>
      <c r="E50" s="67"/>
      <c r="F50" s="56"/>
      <c r="G50" s="54"/>
      <c r="H50" s="58"/>
      <c r="I50" s="57"/>
      <c r="J50" s="57"/>
      <c r="K50" s="69"/>
      <c r="L50" s="82"/>
      <c r="M50" s="82"/>
      <c r="N50">
        <v>5</v>
      </c>
    </row>
    <row r="51" spans="1:14" x14ac:dyDescent="0.35">
      <c r="A51" t="s">
        <v>185</v>
      </c>
      <c r="B51" t="s">
        <v>204</v>
      </c>
      <c r="C51" s="54"/>
      <c r="D51" s="55"/>
      <c r="E51" s="67"/>
      <c r="F51" s="56"/>
      <c r="G51" s="54"/>
      <c r="H51" s="58"/>
      <c r="I51" s="57"/>
      <c r="J51" s="57"/>
      <c r="K51" s="69"/>
      <c r="L51" s="82"/>
      <c r="M51" s="82"/>
      <c r="N51">
        <v>1</v>
      </c>
    </row>
    <row r="52" spans="1:14" x14ac:dyDescent="0.35">
      <c r="A52" t="s">
        <v>185</v>
      </c>
      <c r="B52" t="s">
        <v>248</v>
      </c>
      <c r="C52" s="54"/>
      <c r="D52" s="55"/>
      <c r="E52" s="67"/>
      <c r="F52" s="56"/>
      <c r="G52" s="54"/>
      <c r="H52" s="58"/>
      <c r="I52" s="57"/>
      <c r="J52" s="57"/>
      <c r="K52" s="69"/>
      <c r="L52" s="82"/>
      <c r="M52" s="82"/>
      <c r="N52">
        <v>4</v>
      </c>
    </row>
    <row r="53" spans="1:14" x14ac:dyDescent="0.35">
      <c r="A53" t="s">
        <v>186</v>
      </c>
      <c r="B53" t="s">
        <v>197</v>
      </c>
      <c r="C53" s="54"/>
      <c r="D53" s="55"/>
      <c r="E53" s="67"/>
      <c r="F53" s="56"/>
      <c r="G53" s="54"/>
      <c r="H53" s="58"/>
      <c r="I53" s="57"/>
      <c r="J53" s="57"/>
      <c r="K53" s="69"/>
      <c r="L53" s="82"/>
      <c r="M53" s="82"/>
      <c r="N53">
        <v>7</v>
      </c>
    </row>
    <row r="54" spans="1:14" x14ac:dyDescent="0.35">
      <c r="A54" t="s">
        <v>186</v>
      </c>
      <c r="B54" t="s">
        <v>195</v>
      </c>
      <c r="C54" s="54"/>
      <c r="D54" s="55"/>
      <c r="E54" s="67"/>
      <c r="F54" s="56"/>
      <c r="G54" s="54"/>
      <c r="H54" s="58"/>
      <c r="I54" s="57"/>
      <c r="J54" s="57"/>
      <c r="K54" s="69"/>
      <c r="L54" s="82"/>
      <c r="M54" s="82"/>
      <c r="N54">
        <v>1</v>
      </c>
    </row>
    <row r="55" spans="1:14" x14ac:dyDescent="0.35">
      <c r="A55" t="s">
        <v>186</v>
      </c>
      <c r="B55" t="s">
        <v>187</v>
      </c>
      <c r="C55" s="54"/>
      <c r="D55" s="55"/>
      <c r="E55" s="67"/>
      <c r="F55" s="56"/>
      <c r="G55" s="54"/>
      <c r="H55" s="58"/>
      <c r="I55" s="57"/>
      <c r="J55" s="57"/>
      <c r="K55" s="69"/>
      <c r="L55" s="82"/>
      <c r="M55" s="82"/>
      <c r="N55">
        <v>15</v>
      </c>
    </row>
    <row r="56" spans="1:14" x14ac:dyDescent="0.35">
      <c r="A56" t="s">
        <v>186</v>
      </c>
      <c r="B56" t="s">
        <v>211</v>
      </c>
      <c r="C56" s="54"/>
      <c r="D56" s="55"/>
      <c r="E56" s="67"/>
      <c r="F56" s="56"/>
      <c r="G56" s="54"/>
      <c r="H56" s="58"/>
      <c r="I56" s="57"/>
      <c r="J56" s="57"/>
      <c r="K56" s="69"/>
      <c r="L56" s="82"/>
      <c r="M56" s="82"/>
      <c r="N56">
        <v>1</v>
      </c>
    </row>
    <row r="57" spans="1:14" x14ac:dyDescent="0.35">
      <c r="A57" t="s">
        <v>186</v>
      </c>
      <c r="B57" t="s">
        <v>248</v>
      </c>
      <c r="C57" s="54"/>
      <c r="D57" s="55"/>
      <c r="E57" s="67"/>
      <c r="F57" s="56"/>
      <c r="G57" s="54"/>
      <c r="H57" s="58"/>
      <c r="I57" s="57"/>
      <c r="J57" s="57"/>
      <c r="K57" s="69"/>
      <c r="L57" s="82"/>
      <c r="M57" s="82"/>
      <c r="N57">
        <v>2</v>
      </c>
    </row>
    <row r="58" spans="1:14" x14ac:dyDescent="0.35">
      <c r="A58" t="s">
        <v>187</v>
      </c>
      <c r="B58" t="s">
        <v>190</v>
      </c>
      <c r="C58" s="54"/>
      <c r="D58" s="55"/>
      <c r="E58" s="67"/>
      <c r="F58" s="56"/>
      <c r="G58" s="54"/>
      <c r="H58" s="58"/>
      <c r="I58" s="57"/>
      <c r="J58" s="57"/>
      <c r="K58" s="69"/>
      <c r="L58" s="82"/>
      <c r="M58" s="82"/>
      <c r="N58">
        <v>7</v>
      </c>
    </row>
    <row r="59" spans="1:14" x14ac:dyDescent="0.35">
      <c r="A59" t="s">
        <v>187</v>
      </c>
      <c r="B59" t="s">
        <v>217</v>
      </c>
      <c r="C59" s="54"/>
      <c r="D59" s="55"/>
      <c r="E59" s="67"/>
      <c r="F59" s="56"/>
      <c r="G59" s="54"/>
      <c r="H59" s="58"/>
      <c r="I59" s="57"/>
      <c r="J59" s="57"/>
      <c r="K59" s="69"/>
      <c r="L59" s="82"/>
      <c r="M59" s="82"/>
      <c r="N59">
        <v>17</v>
      </c>
    </row>
    <row r="60" spans="1:14" x14ac:dyDescent="0.35">
      <c r="A60" t="s">
        <v>187</v>
      </c>
      <c r="B60" t="s">
        <v>219</v>
      </c>
      <c r="C60" s="54"/>
      <c r="D60" s="55"/>
      <c r="E60" s="67"/>
      <c r="F60" s="56"/>
      <c r="G60" s="54"/>
      <c r="H60" s="58"/>
      <c r="I60" s="57"/>
      <c r="J60" s="57"/>
      <c r="K60" s="69"/>
      <c r="L60" s="82"/>
      <c r="M60" s="82"/>
      <c r="N60">
        <v>14</v>
      </c>
    </row>
    <row r="61" spans="1:14" x14ac:dyDescent="0.35">
      <c r="A61" t="s">
        <v>187</v>
      </c>
      <c r="B61" t="s">
        <v>195</v>
      </c>
      <c r="C61" s="54"/>
      <c r="D61" s="55"/>
      <c r="E61" s="67"/>
      <c r="F61" s="56"/>
      <c r="G61" s="54"/>
      <c r="H61" s="58"/>
      <c r="I61" s="57"/>
      <c r="J61" s="57"/>
      <c r="K61" s="69"/>
      <c r="L61" s="82"/>
      <c r="M61" s="82"/>
      <c r="N61">
        <v>4</v>
      </c>
    </row>
    <row r="62" spans="1:14" x14ac:dyDescent="0.35">
      <c r="A62" t="s">
        <v>187</v>
      </c>
      <c r="B62" t="s">
        <v>243</v>
      </c>
      <c r="C62" s="54"/>
      <c r="D62" s="55"/>
      <c r="E62" s="67"/>
      <c r="F62" s="56"/>
      <c r="G62" s="54"/>
      <c r="H62" s="58"/>
      <c r="I62" s="57"/>
      <c r="J62" s="57"/>
      <c r="K62" s="69"/>
      <c r="L62" s="82"/>
      <c r="M62" s="82"/>
      <c r="N62">
        <v>2</v>
      </c>
    </row>
    <row r="63" spans="1:14" x14ac:dyDescent="0.35">
      <c r="A63" t="s">
        <v>187</v>
      </c>
      <c r="B63" t="s">
        <v>188</v>
      </c>
      <c r="C63" s="54"/>
      <c r="D63" s="55"/>
      <c r="E63" s="67"/>
      <c r="F63" s="56"/>
      <c r="G63" s="54"/>
      <c r="H63" s="58"/>
      <c r="I63" s="57"/>
      <c r="J63" s="57"/>
      <c r="K63" s="69"/>
      <c r="L63" s="82"/>
      <c r="M63" s="82"/>
      <c r="N63">
        <v>16</v>
      </c>
    </row>
    <row r="64" spans="1:14" x14ac:dyDescent="0.35">
      <c r="A64" t="s">
        <v>187</v>
      </c>
      <c r="B64" t="s">
        <v>237</v>
      </c>
      <c r="C64" s="54"/>
      <c r="D64" s="55"/>
      <c r="E64" s="67"/>
      <c r="F64" s="56"/>
      <c r="G64" s="54"/>
      <c r="H64" s="58"/>
      <c r="I64" s="57"/>
      <c r="J64" s="57"/>
      <c r="K64" s="69"/>
      <c r="L64" s="82"/>
      <c r="M64" s="82"/>
      <c r="N64">
        <v>1</v>
      </c>
    </row>
    <row r="65" spans="1:14" x14ac:dyDescent="0.35">
      <c r="A65" t="s">
        <v>188</v>
      </c>
      <c r="B65" t="s">
        <v>219</v>
      </c>
      <c r="C65" s="54"/>
      <c r="D65" s="55"/>
      <c r="E65" s="67"/>
      <c r="F65" s="56"/>
      <c r="G65" s="54"/>
      <c r="H65" s="58"/>
      <c r="I65" s="57"/>
      <c r="J65" s="57"/>
      <c r="K65" s="69"/>
      <c r="L65" s="82"/>
      <c r="M65" s="82"/>
      <c r="N65">
        <v>2</v>
      </c>
    </row>
    <row r="66" spans="1:14" x14ac:dyDescent="0.35">
      <c r="A66" t="s">
        <v>188</v>
      </c>
      <c r="B66" t="s">
        <v>237</v>
      </c>
      <c r="C66" s="54"/>
      <c r="D66" s="55"/>
      <c r="E66" s="67"/>
      <c r="F66" s="56"/>
      <c r="G66" s="54"/>
      <c r="H66" s="58"/>
      <c r="I66" s="57"/>
      <c r="J66" s="57"/>
      <c r="K66" s="69"/>
      <c r="L66" s="82"/>
      <c r="M66" s="82"/>
      <c r="N66">
        <v>1</v>
      </c>
    </row>
    <row r="67" spans="1:14" x14ac:dyDescent="0.35">
      <c r="A67" t="s">
        <v>189</v>
      </c>
      <c r="B67" t="s">
        <v>188</v>
      </c>
      <c r="C67" s="54"/>
      <c r="D67" s="55"/>
      <c r="E67" s="67"/>
      <c r="F67" s="56"/>
      <c r="G67" s="54"/>
      <c r="H67" s="58"/>
      <c r="I67" s="57"/>
      <c r="J67" s="57"/>
      <c r="K67" s="69"/>
      <c r="L67" s="82"/>
      <c r="M67" s="82"/>
      <c r="N67">
        <v>3</v>
      </c>
    </row>
    <row r="68" spans="1:14" x14ac:dyDescent="0.35">
      <c r="A68" t="s">
        <v>189</v>
      </c>
      <c r="B68" t="s">
        <v>218</v>
      </c>
      <c r="C68" s="54"/>
      <c r="D68" s="55"/>
      <c r="E68" s="67"/>
      <c r="F68" s="56"/>
      <c r="G68" s="54"/>
      <c r="H68" s="58"/>
      <c r="I68" s="57"/>
      <c r="J68" s="57"/>
      <c r="K68" s="69"/>
      <c r="L68" s="82"/>
      <c r="M68" s="82"/>
      <c r="N68">
        <v>1</v>
      </c>
    </row>
    <row r="69" spans="1:14" x14ac:dyDescent="0.35">
      <c r="A69" t="s">
        <v>189</v>
      </c>
      <c r="B69" t="s">
        <v>248</v>
      </c>
      <c r="C69" s="54"/>
      <c r="D69" s="55"/>
      <c r="E69" s="67"/>
      <c r="F69" s="56"/>
      <c r="G69" s="54"/>
      <c r="H69" s="58"/>
      <c r="I69" s="57"/>
      <c r="J69" s="57"/>
      <c r="K69" s="69"/>
      <c r="L69" s="82"/>
      <c r="M69" s="82"/>
      <c r="N69">
        <v>28</v>
      </c>
    </row>
    <row r="70" spans="1:14" x14ac:dyDescent="0.35">
      <c r="A70" t="s">
        <v>190</v>
      </c>
      <c r="B70" t="s">
        <v>216</v>
      </c>
      <c r="C70" s="54"/>
      <c r="D70" s="55"/>
      <c r="E70" s="67"/>
      <c r="F70" s="56"/>
      <c r="G70" s="54"/>
      <c r="H70" s="58"/>
      <c r="I70" s="57"/>
      <c r="J70" s="57"/>
      <c r="K70" s="69"/>
      <c r="L70" s="82"/>
      <c r="M70" s="82"/>
      <c r="N70">
        <v>59</v>
      </c>
    </row>
    <row r="71" spans="1:14" x14ac:dyDescent="0.35">
      <c r="A71" t="s">
        <v>190</v>
      </c>
      <c r="B71" t="s">
        <v>181</v>
      </c>
      <c r="C71" s="54"/>
      <c r="D71" s="55"/>
      <c r="E71" s="67"/>
      <c r="F71" s="56"/>
      <c r="G71" s="54"/>
      <c r="H71" s="58"/>
      <c r="I71" s="57"/>
      <c r="J71" s="57"/>
      <c r="K71" s="69"/>
      <c r="L71" s="82"/>
      <c r="M71" s="82"/>
      <c r="N71">
        <v>1</v>
      </c>
    </row>
    <row r="72" spans="1:14" x14ac:dyDescent="0.35">
      <c r="A72" t="s">
        <v>190</v>
      </c>
      <c r="B72" t="s">
        <v>246</v>
      </c>
      <c r="C72" s="54"/>
      <c r="D72" s="55"/>
      <c r="E72" s="67"/>
      <c r="F72" s="56"/>
      <c r="G72" s="54"/>
      <c r="H72" s="58"/>
      <c r="I72" s="57"/>
      <c r="J72" s="57"/>
      <c r="K72" s="69"/>
      <c r="L72" s="82"/>
      <c r="M72" s="82"/>
      <c r="N72">
        <v>1</v>
      </c>
    </row>
    <row r="73" spans="1:14" x14ac:dyDescent="0.35">
      <c r="A73" t="s">
        <v>190</v>
      </c>
      <c r="B73" t="s">
        <v>248</v>
      </c>
      <c r="C73" s="54"/>
      <c r="D73" s="55"/>
      <c r="E73" s="67"/>
      <c r="F73" s="56"/>
      <c r="G73" s="54"/>
      <c r="H73" s="58"/>
      <c r="I73" s="57"/>
      <c r="J73" s="57"/>
      <c r="K73" s="69"/>
      <c r="L73" s="82"/>
      <c r="M73" s="82"/>
      <c r="N73">
        <v>23</v>
      </c>
    </row>
    <row r="74" spans="1:14" x14ac:dyDescent="0.35">
      <c r="A74" t="s">
        <v>191</v>
      </c>
      <c r="B74" t="s">
        <v>214</v>
      </c>
      <c r="C74" s="54"/>
      <c r="D74" s="55"/>
      <c r="E74" s="67"/>
      <c r="F74" s="56"/>
      <c r="G74" s="54"/>
      <c r="H74" s="58"/>
      <c r="I74" s="57"/>
      <c r="J74" s="57"/>
      <c r="K74" s="69"/>
      <c r="L74" s="82"/>
      <c r="M74" s="82"/>
      <c r="N74">
        <v>187</v>
      </c>
    </row>
    <row r="75" spans="1:14" x14ac:dyDescent="0.35">
      <c r="A75" t="s">
        <v>191</v>
      </c>
      <c r="B75" t="s">
        <v>181</v>
      </c>
      <c r="C75" s="54"/>
      <c r="D75" s="55"/>
      <c r="E75" s="67"/>
      <c r="F75" s="56"/>
      <c r="G75" s="54"/>
      <c r="H75" s="58"/>
      <c r="I75" s="57"/>
      <c r="J75" s="57"/>
      <c r="K75" s="69"/>
      <c r="L75" s="82"/>
      <c r="M75" s="82"/>
      <c r="N75">
        <v>3</v>
      </c>
    </row>
    <row r="76" spans="1:14" x14ac:dyDescent="0.35">
      <c r="A76" t="s">
        <v>191</v>
      </c>
      <c r="B76" t="s">
        <v>252</v>
      </c>
      <c r="C76" s="54"/>
      <c r="D76" s="55"/>
      <c r="E76" s="67"/>
      <c r="F76" s="56"/>
      <c r="G76" s="54"/>
      <c r="H76" s="58"/>
      <c r="I76" s="57"/>
      <c r="J76" s="57"/>
      <c r="K76" s="69"/>
      <c r="L76" s="82"/>
      <c r="M76" s="82"/>
      <c r="N76">
        <v>1</v>
      </c>
    </row>
    <row r="77" spans="1:14" x14ac:dyDescent="0.35">
      <c r="A77" t="s">
        <v>191</v>
      </c>
      <c r="B77" t="s">
        <v>212</v>
      </c>
      <c r="C77" s="54"/>
      <c r="D77" s="55"/>
      <c r="E77" s="67"/>
      <c r="F77" s="56"/>
      <c r="G77" s="54"/>
      <c r="H77" s="58"/>
      <c r="I77" s="57"/>
      <c r="J77" s="57"/>
      <c r="K77" s="69"/>
      <c r="L77" s="82"/>
      <c r="M77" s="82"/>
      <c r="N77">
        <v>8</v>
      </c>
    </row>
    <row r="78" spans="1:14" x14ac:dyDescent="0.35">
      <c r="A78" t="s">
        <v>192</v>
      </c>
      <c r="B78" t="s">
        <v>202</v>
      </c>
      <c r="C78" s="54"/>
      <c r="D78" s="55"/>
      <c r="E78" s="67"/>
      <c r="F78" s="56"/>
      <c r="G78" s="54"/>
      <c r="H78" s="58"/>
      <c r="I78" s="57"/>
      <c r="J78" s="57"/>
      <c r="K78" s="69"/>
      <c r="L78" s="82"/>
      <c r="M78" s="82"/>
      <c r="N78">
        <v>87</v>
      </c>
    </row>
    <row r="79" spans="1:14" x14ac:dyDescent="0.35">
      <c r="A79" t="s">
        <v>193</v>
      </c>
      <c r="B79" t="s">
        <v>247</v>
      </c>
      <c r="C79" s="54"/>
      <c r="D79" s="55"/>
      <c r="E79" s="67"/>
      <c r="F79" s="56"/>
      <c r="G79" s="54"/>
      <c r="H79" s="58"/>
      <c r="I79" s="57"/>
      <c r="J79" s="57"/>
      <c r="K79" s="69"/>
      <c r="L79" s="82"/>
      <c r="M79" s="82"/>
      <c r="N79">
        <v>17</v>
      </c>
    </row>
    <row r="80" spans="1:14" x14ac:dyDescent="0.35">
      <c r="A80" t="s">
        <v>194</v>
      </c>
      <c r="B80" t="s">
        <v>223</v>
      </c>
      <c r="C80" s="54"/>
      <c r="D80" s="55"/>
      <c r="E80" s="67"/>
      <c r="F80" s="56"/>
      <c r="G80" s="54"/>
      <c r="H80" s="58"/>
      <c r="I80" s="57"/>
      <c r="J80" s="57"/>
      <c r="K80" s="69"/>
      <c r="L80" s="82"/>
      <c r="M80" s="82"/>
      <c r="N80">
        <v>2</v>
      </c>
    </row>
    <row r="81" spans="1:14" x14ac:dyDescent="0.35">
      <c r="A81" t="s">
        <v>194</v>
      </c>
      <c r="B81" t="s">
        <v>185</v>
      </c>
      <c r="C81" s="54"/>
      <c r="D81" s="55"/>
      <c r="E81" s="67"/>
      <c r="F81" s="56"/>
      <c r="G81" s="54"/>
      <c r="H81" s="58"/>
      <c r="I81" s="57"/>
      <c r="J81" s="57"/>
      <c r="K81" s="69"/>
      <c r="L81" s="82"/>
      <c r="M81" s="82"/>
      <c r="N81">
        <v>3</v>
      </c>
    </row>
    <row r="82" spans="1:14" x14ac:dyDescent="0.35">
      <c r="A82" t="s">
        <v>195</v>
      </c>
      <c r="B82" t="s">
        <v>181</v>
      </c>
      <c r="C82" s="54"/>
      <c r="D82" s="55"/>
      <c r="E82" s="67"/>
      <c r="F82" s="56"/>
      <c r="G82" s="54"/>
      <c r="H82" s="58"/>
      <c r="I82" s="57"/>
      <c r="J82" s="57"/>
      <c r="K82" s="69"/>
      <c r="L82" s="82"/>
      <c r="M82" s="82"/>
      <c r="N82">
        <v>278</v>
      </c>
    </row>
    <row r="83" spans="1:14" x14ac:dyDescent="0.35">
      <c r="A83" t="s">
        <v>195</v>
      </c>
      <c r="B83" t="s">
        <v>197</v>
      </c>
      <c r="C83" s="54"/>
      <c r="D83" s="55"/>
      <c r="E83" s="67"/>
      <c r="F83" s="56"/>
      <c r="G83" s="54"/>
      <c r="H83" s="58"/>
      <c r="I83" s="57"/>
      <c r="J83" s="57"/>
      <c r="K83" s="69"/>
      <c r="L83" s="82"/>
      <c r="M83" s="82"/>
      <c r="N83">
        <v>7</v>
      </c>
    </row>
    <row r="84" spans="1:14" x14ac:dyDescent="0.35">
      <c r="A84" t="s">
        <v>195</v>
      </c>
      <c r="B84" t="s">
        <v>192</v>
      </c>
      <c r="C84" s="54"/>
      <c r="D84" s="55"/>
      <c r="E84" s="67"/>
      <c r="F84" s="56"/>
      <c r="G84" s="54"/>
      <c r="H84" s="58"/>
      <c r="I84" s="57"/>
      <c r="J84" s="57"/>
      <c r="K84" s="69"/>
      <c r="L84" s="82"/>
      <c r="M84" s="82"/>
      <c r="N84">
        <v>2</v>
      </c>
    </row>
    <row r="85" spans="1:14" x14ac:dyDescent="0.35">
      <c r="A85" t="s">
        <v>195</v>
      </c>
      <c r="B85" t="s">
        <v>188</v>
      </c>
      <c r="C85" s="54"/>
      <c r="D85" s="55"/>
      <c r="E85" s="67"/>
      <c r="F85" s="56"/>
      <c r="G85" s="54"/>
      <c r="H85" s="58"/>
      <c r="I85" s="57"/>
      <c r="J85" s="57"/>
      <c r="K85" s="69"/>
      <c r="L85" s="82"/>
      <c r="M85" s="82"/>
      <c r="N85">
        <v>25</v>
      </c>
    </row>
    <row r="86" spans="1:14" x14ac:dyDescent="0.35">
      <c r="A86" t="s">
        <v>195</v>
      </c>
      <c r="B86" t="s">
        <v>217</v>
      </c>
      <c r="C86" s="54"/>
      <c r="D86" s="55"/>
      <c r="E86" s="67"/>
      <c r="F86" s="56"/>
      <c r="G86" s="54"/>
      <c r="H86" s="58"/>
      <c r="I86" s="57"/>
      <c r="J86" s="57"/>
      <c r="K86" s="69"/>
      <c r="L86" s="82"/>
      <c r="M86" s="82"/>
      <c r="N86">
        <v>2</v>
      </c>
    </row>
    <row r="87" spans="1:14" x14ac:dyDescent="0.35">
      <c r="A87" t="s">
        <v>195</v>
      </c>
      <c r="B87" t="s">
        <v>218</v>
      </c>
      <c r="C87" s="54"/>
      <c r="D87" s="55"/>
      <c r="E87" s="67"/>
      <c r="F87" s="56"/>
      <c r="G87" s="54"/>
      <c r="H87" s="58"/>
      <c r="I87" s="57"/>
      <c r="J87" s="57"/>
      <c r="K87" s="69"/>
      <c r="L87" s="82"/>
      <c r="M87" s="82"/>
      <c r="N87">
        <v>13</v>
      </c>
    </row>
    <row r="88" spans="1:14" x14ac:dyDescent="0.35">
      <c r="A88" t="s">
        <v>195</v>
      </c>
      <c r="B88" t="s">
        <v>219</v>
      </c>
      <c r="C88" s="54"/>
      <c r="D88" s="55"/>
      <c r="E88" s="67"/>
      <c r="F88" s="56"/>
      <c r="G88" s="54"/>
      <c r="H88" s="58"/>
      <c r="I88" s="57"/>
      <c r="J88" s="57"/>
      <c r="K88" s="69"/>
      <c r="L88" s="82"/>
      <c r="M88" s="82"/>
      <c r="N88">
        <v>1</v>
      </c>
    </row>
    <row r="89" spans="1:14" x14ac:dyDescent="0.35">
      <c r="A89" t="s">
        <v>195</v>
      </c>
      <c r="B89" t="s">
        <v>229</v>
      </c>
      <c r="C89" s="54"/>
      <c r="D89" s="55"/>
      <c r="E89" s="67"/>
      <c r="F89" s="56"/>
      <c r="G89" s="54"/>
      <c r="H89" s="58"/>
      <c r="I89" s="57"/>
      <c r="J89" s="57"/>
      <c r="K89" s="69"/>
      <c r="L89" s="82"/>
      <c r="M89" s="82"/>
      <c r="N89">
        <v>1</v>
      </c>
    </row>
    <row r="90" spans="1:14" x14ac:dyDescent="0.35">
      <c r="A90" t="s">
        <v>195</v>
      </c>
      <c r="B90" t="s">
        <v>198</v>
      </c>
      <c r="C90" s="54"/>
      <c r="D90" s="55"/>
      <c r="E90" s="67"/>
      <c r="F90" s="56"/>
      <c r="G90" s="54"/>
      <c r="H90" s="58"/>
      <c r="I90" s="57"/>
      <c r="J90" s="57"/>
      <c r="K90" s="69"/>
      <c r="L90" s="82"/>
      <c r="M90" s="82"/>
      <c r="N90">
        <v>214</v>
      </c>
    </row>
    <row r="91" spans="1:14" x14ac:dyDescent="0.35">
      <c r="A91" t="s">
        <v>195</v>
      </c>
      <c r="B91" t="s">
        <v>251</v>
      </c>
      <c r="C91" s="54"/>
      <c r="D91" s="55"/>
      <c r="E91" s="67"/>
      <c r="F91" s="56"/>
      <c r="G91" s="54"/>
      <c r="H91" s="58"/>
      <c r="I91" s="57"/>
      <c r="J91" s="57"/>
      <c r="K91" s="69"/>
      <c r="L91" s="82"/>
      <c r="M91" s="82"/>
      <c r="N91">
        <v>1</v>
      </c>
    </row>
    <row r="92" spans="1:14" x14ac:dyDescent="0.35">
      <c r="A92" t="s">
        <v>195</v>
      </c>
      <c r="B92" t="s">
        <v>243</v>
      </c>
      <c r="C92" s="54"/>
      <c r="D92" s="55"/>
      <c r="E92" s="67"/>
      <c r="F92" s="56"/>
      <c r="G92" s="54"/>
      <c r="H92" s="58"/>
      <c r="I92" s="57"/>
      <c r="J92" s="57"/>
      <c r="K92" s="69"/>
      <c r="L92" s="82"/>
      <c r="M92" s="82"/>
      <c r="N92">
        <v>99</v>
      </c>
    </row>
    <row r="93" spans="1:14" x14ac:dyDescent="0.35">
      <c r="A93" t="s">
        <v>195</v>
      </c>
      <c r="B93" t="s">
        <v>246</v>
      </c>
      <c r="C93" s="54"/>
      <c r="D93" s="55"/>
      <c r="E93" s="67"/>
      <c r="F93" s="56"/>
      <c r="G93" s="54"/>
      <c r="H93" s="58"/>
      <c r="I93" s="57"/>
      <c r="J93" s="57"/>
      <c r="K93" s="69"/>
      <c r="L93" s="82"/>
      <c r="M93" s="82"/>
      <c r="N93">
        <v>35</v>
      </c>
    </row>
    <row r="94" spans="1:14" x14ac:dyDescent="0.35">
      <c r="A94" t="s">
        <v>196</v>
      </c>
      <c r="B94" t="s">
        <v>213</v>
      </c>
      <c r="C94" s="54"/>
      <c r="D94" s="55"/>
      <c r="E94" s="67"/>
      <c r="F94" s="56"/>
      <c r="G94" s="54"/>
      <c r="H94" s="58"/>
      <c r="I94" s="57"/>
      <c r="J94" s="57"/>
      <c r="K94" s="69"/>
      <c r="L94" s="82"/>
      <c r="M94" s="82"/>
      <c r="N94">
        <v>109</v>
      </c>
    </row>
    <row r="95" spans="1:14" x14ac:dyDescent="0.35">
      <c r="A95" t="s">
        <v>196</v>
      </c>
      <c r="B95" t="s">
        <v>232</v>
      </c>
      <c r="C95" s="54"/>
      <c r="D95" s="55"/>
      <c r="E95" s="67"/>
      <c r="F95" s="56"/>
      <c r="G95" s="54"/>
      <c r="H95" s="58"/>
      <c r="I95" s="57"/>
      <c r="J95" s="57"/>
      <c r="K95" s="69"/>
      <c r="L95" s="82"/>
      <c r="M95" s="82"/>
      <c r="N95">
        <v>113</v>
      </c>
    </row>
    <row r="96" spans="1:14" x14ac:dyDescent="0.35">
      <c r="A96" t="s">
        <v>196</v>
      </c>
      <c r="B96" t="s">
        <v>250</v>
      </c>
      <c r="C96" s="54"/>
      <c r="D96" s="55"/>
      <c r="E96" s="67"/>
      <c r="F96" s="56"/>
      <c r="G96" s="54"/>
      <c r="H96" s="58"/>
      <c r="I96" s="57"/>
      <c r="J96" s="57"/>
      <c r="K96" s="69"/>
      <c r="L96" s="82"/>
      <c r="M96" s="82"/>
      <c r="N96">
        <v>13</v>
      </c>
    </row>
    <row r="97" spans="1:14" x14ac:dyDescent="0.35">
      <c r="A97" t="s">
        <v>197</v>
      </c>
      <c r="B97" t="s">
        <v>199</v>
      </c>
      <c r="C97" s="54"/>
      <c r="D97" s="55"/>
      <c r="E97" s="67"/>
      <c r="F97" s="56"/>
      <c r="G97" s="54"/>
      <c r="H97" s="58"/>
      <c r="I97" s="57"/>
      <c r="J97" s="57"/>
      <c r="K97" s="69"/>
      <c r="L97" s="82"/>
      <c r="M97" s="82"/>
      <c r="N97">
        <v>5</v>
      </c>
    </row>
    <row r="98" spans="1:14" x14ac:dyDescent="0.35">
      <c r="A98" t="s">
        <v>197</v>
      </c>
      <c r="B98" t="s">
        <v>240</v>
      </c>
      <c r="C98" s="54"/>
      <c r="D98" s="55"/>
      <c r="E98" s="67"/>
      <c r="F98" s="56"/>
      <c r="G98" s="54"/>
      <c r="H98" s="58"/>
      <c r="I98" s="57"/>
      <c r="J98" s="57"/>
      <c r="K98" s="69"/>
      <c r="L98" s="82"/>
      <c r="M98" s="82"/>
      <c r="N98">
        <v>15</v>
      </c>
    </row>
    <row r="99" spans="1:14" x14ac:dyDescent="0.35">
      <c r="A99" t="s">
        <v>197</v>
      </c>
      <c r="B99" t="s">
        <v>229</v>
      </c>
      <c r="C99" s="54"/>
      <c r="D99" s="55"/>
      <c r="E99" s="67"/>
      <c r="F99" s="56"/>
      <c r="G99" s="54"/>
      <c r="H99" s="58"/>
      <c r="I99" s="57"/>
      <c r="J99" s="57"/>
      <c r="K99" s="69"/>
      <c r="L99" s="82"/>
      <c r="M99" s="82"/>
      <c r="N99">
        <v>3</v>
      </c>
    </row>
    <row r="100" spans="1:14" x14ac:dyDescent="0.35">
      <c r="A100" t="s">
        <v>197</v>
      </c>
      <c r="B100" t="s">
        <v>218</v>
      </c>
      <c r="C100" s="54"/>
      <c r="D100" s="55"/>
      <c r="E100" s="67"/>
      <c r="F100" s="56"/>
      <c r="G100" s="54"/>
      <c r="H100" s="58"/>
      <c r="I100" s="57"/>
      <c r="J100" s="57"/>
      <c r="K100" s="69"/>
      <c r="L100" s="82"/>
      <c r="M100" s="82"/>
      <c r="N100">
        <v>238</v>
      </c>
    </row>
    <row r="101" spans="1:14" x14ac:dyDescent="0.35">
      <c r="A101" t="s">
        <v>198</v>
      </c>
      <c r="B101" t="s">
        <v>202</v>
      </c>
      <c r="C101" s="54"/>
      <c r="D101" s="55"/>
      <c r="E101" s="67"/>
      <c r="F101" s="56"/>
      <c r="G101" s="54"/>
      <c r="H101" s="58"/>
      <c r="I101" s="57"/>
      <c r="J101" s="57"/>
      <c r="K101" s="69"/>
      <c r="L101" s="82"/>
      <c r="M101" s="82"/>
      <c r="N101">
        <v>215</v>
      </c>
    </row>
    <row r="102" spans="1:14" x14ac:dyDescent="0.35">
      <c r="A102" t="s">
        <v>199</v>
      </c>
      <c r="B102" t="s">
        <v>235</v>
      </c>
      <c r="C102" s="54"/>
      <c r="D102" s="55"/>
      <c r="E102" s="67"/>
      <c r="F102" s="56"/>
      <c r="G102" s="54"/>
      <c r="H102" s="58"/>
      <c r="I102" s="57"/>
      <c r="J102" s="57"/>
      <c r="K102" s="69"/>
      <c r="L102" s="82"/>
      <c r="M102" s="82"/>
      <c r="N102">
        <v>89</v>
      </c>
    </row>
    <row r="103" spans="1:14" x14ac:dyDescent="0.35">
      <c r="A103" t="s">
        <v>199</v>
      </c>
      <c r="B103" t="s">
        <v>228</v>
      </c>
      <c r="C103" s="54"/>
      <c r="D103" s="55"/>
      <c r="E103" s="67"/>
      <c r="F103" s="56"/>
      <c r="G103" s="54"/>
      <c r="H103" s="58"/>
      <c r="I103" s="57"/>
      <c r="J103" s="57"/>
      <c r="K103" s="69"/>
      <c r="L103" s="82"/>
      <c r="M103" s="82"/>
      <c r="N103">
        <v>2</v>
      </c>
    </row>
    <row r="104" spans="1:14" x14ac:dyDescent="0.35">
      <c r="A104" t="s">
        <v>199</v>
      </c>
      <c r="B104" t="s">
        <v>209</v>
      </c>
      <c r="C104" s="54"/>
      <c r="D104" s="55"/>
      <c r="E104" s="67"/>
      <c r="F104" s="56"/>
      <c r="G104" s="54"/>
      <c r="H104" s="58"/>
      <c r="I104" s="57"/>
      <c r="J104" s="57"/>
      <c r="K104" s="69"/>
      <c r="L104" s="82"/>
      <c r="M104" s="82"/>
      <c r="N104">
        <v>4</v>
      </c>
    </row>
    <row r="105" spans="1:14" x14ac:dyDescent="0.35">
      <c r="A105" t="s">
        <v>200</v>
      </c>
      <c r="B105" t="s">
        <v>183</v>
      </c>
      <c r="C105" s="54"/>
      <c r="D105" s="55"/>
      <c r="E105" s="67"/>
      <c r="F105" s="56"/>
      <c r="G105" s="54"/>
      <c r="H105" s="58"/>
      <c r="I105" s="57"/>
      <c r="J105" s="57"/>
      <c r="K105" s="69"/>
      <c r="L105" s="82"/>
      <c r="M105" s="82"/>
      <c r="N105">
        <v>2</v>
      </c>
    </row>
    <row r="106" spans="1:14" x14ac:dyDescent="0.35">
      <c r="A106" t="s">
        <v>200</v>
      </c>
      <c r="B106" t="s">
        <v>243</v>
      </c>
      <c r="C106" s="54"/>
      <c r="D106" s="55"/>
      <c r="E106" s="67"/>
      <c r="F106" s="56"/>
      <c r="G106" s="54"/>
      <c r="H106" s="58"/>
      <c r="I106" s="57"/>
      <c r="J106" s="57"/>
      <c r="K106" s="69"/>
      <c r="L106" s="82"/>
      <c r="M106" s="82"/>
      <c r="N106">
        <v>1</v>
      </c>
    </row>
    <row r="107" spans="1:14" x14ac:dyDescent="0.35">
      <c r="A107" t="s">
        <v>200</v>
      </c>
      <c r="B107" t="s">
        <v>181</v>
      </c>
      <c r="C107" s="54"/>
      <c r="D107" s="55"/>
      <c r="E107" s="67"/>
      <c r="F107" s="56"/>
      <c r="G107" s="54"/>
      <c r="H107" s="58"/>
      <c r="I107" s="57"/>
      <c r="J107" s="57"/>
      <c r="K107" s="69"/>
      <c r="L107" s="82"/>
      <c r="M107" s="82"/>
      <c r="N107">
        <v>13</v>
      </c>
    </row>
    <row r="108" spans="1:14" x14ac:dyDescent="0.35">
      <c r="A108" t="s">
        <v>201</v>
      </c>
      <c r="B108" t="s">
        <v>216</v>
      </c>
      <c r="C108" s="54"/>
      <c r="D108" s="55"/>
      <c r="E108" s="67"/>
      <c r="F108" s="56"/>
      <c r="G108" s="54"/>
      <c r="H108" s="58"/>
      <c r="I108" s="57"/>
      <c r="J108" s="57"/>
      <c r="K108" s="69"/>
      <c r="L108" s="82"/>
      <c r="M108" s="82"/>
      <c r="N108">
        <v>9</v>
      </c>
    </row>
    <row r="109" spans="1:14" x14ac:dyDescent="0.35">
      <c r="A109" t="s">
        <v>201</v>
      </c>
      <c r="B109" t="s">
        <v>220</v>
      </c>
      <c r="C109" s="54"/>
      <c r="D109" s="55"/>
      <c r="E109" s="67"/>
      <c r="F109" s="56"/>
      <c r="G109" s="54"/>
      <c r="H109" s="58"/>
      <c r="I109" s="57"/>
      <c r="J109" s="57"/>
      <c r="K109" s="69"/>
      <c r="L109" s="82"/>
      <c r="M109" s="82"/>
      <c r="N109">
        <v>1</v>
      </c>
    </row>
    <row r="110" spans="1:14" x14ac:dyDescent="0.35">
      <c r="A110" t="s">
        <v>201</v>
      </c>
      <c r="B110" t="s">
        <v>228</v>
      </c>
      <c r="C110" s="54"/>
      <c r="D110" s="55"/>
      <c r="E110" s="67"/>
      <c r="F110" s="56"/>
      <c r="G110" s="54"/>
      <c r="H110" s="58"/>
      <c r="I110" s="57"/>
      <c r="J110" s="57"/>
      <c r="K110" s="69"/>
      <c r="L110" s="82"/>
      <c r="M110" s="82"/>
      <c r="N110">
        <v>4</v>
      </c>
    </row>
    <row r="111" spans="1:14" x14ac:dyDescent="0.35">
      <c r="A111" t="s">
        <v>201</v>
      </c>
      <c r="B111" t="s">
        <v>209</v>
      </c>
      <c r="C111" s="54"/>
      <c r="D111" s="55"/>
      <c r="E111" s="67"/>
      <c r="F111" s="56"/>
      <c r="G111" s="54"/>
      <c r="H111" s="58"/>
      <c r="I111" s="57"/>
      <c r="J111" s="57"/>
      <c r="K111" s="69"/>
      <c r="L111" s="82"/>
      <c r="M111" s="82"/>
      <c r="N111">
        <v>2</v>
      </c>
    </row>
    <row r="112" spans="1:14" x14ac:dyDescent="0.35">
      <c r="A112" t="s">
        <v>201</v>
      </c>
      <c r="B112" t="s">
        <v>187</v>
      </c>
      <c r="C112" s="54"/>
      <c r="D112" s="55"/>
      <c r="E112" s="67"/>
      <c r="F112" s="56"/>
      <c r="G112" s="54"/>
      <c r="H112" s="58"/>
      <c r="I112" s="57"/>
      <c r="J112" s="57"/>
      <c r="K112" s="69"/>
      <c r="L112" s="82"/>
      <c r="M112" s="82"/>
      <c r="N112">
        <v>2</v>
      </c>
    </row>
    <row r="113" spans="1:14" x14ac:dyDescent="0.35">
      <c r="A113" t="s">
        <v>202</v>
      </c>
      <c r="B113" t="s">
        <v>207</v>
      </c>
      <c r="C113" s="54"/>
      <c r="D113" s="55"/>
      <c r="E113" s="67"/>
      <c r="F113" s="56"/>
      <c r="G113" s="54"/>
      <c r="H113" s="58"/>
      <c r="I113" s="57"/>
      <c r="J113" s="57"/>
      <c r="K113" s="69"/>
      <c r="L113" s="82"/>
      <c r="M113" s="82"/>
      <c r="N113">
        <v>1</v>
      </c>
    </row>
    <row r="114" spans="1:14" x14ac:dyDescent="0.35">
      <c r="A114" t="s">
        <v>202</v>
      </c>
      <c r="B114" t="s">
        <v>254</v>
      </c>
      <c r="C114" s="54"/>
      <c r="D114" s="55"/>
      <c r="E114" s="67"/>
      <c r="F114" s="56"/>
      <c r="G114" s="54"/>
      <c r="H114" s="58"/>
      <c r="I114" s="57"/>
      <c r="J114" s="57"/>
      <c r="K114" s="69"/>
      <c r="L114" s="82"/>
      <c r="M114" s="82"/>
      <c r="N114">
        <v>211</v>
      </c>
    </row>
    <row r="115" spans="1:14" x14ac:dyDescent="0.35">
      <c r="A115" t="s">
        <v>203</v>
      </c>
      <c r="B115" t="s">
        <v>178</v>
      </c>
      <c r="C115" s="54"/>
      <c r="D115" s="55"/>
      <c r="E115" s="67"/>
      <c r="F115" s="56"/>
      <c r="G115" s="54"/>
      <c r="H115" s="58"/>
      <c r="I115" s="57"/>
      <c r="J115" s="57"/>
      <c r="K115" s="69"/>
      <c r="L115" s="82"/>
      <c r="M115" s="82"/>
      <c r="N115">
        <v>13</v>
      </c>
    </row>
    <row r="116" spans="1:14" x14ac:dyDescent="0.35">
      <c r="A116" t="s">
        <v>203</v>
      </c>
      <c r="B116" t="s">
        <v>184</v>
      </c>
      <c r="C116" s="54"/>
      <c r="D116" s="55"/>
      <c r="E116" s="67"/>
      <c r="F116" s="56"/>
      <c r="G116" s="54"/>
      <c r="H116" s="58"/>
      <c r="I116" s="57"/>
      <c r="J116" s="57"/>
      <c r="K116" s="69"/>
      <c r="L116" s="82"/>
      <c r="M116" s="82"/>
      <c r="N116">
        <v>6</v>
      </c>
    </row>
    <row r="117" spans="1:14" x14ac:dyDescent="0.35">
      <c r="A117" t="s">
        <v>203</v>
      </c>
      <c r="B117" t="s">
        <v>204</v>
      </c>
      <c r="C117" s="54"/>
      <c r="D117" s="55"/>
      <c r="E117" s="67"/>
      <c r="F117" s="56"/>
      <c r="G117" s="54"/>
      <c r="H117" s="58"/>
      <c r="I117" s="57"/>
      <c r="J117" s="57"/>
      <c r="K117" s="69"/>
      <c r="L117" s="82"/>
      <c r="M117" s="82"/>
      <c r="N117">
        <v>2</v>
      </c>
    </row>
    <row r="118" spans="1:14" x14ac:dyDescent="0.35">
      <c r="A118" t="s">
        <v>203</v>
      </c>
      <c r="B118" t="s">
        <v>226</v>
      </c>
      <c r="C118" s="54"/>
      <c r="D118" s="55"/>
      <c r="E118" s="67"/>
      <c r="F118" s="56"/>
      <c r="G118" s="54"/>
      <c r="H118" s="58"/>
      <c r="I118" s="57"/>
      <c r="J118" s="57"/>
      <c r="K118" s="69"/>
      <c r="L118" s="82"/>
      <c r="M118" s="82"/>
      <c r="N118">
        <v>5</v>
      </c>
    </row>
    <row r="119" spans="1:14" x14ac:dyDescent="0.35">
      <c r="A119" t="s">
        <v>203</v>
      </c>
      <c r="B119" t="s">
        <v>186</v>
      </c>
      <c r="C119" s="54"/>
      <c r="D119" s="55"/>
      <c r="E119" s="67"/>
      <c r="F119" s="56"/>
      <c r="G119" s="54"/>
      <c r="H119" s="58"/>
      <c r="I119" s="57"/>
      <c r="J119" s="57"/>
      <c r="K119" s="69"/>
      <c r="L119" s="82"/>
      <c r="M119" s="82"/>
      <c r="N119">
        <v>1</v>
      </c>
    </row>
    <row r="120" spans="1:14" x14ac:dyDescent="0.35">
      <c r="A120" t="s">
        <v>204</v>
      </c>
      <c r="B120" t="s">
        <v>242</v>
      </c>
      <c r="C120" s="54"/>
      <c r="D120" s="55"/>
      <c r="E120" s="67"/>
      <c r="F120" s="56"/>
      <c r="G120" s="54"/>
      <c r="H120" s="58"/>
      <c r="I120" s="57"/>
      <c r="J120" s="57"/>
      <c r="K120" s="69"/>
      <c r="L120" s="82"/>
      <c r="M120" s="82"/>
      <c r="N120">
        <v>17</v>
      </c>
    </row>
    <row r="121" spans="1:14" x14ac:dyDescent="0.35">
      <c r="A121" t="s">
        <v>205</v>
      </c>
      <c r="B121" t="s">
        <v>191</v>
      </c>
      <c r="C121" s="54"/>
      <c r="D121" s="55"/>
      <c r="E121" s="67"/>
      <c r="F121" s="56"/>
      <c r="G121" s="54"/>
      <c r="H121" s="58"/>
      <c r="I121" s="57"/>
      <c r="J121" s="57"/>
      <c r="K121" s="69"/>
      <c r="L121" s="82"/>
      <c r="M121" s="82"/>
      <c r="N121">
        <v>25</v>
      </c>
    </row>
    <row r="122" spans="1:14" x14ac:dyDescent="0.35">
      <c r="A122" t="s">
        <v>206</v>
      </c>
      <c r="B122" t="s">
        <v>252</v>
      </c>
      <c r="C122" s="54"/>
      <c r="D122" s="55"/>
      <c r="E122" s="67"/>
      <c r="F122" s="56"/>
      <c r="G122" s="54"/>
      <c r="H122" s="58"/>
      <c r="I122" s="57"/>
      <c r="J122" s="57"/>
      <c r="K122" s="69"/>
      <c r="L122" s="82"/>
      <c r="M122" s="82"/>
      <c r="N122">
        <v>4</v>
      </c>
    </row>
    <row r="123" spans="1:14" x14ac:dyDescent="0.35">
      <c r="A123" t="s">
        <v>207</v>
      </c>
      <c r="B123" t="s">
        <v>203</v>
      </c>
      <c r="C123" s="54"/>
      <c r="D123" s="55"/>
      <c r="E123" s="67"/>
      <c r="F123" s="56"/>
      <c r="G123" s="54"/>
      <c r="H123" s="58"/>
      <c r="I123" s="57"/>
      <c r="J123" s="57"/>
      <c r="K123" s="69"/>
      <c r="L123" s="82"/>
      <c r="M123" s="82"/>
      <c r="N123">
        <v>122</v>
      </c>
    </row>
    <row r="124" spans="1:14" x14ac:dyDescent="0.35">
      <c r="A124" t="s">
        <v>208</v>
      </c>
      <c r="B124" t="s">
        <v>228</v>
      </c>
      <c r="C124" s="54"/>
      <c r="D124" s="55"/>
      <c r="E124" s="67"/>
      <c r="F124" s="56"/>
      <c r="G124" s="54"/>
      <c r="H124" s="58"/>
      <c r="I124" s="57"/>
      <c r="J124" s="57"/>
      <c r="K124" s="69"/>
      <c r="L124" s="82"/>
      <c r="M124" s="82"/>
      <c r="N124">
        <v>75</v>
      </c>
    </row>
    <row r="125" spans="1:14" x14ac:dyDescent="0.35">
      <c r="A125" t="s">
        <v>209</v>
      </c>
      <c r="B125" t="s">
        <v>175</v>
      </c>
      <c r="C125" s="54"/>
      <c r="D125" s="55"/>
      <c r="E125" s="67"/>
      <c r="F125" s="56"/>
      <c r="G125" s="54"/>
      <c r="H125" s="58"/>
      <c r="I125" s="57"/>
      <c r="J125" s="57"/>
      <c r="K125" s="69"/>
      <c r="L125" s="82"/>
      <c r="M125" s="82"/>
      <c r="N125">
        <v>107</v>
      </c>
    </row>
    <row r="126" spans="1:14" x14ac:dyDescent="0.35">
      <c r="A126" t="s">
        <v>209</v>
      </c>
      <c r="B126" t="s">
        <v>195</v>
      </c>
      <c r="C126" s="54"/>
      <c r="D126" s="55"/>
      <c r="E126" s="67"/>
      <c r="F126" s="56"/>
      <c r="G126" s="54"/>
      <c r="H126" s="58"/>
      <c r="I126" s="57"/>
      <c r="J126" s="57"/>
      <c r="K126" s="69"/>
      <c r="L126" s="82"/>
      <c r="M126" s="82"/>
      <c r="N126">
        <v>218</v>
      </c>
    </row>
    <row r="127" spans="1:14" x14ac:dyDescent="0.35">
      <c r="A127" t="s">
        <v>209</v>
      </c>
      <c r="B127" t="s">
        <v>210</v>
      </c>
      <c r="C127" s="54"/>
      <c r="D127" s="55"/>
      <c r="E127" s="67"/>
      <c r="F127" s="56"/>
      <c r="G127" s="54"/>
      <c r="H127" s="58"/>
      <c r="I127" s="57"/>
      <c r="J127" s="57"/>
      <c r="K127" s="69"/>
      <c r="L127" s="82"/>
      <c r="M127" s="82"/>
      <c r="N127">
        <v>2</v>
      </c>
    </row>
    <row r="128" spans="1:14" x14ac:dyDescent="0.35">
      <c r="A128" t="s">
        <v>209</v>
      </c>
      <c r="B128" t="s">
        <v>252</v>
      </c>
      <c r="C128" s="54"/>
      <c r="D128" s="55"/>
      <c r="E128" s="67"/>
      <c r="F128" s="56"/>
      <c r="G128" s="54"/>
      <c r="H128" s="58"/>
      <c r="I128" s="57"/>
      <c r="J128" s="57"/>
      <c r="K128" s="69"/>
      <c r="L128" s="82"/>
      <c r="M128" s="82"/>
      <c r="N128">
        <v>1</v>
      </c>
    </row>
    <row r="129" spans="1:14" x14ac:dyDescent="0.35">
      <c r="A129" t="s">
        <v>210</v>
      </c>
      <c r="B129" t="s">
        <v>248</v>
      </c>
      <c r="C129" s="54"/>
      <c r="D129" s="55"/>
      <c r="E129" s="67"/>
      <c r="F129" s="56"/>
      <c r="G129" s="54"/>
      <c r="H129" s="58"/>
      <c r="I129" s="57"/>
      <c r="J129" s="57"/>
      <c r="K129" s="69"/>
      <c r="L129" s="82"/>
      <c r="M129" s="82"/>
      <c r="N129">
        <v>4</v>
      </c>
    </row>
    <row r="130" spans="1:14" x14ac:dyDescent="0.35">
      <c r="A130" t="s">
        <v>210</v>
      </c>
      <c r="B130" t="s">
        <v>226</v>
      </c>
      <c r="C130" s="54"/>
      <c r="D130" s="55"/>
      <c r="E130" s="67"/>
      <c r="F130" s="56"/>
      <c r="G130" s="54"/>
      <c r="H130" s="58"/>
      <c r="I130" s="57"/>
      <c r="J130" s="57"/>
      <c r="K130" s="69"/>
      <c r="L130" s="82"/>
      <c r="M130" s="82"/>
      <c r="N130">
        <v>3</v>
      </c>
    </row>
    <row r="131" spans="1:14" x14ac:dyDescent="0.35">
      <c r="A131" t="s">
        <v>210</v>
      </c>
      <c r="B131" t="s">
        <v>243</v>
      </c>
      <c r="C131" s="54"/>
      <c r="D131" s="55"/>
      <c r="E131" s="67"/>
      <c r="F131" s="56"/>
      <c r="G131" s="54"/>
      <c r="H131" s="58"/>
      <c r="I131" s="57"/>
      <c r="J131" s="57"/>
      <c r="K131" s="69"/>
      <c r="L131" s="82"/>
      <c r="M131" s="82"/>
      <c r="N131">
        <v>3</v>
      </c>
    </row>
    <row r="132" spans="1:14" x14ac:dyDescent="0.35">
      <c r="A132" t="s">
        <v>211</v>
      </c>
      <c r="B132" t="s">
        <v>188</v>
      </c>
      <c r="C132" s="54"/>
      <c r="D132" s="55"/>
      <c r="E132" s="67"/>
      <c r="F132" s="56"/>
      <c r="G132" s="54"/>
      <c r="H132" s="58"/>
      <c r="I132" s="57"/>
      <c r="J132" s="57"/>
      <c r="K132" s="69"/>
      <c r="L132" s="82"/>
      <c r="M132" s="82"/>
      <c r="N132">
        <v>2</v>
      </c>
    </row>
    <row r="133" spans="1:14" x14ac:dyDescent="0.35">
      <c r="A133" t="s">
        <v>211</v>
      </c>
      <c r="B133" t="s">
        <v>181</v>
      </c>
      <c r="C133" s="54"/>
      <c r="D133" s="55"/>
      <c r="E133" s="67"/>
      <c r="F133" s="56"/>
      <c r="G133" s="54"/>
      <c r="H133" s="58"/>
      <c r="I133" s="57"/>
      <c r="J133" s="57"/>
      <c r="K133" s="69"/>
      <c r="L133" s="82"/>
      <c r="M133" s="82"/>
      <c r="N133">
        <v>1</v>
      </c>
    </row>
    <row r="134" spans="1:14" x14ac:dyDescent="0.35">
      <c r="A134" t="s">
        <v>211</v>
      </c>
      <c r="B134" t="s">
        <v>220</v>
      </c>
      <c r="C134" s="54"/>
      <c r="D134" s="55"/>
      <c r="E134" s="67"/>
      <c r="F134" s="56"/>
      <c r="G134" s="54"/>
      <c r="H134" s="58"/>
      <c r="I134" s="57"/>
      <c r="J134" s="57"/>
      <c r="K134" s="69"/>
      <c r="L134" s="82"/>
      <c r="M134" s="82"/>
      <c r="N134">
        <v>9</v>
      </c>
    </row>
    <row r="135" spans="1:14" x14ac:dyDescent="0.35">
      <c r="A135" t="s">
        <v>211</v>
      </c>
      <c r="B135" t="s">
        <v>231</v>
      </c>
      <c r="C135" s="54"/>
      <c r="D135" s="55"/>
      <c r="E135" s="67"/>
      <c r="F135" s="56"/>
      <c r="G135" s="54"/>
      <c r="H135" s="58"/>
      <c r="I135" s="57"/>
      <c r="J135" s="57"/>
      <c r="K135" s="69"/>
      <c r="L135" s="82"/>
      <c r="M135" s="82"/>
      <c r="N135">
        <v>2</v>
      </c>
    </row>
    <row r="136" spans="1:14" x14ac:dyDescent="0.35">
      <c r="A136" t="s">
        <v>212</v>
      </c>
      <c r="B136" t="s">
        <v>178</v>
      </c>
      <c r="C136" s="54"/>
      <c r="D136" s="55"/>
      <c r="E136" s="67"/>
      <c r="F136" s="56"/>
      <c r="G136" s="54"/>
      <c r="H136" s="58"/>
      <c r="I136" s="57"/>
      <c r="J136" s="57"/>
      <c r="K136" s="69"/>
      <c r="L136" s="82"/>
      <c r="M136" s="82"/>
      <c r="N136">
        <v>1</v>
      </c>
    </row>
    <row r="137" spans="1:14" x14ac:dyDescent="0.35">
      <c r="A137" t="s">
        <v>213</v>
      </c>
      <c r="B137" t="s">
        <v>233</v>
      </c>
      <c r="C137" s="54"/>
      <c r="D137" s="55"/>
      <c r="E137" s="67"/>
      <c r="F137" s="56"/>
      <c r="G137" s="54"/>
      <c r="H137" s="58"/>
      <c r="I137" s="57"/>
      <c r="J137" s="57"/>
      <c r="K137" s="69"/>
      <c r="L137" s="82"/>
      <c r="M137" s="82"/>
      <c r="N137">
        <v>3</v>
      </c>
    </row>
    <row r="138" spans="1:14" x14ac:dyDescent="0.35">
      <c r="A138" t="s">
        <v>213</v>
      </c>
      <c r="B138" t="s">
        <v>216</v>
      </c>
      <c r="C138" s="54"/>
      <c r="D138" s="55"/>
      <c r="E138" s="67"/>
      <c r="F138" s="56"/>
      <c r="G138" s="54"/>
      <c r="H138" s="58"/>
      <c r="I138" s="57"/>
      <c r="J138" s="57"/>
      <c r="K138" s="69"/>
      <c r="L138" s="82"/>
      <c r="M138" s="82"/>
      <c r="N138">
        <v>114</v>
      </c>
    </row>
    <row r="139" spans="1:14" x14ac:dyDescent="0.35">
      <c r="A139" t="s">
        <v>213</v>
      </c>
      <c r="B139" t="s">
        <v>236</v>
      </c>
      <c r="C139" s="54"/>
      <c r="D139" s="55"/>
      <c r="E139" s="67"/>
      <c r="F139" s="56"/>
      <c r="G139" s="54"/>
      <c r="H139" s="58"/>
      <c r="I139" s="57"/>
      <c r="J139" s="57"/>
      <c r="K139" s="69"/>
      <c r="L139" s="82"/>
      <c r="M139" s="82"/>
      <c r="N139">
        <v>114</v>
      </c>
    </row>
    <row r="140" spans="1:14" x14ac:dyDescent="0.35">
      <c r="A140" t="s">
        <v>214</v>
      </c>
      <c r="B140" t="s">
        <v>197</v>
      </c>
      <c r="C140" s="54"/>
      <c r="D140" s="55"/>
      <c r="E140" s="67"/>
      <c r="F140" s="56"/>
      <c r="G140" s="54"/>
      <c r="H140" s="58"/>
      <c r="I140" s="57"/>
      <c r="J140" s="57"/>
      <c r="K140" s="69"/>
      <c r="L140" s="82"/>
      <c r="M140" s="82"/>
      <c r="N140">
        <v>187</v>
      </c>
    </row>
    <row r="141" spans="1:14" x14ac:dyDescent="0.35">
      <c r="A141" t="s">
        <v>215</v>
      </c>
      <c r="B141" t="s">
        <v>191</v>
      </c>
      <c r="C141" s="54"/>
      <c r="D141" s="55"/>
      <c r="E141" s="67"/>
      <c r="F141" s="56"/>
      <c r="G141" s="54"/>
      <c r="H141" s="58"/>
      <c r="I141" s="57"/>
      <c r="J141" s="57"/>
      <c r="K141" s="69"/>
      <c r="L141" s="82"/>
      <c r="M141" s="82"/>
      <c r="N141">
        <v>188</v>
      </c>
    </row>
    <row r="142" spans="1:14" x14ac:dyDescent="0.35">
      <c r="A142" t="s">
        <v>215</v>
      </c>
      <c r="B142" t="s">
        <v>214</v>
      </c>
      <c r="C142" s="54"/>
      <c r="D142" s="55"/>
      <c r="E142" s="67"/>
      <c r="F142" s="56"/>
      <c r="G142" s="54"/>
      <c r="H142" s="58"/>
      <c r="I142" s="57"/>
      <c r="J142" s="57"/>
      <c r="K142" s="69"/>
      <c r="L142" s="82"/>
      <c r="M142" s="82"/>
      <c r="N142">
        <v>2</v>
      </c>
    </row>
    <row r="143" spans="1:14" x14ac:dyDescent="0.35">
      <c r="A143" t="s">
        <v>215</v>
      </c>
      <c r="B143" t="s">
        <v>252</v>
      </c>
      <c r="C143" s="54"/>
      <c r="D143" s="55"/>
      <c r="E143" s="67"/>
      <c r="F143" s="56"/>
      <c r="G143" s="54"/>
      <c r="H143" s="58"/>
      <c r="I143" s="57"/>
      <c r="J143" s="57"/>
      <c r="K143" s="69"/>
      <c r="L143" s="82"/>
      <c r="M143" s="82"/>
      <c r="N143">
        <v>11</v>
      </c>
    </row>
    <row r="144" spans="1:14" x14ac:dyDescent="0.35">
      <c r="A144" t="s">
        <v>216</v>
      </c>
      <c r="B144" t="s">
        <v>239</v>
      </c>
      <c r="C144" s="54"/>
      <c r="D144" s="55"/>
      <c r="E144" s="67"/>
      <c r="F144" s="56"/>
      <c r="G144" s="54"/>
      <c r="H144" s="58"/>
      <c r="I144" s="57"/>
      <c r="J144" s="57"/>
      <c r="K144" s="69"/>
      <c r="L144" s="82"/>
      <c r="M144" s="82"/>
      <c r="N144">
        <v>2</v>
      </c>
    </row>
    <row r="145" spans="1:14" x14ac:dyDescent="0.35">
      <c r="A145" t="s">
        <v>216</v>
      </c>
      <c r="B145" t="s">
        <v>185</v>
      </c>
      <c r="C145" s="54"/>
      <c r="D145" s="55"/>
      <c r="E145" s="67"/>
      <c r="F145" s="56"/>
      <c r="G145" s="54"/>
      <c r="H145" s="58"/>
      <c r="I145" s="57"/>
      <c r="J145" s="57"/>
      <c r="K145" s="69"/>
      <c r="L145" s="82"/>
      <c r="M145" s="82"/>
      <c r="N145">
        <v>1</v>
      </c>
    </row>
    <row r="146" spans="1:14" x14ac:dyDescent="0.35">
      <c r="A146" t="s">
        <v>216</v>
      </c>
      <c r="B146" t="s">
        <v>243</v>
      </c>
      <c r="C146" s="54"/>
      <c r="D146" s="55"/>
      <c r="E146" s="67"/>
      <c r="F146" s="56"/>
      <c r="G146" s="54"/>
      <c r="H146" s="58"/>
      <c r="I146" s="57"/>
      <c r="J146" s="57"/>
      <c r="K146" s="69"/>
      <c r="L146" s="82"/>
      <c r="M146" s="82"/>
      <c r="N146">
        <v>1</v>
      </c>
    </row>
    <row r="147" spans="1:14" x14ac:dyDescent="0.35">
      <c r="A147" t="s">
        <v>216</v>
      </c>
      <c r="B147" t="s">
        <v>248</v>
      </c>
      <c r="C147" s="54"/>
      <c r="D147" s="55"/>
      <c r="E147" s="67"/>
      <c r="F147" s="56"/>
      <c r="G147" s="54"/>
      <c r="H147" s="58"/>
      <c r="I147" s="57"/>
      <c r="J147" s="57"/>
      <c r="K147" s="69"/>
      <c r="L147" s="82"/>
      <c r="M147" s="82"/>
      <c r="N147">
        <v>12</v>
      </c>
    </row>
    <row r="148" spans="1:14" x14ac:dyDescent="0.35">
      <c r="A148" t="s">
        <v>217</v>
      </c>
      <c r="B148" t="s">
        <v>251</v>
      </c>
      <c r="C148" s="54"/>
      <c r="D148" s="55"/>
      <c r="E148" s="67"/>
      <c r="F148" s="56"/>
      <c r="G148" s="54"/>
      <c r="H148" s="58"/>
      <c r="I148" s="57"/>
      <c r="J148" s="57"/>
      <c r="K148" s="69"/>
      <c r="L148" s="82"/>
      <c r="M148" s="82"/>
      <c r="N148">
        <v>223</v>
      </c>
    </row>
    <row r="149" spans="1:14" x14ac:dyDescent="0.35">
      <c r="A149" t="s">
        <v>217</v>
      </c>
      <c r="B149" t="s">
        <v>225</v>
      </c>
      <c r="C149" s="54"/>
      <c r="D149" s="55"/>
      <c r="E149" s="67"/>
      <c r="F149" s="56"/>
      <c r="G149" s="54"/>
      <c r="H149" s="58"/>
      <c r="I149" s="57"/>
      <c r="J149" s="57"/>
      <c r="K149" s="69"/>
      <c r="L149" s="82"/>
      <c r="M149" s="82"/>
      <c r="N149">
        <v>1</v>
      </c>
    </row>
    <row r="150" spans="1:14" x14ac:dyDescent="0.35">
      <c r="A150" t="s">
        <v>217</v>
      </c>
      <c r="B150" t="s">
        <v>248</v>
      </c>
      <c r="C150" s="54"/>
      <c r="D150" s="55"/>
      <c r="E150" s="67"/>
      <c r="F150" s="56"/>
      <c r="G150" s="54"/>
      <c r="H150" s="58"/>
      <c r="I150" s="57"/>
      <c r="J150" s="57"/>
      <c r="K150" s="69"/>
      <c r="L150" s="82"/>
      <c r="M150" s="82"/>
      <c r="N150">
        <v>1</v>
      </c>
    </row>
    <row r="151" spans="1:14" x14ac:dyDescent="0.35">
      <c r="A151" t="s">
        <v>218</v>
      </c>
      <c r="B151" t="s">
        <v>178</v>
      </c>
      <c r="C151" s="54"/>
      <c r="D151" s="55"/>
      <c r="E151" s="67"/>
      <c r="F151" s="56"/>
      <c r="G151" s="54"/>
      <c r="H151" s="58"/>
      <c r="I151" s="57"/>
      <c r="J151" s="57"/>
      <c r="K151" s="69"/>
      <c r="L151" s="82"/>
      <c r="M151" s="82"/>
      <c r="N151">
        <v>1</v>
      </c>
    </row>
    <row r="152" spans="1:14" x14ac:dyDescent="0.35">
      <c r="A152" t="s">
        <v>218</v>
      </c>
      <c r="B152" t="s">
        <v>182</v>
      </c>
      <c r="C152" s="54"/>
      <c r="D152" s="55"/>
      <c r="E152" s="67"/>
      <c r="F152" s="56"/>
      <c r="G152" s="54"/>
      <c r="H152" s="58"/>
      <c r="I152" s="57"/>
      <c r="J152" s="57"/>
      <c r="K152" s="69"/>
      <c r="L152" s="82"/>
      <c r="M152" s="82"/>
      <c r="N152">
        <v>43</v>
      </c>
    </row>
    <row r="153" spans="1:14" x14ac:dyDescent="0.35">
      <c r="A153" t="s">
        <v>218</v>
      </c>
      <c r="B153" t="s">
        <v>220</v>
      </c>
      <c r="C153" s="54"/>
      <c r="D153" s="55"/>
      <c r="E153" s="67"/>
      <c r="F153" s="56"/>
      <c r="G153" s="54"/>
      <c r="H153" s="58"/>
      <c r="I153" s="57"/>
      <c r="J153" s="57"/>
      <c r="K153" s="69"/>
      <c r="L153" s="82"/>
      <c r="M153" s="82"/>
      <c r="N153">
        <v>1</v>
      </c>
    </row>
    <row r="154" spans="1:14" x14ac:dyDescent="0.35">
      <c r="A154" t="s">
        <v>218</v>
      </c>
      <c r="B154" t="s">
        <v>253</v>
      </c>
      <c r="C154" s="54"/>
      <c r="D154" s="55"/>
      <c r="E154" s="67"/>
      <c r="F154" s="56"/>
      <c r="G154" s="54"/>
      <c r="H154" s="58"/>
      <c r="I154" s="57"/>
      <c r="J154" s="57"/>
      <c r="K154" s="69"/>
      <c r="L154" s="82"/>
      <c r="M154" s="82"/>
      <c r="N154">
        <v>1</v>
      </c>
    </row>
    <row r="155" spans="1:14" x14ac:dyDescent="0.35">
      <c r="A155" t="s">
        <v>218</v>
      </c>
      <c r="B155" t="s">
        <v>201</v>
      </c>
      <c r="C155" s="54"/>
      <c r="D155" s="55"/>
      <c r="E155" s="67"/>
      <c r="F155" s="56"/>
      <c r="G155" s="54"/>
      <c r="H155" s="58"/>
      <c r="I155" s="57"/>
      <c r="J155" s="57"/>
      <c r="K155" s="69"/>
      <c r="L155" s="82"/>
      <c r="M155" s="82"/>
      <c r="N155">
        <v>1</v>
      </c>
    </row>
    <row r="156" spans="1:14" x14ac:dyDescent="0.35">
      <c r="A156" t="s">
        <v>218</v>
      </c>
      <c r="B156" t="s">
        <v>192</v>
      </c>
      <c r="C156" s="54"/>
      <c r="D156" s="55"/>
      <c r="E156" s="67"/>
      <c r="F156" s="56"/>
      <c r="G156" s="54"/>
      <c r="H156" s="58"/>
      <c r="I156" s="57"/>
      <c r="J156" s="57"/>
      <c r="K156" s="69"/>
      <c r="L156" s="82"/>
      <c r="M156" s="82"/>
      <c r="N156">
        <v>10</v>
      </c>
    </row>
    <row r="157" spans="1:14" x14ac:dyDescent="0.35">
      <c r="A157" t="s">
        <v>218</v>
      </c>
      <c r="B157" t="s">
        <v>219</v>
      </c>
      <c r="C157" s="54"/>
      <c r="D157" s="55"/>
      <c r="E157" s="67"/>
      <c r="F157" s="56"/>
      <c r="G157" s="54"/>
      <c r="H157" s="58"/>
      <c r="I157" s="57"/>
      <c r="J157" s="57"/>
      <c r="K157" s="69"/>
      <c r="L157" s="82"/>
      <c r="M157" s="82"/>
      <c r="N157">
        <v>1</v>
      </c>
    </row>
    <row r="158" spans="1:14" x14ac:dyDescent="0.35">
      <c r="A158" t="s">
        <v>218</v>
      </c>
      <c r="B158" t="s">
        <v>226</v>
      </c>
      <c r="C158" s="54"/>
      <c r="D158" s="55"/>
      <c r="E158" s="67"/>
      <c r="F158" s="56"/>
      <c r="G158" s="54"/>
      <c r="H158" s="58"/>
      <c r="I158" s="57"/>
      <c r="J158" s="57"/>
      <c r="K158" s="69"/>
      <c r="L158" s="82"/>
      <c r="M158" s="82"/>
      <c r="N158">
        <v>187</v>
      </c>
    </row>
    <row r="159" spans="1:14" x14ac:dyDescent="0.35">
      <c r="A159" t="s">
        <v>218</v>
      </c>
      <c r="B159" t="s">
        <v>187</v>
      </c>
      <c r="C159" s="54"/>
      <c r="D159" s="55"/>
      <c r="E159" s="67"/>
      <c r="F159" s="56"/>
      <c r="G159" s="54"/>
      <c r="H159" s="58"/>
      <c r="I159" s="57"/>
      <c r="J159" s="57"/>
      <c r="K159" s="69"/>
      <c r="L159" s="82"/>
      <c r="M159" s="82"/>
      <c r="N159">
        <v>11</v>
      </c>
    </row>
    <row r="160" spans="1:14" x14ac:dyDescent="0.35">
      <c r="A160" t="s">
        <v>218</v>
      </c>
      <c r="B160" t="s">
        <v>240</v>
      </c>
      <c r="C160" s="54"/>
      <c r="D160" s="55"/>
      <c r="E160" s="67"/>
      <c r="F160" s="56"/>
      <c r="G160" s="54"/>
      <c r="H160" s="58"/>
      <c r="I160" s="57"/>
      <c r="J160" s="57"/>
      <c r="K160" s="69"/>
      <c r="L160" s="82"/>
      <c r="M160" s="82"/>
      <c r="N160">
        <v>23</v>
      </c>
    </row>
    <row r="161" spans="1:14" x14ac:dyDescent="0.35">
      <c r="A161" t="s">
        <v>218</v>
      </c>
      <c r="B161" t="s">
        <v>251</v>
      </c>
      <c r="C161" s="54"/>
      <c r="D161" s="55"/>
      <c r="E161" s="67"/>
      <c r="F161" s="56"/>
      <c r="G161" s="54"/>
      <c r="H161" s="58"/>
      <c r="I161" s="57"/>
      <c r="J161" s="57"/>
      <c r="K161" s="69"/>
      <c r="L161" s="82"/>
      <c r="M161" s="82"/>
      <c r="N161">
        <v>13</v>
      </c>
    </row>
    <row r="162" spans="1:14" x14ac:dyDescent="0.35">
      <c r="A162" t="s">
        <v>219</v>
      </c>
      <c r="B162" t="s">
        <v>215</v>
      </c>
      <c r="C162" s="54"/>
      <c r="D162" s="55"/>
      <c r="E162" s="67"/>
      <c r="F162" s="56"/>
      <c r="G162" s="54"/>
      <c r="H162" s="58"/>
      <c r="I162" s="57"/>
      <c r="J162" s="57"/>
      <c r="K162" s="69"/>
      <c r="L162" s="82"/>
      <c r="M162" s="82"/>
      <c r="N162">
        <v>9</v>
      </c>
    </row>
    <row r="163" spans="1:14" x14ac:dyDescent="0.35">
      <c r="A163" t="s">
        <v>219</v>
      </c>
      <c r="B163" t="s">
        <v>216</v>
      </c>
      <c r="C163" s="54"/>
      <c r="D163" s="55"/>
      <c r="E163" s="67"/>
      <c r="F163" s="56"/>
      <c r="G163" s="54"/>
      <c r="H163" s="58"/>
      <c r="I163" s="57"/>
      <c r="J163" s="57"/>
      <c r="K163" s="69"/>
      <c r="L163" s="82"/>
      <c r="M163" s="82"/>
      <c r="N163">
        <v>16</v>
      </c>
    </row>
    <row r="164" spans="1:14" x14ac:dyDescent="0.35">
      <c r="A164" t="s">
        <v>219</v>
      </c>
      <c r="B164" t="s">
        <v>228</v>
      </c>
      <c r="C164" s="54"/>
      <c r="D164" s="55"/>
      <c r="E164" s="67"/>
      <c r="F164" s="56"/>
      <c r="G164" s="54"/>
      <c r="H164" s="58"/>
      <c r="I164" s="57"/>
      <c r="J164" s="57"/>
      <c r="K164" s="69"/>
      <c r="L164" s="82"/>
      <c r="M164" s="82"/>
      <c r="N164">
        <v>21</v>
      </c>
    </row>
    <row r="165" spans="1:14" x14ac:dyDescent="0.35">
      <c r="A165" t="s">
        <v>219</v>
      </c>
      <c r="B165" t="s">
        <v>209</v>
      </c>
      <c r="C165" s="54"/>
      <c r="D165" s="55"/>
      <c r="E165" s="67"/>
      <c r="F165" s="56"/>
      <c r="G165" s="54"/>
      <c r="H165" s="58"/>
      <c r="I165" s="57"/>
      <c r="J165" s="57"/>
      <c r="K165" s="69"/>
      <c r="L165" s="82"/>
      <c r="M165" s="82"/>
      <c r="N165">
        <v>1</v>
      </c>
    </row>
    <row r="166" spans="1:14" x14ac:dyDescent="0.35">
      <c r="A166" t="s">
        <v>219</v>
      </c>
      <c r="B166" t="s">
        <v>252</v>
      </c>
      <c r="C166" s="54"/>
      <c r="D166" s="55"/>
      <c r="E166" s="67"/>
      <c r="F166" s="56"/>
      <c r="G166" s="54"/>
      <c r="H166" s="58"/>
      <c r="I166" s="57"/>
      <c r="J166" s="57"/>
      <c r="K166" s="69"/>
      <c r="L166" s="82"/>
      <c r="M166" s="82"/>
      <c r="N166">
        <v>9</v>
      </c>
    </row>
    <row r="167" spans="1:14" x14ac:dyDescent="0.35">
      <c r="A167" t="s">
        <v>220</v>
      </c>
      <c r="B167" t="s">
        <v>232</v>
      </c>
      <c r="C167" s="54"/>
      <c r="D167" s="55"/>
      <c r="E167" s="67"/>
      <c r="F167" s="56"/>
      <c r="G167" s="54"/>
      <c r="H167" s="58"/>
      <c r="I167" s="57"/>
      <c r="J167" s="57"/>
      <c r="K167" s="69"/>
      <c r="L167" s="82"/>
      <c r="M167" s="82"/>
      <c r="N167">
        <v>10</v>
      </c>
    </row>
    <row r="168" spans="1:14" x14ac:dyDescent="0.35">
      <c r="A168" t="s">
        <v>220</v>
      </c>
      <c r="B168" t="s">
        <v>217</v>
      </c>
      <c r="C168" s="54"/>
      <c r="D168" s="55"/>
      <c r="E168" s="67"/>
      <c r="F168" s="56"/>
      <c r="G168" s="54"/>
      <c r="H168" s="58"/>
      <c r="I168" s="57"/>
      <c r="J168" s="57"/>
      <c r="K168" s="69"/>
      <c r="L168" s="82"/>
      <c r="M168" s="82"/>
      <c r="N168">
        <v>1</v>
      </c>
    </row>
    <row r="169" spans="1:14" x14ac:dyDescent="0.35">
      <c r="A169" t="s">
        <v>220</v>
      </c>
      <c r="B169" t="s">
        <v>195</v>
      </c>
      <c r="C169" s="54"/>
      <c r="D169" s="55"/>
      <c r="E169" s="67"/>
      <c r="F169" s="56"/>
      <c r="G169" s="54"/>
      <c r="H169" s="58"/>
      <c r="I169" s="57"/>
      <c r="J169" s="57"/>
      <c r="K169" s="69"/>
      <c r="L169" s="82"/>
      <c r="M169" s="82"/>
      <c r="N169">
        <v>1</v>
      </c>
    </row>
    <row r="170" spans="1:14" x14ac:dyDescent="0.35">
      <c r="A170" t="s">
        <v>220</v>
      </c>
      <c r="B170" t="s">
        <v>209</v>
      </c>
      <c r="C170" s="54"/>
      <c r="D170" s="55"/>
      <c r="E170" s="67"/>
      <c r="F170" s="56"/>
      <c r="G170" s="54"/>
      <c r="H170" s="58"/>
      <c r="I170" s="57"/>
      <c r="J170" s="57"/>
      <c r="K170" s="69"/>
      <c r="L170" s="82"/>
      <c r="M170" s="82"/>
      <c r="N170">
        <v>2</v>
      </c>
    </row>
    <row r="171" spans="1:14" x14ac:dyDescent="0.35">
      <c r="A171" t="s">
        <v>221</v>
      </c>
      <c r="B171" t="s">
        <v>192</v>
      </c>
      <c r="C171" s="54"/>
      <c r="D171" s="55"/>
      <c r="E171" s="67"/>
      <c r="F171" s="56"/>
      <c r="G171" s="54"/>
      <c r="H171" s="58"/>
      <c r="I171" s="57"/>
      <c r="J171" s="57"/>
      <c r="K171" s="69"/>
      <c r="L171" s="82"/>
      <c r="M171" s="82"/>
      <c r="N171">
        <v>2</v>
      </c>
    </row>
    <row r="172" spans="1:14" x14ac:dyDescent="0.35">
      <c r="A172" t="s">
        <v>221</v>
      </c>
      <c r="B172" t="s">
        <v>195</v>
      </c>
      <c r="C172" s="54"/>
      <c r="D172" s="55"/>
      <c r="E172" s="67"/>
      <c r="F172" s="56"/>
      <c r="G172" s="54"/>
      <c r="H172" s="58"/>
      <c r="I172" s="57"/>
      <c r="J172" s="57"/>
      <c r="K172" s="69"/>
      <c r="L172" s="82"/>
      <c r="M172" s="82"/>
      <c r="N172">
        <v>3</v>
      </c>
    </row>
    <row r="173" spans="1:14" x14ac:dyDescent="0.35">
      <c r="A173" t="s">
        <v>222</v>
      </c>
      <c r="B173" t="s">
        <v>201</v>
      </c>
      <c r="C173" s="54"/>
      <c r="D173" s="55"/>
      <c r="E173" s="67"/>
      <c r="F173" s="56"/>
      <c r="G173" s="54"/>
      <c r="H173" s="58"/>
      <c r="I173" s="57"/>
      <c r="J173" s="57"/>
      <c r="K173" s="69"/>
      <c r="L173" s="82"/>
      <c r="M173" s="82"/>
      <c r="N173">
        <v>4</v>
      </c>
    </row>
    <row r="174" spans="1:14" x14ac:dyDescent="0.35">
      <c r="A174" t="s">
        <v>222</v>
      </c>
      <c r="B174" t="s">
        <v>218</v>
      </c>
      <c r="C174" s="54"/>
      <c r="D174" s="55"/>
      <c r="E174" s="67"/>
      <c r="F174" s="56"/>
      <c r="G174" s="54"/>
      <c r="H174" s="58"/>
      <c r="I174" s="57"/>
      <c r="J174" s="57"/>
      <c r="K174" s="69"/>
      <c r="L174" s="82"/>
      <c r="M174" s="82"/>
      <c r="N174">
        <v>4</v>
      </c>
    </row>
    <row r="175" spans="1:14" x14ac:dyDescent="0.35">
      <c r="A175" t="s">
        <v>223</v>
      </c>
      <c r="B175" t="s">
        <v>248</v>
      </c>
      <c r="C175" s="54"/>
      <c r="D175" s="55"/>
      <c r="E175" s="67"/>
      <c r="F175" s="56"/>
      <c r="G175" s="54"/>
      <c r="H175" s="58"/>
      <c r="I175" s="57"/>
      <c r="J175" s="57"/>
      <c r="K175" s="69"/>
      <c r="L175" s="82"/>
      <c r="M175" s="82"/>
      <c r="N175">
        <v>42</v>
      </c>
    </row>
    <row r="176" spans="1:14" x14ac:dyDescent="0.35">
      <c r="A176" t="s">
        <v>224</v>
      </c>
      <c r="B176" t="s">
        <v>178</v>
      </c>
      <c r="C176" s="54"/>
      <c r="D176" s="55"/>
      <c r="E176" s="67"/>
      <c r="F176" s="56"/>
      <c r="G176" s="54"/>
      <c r="H176" s="58"/>
      <c r="I176" s="57"/>
      <c r="J176" s="57"/>
      <c r="K176" s="69"/>
      <c r="L176" s="82"/>
      <c r="M176" s="82"/>
      <c r="N176">
        <v>68</v>
      </c>
    </row>
    <row r="177" spans="1:14" x14ac:dyDescent="0.35">
      <c r="A177" t="s">
        <v>224</v>
      </c>
      <c r="B177" t="s">
        <v>207</v>
      </c>
      <c r="C177" s="54"/>
      <c r="D177" s="55"/>
      <c r="E177" s="67"/>
      <c r="F177" s="56"/>
      <c r="G177" s="54"/>
      <c r="H177" s="58"/>
      <c r="I177" s="57"/>
      <c r="J177" s="57"/>
      <c r="K177" s="69"/>
      <c r="L177" s="82"/>
      <c r="M177" s="82"/>
      <c r="N177">
        <v>1</v>
      </c>
    </row>
    <row r="178" spans="1:14" x14ac:dyDescent="0.35">
      <c r="A178" t="s">
        <v>225</v>
      </c>
      <c r="B178" t="s">
        <v>234</v>
      </c>
      <c r="C178" s="54"/>
      <c r="D178" s="55"/>
      <c r="E178" s="67"/>
      <c r="F178" s="56"/>
      <c r="G178" s="54"/>
      <c r="H178" s="58"/>
      <c r="I178" s="57"/>
      <c r="J178" s="57"/>
      <c r="K178" s="69"/>
      <c r="L178" s="82"/>
      <c r="M178" s="82"/>
      <c r="N178">
        <v>214</v>
      </c>
    </row>
    <row r="179" spans="1:14" x14ac:dyDescent="0.35">
      <c r="A179" t="s">
        <v>226</v>
      </c>
      <c r="B179" t="s">
        <v>248</v>
      </c>
      <c r="C179" s="54"/>
      <c r="D179" s="55"/>
      <c r="E179" s="67"/>
      <c r="F179" s="56"/>
      <c r="G179" s="54"/>
      <c r="H179" s="58"/>
      <c r="I179" s="57"/>
      <c r="J179" s="57"/>
      <c r="K179" s="69"/>
      <c r="L179" s="82"/>
      <c r="M179" s="82"/>
      <c r="N179">
        <v>1</v>
      </c>
    </row>
    <row r="180" spans="1:14" x14ac:dyDescent="0.35">
      <c r="A180" t="s">
        <v>227</v>
      </c>
      <c r="B180" t="s">
        <v>223</v>
      </c>
      <c r="C180" s="54"/>
      <c r="D180" s="55"/>
      <c r="E180" s="67"/>
      <c r="F180" s="56"/>
      <c r="G180" s="54"/>
      <c r="H180" s="58"/>
      <c r="I180" s="57"/>
      <c r="J180" s="57"/>
      <c r="K180" s="69"/>
      <c r="L180" s="82"/>
      <c r="M180" s="82"/>
      <c r="N180">
        <v>126</v>
      </c>
    </row>
    <row r="181" spans="1:14" x14ac:dyDescent="0.35">
      <c r="A181" t="s">
        <v>228</v>
      </c>
      <c r="B181" t="s">
        <v>203</v>
      </c>
      <c r="C181" s="54"/>
      <c r="D181" s="55"/>
      <c r="E181" s="67"/>
      <c r="F181" s="56"/>
      <c r="G181" s="54"/>
      <c r="H181" s="58"/>
      <c r="I181" s="57"/>
      <c r="J181" s="57"/>
      <c r="K181" s="69"/>
      <c r="L181" s="82"/>
      <c r="M181" s="82"/>
      <c r="N181">
        <v>2</v>
      </c>
    </row>
    <row r="182" spans="1:14" x14ac:dyDescent="0.35">
      <c r="A182" t="s">
        <v>228</v>
      </c>
      <c r="B182" t="s">
        <v>229</v>
      </c>
      <c r="C182" s="54"/>
      <c r="D182" s="55"/>
      <c r="E182" s="67"/>
      <c r="F182" s="56"/>
      <c r="G182" s="54"/>
      <c r="H182" s="58"/>
      <c r="I182" s="57"/>
      <c r="J182" s="57"/>
      <c r="K182" s="69"/>
      <c r="L182" s="82"/>
      <c r="M182" s="82"/>
      <c r="N182">
        <v>1</v>
      </c>
    </row>
    <row r="183" spans="1:14" x14ac:dyDescent="0.35">
      <c r="A183" t="s">
        <v>228</v>
      </c>
      <c r="B183" t="s">
        <v>248</v>
      </c>
      <c r="C183" s="54"/>
      <c r="D183" s="55"/>
      <c r="E183" s="67"/>
      <c r="F183" s="56"/>
      <c r="G183" s="54"/>
      <c r="H183" s="58"/>
      <c r="I183" s="57"/>
      <c r="J183" s="57"/>
      <c r="K183" s="69"/>
      <c r="L183" s="82"/>
      <c r="M183" s="82"/>
      <c r="N183">
        <v>20</v>
      </c>
    </row>
    <row r="184" spans="1:14" x14ac:dyDescent="0.35">
      <c r="A184" t="s">
        <v>229</v>
      </c>
      <c r="B184" t="s">
        <v>234</v>
      </c>
      <c r="C184" s="54"/>
      <c r="D184" s="55"/>
      <c r="E184" s="67"/>
      <c r="F184" s="56"/>
      <c r="G184" s="54"/>
      <c r="H184" s="58"/>
      <c r="I184" s="57"/>
      <c r="J184" s="57"/>
      <c r="K184" s="69"/>
      <c r="L184" s="82"/>
      <c r="M184" s="82"/>
      <c r="N184">
        <v>3</v>
      </c>
    </row>
    <row r="185" spans="1:14" x14ac:dyDescent="0.35">
      <c r="A185" t="s">
        <v>230</v>
      </c>
      <c r="B185" t="s">
        <v>210</v>
      </c>
      <c r="C185" s="54"/>
      <c r="D185" s="55"/>
      <c r="E185" s="67"/>
      <c r="F185" s="56"/>
      <c r="G185" s="54"/>
      <c r="H185" s="58"/>
      <c r="I185" s="57"/>
      <c r="J185" s="57"/>
      <c r="K185" s="69"/>
      <c r="L185" s="82"/>
      <c r="M185" s="82"/>
      <c r="N185">
        <v>5</v>
      </c>
    </row>
    <row r="186" spans="1:14" x14ac:dyDescent="0.35">
      <c r="A186" t="s">
        <v>230</v>
      </c>
      <c r="B186" t="s">
        <v>179</v>
      </c>
      <c r="C186" s="54"/>
      <c r="D186" s="55"/>
      <c r="E186" s="67"/>
      <c r="F186" s="56"/>
      <c r="G186" s="54"/>
      <c r="H186" s="58"/>
      <c r="I186" s="57"/>
      <c r="J186" s="57"/>
      <c r="K186" s="69"/>
      <c r="L186" s="82"/>
      <c r="M186" s="82"/>
      <c r="N186">
        <v>1</v>
      </c>
    </row>
    <row r="187" spans="1:14" x14ac:dyDescent="0.35">
      <c r="A187" t="s">
        <v>231</v>
      </c>
      <c r="B187" t="s">
        <v>180</v>
      </c>
      <c r="C187" s="54"/>
      <c r="D187" s="55"/>
      <c r="E187" s="67"/>
      <c r="F187" s="56"/>
      <c r="G187" s="54"/>
      <c r="H187" s="58"/>
      <c r="I187" s="57"/>
      <c r="J187" s="57"/>
      <c r="K187" s="69"/>
      <c r="L187" s="82"/>
      <c r="M187" s="82"/>
      <c r="N187">
        <v>2</v>
      </c>
    </row>
    <row r="188" spans="1:14" x14ac:dyDescent="0.35">
      <c r="A188" t="s">
        <v>231</v>
      </c>
      <c r="B188" t="s">
        <v>182</v>
      </c>
      <c r="C188" s="54"/>
      <c r="D188" s="55"/>
      <c r="E188" s="67"/>
      <c r="F188" s="56"/>
      <c r="G188" s="54"/>
      <c r="H188" s="58"/>
      <c r="I188" s="57"/>
      <c r="J188" s="57"/>
      <c r="K188" s="69"/>
      <c r="L188" s="82"/>
      <c r="M188" s="82"/>
      <c r="N188">
        <v>11</v>
      </c>
    </row>
    <row r="189" spans="1:14" x14ac:dyDescent="0.35">
      <c r="A189" t="s">
        <v>232</v>
      </c>
      <c r="B189" t="s">
        <v>213</v>
      </c>
      <c r="C189" s="54"/>
      <c r="D189" s="55"/>
      <c r="E189" s="67"/>
      <c r="F189" s="56"/>
      <c r="G189" s="54"/>
      <c r="H189" s="58"/>
      <c r="I189" s="57"/>
      <c r="J189" s="57"/>
      <c r="K189" s="69"/>
      <c r="L189" s="82"/>
      <c r="M189" s="82"/>
      <c r="N189">
        <v>122</v>
      </c>
    </row>
    <row r="190" spans="1:14" x14ac:dyDescent="0.35">
      <c r="A190" t="s">
        <v>233</v>
      </c>
      <c r="B190" t="s">
        <v>236</v>
      </c>
      <c r="C190" s="54"/>
      <c r="D190" s="55"/>
      <c r="E190" s="67"/>
      <c r="F190" s="56"/>
      <c r="G190" s="54"/>
      <c r="H190" s="58"/>
      <c r="I190" s="57"/>
      <c r="J190" s="57"/>
      <c r="K190" s="69"/>
      <c r="L190" s="82"/>
      <c r="M190" s="82"/>
      <c r="N190">
        <v>3</v>
      </c>
    </row>
    <row r="191" spans="1:14" x14ac:dyDescent="0.35">
      <c r="A191" t="s">
        <v>234</v>
      </c>
      <c r="B191" t="s">
        <v>235</v>
      </c>
      <c r="C191" s="54"/>
      <c r="D191" s="55"/>
      <c r="E191" s="67"/>
      <c r="F191" s="56"/>
      <c r="G191" s="54"/>
      <c r="H191" s="58"/>
      <c r="I191" s="57"/>
      <c r="J191" s="57"/>
      <c r="K191" s="69"/>
      <c r="L191" s="82"/>
      <c r="M191" s="82"/>
      <c r="N191">
        <v>7</v>
      </c>
    </row>
    <row r="192" spans="1:14" x14ac:dyDescent="0.35">
      <c r="A192" t="s">
        <v>234</v>
      </c>
      <c r="B192" t="s">
        <v>228</v>
      </c>
      <c r="C192" s="54"/>
      <c r="D192" s="55"/>
      <c r="E192" s="67"/>
      <c r="F192" s="56"/>
      <c r="G192" s="54"/>
      <c r="H192" s="58"/>
      <c r="I192" s="57"/>
      <c r="J192" s="57"/>
      <c r="K192" s="69"/>
      <c r="L192" s="82"/>
      <c r="M192" s="82"/>
      <c r="N192">
        <v>5</v>
      </c>
    </row>
    <row r="193" spans="1:14" x14ac:dyDescent="0.35">
      <c r="A193" t="s">
        <v>234</v>
      </c>
      <c r="B193" t="s">
        <v>181</v>
      </c>
      <c r="C193" s="54"/>
      <c r="D193" s="55"/>
      <c r="E193" s="67"/>
      <c r="F193" s="56"/>
      <c r="G193" s="54"/>
      <c r="H193" s="58"/>
      <c r="I193" s="57"/>
      <c r="J193" s="57"/>
      <c r="K193" s="69"/>
      <c r="L193" s="82"/>
      <c r="M193" s="82"/>
      <c r="N193">
        <v>1</v>
      </c>
    </row>
    <row r="194" spans="1:14" x14ac:dyDescent="0.35">
      <c r="A194" t="s">
        <v>234</v>
      </c>
      <c r="B194" t="s">
        <v>219</v>
      </c>
      <c r="C194" s="54"/>
      <c r="D194" s="55"/>
      <c r="E194" s="67"/>
      <c r="F194" s="56"/>
      <c r="G194" s="54"/>
      <c r="H194" s="58"/>
      <c r="I194" s="57"/>
      <c r="J194" s="57"/>
      <c r="K194" s="69"/>
      <c r="L194" s="82"/>
      <c r="M194" s="82"/>
      <c r="N194">
        <v>19</v>
      </c>
    </row>
    <row r="195" spans="1:14" x14ac:dyDescent="0.35">
      <c r="A195" t="s">
        <v>234</v>
      </c>
      <c r="B195" t="s">
        <v>195</v>
      </c>
      <c r="C195" s="54"/>
      <c r="D195" s="55"/>
      <c r="E195" s="67"/>
      <c r="F195" s="56"/>
      <c r="G195" s="54"/>
      <c r="H195" s="58"/>
      <c r="I195" s="57"/>
      <c r="J195" s="57"/>
      <c r="K195" s="69"/>
      <c r="L195" s="82"/>
      <c r="M195" s="82"/>
      <c r="N195">
        <v>24</v>
      </c>
    </row>
    <row r="196" spans="1:14" x14ac:dyDescent="0.35">
      <c r="A196" t="s">
        <v>234</v>
      </c>
      <c r="B196" t="s">
        <v>208</v>
      </c>
      <c r="C196" s="54"/>
      <c r="D196" s="55"/>
      <c r="E196" s="67"/>
      <c r="F196" s="56"/>
      <c r="G196" s="54"/>
      <c r="H196" s="58"/>
      <c r="I196" s="57"/>
      <c r="J196" s="57"/>
      <c r="K196" s="69"/>
      <c r="L196" s="82"/>
      <c r="M196" s="82"/>
      <c r="N196">
        <v>1</v>
      </c>
    </row>
    <row r="197" spans="1:14" x14ac:dyDescent="0.35">
      <c r="A197" t="s">
        <v>235</v>
      </c>
      <c r="B197" t="s">
        <v>187</v>
      </c>
      <c r="C197" s="54"/>
      <c r="D197" s="55"/>
      <c r="E197" s="67"/>
      <c r="F197" s="56"/>
      <c r="G197" s="54"/>
      <c r="H197" s="58"/>
      <c r="I197" s="57"/>
      <c r="J197" s="57"/>
      <c r="K197" s="69"/>
      <c r="L197" s="82"/>
      <c r="M197" s="82"/>
      <c r="N197">
        <v>23</v>
      </c>
    </row>
    <row r="198" spans="1:14" x14ac:dyDescent="0.35">
      <c r="A198" t="s">
        <v>235</v>
      </c>
      <c r="B198" t="s">
        <v>248</v>
      </c>
      <c r="C198" s="54"/>
      <c r="D198" s="55"/>
      <c r="E198" s="67"/>
      <c r="F198" s="56"/>
      <c r="G198" s="54"/>
      <c r="H198" s="58"/>
      <c r="I198" s="57"/>
      <c r="J198" s="57"/>
      <c r="K198" s="69"/>
      <c r="L198" s="82"/>
      <c r="M198" s="82"/>
      <c r="N198">
        <v>3</v>
      </c>
    </row>
    <row r="199" spans="1:14" x14ac:dyDescent="0.35">
      <c r="A199" t="s">
        <v>236</v>
      </c>
      <c r="B199" t="s">
        <v>247</v>
      </c>
      <c r="C199" s="54"/>
      <c r="D199" s="55"/>
      <c r="E199" s="67"/>
      <c r="F199" s="56"/>
      <c r="G199" s="54"/>
      <c r="H199" s="58"/>
      <c r="I199" s="57"/>
      <c r="J199" s="57"/>
      <c r="K199" s="69"/>
      <c r="L199" s="82"/>
      <c r="M199" s="82"/>
      <c r="N199">
        <v>45</v>
      </c>
    </row>
    <row r="200" spans="1:14" x14ac:dyDescent="0.35">
      <c r="A200" t="s">
        <v>236</v>
      </c>
      <c r="B200" t="s">
        <v>195</v>
      </c>
      <c r="C200" s="54"/>
      <c r="D200" s="55"/>
      <c r="E200" s="67"/>
      <c r="F200" s="56"/>
      <c r="G200" s="54"/>
      <c r="H200" s="58"/>
      <c r="I200" s="57"/>
      <c r="J200" s="57"/>
      <c r="K200" s="69"/>
      <c r="L200" s="82"/>
      <c r="M200" s="82"/>
      <c r="N200">
        <v>113</v>
      </c>
    </row>
    <row r="201" spans="1:14" x14ac:dyDescent="0.35">
      <c r="A201" t="s">
        <v>236</v>
      </c>
      <c r="B201" t="s">
        <v>201</v>
      </c>
      <c r="C201" s="54"/>
      <c r="D201" s="55"/>
      <c r="E201" s="67"/>
      <c r="F201" s="56"/>
      <c r="G201" s="54"/>
      <c r="H201" s="58"/>
      <c r="I201" s="57"/>
      <c r="J201" s="57"/>
      <c r="K201" s="69"/>
      <c r="L201" s="82"/>
      <c r="M201" s="82"/>
      <c r="N201">
        <v>4</v>
      </c>
    </row>
    <row r="202" spans="1:14" x14ac:dyDescent="0.35">
      <c r="A202" t="s">
        <v>236</v>
      </c>
      <c r="B202" t="s">
        <v>183</v>
      </c>
      <c r="C202" s="54"/>
      <c r="D202" s="55"/>
      <c r="E202" s="67"/>
      <c r="F202" s="56"/>
      <c r="G202" s="54"/>
      <c r="H202" s="58"/>
      <c r="I202" s="57"/>
      <c r="J202" s="57"/>
      <c r="K202" s="69"/>
      <c r="L202" s="82"/>
      <c r="M202" s="82"/>
      <c r="N202">
        <v>2</v>
      </c>
    </row>
    <row r="203" spans="1:14" x14ac:dyDescent="0.35">
      <c r="A203" t="s">
        <v>236</v>
      </c>
      <c r="B203" t="s">
        <v>248</v>
      </c>
      <c r="C203" s="54"/>
      <c r="D203" s="55"/>
      <c r="E203" s="67"/>
      <c r="F203" s="56"/>
      <c r="G203" s="54"/>
      <c r="H203" s="58"/>
      <c r="I203" s="57"/>
      <c r="J203" s="57"/>
      <c r="K203" s="69"/>
      <c r="L203" s="82"/>
      <c r="M203" s="82"/>
      <c r="N203">
        <v>2</v>
      </c>
    </row>
    <row r="204" spans="1:14" x14ac:dyDescent="0.35">
      <c r="A204" t="s">
        <v>237</v>
      </c>
      <c r="B204" t="s">
        <v>191</v>
      </c>
      <c r="C204" s="54"/>
      <c r="D204" s="55"/>
      <c r="E204" s="67"/>
      <c r="F204" s="56"/>
      <c r="G204" s="54"/>
      <c r="H204" s="58"/>
      <c r="I204" s="57"/>
      <c r="J204" s="57"/>
      <c r="K204" s="69"/>
      <c r="L204" s="82"/>
      <c r="M204" s="82"/>
      <c r="N204">
        <v>1</v>
      </c>
    </row>
    <row r="205" spans="1:14" x14ac:dyDescent="0.35">
      <c r="A205" t="s">
        <v>237</v>
      </c>
      <c r="B205" t="s">
        <v>218</v>
      </c>
      <c r="C205" s="54"/>
      <c r="D205" s="55"/>
      <c r="E205" s="67"/>
      <c r="F205" s="56"/>
      <c r="G205" s="54"/>
      <c r="H205" s="58"/>
      <c r="I205" s="57"/>
      <c r="J205" s="57"/>
      <c r="K205" s="69"/>
      <c r="L205" s="82"/>
      <c r="M205" s="82"/>
      <c r="N205">
        <v>1</v>
      </c>
    </row>
    <row r="206" spans="1:14" x14ac:dyDescent="0.35">
      <c r="A206" t="s">
        <v>237</v>
      </c>
      <c r="B206" t="s">
        <v>184</v>
      </c>
      <c r="C206" s="54"/>
      <c r="D206" s="55"/>
      <c r="E206" s="67"/>
      <c r="F206" s="56"/>
      <c r="G206" s="54"/>
      <c r="H206" s="58"/>
      <c r="I206" s="57"/>
      <c r="J206" s="57"/>
      <c r="K206" s="69"/>
      <c r="L206" s="82"/>
      <c r="M206" s="82"/>
      <c r="N206">
        <v>1</v>
      </c>
    </row>
    <row r="207" spans="1:14" x14ac:dyDescent="0.35">
      <c r="A207" t="s">
        <v>238</v>
      </c>
      <c r="B207" t="s">
        <v>234</v>
      </c>
      <c r="C207" s="54"/>
      <c r="D207" s="55"/>
      <c r="E207" s="67"/>
      <c r="F207" s="56"/>
      <c r="G207" s="54"/>
      <c r="H207" s="58"/>
      <c r="I207" s="57"/>
      <c r="J207" s="57"/>
      <c r="K207" s="69"/>
      <c r="L207" s="82"/>
      <c r="M207" s="82"/>
      <c r="N207">
        <v>29</v>
      </c>
    </row>
    <row r="208" spans="1:14" x14ac:dyDescent="0.35">
      <c r="A208" t="s">
        <v>238</v>
      </c>
      <c r="B208" t="s">
        <v>235</v>
      </c>
      <c r="C208" s="54"/>
      <c r="D208" s="55"/>
      <c r="E208" s="67"/>
      <c r="F208" s="56"/>
      <c r="G208" s="54"/>
      <c r="H208" s="58"/>
      <c r="I208" s="57"/>
      <c r="J208" s="57"/>
      <c r="K208" s="69"/>
      <c r="L208" s="82"/>
      <c r="M208" s="82"/>
      <c r="N208">
        <v>2</v>
      </c>
    </row>
    <row r="209" spans="1:14" x14ac:dyDescent="0.35">
      <c r="A209" t="s">
        <v>238</v>
      </c>
      <c r="B209" t="s">
        <v>216</v>
      </c>
      <c r="C209" s="54"/>
      <c r="D209" s="55"/>
      <c r="E209" s="67"/>
      <c r="F209" s="56"/>
      <c r="G209" s="54"/>
      <c r="H209" s="58"/>
      <c r="I209" s="57"/>
      <c r="J209" s="57"/>
      <c r="K209" s="69"/>
      <c r="L209" s="82"/>
      <c r="M209" s="82"/>
      <c r="N209">
        <v>10</v>
      </c>
    </row>
    <row r="210" spans="1:14" x14ac:dyDescent="0.35">
      <c r="A210" t="s">
        <v>238</v>
      </c>
      <c r="B210" t="s">
        <v>192</v>
      </c>
      <c r="C210" s="54"/>
      <c r="D210" s="55"/>
      <c r="E210" s="67"/>
      <c r="F210" s="56"/>
      <c r="G210" s="54"/>
      <c r="H210" s="58"/>
      <c r="I210" s="57"/>
      <c r="J210" s="57"/>
      <c r="K210" s="69"/>
      <c r="L210" s="82"/>
      <c r="M210" s="82"/>
      <c r="N210">
        <v>1</v>
      </c>
    </row>
    <row r="211" spans="1:14" x14ac:dyDescent="0.35">
      <c r="A211" t="s">
        <v>238</v>
      </c>
      <c r="B211" t="s">
        <v>228</v>
      </c>
      <c r="C211" s="54"/>
      <c r="D211" s="55"/>
      <c r="E211" s="67"/>
      <c r="F211" s="56"/>
      <c r="G211" s="54"/>
      <c r="H211" s="58"/>
      <c r="I211" s="57"/>
      <c r="J211" s="57"/>
      <c r="K211" s="69"/>
      <c r="L211" s="82"/>
      <c r="M211" s="82"/>
      <c r="N211">
        <v>13</v>
      </c>
    </row>
    <row r="212" spans="1:14" x14ac:dyDescent="0.35">
      <c r="A212" t="s">
        <v>238</v>
      </c>
      <c r="B212" t="s">
        <v>209</v>
      </c>
      <c r="C212" s="54"/>
      <c r="D212" s="55"/>
      <c r="E212" s="67"/>
      <c r="F212" s="56"/>
      <c r="G212" s="54"/>
      <c r="H212" s="58"/>
      <c r="I212" s="57"/>
      <c r="J212" s="57"/>
      <c r="K212" s="69"/>
      <c r="L212" s="82"/>
      <c r="M212" s="82"/>
      <c r="N212">
        <v>4</v>
      </c>
    </row>
    <row r="213" spans="1:14" x14ac:dyDescent="0.35">
      <c r="A213" t="s">
        <v>239</v>
      </c>
      <c r="B213" t="s">
        <v>191</v>
      </c>
      <c r="C213" s="54"/>
      <c r="D213" s="55"/>
      <c r="E213" s="67"/>
      <c r="F213" s="56"/>
      <c r="G213" s="54"/>
      <c r="H213" s="58"/>
      <c r="I213" s="57"/>
      <c r="J213" s="57"/>
      <c r="K213" s="69"/>
      <c r="L213" s="82"/>
      <c r="M213" s="82"/>
      <c r="N213">
        <v>1</v>
      </c>
    </row>
    <row r="214" spans="1:14" x14ac:dyDescent="0.35">
      <c r="A214" t="s">
        <v>239</v>
      </c>
      <c r="B214" t="s">
        <v>195</v>
      </c>
      <c r="C214" s="54"/>
      <c r="D214" s="55"/>
      <c r="E214" s="67"/>
      <c r="F214" s="56"/>
      <c r="G214" s="54"/>
      <c r="H214" s="58"/>
      <c r="I214" s="57"/>
      <c r="J214" s="57"/>
      <c r="K214" s="69"/>
      <c r="L214" s="82"/>
      <c r="M214" s="82"/>
      <c r="N214">
        <v>6</v>
      </c>
    </row>
    <row r="215" spans="1:14" x14ac:dyDescent="0.35">
      <c r="A215" t="s">
        <v>239</v>
      </c>
      <c r="B215" t="s">
        <v>181</v>
      </c>
      <c r="C215" s="54"/>
      <c r="D215" s="55"/>
      <c r="E215" s="67"/>
      <c r="F215" s="56"/>
      <c r="G215" s="54"/>
      <c r="H215" s="58"/>
      <c r="I215" s="57"/>
      <c r="J215" s="57"/>
      <c r="K215" s="69"/>
      <c r="L215" s="82"/>
      <c r="M215" s="82"/>
      <c r="N215">
        <v>22</v>
      </c>
    </row>
    <row r="216" spans="1:14" x14ac:dyDescent="0.35">
      <c r="A216" t="s">
        <v>239</v>
      </c>
      <c r="B216" t="s">
        <v>177</v>
      </c>
      <c r="C216" s="54"/>
      <c r="D216" s="55"/>
      <c r="E216" s="67"/>
      <c r="F216" s="56"/>
      <c r="G216" s="54"/>
      <c r="H216" s="58"/>
      <c r="I216" s="57"/>
      <c r="J216" s="57"/>
      <c r="K216" s="69"/>
      <c r="L216" s="82"/>
      <c r="M216" s="82"/>
      <c r="N216">
        <v>3</v>
      </c>
    </row>
    <row r="217" spans="1:14" x14ac:dyDescent="0.35">
      <c r="A217" t="s">
        <v>239</v>
      </c>
      <c r="B217" t="s">
        <v>238</v>
      </c>
      <c r="C217" s="54"/>
      <c r="D217" s="55"/>
      <c r="E217" s="67"/>
      <c r="F217" s="56"/>
      <c r="G217" s="54"/>
      <c r="H217" s="58"/>
      <c r="I217" s="57"/>
      <c r="J217" s="57"/>
      <c r="K217" s="69"/>
      <c r="L217" s="82"/>
      <c r="M217" s="82"/>
      <c r="N217">
        <v>2</v>
      </c>
    </row>
    <row r="218" spans="1:14" x14ac:dyDescent="0.35">
      <c r="A218" t="s">
        <v>239</v>
      </c>
      <c r="B218" t="s">
        <v>246</v>
      </c>
      <c r="C218" s="54"/>
      <c r="D218" s="55"/>
      <c r="E218" s="67"/>
      <c r="F218" s="56"/>
      <c r="G218" s="54"/>
      <c r="H218" s="58"/>
      <c r="I218" s="57"/>
      <c r="J218" s="57"/>
      <c r="K218" s="69"/>
      <c r="L218" s="82"/>
      <c r="M218" s="82"/>
      <c r="N218">
        <v>3</v>
      </c>
    </row>
    <row r="219" spans="1:14" x14ac:dyDescent="0.35">
      <c r="A219" t="s">
        <v>240</v>
      </c>
      <c r="B219" t="s">
        <v>235</v>
      </c>
      <c r="C219" s="54"/>
      <c r="D219" s="55"/>
      <c r="E219" s="67"/>
      <c r="F219" s="56"/>
      <c r="G219" s="54"/>
      <c r="H219" s="58"/>
      <c r="I219" s="57"/>
      <c r="J219" s="57"/>
      <c r="K219" s="69"/>
      <c r="L219" s="82"/>
      <c r="M219" s="82"/>
      <c r="N219">
        <v>3</v>
      </c>
    </row>
    <row r="220" spans="1:14" x14ac:dyDescent="0.35">
      <c r="A220" t="s">
        <v>240</v>
      </c>
      <c r="B220" t="s">
        <v>216</v>
      </c>
      <c r="C220" s="54"/>
      <c r="D220" s="55"/>
      <c r="E220" s="67"/>
      <c r="F220" s="56"/>
      <c r="G220" s="54"/>
      <c r="H220" s="58"/>
      <c r="I220" s="57"/>
      <c r="J220" s="57"/>
      <c r="K220" s="69"/>
      <c r="L220" s="82"/>
      <c r="M220" s="82"/>
      <c r="N220">
        <v>7</v>
      </c>
    </row>
    <row r="221" spans="1:14" x14ac:dyDescent="0.35">
      <c r="A221" t="s">
        <v>240</v>
      </c>
      <c r="B221" t="s">
        <v>228</v>
      </c>
      <c r="C221" s="54"/>
      <c r="D221" s="55"/>
      <c r="E221" s="67"/>
      <c r="F221" s="56"/>
      <c r="G221" s="54"/>
      <c r="H221" s="58"/>
      <c r="I221" s="57"/>
      <c r="J221" s="57"/>
      <c r="K221" s="69"/>
      <c r="L221" s="82"/>
      <c r="M221" s="82"/>
      <c r="N221">
        <v>2</v>
      </c>
    </row>
    <row r="222" spans="1:14" x14ac:dyDescent="0.35">
      <c r="A222" t="s">
        <v>241</v>
      </c>
      <c r="B222" t="s">
        <v>180</v>
      </c>
      <c r="C222" s="54"/>
      <c r="D222" s="55"/>
      <c r="E222" s="67"/>
      <c r="F222" s="56"/>
      <c r="G222" s="54"/>
      <c r="H222" s="58"/>
      <c r="I222" s="57"/>
      <c r="J222" s="57"/>
      <c r="K222" s="69"/>
      <c r="L222" s="82"/>
      <c r="M222" s="82"/>
      <c r="N222">
        <v>1</v>
      </c>
    </row>
    <row r="223" spans="1:14" x14ac:dyDescent="0.35">
      <c r="A223" t="s">
        <v>241</v>
      </c>
      <c r="B223" t="s">
        <v>251</v>
      </c>
      <c r="C223" s="54"/>
      <c r="D223" s="55"/>
      <c r="E223" s="67"/>
      <c r="F223" s="56"/>
      <c r="G223" s="54"/>
      <c r="H223" s="58"/>
      <c r="I223" s="57"/>
      <c r="J223" s="57"/>
      <c r="K223" s="69"/>
      <c r="L223" s="82"/>
      <c r="M223" s="82"/>
      <c r="N223">
        <v>3</v>
      </c>
    </row>
    <row r="224" spans="1:14" x14ac:dyDescent="0.35">
      <c r="A224" t="s">
        <v>241</v>
      </c>
      <c r="B224" t="s">
        <v>228</v>
      </c>
      <c r="C224" s="54"/>
      <c r="D224" s="55"/>
      <c r="E224" s="67"/>
      <c r="F224" s="56"/>
      <c r="G224" s="54"/>
      <c r="H224" s="58"/>
      <c r="I224" s="57"/>
      <c r="J224" s="57"/>
      <c r="K224" s="69"/>
      <c r="L224" s="82"/>
      <c r="M224" s="82"/>
      <c r="N224">
        <v>9</v>
      </c>
    </row>
    <row r="225" spans="1:14" x14ac:dyDescent="0.35">
      <c r="A225" t="s">
        <v>241</v>
      </c>
      <c r="B225" t="s">
        <v>248</v>
      </c>
      <c r="C225" s="54"/>
      <c r="D225" s="55"/>
      <c r="E225" s="67"/>
      <c r="F225" s="56"/>
      <c r="G225" s="54"/>
      <c r="H225" s="58"/>
      <c r="I225" s="57"/>
      <c r="J225" s="57"/>
      <c r="K225" s="69"/>
      <c r="L225" s="82"/>
      <c r="M225" s="82"/>
      <c r="N225">
        <v>4</v>
      </c>
    </row>
    <row r="226" spans="1:14" x14ac:dyDescent="0.35">
      <c r="A226" t="s">
        <v>242</v>
      </c>
      <c r="B226" t="s">
        <v>181</v>
      </c>
      <c r="C226" s="54"/>
      <c r="D226" s="55"/>
      <c r="E226" s="67"/>
      <c r="F226" s="56"/>
      <c r="G226" s="54"/>
      <c r="H226" s="58"/>
      <c r="I226" s="57"/>
      <c r="J226" s="57"/>
      <c r="K226" s="69"/>
      <c r="L226" s="82"/>
      <c r="M226" s="82"/>
      <c r="N226">
        <v>45</v>
      </c>
    </row>
    <row r="227" spans="1:14" x14ac:dyDescent="0.35">
      <c r="A227" t="s">
        <v>243</v>
      </c>
      <c r="B227" t="s">
        <v>178</v>
      </c>
      <c r="C227" s="54"/>
      <c r="D227" s="55"/>
      <c r="E227" s="67"/>
      <c r="F227" s="56"/>
      <c r="G227" s="54"/>
      <c r="H227" s="58"/>
      <c r="I227" s="57"/>
      <c r="J227" s="57"/>
      <c r="K227" s="69"/>
      <c r="L227" s="82"/>
      <c r="M227" s="82"/>
      <c r="N227">
        <v>4</v>
      </c>
    </row>
    <row r="228" spans="1:14" x14ac:dyDescent="0.35">
      <c r="A228" t="s">
        <v>243</v>
      </c>
      <c r="B228" t="s">
        <v>218</v>
      </c>
      <c r="C228" s="54"/>
      <c r="D228" s="55"/>
      <c r="E228" s="67"/>
      <c r="F228" s="56"/>
      <c r="G228" s="54"/>
      <c r="H228" s="58"/>
      <c r="I228" s="57"/>
      <c r="J228" s="57"/>
      <c r="K228" s="69"/>
      <c r="L228" s="82"/>
      <c r="M228" s="82"/>
      <c r="N228">
        <v>23</v>
      </c>
    </row>
    <row r="229" spans="1:14" x14ac:dyDescent="0.35">
      <c r="A229" t="s">
        <v>243</v>
      </c>
      <c r="B229" t="s">
        <v>199</v>
      </c>
      <c r="C229" s="54"/>
      <c r="D229" s="55"/>
      <c r="E229" s="67"/>
      <c r="F229" s="56"/>
      <c r="G229" s="54"/>
      <c r="H229" s="58"/>
      <c r="I229" s="57"/>
      <c r="J229" s="57"/>
      <c r="K229" s="69"/>
      <c r="L229" s="82"/>
      <c r="M229" s="82"/>
      <c r="N229">
        <v>89</v>
      </c>
    </row>
    <row r="230" spans="1:14" x14ac:dyDescent="0.35">
      <c r="A230" t="s">
        <v>243</v>
      </c>
      <c r="B230" t="s">
        <v>196</v>
      </c>
      <c r="C230" s="54"/>
      <c r="D230" s="55"/>
      <c r="E230" s="67"/>
      <c r="F230" s="56"/>
      <c r="G230" s="54"/>
      <c r="H230" s="58"/>
      <c r="I230" s="57"/>
      <c r="J230" s="57"/>
      <c r="K230" s="69"/>
      <c r="L230" s="82"/>
      <c r="M230" s="82"/>
      <c r="N230">
        <v>12</v>
      </c>
    </row>
    <row r="231" spans="1:14" x14ac:dyDescent="0.35">
      <c r="A231" t="s">
        <v>243</v>
      </c>
      <c r="B231" t="s">
        <v>206</v>
      </c>
      <c r="C231" s="54"/>
      <c r="D231" s="55"/>
      <c r="E231" s="67"/>
      <c r="F231" s="56"/>
      <c r="G231" s="54"/>
      <c r="H231" s="58"/>
      <c r="I231" s="57"/>
      <c r="J231" s="57"/>
      <c r="K231" s="69"/>
      <c r="L231" s="82"/>
      <c r="M231" s="82"/>
      <c r="N231">
        <v>4</v>
      </c>
    </row>
    <row r="232" spans="1:14" x14ac:dyDescent="0.35">
      <c r="A232" t="s">
        <v>244</v>
      </c>
      <c r="B232" t="s">
        <v>215</v>
      </c>
      <c r="C232" s="54"/>
      <c r="D232" s="55"/>
      <c r="E232" s="67"/>
      <c r="F232" s="56"/>
      <c r="G232" s="54"/>
      <c r="H232" s="58"/>
      <c r="I232" s="57"/>
      <c r="J232" s="57"/>
      <c r="K232" s="69"/>
      <c r="L232" s="82"/>
      <c r="M232" s="82"/>
      <c r="N232">
        <v>187</v>
      </c>
    </row>
    <row r="233" spans="1:14" x14ac:dyDescent="0.35">
      <c r="A233" t="s">
        <v>245</v>
      </c>
      <c r="B233" t="s">
        <v>217</v>
      </c>
      <c r="C233" s="54"/>
      <c r="D233" s="55"/>
      <c r="E233" s="67"/>
      <c r="F233" s="56"/>
      <c r="G233" s="54"/>
      <c r="H233" s="58"/>
      <c r="I233" s="57"/>
      <c r="J233" s="57"/>
      <c r="K233" s="69"/>
      <c r="L233" s="82"/>
      <c r="M233" s="82"/>
      <c r="N233">
        <v>217</v>
      </c>
    </row>
    <row r="234" spans="1:14" x14ac:dyDescent="0.35">
      <c r="A234" t="s">
        <v>246</v>
      </c>
      <c r="B234" t="s">
        <v>191</v>
      </c>
      <c r="C234" s="54"/>
      <c r="D234" s="55"/>
      <c r="E234" s="67"/>
      <c r="F234" s="56"/>
      <c r="G234" s="54"/>
      <c r="H234" s="58"/>
      <c r="I234" s="57"/>
      <c r="J234" s="57"/>
      <c r="K234" s="69"/>
      <c r="L234" s="82"/>
      <c r="M234" s="82"/>
      <c r="N234">
        <v>1</v>
      </c>
    </row>
    <row r="235" spans="1:14" x14ac:dyDescent="0.35">
      <c r="A235" t="s">
        <v>246</v>
      </c>
      <c r="B235" t="s">
        <v>234</v>
      </c>
      <c r="C235" s="54"/>
      <c r="D235" s="55"/>
      <c r="E235" s="67"/>
      <c r="F235" s="56"/>
      <c r="G235" s="54"/>
      <c r="H235" s="58"/>
      <c r="I235" s="57"/>
      <c r="J235" s="57"/>
      <c r="K235" s="69"/>
      <c r="L235" s="82"/>
      <c r="M235" s="82"/>
      <c r="N235">
        <v>1</v>
      </c>
    </row>
    <row r="236" spans="1:14" x14ac:dyDescent="0.35">
      <c r="A236" t="s">
        <v>246</v>
      </c>
      <c r="B236" t="s">
        <v>219</v>
      </c>
      <c r="C236" s="54"/>
      <c r="D236" s="55"/>
      <c r="E236" s="67"/>
      <c r="F236" s="56"/>
      <c r="G236" s="54"/>
      <c r="H236" s="58"/>
      <c r="I236" s="57"/>
      <c r="J236" s="57"/>
      <c r="K236" s="69"/>
      <c r="L236" s="82"/>
      <c r="M236" s="82"/>
      <c r="N236">
        <v>2</v>
      </c>
    </row>
    <row r="237" spans="1:14" x14ac:dyDescent="0.35">
      <c r="A237" t="s">
        <v>246</v>
      </c>
      <c r="B237" t="s">
        <v>220</v>
      </c>
      <c r="C237" s="54"/>
      <c r="D237" s="55"/>
      <c r="E237" s="67"/>
      <c r="F237" s="56"/>
      <c r="G237" s="54"/>
      <c r="H237" s="58"/>
      <c r="I237" s="57"/>
      <c r="J237" s="57"/>
      <c r="K237" s="69"/>
      <c r="L237" s="82"/>
      <c r="M237" s="82"/>
      <c r="N237">
        <v>1</v>
      </c>
    </row>
    <row r="238" spans="1:14" x14ac:dyDescent="0.35">
      <c r="A238" t="s">
        <v>246</v>
      </c>
      <c r="B238" t="s">
        <v>241</v>
      </c>
      <c r="C238" s="54"/>
      <c r="D238" s="55"/>
      <c r="E238" s="67"/>
      <c r="F238" s="56"/>
      <c r="G238" s="54"/>
      <c r="H238" s="58"/>
      <c r="I238" s="57"/>
      <c r="J238" s="57"/>
      <c r="K238" s="69"/>
      <c r="L238" s="82"/>
      <c r="M238" s="82"/>
      <c r="N238">
        <v>1</v>
      </c>
    </row>
    <row r="239" spans="1:14" x14ac:dyDescent="0.35">
      <c r="A239" t="s">
        <v>246</v>
      </c>
      <c r="B239" t="s">
        <v>228</v>
      </c>
      <c r="C239" s="54"/>
      <c r="D239" s="55"/>
      <c r="E239" s="67"/>
      <c r="F239" s="56"/>
      <c r="G239" s="54"/>
      <c r="H239" s="58"/>
      <c r="I239" s="57"/>
      <c r="J239" s="57"/>
      <c r="K239" s="69"/>
      <c r="L239" s="82"/>
      <c r="M239" s="82"/>
      <c r="N239">
        <v>7</v>
      </c>
    </row>
    <row r="240" spans="1:14" x14ac:dyDescent="0.35">
      <c r="A240" t="s">
        <v>247</v>
      </c>
      <c r="B240" t="s">
        <v>178</v>
      </c>
      <c r="C240" s="54"/>
      <c r="D240" s="55"/>
      <c r="E240" s="67"/>
      <c r="F240" s="56"/>
      <c r="G240" s="54"/>
      <c r="H240" s="58"/>
      <c r="I240" s="57"/>
      <c r="J240" s="57"/>
      <c r="K240" s="69"/>
      <c r="L240" s="82"/>
      <c r="M240" s="82"/>
      <c r="N240">
        <v>12</v>
      </c>
    </row>
    <row r="241" spans="1:14" x14ac:dyDescent="0.35">
      <c r="A241" t="s">
        <v>247</v>
      </c>
      <c r="B241" t="s">
        <v>207</v>
      </c>
      <c r="C241" s="54"/>
      <c r="D241" s="55"/>
      <c r="E241" s="67"/>
      <c r="F241" s="56"/>
      <c r="G241" s="54"/>
      <c r="H241" s="58"/>
      <c r="I241" s="57"/>
      <c r="J241" s="57"/>
      <c r="K241" s="69"/>
      <c r="L241" s="82"/>
      <c r="M241" s="82"/>
      <c r="N241">
        <v>89</v>
      </c>
    </row>
    <row r="242" spans="1:14" x14ac:dyDescent="0.35">
      <c r="A242" t="s">
        <v>248</v>
      </c>
      <c r="B242" t="s">
        <v>180</v>
      </c>
      <c r="C242" s="54"/>
      <c r="D242" s="55"/>
      <c r="E242" s="67"/>
      <c r="F242" s="56"/>
      <c r="G242" s="54"/>
      <c r="H242" s="58"/>
      <c r="I242" s="57"/>
      <c r="J242" s="57"/>
      <c r="K242" s="69"/>
      <c r="L242" s="82"/>
      <c r="M242" s="82"/>
      <c r="N242" s="64">
        <v>2</v>
      </c>
    </row>
    <row r="243" spans="1:14" x14ac:dyDescent="0.35">
      <c r="A243" t="s">
        <v>248</v>
      </c>
      <c r="B243" t="s">
        <v>182</v>
      </c>
      <c r="C243" s="54"/>
      <c r="D243" s="55"/>
      <c r="E243" s="67"/>
      <c r="F243" s="56"/>
      <c r="G243" s="54"/>
      <c r="H243" s="58"/>
      <c r="I243" s="57"/>
      <c r="J243" s="57"/>
      <c r="K243" s="69"/>
      <c r="L243" s="82"/>
      <c r="M243" s="82"/>
      <c r="N243" s="64">
        <v>1</v>
      </c>
    </row>
    <row r="244" spans="1:14" x14ac:dyDescent="0.35">
      <c r="A244" t="s">
        <v>248</v>
      </c>
      <c r="B244" t="s">
        <v>194</v>
      </c>
      <c r="C244" s="54"/>
      <c r="D244" s="55"/>
      <c r="E244" s="67"/>
      <c r="F244" s="56"/>
      <c r="G244" s="54"/>
      <c r="H244" s="58"/>
      <c r="I244" s="57"/>
      <c r="J244" s="57"/>
      <c r="K244" s="69"/>
      <c r="L244" s="82"/>
      <c r="M244" s="82"/>
      <c r="N244" s="64">
        <v>10</v>
      </c>
    </row>
    <row r="245" spans="1:14" x14ac:dyDescent="0.35">
      <c r="A245" t="s">
        <v>248</v>
      </c>
      <c r="B245" t="s">
        <v>196</v>
      </c>
      <c r="C245" s="54"/>
      <c r="D245" s="55"/>
      <c r="E245" s="67"/>
      <c r="F245" s="56"/>
      <c r="G245" s="54"/>
      <c r="H245" s="58"/>
      <c r="I245" s="57"/>
      <c r="J245" s="57"/>
      <c r="K245" s="69"/>
      <c r="L245" s="82"/>
      <c r="M245" s="82"/>
      <c r="N245" s="64">
        <v>1</v>
      </c>
    </row>
    <row r="246" spans="1:14" x14ac:dyDescent="0.35">
      <c r="A246" t="s">
        <v>248</v>
      </c>
      <c r="B246" t="s">
        <v>197</v>
      </c>
      <c r="C246" s="54"/>
      <c r="D246" s="55"/>
      <c r="E246" s="67"/>
      <c r="F246" s="56"/>
      <c r="G246" s="54"/>
      <c r="H246" s="58"/>
      <c r="I246" s="57"/>
      <c r="J246" s="57"/>
      <c r="K246" s="69"/>
      <c r="L246" s="82"/>
      <c r="M246" s="82"/>
      <c r="N246" s="64">
        <v>2</v>
      </c>
    </row>
    <row r="247" spans="1:14" x14ac:dyDescent="0.35">
      <c r="A247" t="s">
        <v>248</v>
      </c>
      <c r="B247" t="s">
        <v>206</v>
      </c>
      <c r="C247" s="54"/>
      <c r="D247" s="55"/>
      <c r="E247" s="67"/>
      <c r="F247" s="56"/>
      <c r="G247" s="54"/>
      <c r="H247" s="58"/>
      <c r="I247" s="57"/>
      <c r="J247" s="57"/>
      <c r="K247" s="69"/>
      <c r="L247" s="82"/>
      <c r="M247" s="82"/>
      <c r="N247" s="64">
        <v>5</v>
      </c>
    </row>
    <row r="248" spans="1:14" x14ac:dyDescent="0.35">
      <c r="A248" t="s">
        <v>248</v>
      </c>
      <c r="B248" t="s">
        <v>208</v>
      </c>
      <c r="C248" s="54"/>
      <c r="D248" s="55"/>
      <c r="E248" s="67"/>
      <c r="F248" s="56"/>
      <c r="G248" s="54"/>
      <c r="H248" s="58"/>
      <c r="I248" s="57"/>
      <c r="J248" s="57"/>
      <c r="K248" s="69"/>
      <c r="L248" s="82"/>
      <c r="M248" s="82"/>
      <c r="N248" s="64">
        <v>1</v>
      </c>
    </row>
    <row r="249" spans="1:14" x14ac:dyDescent="0.35">
      <c r="A249" t="s">
        <v>248</v>
      </c>
      <c r="B249" t="s">
        <v>188</v>
      </c>
      <c r="C249" s="54"/>
      <c r="D249" s="55"/>
      <c r="E249" s="67"/>
      <c r="F249" s="56"/>
      <c r="G249" s="54"/>
      <c r="H249" s="58"/>
      <c r="I249" s="57"/>
      <c r="J249" s="57"/>
      <c r="K249" s="69"/>
      <c r="L249" s="82"/>
      <c r="M249" s="82"/>
      <c r="N249" s="64">
        <v>1</v>
      </c>
    </row>
    <row r="250" spans="1:14" x14ac:dyDescent="0.35">
      <c r="A250" t="s">
        <v>248</v>
      </c>
      <c r="B250" t="s">
        <v>229</v>
      </c>
      <c r="C250" s="54"/>
      <c r="D250" s="55"/>
      <c r="E250" s="67"/>
      <c r="F250" s="56"/>
      <c r="G250" s="54"/>
      <c r="H250" s="58"/>
      <c r="I250" s="57"/>
      <c r="J250" s="57"/>
      <c r="K250" s="69"/>
      <c r="L250" s="82"/>
      <c r="M250" s="82"/>
      <c r="N250" s="64">
        <v>4</v>
      </c>
    </row>
    <row r="251" spans="1:14" x14ac:dyDescent="0.35">
      <c r="A251" t="s">
        <v>248</v>
      </c>
      <c r="B251" t="s">
        <v>220</v>
      </c>
      <c r="C251" s="54"/>
      <c r="D251" s="55"/>
      <c r="E251" s="67"/>
      <c r="F251" s="56"/>
      <c r="G251" s="54"/>
      <c r="H251" s="58"/>
      <c r="I251" s="57"/>
      <c r="J251" s="57"/>
      <c r="K251" s="69"/>
      <c r="L251" s="82"/>
      <c r="M251" s="82"/>
      <c r="N251" s="64">
        <v>3</v>
      </c>
    </row>
    <row r="252" spans="1:14" x14ac:dyDescent="0.35">
      <c r="A252" t="s">
        <v>249</v>
      </c>
      <c r="B252" t="s">
        <v>247</v>
      </c>
      <c r="C252" s="54"/>
      <c r="D252" s="55"/>
      <c r="E252" s="67"/>
      <c r="F252" s="56"/>
      <c r="G252" s="54"/>
      <c r="H252" s="58"/>
      <c r="I252" s="57"/>
      <c r="J252" s="57"/>
      <c r="K252" s="69"/>
      <c r="L252" s="82"/>
      <c r="M252" s="82"/>
      <c r="N252" s="64">
        <v>5</v>
      </c>
    </row>
    <row r="253" spans="1:14" x14ac:dyDescent="0.35">
      <c r="A253" t="s">
        <v>249</v>
      </c>
      <c r="B253" t="s">
        <v>224</v>
      </c>
      <c r="C253" s="54"/>
      <c r="D253" s="55"/>
      <c r="E253" s="67"/>
      <c r="F253" s="56"/>
      <c r="G253" s="54"/>
      <c r="H253" s="58"/>
      <c r="I253" s="57"/>
      <c r="J253" s="57"/>
      <c r="K253" s="69"/>
      <c r="L253" s="82"/>
      <c r="M253" s="82"/>
      <c r="N253" s="64">
        <v>64</v>
      </c>
    </row>
    <row r="254" spans="1:14" x14ac:dyDescent="0.35">
      <c r="A254" t="s">
        <v>249</v>
      </c>
      <c r="B254" t="s">
        <v>195</v>
      </c>
      <c r="C254" s="54"/>
      <c r="D254" s="55"/>
      <c r="E254" s="67"/>
      <c r="F254" s="56"/>
      <c r="G254" s="54"/>
      <c r="H254" s="58"/>
      <c r="I254" s="57"/>
      <c r="J254" s="57"/>
      <c r="K254" s="69"/>
      <c r="L254" s="82"/>
      <c r="M254" s="82"/>
      <c r="N254" s="64">
        <v>6</v>
      </c>
    </row>
    <row r="255" spans="1:14" x14ac:dyDescent="0.35">
      <c r="A255" t="s">
        <v>250</v>
      </c>
      <c r="B255" t="s">
        <v>218</v>
      </c>
      <c r="C255" s="54"/>
      <c r="D255" s="55"/>
      <c r="E255" s="67"/>
      <c r="F255" s="56"/>
      <c r="G255" s="54"/>
      <c r="H255" s="58"/>
      <c r="I255" s="57"/>
      <c r="J255" s="57"/>
      <c r="K255" s="69"/>
      <c r="L255" s="82"/>
      <c r="M255" s="82"/>
      <c r="N255" s="64">
        <v>1</v>
      </c>
    </row>
    <row r="256" spans="1:14" x14ac:dyDescent="0.35">
      <c r="A256" t="s">
        <v>250</v>
      </c>
      <c r="B256" t="s">
        <v>243</v>
      </c>
      <c r="C256" s="54"/>
      <c r="D256" s="55"/>
      <c r="E256" s="67"/>
      <c r="F256" s="56"/>
      <c r="G256" s="54"/>
      <c r="H256" s="58"/>
      <c r="I256" s="57"/>
      <c r="J256" s="57"/>
      <c r="K256" s="69"/>
      <c r="L256" s="82"/>
      <c r="M256" s="82"/>
      <c r="N256" s="64">
        <v>11</v>
      </c>
    </row>
    <row r="257" spans="1:14" x14ac:dyDescent="0.35">
      <c r="A257" t="s">
        <v>250</v>
      </c>
      <c r="B257" t="s">
        <v>194</v>
      </c>
      <c r="C257" s="54"/>
      <c r="D257" s="55"/>
      <c r="E257" s="67"/>
      <c r="F257" s="56"/>
      <c r="G257" s="54"/>
      <c r="H257" s="58"/>
      <c r="I257" s="57"/>
      <c r="J257" s="57"/>
      <c r="K257" s="69"/>
      <c r="L257" s="82"/>
      <c r="M257" s="82"/>
      <c r="N257" s="64">
        <v>43</v>
      </c>
    </row>
    <row r="258" spans="1:14" x14ac:dyDescent="0.35">
      <c r="A258" t="s">
        <v>250</v>
      </c>
      <c r="B258" t="s">
        <v>222</v>
      </c>
      <c r="C258" s="54"/>
      <c r="D258" s="55"/>
      <c r="E258" s="67"/>
      <c r="F258" s="56"/>
      <c r="G258" s="54"/>
      <c r="H258" s="58"/>
      <c r="I258" s="57"/>
      <c r="J258" s="57"/>
      <c r="K258" s="69"/>
      <c r="L258" s="82"/>
      <c r="M258" s="82"/>
      <c r="N258" s="64">
        <v>5</v>
      </c>
    </row>
    <row r="259" spans="1:14" x14ac:dyDescent="0.35">
      <c r="A259" t="s">
        <v>251</v>
      </c>
      <c r="B259" t="s">
        <v>225</v>
      </c>
      <c r="C259" s="54"/>
      <c r="D259" s="55"/>
      <c r="E259" s="67"/>
      <c r="F259" s="56"/>
      <c r="G259" s="54"/>
      <c r="H259" s="58"/>
      <c r="I259" s="57"/>
      <c r="J259" s="57"/>
      <c r="K259" s="69"/>
      <c r="L259" s="82"/>
      <c r="M259" s="82"/>
      <c r="N259" s="64">
        <v>218</v>
      </c>
    </row>
    <row r="260" spans="1:14" x14ac:dyDescent="0.35">
      <c r="A260" t="s">
        <v>252</v>
      </c>
      <c r="B260" t="s">
        <v>238</v>
      </c>
      <c r="C260" s="54"/>
      <c r="D260" s="55"/>
      <c r="E260" s="67"/>
      <c r="F260" s="56"/>
      <c r="G260" s="54"/>
      <c r="H260" s="58"/>
      <c r="I260" s="57"/>
      <c r="J260" s="57"/>
      <c r="K260" s="69"/>
      <c r="L260" s="82"/>
      <c r="M260" s="82"/>
      <c r="N260" s="64">
        <v>5</v>
      </c>
    </row>
    <row r="261" spans="1:14" x14ac:dyDescent="0.35">
      <c r="A261" t="s">
        <v>252</v>
      </c>
      <c r="B261" t="s">
        <v>239</v>
      </c>
      <c r="C261" s="54"/>
      <c r="D261" s="55"/>
      <c r="E261" s="67"/>
      <c r="F261" s="56"/>
      <c r="G261" s="54"/>
      <c r="H261" s="58"/>
      <c r="I261" s="57"/>
      <c r="J261" s="57"/>
      <c r="K261" s="69"/>
      <c r="L261" s="82"/>
      <c r="M261" s="82"/>
      <c r="N261" s="64">
        <v>3</v>
      </c>
    </row>
    <row r="262" spans="1:14" x14ac:dyDescent="0.35">
      <c r="A262" t="s">
        <v>252</v>
      </c>
      <c r="B262" t="s">
        <v>200</v>
      </c>
      <c r="C262" s="54"/>
      <c r="D262" s="55"/>
      <c r="E262" s="67"/>
      <c r="F262" s="56"/>
      <c r="G262" s="54"/>
      <c r="H262" s="58"/>
      <c r="I262" s="57"/>
      <c r="J262" s="57"/>
      <c r="K262" s="69"/>
      <c r="L262" s="82"/>
      <c r="M262" s="82"/>
      <c r="N262" s="64">
        <v>12</v>
      </c>
    </row>
    <row r="263" spans="1:14" x14ac:dyDescent="0.35">
      <c r="A263" t="s">
        <v>252</v>
      </c>
      <c r="B263" t="s">
        <v>178</v>
      </c>
      <c r="C263" s="54"/>
      <c r="D263" s="55"/>
      <c r="E263" s="67"/>
      <c r="F263" s="56"/>
      <c r="G263" s="54"/>
      <c r="H263" s="58"/>
      <c r="I263" s="57"/>
      <c r="J263" s="57"/>
      <c r="K263" s="69"/>
      <c r="L263" s="82"/>
      <c r="M263" s="82"/>
      <c r="N263" s="64">
        <v>10</v>
      </c>
    </row>
    <row r="264" spans="1:14" x14ac:dyDescent="0.35">
      <c r="A264" t="s">
        <v>252</v>
      </c>
      <c r="B264" t="s">
        <v>233</v>
      </c>
      <c r="C264" s="54"/>
      <c r="D264" s="55"/>
      <c r="E264" s="67"/>
      <c r="F264" s="56"/>
      <c r="G264" s="54"/>
      <c r="H264" s="58"/>
      <c r="I264" s="57"/>
      <c r="J264" s="57"/>
      <c r="K264" s="69"/>
      <c r="L264" s="82"/>
      <c r="M264" s="82"/>
      <c r="N264" s="64">
        <v>1</v>
      </c>
    </row>
    <row r="265" spans="1:14" x14ac:dyDescent="0.35">
      <c r="A265" t="s">
        <v>252</v>
      </c>
      <c r="B265" t="s">
        <v>248</v>
      </c>
      <c r="C265" s="54"/>
      <c r="D265" s="55"/>
      <c r="E265" s="67"/>
      <c r="F265" s="56"/>
      <c r="G265" s="54"/>
      <c r="H265" s="58"/>
      <c r="I265" s="57"/>
      <c r="J265" s="57"/>
      <c r="K265" s="69"/>
      <c r="L265" s="82"/>
      <c r="M265" s="82"/>
      <c r="N265" s="64">
        <v>1</v>
      </c>
    </row>
    <row r="266" spans="1:14" x14ac:dyDescent="0.35">
      <c r="A266" s="50"/>
      <c r="B266" s="50"/>
      <c r="C266" s="54"/>
      <c r="D266" s="55"/>
      <c r="E266" s="67"/>
      <c r="F266" s="56"/>
      <c r="G266" s="54"/>
      <c r="H266" s="58"/>
      <c r="I266" s="57"/>
      <c r="J266" s="57"/>
      <c r="K266" s="69"/>
      <c r="L266" s="82"/>
      <c r="M266" s="82"/>
      <c r="N266" s="64"/>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266"/>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266"/>
    <dataValidation allowBlank="1" showErrorMessage="1" sqref="N2:N240 N241:N265"/>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266"/>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266"/>
    <dataValidation allowBlank="1" showInputMessage="1" promptTitle="Edge Color" prompt="To select an optional edge color, right-click and select Select Color on the right-click menu." sqref="C3:C266"/>
    <dataValidation allowBlank="1" showInputMessage="1" errorTitle="Invalid Edge Width" error="The optional edge width must be a whole number between 1 and 10." promptTitle="Edge Width" prompt="Enter an optional edge width between 1 and 10." sqref="D3:D266"/>
    <dataValidation allowBlank="1" showInputMessage="1" errorTitle="Invalid Edge Opacity" error="The optional edge opacity must be a whole number between 0 and 10." promptTitle="Edge Opacity" prompt="Enter an optional edge opacity between 0 (transparent) and 100 (opaque)." sqref="F3:F266"/>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266">
      <formula1>ValidEdgeVisibilities</formula1>
    </dataValidation>
    <dataValidation allowBlank="1" showInputMessage="1" showErrorMessage="1" promptTitle="Vertex 1 Name" prompt="Enter the name of the edge's first vertex." sqref="A3:A266"/>
    <dataValidation allowBlank="1" showInputMessage="1" showErrorMessage="1" promptTitle="Vertex 2 Name" prompt="Enter the name of the edge's second vertex." sqref="B3:B266"/>
    <dataValidation allowBlank="1" showInputMessage="1" showErrorMessage="1" errorTitle="Invalid Edge Visibility" error="You have entered an unrecognized edge visibility.  Try selecting from the drop-down list instead." promptTitle="Edge Label" prompt="Enter an optional edge label." sqref="H3:H266"/>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266">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266"/>
  </dataValidations>
  <pageMargins left="0.7" right="0.7" top="0.75" bottom="0.75" header="0.3" footer="0.3"/>
  <pageSetup orientation="portrait"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H83"/>
  <sheetViews>
    <sheetView tabSelected="1" workbookViewId="0">
      <pane xSplit="1" ySplit="2" topLeftCell="B65" activePane="bottomRight" state="frozen"/>
      <selection pane="topRight" activeCell="B1" sqref="B1"/>
      <selection pane="bottomLeft" activeCell="A3" sqref="A3"/>
      <selection pane="bottomRight" activeCell="AC3" sqref="AC3:AC83"/>
    </sheetView>
  </sheetViews>
  <sheetFormatPr defaultRowHeight="14.5" x14ac:dyDescent="0.35"/>
  <cols>
    <col min="1" max="1" width="9.1796875" style="1"/>
    <col min="2" max="2" width="7.81640625" customWidth="1"/>
    <col min="3" max="3" width="8.54296875" customWidth="1"/>
    <col min="4" max="4" width="6.7265625" customWidth="1"/>
    <col min="5" max="5" width="9.81640625" customWidth="1"/>
    <col min="6" max="6" width="7.7265625" customWidth="1"/>
    <col min="7" max="7" width="11" customWidth="1"/>
    <col min="8" max="8" width="8.54296875" customWidth="1"/>
    <col min="9" max="9" width="9.7265625" customWidth="1"/>
    <col min="10" max="10" width="10.54296875" style="3" customWidth="1"/>
    <col min="11" max="11" width="9.1796875" customWidth="1"/>
    <col min="12" max="12" width="9.1796875" hidden="1" customWidth="1"/>
    <col min="13" max="14" width="4.26953125" hidden="1" customWidth="1"/>
    <col min="15" max="15" width="10.26953125" hidden="1" customWidth="1"/>
    <col min="16" max="16" width="6.453125" hidden="1" customWidth="1"/>
    <col min="17" max="17" width="8.26953125" hidden="1" customWidth="1"/>
    <col min="18" max="18" width="9.54296875" hidden="1" customWidth="1"/>
    <col min="19" max="19" width="9.26953125" hidden="1" customWidth="1"/>
    <col min="20" max="20" width="9.54296875" hidden="1" customWidth="1"/>
    <col min="21" max="23" width="14.26953125" hidden="1" customWidth="1"/>
    <col min="24" max="24" width="11.81640625" hidden="1" customWidth="1"/>
    <col min="25" max="25" width="14.453125" hidden="1" customWidth="1"/>
    <col min="26" max="26" width="18.26953125" hidden="1" customWidth="1"/>
    <col min="27" max="27" width="5" style="3" hidden="1" customWidth="1"/>
    <col min="28" max="28" width="16" style="3" hidden="1" customWidth="1"/>
    <col min="29" max="29" width="16" style="6" bestFit="1" customWidth="1"/>
    <col min="30" max="30" width="14.26953125" style="2" customWidth="1"/>
    <col min="31" max="32" width="14.26953125" style="3" customWidth="1"/>
    <col min="33" max="33" width="11.81640625" style="3" customWidth="1"/>
    <col min="34" max="34" width="14.453125" style="3" customWidth="1"/>
    <col min="35" max="35" width="5" customWidth="1"/>
    <col min="36" max="36" width="16" customWidth="1"/>
    <col min="37" max="37" width="16" bestFit="1" customWidth="1"/>
    <col min="38" max="39" width="9.1796875" customWidth="1"/>
  </cols>
  <sheetData>
    <row r="1" spans="1:34" x14ac:dyDescent="0.3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34" ht="30" customHeight="1" x14ac:dyDescent="0.35">
      <c r="A2" s="11" t="s">
        <v>5</v>
      </c>
      <c r="B2" s="8" t="s">
        <v>2</v>
      </c>
      <c r="C2" s="8" t="s">
        <v>8</v>
      </c>
      <c r="D2" s="9" t="s">
        <v>45</v>
      </c>
      <c r="E2" s="10" t="s">
        <v>4</v>
      </c>
      <c r="F2" s="8" t="s">
        <v>48</v>
      </c>
      <c r="G2" s="8" t="s">
        <v>11</v>
      </c>
      <c r="H2" s="8" t="s">
        <v>46</v>
      </c>
      <c r="I2" s="8" t="s">
        <v>47</v>
      </c>
      <c r="J2" s="8" t="s">
        <v>77</v>
      </c>
      <c r="K2" s="8" t="s">
        <v>10</v>
      </c>
      <c r="L2" s="8" t="s">
        <v>26</v>
      </c>
      <c r="M2" s="8" t="s">
        <v>15</v>
      </c>
      <c r="N2" s="8" t="s">
        <v>16</v>
      </c>
      <c r="O2" s="8" t="s">
        <v>13</v>
      </c>
      <c r="P2" s="8" t="s">
        <v>27</v>
      </c>
      <c r="Q2" s="8" t="s">
        <v>28</v>
      </c>
      <c r="R2" s="13" t="s">
        <v>31</v>
      </c>
      <c r="S2" s="13" t="s">
        <v>32</v>
      </c>
      <c r="T2" s="13" t="s">
        <v>33</v>
      </c>
      <c r="U2" s="13" t="s">
        <v>34</v>
      </c>
      <c r="V2" s="13" t="s">
        <v>35</v>
      </c>
      <c r="W2" s="13" t="s">
        <v>36</v>
      </c>
      <c r="X2" s="13" t="s">
        <v>137</v>
      </c>
      <c r="Y2" s="13" t="s">
        <v>37</v>
      </c>
      <c r="Z2" s="13" t="s">
        <v>170</v>
      </c>
      <c r="AA2" s="11" t="s">
        <v>12</v>
      </c>
      <c r="AB2" s="11" t="s">
        <v>38</v>
      </c>
      <c r="AC2" s="8" t="s">
        <v>257</v>
      </c>
      <c r="AD2" s="3"/>
      <c r="AF2"/>
      <c r="AG2"/>
      <c r="AH2"/>
    </row>
    <row r="3" spans="1:34" ht="15" customHeight="1" x14ac:dyDescent="0.35">
      <c r="A3" t="s">
        <v>175</v>
      </c>
      <c r="B3" s="54"/>
      <c r="C3" s="54"/>
      <c r="D3" s="55"/>
      <c r="E3" s="56"/>
      <c r="F3" s="54"/>
      <c r="G3" s="54"/>
      <c r="H3" s="58"/>
      <c r="I3" s="57"/>
      <c r="J3" s="57"/>
      <c r="K3" s="58"/>
      <c r="L3" s="60"/>
      <c r="M3" s="61"/>
      <c r="N3" s="61"/>
      <c r="O3" s="59"/>
      <c r="P3" s="62"/>
      <c r="Q3" s="62"/>
      <c r="R3" s="51"/>
      <c r="S3" s="51"/>
      <c r="T3" s="51"/>
      <c r="U3" s="51"/>
      <c r="V3" s="52"/>
      <c r="W3" s="52"/>
      <c r="X3" s="53"/>
      <c r="Y3" s="52"/>
      <c r="Z3" s="52"/>
      <c r="AA3" s="63"/>
      <c r="AB3" s="63"/>
      <c r="AC3">
        <v>108</v>
      </c>
      <c r="AD3" s="3"/>
      <c r="AF3"/>
      <c r="AG3"/>
      <c r="AH3"/>
    </row>
    <row r="4" spans="1:34" x14ac:dyDescent="0.35">
      <c r="A4" t="s">
        <v>221</v>
      </c>
      <c r="B4" s="15"/>
      <c r="C4" s="15"/>
      <c r="D4" s="83"/>
      <c r="E4" s="80"/>
      <c r="F4" s="15"/>
      <c r="G4" s="15"/>
      <c r="H4" s="16"/>
      <c r="I4" s="68"/>
      <c r="J4" s="68"/>
      <c r="K4" s="16"/>
      <c r="L4" s="84"/>
      <c r="M4" s="85"/>
      <c r="N4" s="85"/>
      <c r="O4" s="79"/>
      <c r="P4" s="86"/>
      <c r="Q4" s="86"/>
      <c r="R4" s="87"/>
      <c r="S4" s="87"/>
      <c r="T4" s="87"/>
      <c r="U4" s="87"/>
      <c r="V4" s="53"/>
      <c r="W4" s="53"/>
      <c r="X4" s="53"/>
      <c r="Y4" s="53"/>
      <c r="Z4" s="52"/>
      <c r="AA4" s="81"/>
      <c r="AB4" s="81"/>
      <c r="AC4">
        <v>156</v>
      </c>
    </row>
    <row r="5" spans="1:34" x14ac:dyDescent="0.35">
      <c r="A5" t="s">
        <v>176</v>
      </c>
      <c r="B5" s="15"/>
      <c r="C5" s="15"/>
      <c r="D5" s="83"/>
      <c r="E5" s="80"/>
      <c r="F5" s="15"/>
      <c r="G5" s="15"/>
      <c r="H5" s="16"/>
      <c r="I5" s="68"/>
      <c r="J5" s="68"/>
      <c r="K5" s="16"/>
      <c r="L5" s="84"/>
      <c r="M5" s="85"/>
      <c r="N5" s="85"/>
      <c r="O5" s="79"/>
      <c r="P5" s="86"/>
      <c r="Q5" s="86"/>
      <c r="R5" s="87"/>
      <c r="S5" s="87"/>
      <c r="T5" s="87"/>
      <c r="U5" s="87"/>
      <c r="V5" s="53"/>
      <c r="W5" s="53"/>
      <c r="X5" s="53"/>
      <c r="Y5" s="53"/>
      <c r="Z5" s="52"/>
      <c r="AA5" s="81"/>
      <c r="AB5" s="81"/>
      <c r="AC5">
        <v>127</v>
      </c>
    </row>
    <row r="6" spans="1:34" x14ac:dyDescent="0.35">
      <c r="A6" t="s">
        <v>200</v>
      </c>
      <c r="B6" s="15"/>
      <c r="C6" s="15"/>
      <c r="D6" s="83"/>
      <c r="E6" s="80"/>
      <c r="F6" s="15"/>
      <c r="G6" s="15"/>
      <c r="H6" s="16"/>
      <c r="I6" s="68"/>
      <c r="J6" s="68"/>
      <c r="K6" s="16"/>
      <c r="L6" s="84"/>
      <c r="M6" s="85"/>
      <c r="N6" s="85"/>
      <c r="O6" s="79"/>
      <c r="P6" s="86"/>
      <c r="Q6" s="86"/>
      <c r="R6" s="87"/>
      <c r="S6" s="87"/>
      <c r="T6" s="87"/>
      <c r="U6" s="87"/>
      <c r="V6" s="53"/>
      <c r="W6" s="53"/>
      <c r="X6" s="53"/>
      <c r="Y6" s="53"/>
      <c r="Z6" s="52"/>
      <c r="AA6" s="81"/>
      <c r="AB6" s="81"/>
      <c r="AC6">
        <v>101</v>
      </c>
    </row>
    <row r="7" spans="1:34" x14ac:dyDescent="0.35">
      <c r="A7" t="s">
        <v>178</v>
      </c>
      <c r="B7" s="15"/>
      <c r="C7" s="15"/>
      <c r="D7" s="83"/>
      <c r="E7" s="80"/>
      <c r="F7" s="15"/>
      <c r="G7" s="15"/>
      <c r="H7" s="16"/>
      <c r="I7" s="68"/>
      <c r="J7" s="68"/>
      <c r="K7" s="16"/>
      <c r="L7" s="84"/>
      <c r="M7" s="85"/>
      <c r="N7" s="85"/>
      <c r="O7" s="79"/>
      <c r="P7" s="86"/>
      <c r="Q7" s="86"/>
      <c r="R7" s="87"/>
      <c r="S7" s="87"/>
      <c r="T7" s="87"/>
      <c r="U7" s="87"/>
      <c r="V7" s="53"/>
      <c r="W7" s="53"/>
      <c r="X7" s="53"/>
      <c r="Y7" s="53"/>
      <c r="Z7" s="52"/>
      <c r="AA7" s="81"/>
      <c r="AB7" s="81"/>
      <c r="AC7">
        <v>351</v>
      </c>
    </row>
    <row r="8" spans="1:34" x14ac:dyDescent="0.35">
      <c r="A8" t="s">
        <v>179</v>
      </c>
      <c r="B8" s="15"/>
      <c r="C8" s="15"/>
      <c r="D8" s="83"/>
      <c r="E8" s="80"/>
      <c r="F8" s="15"/>
      <c r="G8" s="15"/>
      <c r="H8" s="16"/>
      <c r="I8" s="68"/>
      <c r="J8" s="68"/>
      <c r="K8" s="16"/>
      <c r="L8" s="84"/>
      <c r="M8" s="85"/>
      <c r="N8" s="85"/>
      <c r="O8" s="79"/>
      <c r="P8" s="86"/>
      <c r="Q8" s="86"/>
      <c r="R8" s="87"/>
      <c r="S8" s="87"/>
      <c r="T8" s="87"/>
      <c r="U8" s="87"/>
      <c r="V8" s="53"/>
      <c r="W8" s="53"/>
      <c r="X8" s="53"/>
      <c r="Y8" s="53"/>
      <c r="Z8" s="52"/>
      <c r="AA8" s="81"/>
      <c r="AB8" s="81"/>
      <c r="AC8">
        <v>121</v>
      </c>
    </row>
    <row r="9" spans="1:34" x14ac:dyDescent="0.35">
      <c r="A9" t="s">
        <v>240</v>
      </c>
      <c r="B9" s="15"/>
      <c r="C9" s="15"/>
      <c r="D9" s="83"/>
      <c r="E9" s="80"/>
      <c r="F9" s="15"/>
      <c r="G9" s="15"/>
      <c r="H9" s="16"/>
      <c r="I9" s="68"/>
      <c r="J9" s="68"/>
      <c r="K9" s="16"/>
      <c r="L9" s="84"/>
      <c r="M9" s="85"/>
      <c r="N9" s="85"/>
      <c r="O9" s="79"/>
      <c r="P9" s="86"/>
      <c r="Q9" s="86"/>
      <c r="R9" s="87"/>
      <c r="S9" s="87"/>
      <c r="T9" s="87"/>
      <c r="U9" s="87"/>
      <c r="V9" s="53"/>
      <c r="W9" s="53"/>
      <c r="X9" s="53"/>
      <c r="Y9" s="53"/>
      <c r="Z9" s="52"/>
      <c r="AA9" s="81"/>
      <c r="AB9" s="81"/>
      <c r="AC9">
        <v>111</v>
      </c>
    </row>
    <row r="10" spans="1:34" x14ac:dyDescent="0.35">
      <c r="A10" t="s">
        <v>181</v>
      </c>
      <c r="B10" s="15"/>
      <c r="C10" s="15"/>
      <c r="D10" s="83"/>
      <c r="E10" s="80"/>
      <c r="F10" s="15"/>
      <c r="G10" s="15"/>
      <c r="H10" s="16"/>
      <c r="I10" s="68"/>
      <c r="J10" s="68"/>
      <c r="K10" s="16"/>
      <c r="L10" s="84"/>
      <c r="M10" s="85"/>
      <c r="N10" s="85"/>
      <c r="O10" s="79"/>
      <c r="P10" s="86"/>
      <c r="Q10" s="86"/>
      <c r="R10" s="87"/>
      <c r="S10" s="87"/>
      <c r="T10" s="87"/>
      <c r="U10" s="87"/>
      <c r="V10" s="53"/>
      <c r="W10" s="53"/>
      <c r="X10" s="53"/>
      <c r="Y10" s="53"/>
      <c r="Z10" s="52"/>
      <c r="AA10" s="81"/>
      <c r="AB10" s="81"/>
      <c r="AC10">
        <v>844</v>
      </c>
    </row>
    <row r="11" spans="1:34" x14ac:dyDescent="0.35">
      <c r="A11" t="s">
        <v>182</v>
      </c>
      <c r="B11" s="15"/>
      <c r="C11" s="15"/>
      <c r="D11" s="83"/>
      <c r="E11" s="80"/>
      <c r="F11" s="15"/>
      <c r="G11" s="15"/>
      <c r="H11" s="16"/>
      <c r="I11" s="68"/>
      <c r="J11" s="68"/>
      <c r="K11" s="16"/>
      <c r="L11" s="84"/>
      <c r="M11" s="85"/>
      <c r="N11" s="85"/>
      <c r="O11" s="79"/>
      <c r="P11" s="86"/>
      <c r="Q11" s="86"/>
      <c r="R11" s="87"/>
      <c r="S11" s="87"/>
      <c r="T11" s="87"/>
      <c r="U11" s="87"/>
      <c r="V11" s="53"/>
      <c r="W11" s="53"/>
      <c r="X11" s="53"/>
      <c r="Y11" s="53"/>
      <c r="Z11" s="52"/>
      <c r="AA11" s="81"/>
      <c r="AB11" s="81"/>
      <c r="AC11">
        <v>104</v>
      </c>
    </row>
    <row r="12" spans="1:34" x14ac:dyDescent="0.35">
      <c r="A12" t="s">
        <v>246</v>
      </c>
      <c r="B12" s="15"/>
      <c r="C12" s="15"/>
      <c r="D12" s="83"/>
      <c r="E12" s="80"/>
      <c r="F12" s="15"/>
      <c r="G12" s="15"/>
      <c r="H12" s="16"/>
      <c r="I12" s="68"/>
      <c r="J12" s="68"/>
      <c r="K12" s="16"/>
      <c r="L12" s="84"/>
      <c r="M12" s="85"/>
      <c r="N12" s="85"/>
      <c r="O12" s="79"/>
      <c r="P12" s="86"/>
      <c r="Q12" s="86"/>
      <c r="R12" s="87"/>
      <c r="S12" s="87"/>
      <c r="T12" s="87"/>
      <c r="U12" s="87"/>
      <c r="V12" s="53"/>
      <c r="W12" s="53"/>
      <c r="X12" s="53"/>
      <c r="Y12" s="53"/>
      <c r="Z12" s="52"/>
      <c r="AA12" s="81"/>
      <c r="AB12" s="81"/>
      <c r="AC12">
        <v>146</v>
      </c>
    </row>
    <row r="13" spans="1:34" x14ac:dyDescent="0.35">
      <c r="A13" t="s">
        <v>253</v>
      </c>
      <c r="B13" s="15"/>
      <c r="C13" s="15"/>
      <c r="D13" s="83"/>
      <c r="E13" s="80"/>
      <c r="F13" s="15"/>
      <c r="G13" s="15"/>
      <c r="H13" s="16"/>
      <c r="I13" s="68"/>
      <c r="J13" s="68"/>
      <c r="K13" s="16"/>
      <c r="L13" s="84"/>
      <c r="M13" s="85"/>
      <c r="N13" s="85"/>
      <c r="O13" s="79"/>
      <c r="P13" s="86"/>
      <c r="Q13" s="86"/>
      <c r="R13" s="87"/>
      <c r="S13" s="87"/>
      <c r="T13" s="87"/>
      <c r="U13" s="87"/>
      <c r="V13" s="53"/>
      <c r="W13" s="53"/>
      <c r="X13" s="53"/>
      <c r="Y13" s="53"/>
      <c r="Z13" s="52"/>
      <c r="AA13" s="81"/>
      <c r="AB13" s="81"/>
      <c r="AC13">
        <v>118</v>
      </c>
    </row>
    <row r="14" spans="1:34" x14ac:dyDescent="0.35">
      <c r="A14" t="s">
        <v>183</v>
      </c>
      <c r="B14" s="15"/>
      <c r="C14" s="15"/>
      <c r="D14" s="83"/>
      <c r="E14" s="80"/>
      <c r="F14" s="15"/>
      <c r="G14" s="15"/>
      <c r="H14" s="16"/>
      <c r="I14" s="68"/>
      <c r="J14" s="68"/>
      <c r="K14" s="16"/>
      <c r="L14" s="84"/>
      <c r="M14" s="85"/>
      <c r="N14" s="85"/>
      <c r="O14" s="79"/>
      <c r="P14" s="86"/>
      <c r="Q14" s="86"/>
      <c r="R14" s="87"/>
      <c r="S14" s="87"/>
      <c r="T14" s="87"/>
      <c r="U14" s="87"/>
      <c r="V14" s="53"/>
      <c r="W14" s="53"/>
      <c r="X14" s="53"/>
      <c r="Y14" s="53"/>
      <c r="Z14" s="52"/>
      <c r="AA14" s="81"/>
      <c r="AB14" s="81"/>
      <c r="AC14">
        <v>106</v>
      </c>
    </row>
    <row r="15" spans="1:34" x14ac:dyDescent="0.35">
      <c r="A15" t="s">
        <v>184</v>
      </c>
      <c r="B15" s="15"/>
      <c r="C15" s="15"/>
      <c r="D15" s="83"/>
      <c r="E15" s="80"/>
      <c r="F15" s="15"/>
      <c r="G15" s="15"/>
      <c r="H15" s="16"/>
      <c r="I15" s="68"/>
      <c r="J15" s="68"/>
      <c r="K15" s="16"/>
      <c r="L15" s="84"/>
      <c r="M15" s="85"/>
      <c r="N15" s="85"/>
      <c r="O15" s="79"/>
      <c r="P15" s="86"/>
      <c r="Q15" s="86"/>
      <c r="R15" s="87"/>
      <c r="S15" s="87"/>
      <c r="T15" s="87"/>
      <c r="U15" s="87"/>
      <c r="V15" s="53"/>
      <c r="W15" s="53"/>
      <c r="X15" s="53"/>
      <c r="Y15" s="53"/>
      <c r="Z15" s="52"/>
      <c r="AA15" s="81"/>
      <c r="AB15" s="81"/>
      <c r="AC15">
        <v>222</v>
      </c>
    </row>
    <row r="16" spans="1:34" x14ac:dyDescent="0.35">
      <c r="A16" t="s">
        <v>243</v>
      </c>
      <c r="B16" s="15"/>
      <c r="C16" s="15"/>
      <c r="D16" s="83"/>
      <c r="E16" s="80"/>
      <c r="F16" s="15"/>
      <c r="G16" s="15"/>
      <c r="H16" s="16"/>
      <c r="I16" s="68"/>
      <c r="J16" s="68"/>
      <c r="K16" s="16"/>
      <c r="L16" s="84"/>
      <c r="M16" s="85"/>
      <c r="N16" s="85"/>
      <c r="O16" s="79"/>
      <c r="P16" s="86"/>
      <c r="Q16" s="86"/>
      <c r="R16" s="87"/>
      <c r="S16" s="87"/>
      <c r="T16" s="87"/>
      <c r="U16" s="87"/>
      <c r="V16" s="53"/>
      <c r="W16" s="53"/>
      <c r="X16" s="53"/>
      <c r="Y16" s="53"/>
      <c r="Z16" s="52"/>
      <c r="AA16" s="81"/>
      <c r="AB16" s="81"/>
      <c r="AC16">
        <v>364</v>
      </c>
    </row>
    <row r="17" spans="1:29" x14ac:dyDescent="0.35">
      <c r="A17" t="s">
        <v>186</v>
      </c>
      <c r="B17" s="15"/>
      <c r="C17" s="15"/>
      <c r="D17" s="83"/>
      <c r="E17" s="80"/>
      <c r="F17" s="15"/>
      <c r="G17" s="15"/>
      <c r="H17" s="16"/>
      <c r="I17" s="68"/>
      <c r="J17" s="68"/>
      <c r="K17" s="16"/>
      <c r="L17" s="84"/>
      <c r="M17" s="85"/>
      <c r="N17" s="85"/>
      <c r="O17" s="79"/>
      <c r="P17" s="86"/>
      <c r="Q17" s="86"/>
      <c r="R17" s="87"/>
      <c r="S17" s="87"/>
      <c r="T17" s="87"/>
      <c r="U17" s="87"/>
      <c r="V17" s="53"/>
      <c r="W17" s="53"/>
      <c r="X17" s="53"/>
      <c r="Y17" s="53"/>
      <c r="Z17" s="52"/>
      <c r="AA17" s="81"/>
      <c r="AB17" s="81"/>
      <c r="AC17">
        <v>120</v>
      </c>
    </row>
    <row r="18" spans="1:29" x14ac:dyDescent="0.35">
      <c r="A18" t="s">
        <v>187</v>
      </c>
      <c r="B18" s="15"/>
      <c r="C18" s="15"/>
      <c r="D18" s="83"/>
      <c r="E18" s="80"/>
      <c r="F18" s="15"/>
      <c r="G18" s="15"/>
      <c r="H18" s="16"/>
      <c r="I18" s="68"/>
      <c r="J18" s="68"/>
      <c r="K18" s="16"/>
      <c r="L18" s="84"/>
      <c r="M18" s="85"/>
      <c r="N18" s="85"/>
      <c r="O18" s="79"/>
      <c r="P18" s="86"/>
      <c r="Q18" s="86"/>
      <c r="R18" s="87"/>
      <c r="S18" s="87"/>
      <c r="T18" s="87"/>
      <c r="U18" s="87"/>
      <c r="V18" s="53"/>
      <c r="W18" s="53"/>
      <c r="X18" s="53"/>
      <c r="Y18" s="53"/>
      <c r="Z18" s="52"/>
      <c r="AA18" s="81"/>
      <c r="AB18" s="81"/>
      <c r="AC18">
        <v>459</v>
      </c>
    </row>
    <row r="19" spans="1:29" x14ac:dyDescent="0.35">
      <c r="A19" t="s">
        <v>216</v>
      </c>
      <c r="B19" s="15"/>
      <c r="C19" s="15"/>
      <c r="D19" s="83"/>
      <c r="E19" s="80"/>
      <c r="F19" s="15"/>
      <c r="G19" s="15"/>
      <c r="H19" s="16"/>
      <c r="I19" s="68"/>
      <c r="J19" s="68"/>
      <c r="K19" s="16"/>
      <c r="L19" s="84"/>
      <c r="M19" s="85"/>
      <c r="N19" s="85"/>
      <c r="O19" s="79"/>
      <c r="P19" s="86"/>
      <c r="Q19" s="86"/>
      <c r="R19" s="87"/>
      <c r="S19" s="87"/>
      <c r="T19" s="87"/>
      <c r="U19" s="87"/>
      <c r="V19" s="53"/>
      <c r="W19" s="53"/>
      <c r="X19" s="53"/>
      <c r="Y19" s="53"/>
      <c r="Z19" s="52"/>
      <c r="AA19" s="81"/>
      <c r="AB19" s="81"/>
      <c r="AC19">
        <v>624</v>
      </c>
    </row>
    <row r="20" spans="1:29" x14ac:dyDescent="0.35">
      <c r="A20" t="s">
        <v>189</v>
      </c>
      <c r="B20" s="15"/>
      <c r="C20" s="15"/>
      <c r="D20" s="83"/>
      <c r="E20" s="80"/>
      <c r="F20" s="15"/>
      <c r="G20" s="15"/>
      <c r="H20" s="16"/>
      <c r="I20" s="68"/>
      <c r="J20" s="68"/>
      <c r="K20" s="16"/>
      <c r="L20" s="84"/>
      <c r="M20" s="85"/>
      <c r="N20" s="85"/>
      <c r="O20" s="79"/>
      <c r="P20" s="86"/>
      <c r="Q20" s="86"/>
      <c r="R20" s="87"/>
      <c r="S20" s="87"/>
      <c r="T20" s="87"/>
      <c r="U20" s="87"/>
      <c r="V20" s="53"/>
      <c r="W20" s="53"/>
      <c r="X20" s="53"/>
      <c r="Y20" s="53"/>
      <c r="Z20" s="52"/>
      <c r="AA20" s="81"/>
      <c r="AB20" s="81"/>
      <c r="AC20">
        <v>168</v>
      </c>
    </row>
    <row r="21" spans="1:29" x14ac:dyDescent="0.35">
      <c r="A21" t="s">
        <v>236</v>
      </c>
      <c r="B21" s="15"/>
      <c r="C21" s="15"/>
      <c r="D21" s="83"/>
      <c r="E21" s="80"/>
      <c r="F21" s="15"/>
      <c r="G21" s="15"/>
      <c r="H21" s="16"/>
      <c r="I21" s="68"/>
      <c r="J21" s="68"/>
      <c r="K21" s="16"/>
      <c r="L21" s="84"/>
      <c r="M21" s="85"/>
      <c r="N21" s="85"/>
      <c r="O21" s="79"/>
      <c r="P21" s="86"/>
      <c r="Q21" s="86"/>
      <c r="R21" s="87"/>
      <c r="S21" s="87"/>
      <c r="T21" s="87"/>
      <c r="U21" s="87"/>
      <c r="V21" s="53"/>
      <c r="W21" s="53"/>
      <c r="X21" s="53"/>
      <c r="Y21" s="53"/>
      <c r="Z21" s="52"/>
      <c r="AA21" s="81"/>
      <c r="AB21" s="81"/>
      <c r="AC21">
        <v>196</v>
      </c>
    </row>
    <row r="22" spans="1:29" x14ac:dyDescent="0.35">
      <c r="A22" t="s">
        <v>226</v>
      </c>
      <c r="B22" s="15"/>
      <c r="C22" s="15"/>
      <c r="D22" s="83"/>
      <c r="E22" s="80"/>
      <c r="F22" s="15"/>
      <c r="G22" s="15"/>
      <c r="H22" s="16"/>
      <c r="I22" s="68"/>
      <c r="J22" s="68"/>
      <c r="K22" s="16"/>
      <c r="L22" s="84"/>
      <c r="M22" s="85"/>
      <c r="N22" s="85"/>
      <c r="O22" s="79"/>
      <c r="P22" s="86"/>
      <c r="Q22" s="86"/>
      <c r="R22" s="87"/>
      <c r="S22" s="87"/>
      <c r="T22" s="87"/>
      <c r="U22" s="87"/>
      <c r="V22" s="53"/>
      <c r="W22" s="53"/>
      <c r="X22" s="53"/>
      <c r="Y22" s="53"/>
      <c r="Z22" s="52"/>
      <c r="AA22" s="81"/>
      <c r="AB22" s="81"/>
      <c r="AC22">
        <v>268</v>
      </c>
    </row>
    <row r="23" spans="1:29" x14ac:dyDescent="0.35">
      <c r="A23" t="s">
        <v>190</v>
      </c>
      <c r="B23" s="15"/>
      <c r="C23" s="15"/>
      <c r="D23" s="83"/>
      <c r="E23" s="80"/>
      <c r="F23" s="15"/>
      <c r="G23" s="15"/>
      <c r="H23" s="16"/>
      <c r="I23" s="68"/>
      <c r="J23" s="68"/>
      <c r="K23" s="16"/>
      <c r="L23" s="84"/>
      <c r="M23" s="85"/>
      <c r="N23" s="85"/>
      <c r="O23" s="79"/>
      <c r="P23" s="86"/>
      <c r="Q23" s="86"/>
      <c r="R23" s="87"/>
      <c r="S23" s="87"/>
      <c r="T23" s="87"/>
      <c r="U23" s="87"/>
      <c r="V23" s="53"/>
      <c r="W23" s="53"/>
      <c r="X23" s="53"/>
      <c r="Y23" s="53"/>
      <c r="Z23" s="52"/>
      <c r="AA23" s="81"/>
      <c r="AB23" s="81"/>
      <c r="AC23">
        <v>187</v>
      </c>
    </row>
    <row r="24" spans="1:29" x14ac:dyDescent="0.35">
      <c r="A24" t="s">
        <v>191</v>
      </c>
      <c r="B24" s="15"/>
      <c r="C24" s="15"/>
      <c r="D24" s="83"/>
      <c r="E24" s="80"/>
      <c r="F24" s="15"/>
      <c r="G24" s="15"/>
      <c r="H24" s="16"/>
      <c r="I24" s="68"/>
      <c r="J24" s="68"/>
      <c r="K24" s="16"/>
      <c r="L24" s="84"/>
      <c r="M24" s="85"/>
      <c r="N24" s="85"/>
      <c r="O24" s="79"/>
      <c r="P24" s="86"/>
      <c r="Q24" s="86"/>
      <c r="R24" s="87"/>
      <c r="S24" s="87"/>
      <c r="T24" s="87"/>
      <c r="U24" s="87"/>
      <c r="V24" s="53"/>
      <c r="W24" s="53"/>
      <c r="X24" s="53"/>
      <c r="Y24" s="53"/>
      <c r="Z24" s="52"/>
      <c r="AA24" s="81"/>
      <c r="AB24" s="81"/>
      <c r="AC24">
        <v>334</v>
      </c>
    </row>
    <row r="25" spans="1:29" x14ac:dyDescent="0.35">
      <c r="A25" t="s">
        <v>203</v>
      </c>
      <c r="B25" s="15"/>
      <c r="C25" s="15"/>
      <c r="D25" s="83"/>
      <c r="E25" s="80"/>
      <c r="F25" s="15"/>
      <c r="G25" s="15"/>
      <c r="H25" s="16"/>
      <c r="I25" s="68"/>
      <c r="J25" s="68"/>
      <c r="K25" s="16"/>
      <c r="L25" s="84"/>
      <c r="M25" s="85"/>
      <c r="N25" s="85"/>
      <c r="O25" s="79"/>
      <c r="P25" s="86"/>
      <c r="Q25" s="86"/>
      <c r="R25" s="87"/>
      <c r="S25" s="87"/>
      <c r="T25" s="87"/>
      <c r="U25" s="87"/>
      <c r="V25" s="53"/>
      <c r="W25" s="53"/>
      <c r="X25" s="53"/>
      <c r="Y25" s="53"/>
      <c r="Z25" s="52"/>
      <c r="AA25" s="81"/>
      <c r="AB25" s="81"/>
      <c r="AC25">
        <v>364</v>
      </c>
    </row>
    <row r="26" spans="1:29" x14ac:dyDescent="0.35">
      <c r="A26" t="s">
        <v>193</v>
      </c>
      <c r="B26" s="15"/>
      <c r="C26" s="15"/>
      <c r="D26" s="83"/>
      <c r="E26" s="80"/>
      <c r="F26" s="15"/>
      <c r="G26" s="15"/>
      <c r="H26" s="16"/>
      <c r="I26" s="68"/>
      <c r="J26" s="68"/>
      <c r="K26" s="16"/>
      <c r="L26" s="84"/>
      <c r="M26" s="85"/>
      <c r="N26" s="85"/>
      <c r="O26" s="79"/>
      <c r="P26" s="86"/>
      <c r="Q26" s="86"/>
      <c r="R26" s="87"/>
      <c r="S26" s="87"/>
      <c r="T26" s="87"/>
      <c r="U26" s="87"/>
      <c r="V26" s="53"/>
      <c r="W26" s="53"/>
      <c r="X26" s="53"/>
      <c r="Y26" s="53"/>
      <c r="Z26" s="52"/>
      <c r="AA26" s="81"/>
      <c r="AB26" s="81"/>
      <c r="AC26">
        <v>147</v>
      </c>
    </row>
    <row r="27" spans="1:29" x14ac:dyDescent="0.35">
      <c r="A27" t="s">
        <v>194</v>
      </c>
      <c r="B27" s="15"/>
      <c r="C27" s="15"/>
      <c r="D27" s="83"/>
      <c r="E27" s="80"/>
      <c r="F27" s="15"/>
      <c r="G27" s="15"/>
      <c r="H27" s="16"/>
      <c r="I27" s="68"/>
      <c r="J27" s="68"/>
      <c r="K27" s="16"/>
      <c r="L27" s="84"/>
      <c r="M27" s="85"/>
      <c r="N27" s="85"/>
      <c r="O27" s="79"/>
      <c r="P27" s="86"/>
      <c r="Q27" s="86"/>
      <c r="R27" s="87"/>
      <c r="S27" s="87"/>
      <c r="T27" s="87"/>
      <c r="U27" s="87"/>
      <c r="V27" s="53"/>
      <c r="W27" s="53"/>
      <c r="X27" s="53"/>
      <c r="Y27" s="53"/>
      <c r="Z27" s="52"/>
      <c r="AA27" s="81"/>
      <c r="AB27" s="81"/>
      <c r="AC27">
        <v>128</v>
      </c>
    </row>
    <row r="28" spans="1:29" x14ac:dyDescent="0.35">
      <c r="A28" t="s">
        <v>180</v>
      </c>
      <c r="B28" s="15"/>
      <c r="C28" s="15"/>
      <c r="D28" s="83"/>
      <c r="E28" s="80"/>
      <c r="F28" s="15"/>
      <c r="G28" s="15"/>
      <c r="H28" s="16"/>
      <c r="I28" s="68"/>
      <c r="J28" s="68"/>
      <c r="K28" s="16"/>
      <c r="L28" s="84"/>
      <c r="M28" s="85"/>
      <c r="N28" s="85"/>
      <c r="O28" s="79"/>
      <c r="P28" s="86"/>
      <c r="Q28" s="86"/>
      <c r="R28" s="87"/>
      <c r="S28" s="87"/>
      <c r="T28" s="87"/>
      <c r="U28" s="87"/>
      <c r="V28" s="53"/>
      <c r="W28" s="53"/>
      <c r="X28" s="53"/>
      <c r="Y28" s="53"/>
      <c r="Z28" s="52"/>
      <c r="AA28" s="81"/>
      <c r="AB28" s="81"/>
      <c r="AC28">
        <v>120</v>
      </c>
    </row>
    <row r="29" spans="1:29" x14ac:dyDescent="0.35">
      <c r="A29" t="s">
        <v>196</v>
      </c>
      <c r="B29" s="15"/>
      <c r="C29" s="15"/>
      <c r="D29" s="83"/>
      <c r="E29" s="80"/>
      <c r="F29" s="15"/>
      <c r="G29" s="15"/>
      <c r="H29" s="16"/>
      <c r="I29" s="68"/>
      <c r="J29" s="68"/>
      <c r="K29" s="16"/>
      <c r="L29" s="84"/>
      <c r="M29" s="85"/>
      <c r="N29" s="85"/>
      <c r="O29" s="79"/>
      <c r="P29" s="86"/>
      <c r="Q29" s="86"/>
      <c r="R29" s="87"/>
      <c r="S29" s="87"/>
      <c r="T29" s="87"/>
      <c r="U29" s="87"/>
      <c r="V29" s="53"/>
      <c r="W29" s="53"/>
      <c r="X29" s="53"/>
      <c r="Y29" s="53"/>
      <c r="Z29" s="52"/>
      <c r="AA29" s="81"/>
      <c r="AB29" s="81"/>
      <c r="AC29">
        <v>305</v>
      </c>
    </row>
    <row r="30" spans="1:29" x14ac:dyDescent="0.35">
      <c r="A30" t="s">
        <v>197</v>
      </c>
      <c r="B30" s="15"/>
      <c r="C30" s="15"/>
      <c r="D30" s="83"/>
      <c r="E30" s="80"/>
      <c r="F30" s="15"/>
      <c r="G30" s="15"/>
      <c r="H30" s="16"/>
      <c r="I30" s="68"/>
      <c r="J30" s="68"/>
      <c r="K30" s="16"/>
      <c r="L30" s="84"/>
      <c r="M30" s="85"/>
      <c r="N30" s="85"/>
      <c r="O30" s="79"/>
      <c r="P30" s="86"/>
      <c r="Q30" s="86"/>
      <c r="R30" s="87"/>
      <c r="S30" s="87"/>
      <c r="T30" s="87"/>
      <c r="U30" s="87"/>
      <c r="V30" s="53"/>
      <c r="W30" s="53"/>
      <c r="X30" s="53"/>
      <c r="Y30" s="53"/>
      <c r="Z30" s="52"/>
      <c r="AA30" s="81"/>
      <c r="AB30" s="81"/>
      <c r="AC30">
        <v>296</v>
      </c>
    </row>
    <row r="31" spans="1:29" x14ac:dyDescent="0.35">
      <c r="A31" t="s">
        <v>199</v>
      </c>
      <c r="B31" s="15"/>
      <c r="C31" s="15"/>
      <c r="D31" s="83"/>
      <c r="E31" s="80"/>
      <c r="F31" s="15"/>
      <c r="G31" s="15"/>
      <c r="H31" s="16"/>
      <c r="I31" s="68"/>
      <c r="J31" s="68"/>
      <c r="K31" s="16"/>
      <c r="L31" s="84"/>
      <c r="M31" s="85"/>
      <c r="N31" s="85"/>
      <c r="O31" s="79"/>
      <c r="P31" s="86"/>
      <c r="Q31" s="86"/>
      <c r="R31" s="87"/>
      <c r="S31" s="87"/>
      <c r="T31" s="87"/>
      <c r="U31" s="87"/>
      <c r="V31" s="53"/>
      <c r="W31" s="53"/>
      <c r="X31" s="53"/>
      <c r="Y31" s="53"/>
      <c r="Z31" s="52"/>
      <c r="AA31" s="81"/>
      <c r="AB31" s="81"/>
      <c r="AC31">
        <v>118</v>
      </c>
    </row>
    <row r="32" spans="1:29" x14ac:dyDescent="0.35">
      <c r="A32" t="s">
        <v>177</v>
      </c>
      <c r="B32" s="15"/>
      <c r="C32" s="15"/>
      <c r="D32" s="83"/>
      <c r="E32" s="80"/>
      <c r="F32" s="15"/>
      <c r="G32" s="15"/>
      <c r="H32" s="16"/>
      <c r="I32" s="68"/>
      <c r="J32" s="68"/>
      <c r="K32" s="16"/>
      <c r="L32" s="84"/>
      <c r="M32" s="85"/>
      <c r="N32" s="85"/>
      <c r="O32" s="79"/>
      <c r="P32" s="86"/>
      <c r="Q32" s="86"/>
      <c r="R32" s="87"/>
      <c r="S32" s="87"/>
      <c r="T32" s="87"/>
      <c r="U32" s="87"/>
      <c r="V32" s="53"/>
      <c r="W32" s="53"/>
      <c r="X32" s="53"/>
      <c r="Y32" s="53"/>
      <c r="Z32" s="52"/>
      <c r="AA32" s="81"/>
      <c r="AB32" s="81"/>
      <c r="AC32">
        <v>183</v>
      </c>
    </row>
    <row r="33" spans="1:29" x14ac:dyDescent="0.35">
      <c r="A33" t="s">
        <v>201</v>
      </c>
      <c r="B33" s="15"/>
      <c r="C33" s="15"/>
      <c r="D33" s="83"/>
      <c r="E33" s="80"/>
      <c r="F33" s="15"/>
      <c r="G33" s="15"/>
      <c r="H33" s="16"/>
      <c r="I33" s="68"/>
      <c r="J33" s="68"/>
      <c r="K33" s="16"/>
      <c r="L33" s="84"/>
      <c r="M33" s="85"/>
      <c r="N33" s="85"/>
      <c r="O33" s="79"/>
      <c r="P33" s="86"/>
      <c r="Q33" s="86"/>
      <c r="R33" s="87"/>
      <c r="S33" s="87"/>
      <c r="T33" s="87"/>
      <c r="U33" s="87"/>
      <c r="V33" s="53"/>
      <c r="W33" s="53"/>
      <c r="X33" s="53"/>
      <c r="Y33" s="53"/>
      <c r="Z33" s="52"/>
      <c r="AA33" s="81"/>
      <c r="AB33" s="81"/>
      <c r="AC33">
        <v>123</v>
      </c>
    </row>
    <row r="34" spans="1:29" x14ac:dyDescent="0.35">
      <c r="A34" t="s">
        <v>192</v>
      </c>
      <c r="B34" s="15"/>
      <c r="C34" s="15"/>
      <c r="D34" s="83"/>
      <c r="E34" s="80"/>
      <c r="F34" s="15"/>
      <c r="G34" s="15"/>
      <c r="H34" s="16"/>
      <c r="I34" s="68"/>
      <c r="J34" s="68"/>
      <c r="K34" s="16"/>
      <c r="L34" s="84"/>
      <c r="M34" s="85"/>
      <c r="N34" s="85"/>
      <c r="O34" s="79"/>
      <c r="P34" s="86"/>
      <c r="Q34" s="86"/>
      <c r="R34" s="87"/>
      <c r="S34" s="87"/>
      <c r="T34" s="87"/>
      <c r="U34" s="87"/>
      <c r="V34" s="53"/>
      <c r="W34" s="53"/>
      <c r="X34" s="53"/>
      <c r="Y34" s="53"/>
      <c r="Z34" s="52"/>
      <c r="AA34" s="81"/>
      <c r="AB34" s="81"/>
      <c r="AC34">
        <v>110</v>
      </c>
    </row>
    <row r="35" spans="1:29" x14ac:dyDescent="0.35">
      <c r="A35" t="s">
        <v>204</v>
      </c>
      <c r="B35" s="15"/>
      <c r="C35" s="15"/>
      <c r="D35" s="83"/>
      <c r="E35" s="80"/>
      <c r="F35" s="15"/>
      <c r="G35" s="15"/>
      <c r="H35" s="16"/>
      <c r="I35" s="68"/>
      <c r="J35" s="68"/>
      <c r="K35" s="16"/>
      <c r="L35" s="84"/>
      <c r="M35" s="85"/>
      <c r="N35" s="85"/>
      <c r="O35" s="79"/>
      <c r="P35" s="86"/>
      <c r="Q35" s="86"/>
      <c r="R35" s="87"/>
      <c r="S35" s="87"/>
      <c r="T35" s="87"/>
      <c r="U35" s="87"/>
      <c r="V35" s="53"/>
      <c r="W35" s="53"/>
      <c r="X35" s="53"/>
      <c r="Y35" s="53"/>
      <c r="Z35" s="52"/>
      <c r="AA35" s="81"/>
      <c r="AB35" s="81"/>
      <c r="AC35">
        <v>121</v>
      </c>
    </row>
    <row r="36" spans="1:29" x14ac:dyDescent="0.35">
      <c r="A36" t="s">
        <v>205</v>
      </c>
      <c r="B36" s="15"/>
      <c r="C36" s="15"/>
      <c r="D36" s="83"/>
      <c r="E36" s="80"/>
      <c r="F36" s="15"/>
      <c r="G36" s="15"/>
      <c r="H36" s="16"/>
      <c r="I36" s="68"/>
      <c r="J36" s="68"/>
      <c r="K36" s="16"/>
      <c r="L36" s="84"/>
      <c r="M36" s="85"/>
      <c r="N36" s="85"/>
      <c r="O36" s="79"/>
      <c r="P36" s="86"/>
      <c r="Q36" s="86"/>
      <c r="R36" s="87"/>
      <c r="S36" s="87"/>
      <c r="T36" s="87"/>
      <c r="U36" s="87"/>
      <c r="V36" s="53"/>
      <c r="W36" s="53"/>
      <c r="X36" s="53"/>
      <c r="Y36" s="53"/>
      <c r="Z36" s="52"/>
      <c r="AA36" s="81"/>
      <c r="AB36" s="81"/>
      <c r="AC36">
        <v>105</v>
      </c>
    </row>
    <row r="37" spans="1:29" x14ac:dyDescent="0.35">
      <c r="A37" t="s">
        <v>206</v>
      </c>
      <c r="B37" s="15"/>
      <c r="C37" s="15"/>
      <c r="D37" s="83"/>
      <c r="E37" s="80"/>
      <c r="F37" s="15"/>
      <c r="G37" s="15"/>
      <c r="H37" s="16"/>
      <c r="I37" s="68"/>
      <c r="J37" s="68"/>
      <c r="K37" s="16"/>
      <c r="L37" s="84"/>
      <c r="M37" s="85"/>
      <c r="N37" s="85"/>
      <c r="O37" s="79"/>
      <c r="P37" s="86"/>
      <c r="Q37" s="86"/>
      <c r="R37" s="87"/>
      <c r="S37" s="87"/>
      <c r="T37" s="87"/>
      <c r="U37" s="87"/>
      <c r="V37" s="53"/>
      <c r="W37" s="53"/>
      <c r="X37" s="53"/>
      <c r="Y37" s="53"/>
      <c r="Z37" s="52"/>
      <c r="AA37" s="81"/>
      <c r="AB37" s="81"/>
      <c r="AC37">
        <v>103</v>
      </c>
    </row>
    <row r="38" spans="1:29" x14ac:dyDescent="0.35">
      <c r="A38" t="s">
        <v>207</v>
      </c>
      <c r="B38" s="15"/>
      <c r="C38" s="15"/>
      <c r="D38" s="83"/>
      <c r="E38" s="80"/>
      <c r="F38" s="15"/>
      <c r="G38" s="15"/>
      <c r="H38" s="16"/>
      <c r="I38" s="68"/>
      <c r="J38" s="68"/>
      <c r="K38" s="16"/>
      <c r="L38" s="84"/>
      <c r="M38" s="85"/>
      <c r="N38" s="85"/>
      <c r="O38" s="79"/>
      <c r="P38" s="86"/>
      <c r="Q38" s="86"/>
      <c r="R38" s="87"/>
      <c r="S38" s="87"/>
      <c r="T38" s="87"/>
      <c r="U38" s="87"/>
      <c r="V38" s="53"/>
      <c r="W38" s="53"/>
      <c r="X38" s="53"/>
      <c r="Y38" s="53"/>
      <c r="Z38" s="52"/>
      <c r="AA38" s="81"/>
      <c r="AB38" s="81"/>
      <c r="AC38">
        <v>128</v>
      </c>
    </row>
    <row r="39" spans="1:29" x14ac:dyDescent="0.35">
      <c r="A39" t="s">
        <v>208</v>
      </c>
      <c r="B39" s="15"/>
      <c r="C39" s="15"/>
      <c r="D39" s="83"/>
      <c r="E39" s="80"/>
      <c r="F39" s="15"/>
      <c r="G39" s="15"/>
      <c r="H39" s="16"/>
      <c r="I39" s="68"/>
      <c r="J39" s="68"/>
      <c r="K39" s="16"/>
      <c r="L39" s="84"/>
      <c r="M39" s="85"/>
      <c r="N39" s="85"/>
      <c r="O39" s="79"/>
      <c r="P39" s="86"/>
      <c r="Q39" s="86"/>
      <c r="R39" s="87"/>
      <c r="S39" s="87"/>
      <c r="T39" s="87"/>
      <c r="U39" s="87"/>
      <c r="V39" s="53"/>
      <c r="W39" s="53"/>
      <c r="X39" s="53"/>
      <c r="Y39" s="53"/>
      <c r="Z39" s="52"/>
      <c r="AA39" s="81"/>
      <c r="AB39" s="81"/>
      <c r="AC39">
        <v>172</v>
      </c>
    </row>
    <row r="40" spans="1:29" x14ac:dyDescent="0.35">
      <c r="A40" t="s">
        <v>209</v>
      </c>
      <c r="B40" s="15"/>
      <c r="C40" s="15"/>
      <c r="D40" s="83"/>
      <c r="E40" s="80"/>
      <c r="F40" s="15"/>
      <c r="G40" s="15"/>
      <c r="H40" s="16"/>
      <c r="I40" s="68"/>
      <c r="J40" s="68"/>
      <c r="K40" s="16"/>
      <c r="L40" s="84"/>
      <c r="M40" s="85"/>
      <c r="N40" s="85"/>
      <c r="O40" s="79"/>
      <c r="P40" s="86"/>
      <c r="Q40" s="86"/>
      <c r="R40" s="87"/>
      <c r="S40" s="87"/>
      <c r="T40" s="87"/>
      <c r="U40" s="87"/>
      <c r="V40" s="53"/>
      <c r="W40" s="53"/>
      <c r="X40" s="53"/>
      <c r="Y40" s="53"/>
      <c r="Z40" s="52"/>
      <c r="AA40" s="81"/>
      <c r="AB40" s="81"/>
      <c r="AC40">
        <v>498</v>
      </c>
    </row>
    <row r="41" spans="1:29" x14ac:dyDescent="0.35">
      <c r="A41" t="s">
        <v>210</v>
      </c>
      <c r="B41" s="15"/>
      <c r="C41" s="15"/>
      <c r="D41" s="83"/>
      <c r="E41" s="80"/>
      <c r="F41" s="15"/>
      <c r="G41" s="15"/>
      <c r="H41" s="16"/>
      <c r="I41" s="68"/>
      <c r="J41" s="68"/>
      <c r="K41" s="16"/>
      <c r="L41" s="84"/>
      <c r="M41" s="85"/>
      <c r="N41" s="85"/>
      <c r="O41" s="79"/>
      <c r="P41" s="86"/>
      <c r="Q41" s="86"/>
      <c r="R41" s="87"/>
      <c r="S41" s="87"/>
      <c r="T41" s="87"/>
      <c r="U41" s="87"/>
      <c r="V41" s="53"/>
      <c r="W41" s="53"/>
      <c r="X41" s="53"/>
      <c r="Y41" s="53"/>
      <c r="Z41" s="52"/>
      <c r="AA41" s="81"/>
      <c r="AB41" s="81"/>
      <c r="AC41">
        <v>104</v>
      </c>
    </row>
    <row r="42" spans="1:29" x14ac:dyDescent="0.35">
      <c r="A42" t="s">
        <v>211</v>
      </c>
      <c r="B42" s="15"/>
      <c r="C42" s="15"/>
      <c r="D42" s="83"/>
      <c r="E42" s="80"/>
      <c r="F42" s="15"/>
      <c r="G42" s="15"/>
      <c r="H42" s="16"/>
      <c r="I42" s="68"/>
      <c r="J42" s="68"/>
      <c r="K42" s="16"/>
      <c r="L42" s="84"/>
      <c r="M42" s="85"/>
      <c r="N42" s="85"/>
      <c r="O42" s="79"/>
      <c r="P42" s="86"/>
      <c r="Q42" s="86"/>
      <c r="R42" s="87"/>
      <c r="S42" s="87"/>
      <c r="T42" s="87"/>
      <c r="U42" s="87"/>
      <c r="V42" s="53"/>
      <c r="W42" s="53"/>
      <c r="X42" s="53"/>
      <c r="Y42" s="53"/>
      <c r="Z42" s="52"/>
      <c r="AA42" s="81"/>
      <c r="AB42" s="81"/>
      <c r="AC42">
        <v>262</v>
      </c>
    </row>
    <row r="43" spans="1:29" x14ac:dyDescent="0.35">
      <c r="A43" t="s">
        <v>212</v>
      </c>
      <c r="B43" s="15"/>
      <c r="C43" s="15"/>
      <c r="D43" s="83"/>
      <c r="E43" s="80"/>
      <c r="F43" s="15"/>
      <c r="G43" s="15"/>
      <c r="H43" s="16"/>
      <c r="I43" s="68"/>
      <c r="J43" s="68"/>
      <c r="K43" s="16"/>
      <c r="L43" s="84"/>
      <c r="M43" s="85"/>
      <c r="N43" s="85"/>
      <c r="O43" s="79"/>
      <c r="P43" s="86"/>
      <c r="Q43" s="86"/>
      <c r="R43" s="87"/>
      <c r="S43" s="87"/>
      <c r="T43" s="87"/>
      <c r="U43" s="87"/>
      <c r="V43" s="53"/>
      <c r="W43" s="53"/>
      <c r="X43" s="53"/>
      <c r="Y43" s="53"/>
      <c r="Z43" s="52"/>
      <c r="AA43" s="81"/>
      <c r="AB43" s="81"/>
      <c r="AC43">
        <v>120</v>
      </c>
    </row>
    <row r="44" spans="1:29" x14ac:dyDescent="0.35">
      <c r="A44" t="s">
        <v>213</v>
      </c>
      <c r="B44" s="15"/>
      <c r="C44" s="15"/>
      <c r="D44" s="83"/>
      <c r="E44" s="80"/>
      <c r="F44" s="15"/>
      <c r="G44" s="15"/>
      <c r="H44" s="16"/>
      <c r="I44" s="68"/>
      <c r="J44" s="68"/>
      <c r="K44" s="16"/>
      <c r="L44" s="84"/>
      <c r="M44" s="85"/>
      <c r="N44" s="85"/>
      <c r="O44" s="79"/>
      <c r="P44" s="86"/>
      <c r="Q44" s="86"/>
      <c r="R44" s="87"/>
      <c r="S44" s="87"/>
      <c r="T44" s="87"/>
      <c r="U44" s="87"/>
      <c r="V44" s="53"/>
      <c r="W44" s="53"/>
      <c r="X44" s="53"/>
      <c r="Y44" s="53"/>
      <c r="Z44" s="52"/>
      <c r="AA44" s="81"/>
      <c r="AB44" s="81"/>
      <c r="AC44">
        <v>305</v>
      </c>
    </row>
    <row r="45" spans="1:29" x14ac:dyDescent="0.35">
      <c r="A45" t="s">
        <v>234</v>
      </c>
      <c r="B45" s="15"/>
      <c r="C45" s="15"/>
      <c r="D45" s="83"/>
      <c r="E45" s="80"/>
      <c r="F45" s="15"/>
      <c r="G45" s="15"/>
      <c r="H45" s="16"/>
      <c r="I45" s="68"/>
      <c r="J45" s="68"/>
      <c r="K45" s="16"/>
      <c r="L45" s="84"/>
      <c r="M45" s="85"/>
      <c r="N45" s="85"/>
      <c r="O45" s="79"/>
      <c r="P45" s="86"/>
      <c r="Q45" s="86"/>
      <c r="R45" s="87"/>
      <c r="S45" s="87"/>
      <c r="T45" s="87"/>
      <c r="U45" s="87"/>
      <c r="V45" s="53"/>
      <c r="W45" s="53"/>
      <c r="X45" s="53"/>
      <c r="Y45" s="53"/>
      <c r="Z45" s="52"/>
      <c r="AA45" s="81"/>
      <c r="AB45" s="81"/>
      <c r="AC45">
        <v>391</v>
      </c>
    </row>
    <row r="46" spans="1:29" x14ac:dyDescent="0.35">
      <c r="A46" t="s">
        <v>215</v>
      </c>
      <c r="B46" s="15"/>
      <c r="C46" s="15"/>
      <c r="D46" s="83"/>
      <c r="E46" s="80"/>
      <c r="F46" s="15"/>
      <c r="G46" s="15"/>
      <c r="H46" s="16"/>
      <c r="I46" s="68"/>
      <c r="J46" s="68"/>
      <c r="K46" s="16"/>
      <c r="L46" s="84"/>
      <c r="M46" s="85"/>
      <c r="N46" s="85"/>
      <c r="O46" s="79"/>
      <c r="P46" s="86"/>
      <c r="Q46" s="86"/>
      <c r="R46" s="87"/>
      <c r="S46" s="87"/>
      <c r="T46" s="87"/>
      <c r="U46" s="87"/>
      <c r="V46" s="53"/>
      <c r="W46" s="53"/>
      <c r="X46" s="53"/>
      <c r="Y46" s="53"/>
      <c r="Z46" s="52"/>
      <c r="AA46" s="81"/>
      <c r="AB46" s="81"/>
      <c r="AC46">
        <v>240</v>
      </c>
    </row>
    <row r="47" spans="1:29" x14ac:dyDescent="0.35">
      <c r="A47" t="s">
        <v>188</v>
      </c>
      <c r="B47" s="15"/>
      <c r="C47" s="15"/>
      <c r="D47" s="83"/>
      <c r="E47" s="80"/>
      <c r="F47" s="15"/>
      <c r="G47" s="15"/>
      <c r="H47" s="16"/>
      <c r="I47" s="68"/>
      <c r="J47" s="68"/>
      <c r="K47" s="16"/>
      <c r="L47" s="84"/>
      <c r="M47" s="85"/>
      <c r="N47" s="85"/>
      <c r="O47" s="79"/>
      <c r="P47" s="86"/>
      <c r="Q47" s="86"/>
      <c r="R47" s="87"/>
      <c r="S47" s="87"/>
      <c r="T47" s="87"/>
      <c r="U47" s="87"/>
      <c r="V47" s="53"/>
      <c r="W47" s="53"/>
      <c r="X47" s="53"/>
      <c r="Y47" s="53"/>
      <c r="Z47" s="52"/>
      <c r="AA47" s="81"/>
      <c r="AB47" s="81"/>
      <c r="AC47">
        <v>145</v>
      </c>
    </row>
    <row r="48" spans="1:29" x14ac:dyDescent="0.35">
      <c r="A48" t="s">
        <v>217</v>
      </c>
      <c r="B48" s="15"/>
      <c r="C48" s="15"/>
      <c r="D48" s="83"/>
      <c r="E48" s="80"/>
      <c r="F48" s="15"/>
      <c r="G48" s="15"/>
      <c r="H48" s="16"/>
      <c r="I48" s="68"/>
      <c r="J48" s="68"/>
      <c r="K48" s="16"/>
      <c r="L48" s="84"/>
      <c r="M48" s="85"/>
      <c r="N48" s="85"/>
      <c r="O48" s="79"/>
      <c r="P48" s="86"/>
      <c r="Q48" s="86"/>
      <c r="R48" s="87"/>
      <c r="S48" s="87"/>
      <c r="T48" s="87"/>
      <c r="U48" s="87"/>
      <c r="V48" s="53"/>
      <c r="W48" s="53"/>
      <c r="X48" s="53"/>
      <c r="Y48" s="53"/>
      <c r="Z48" s="52"/>
      <c r="AA48" s="81"/>
      <c r="AB48" s="81"/>
      <c r="AC48">
        <v>364</v>
      </c>
    </row>
    <row r="49" spans="1:29" x14ac:dyDescent="0.35">
      <c r="A49" t="s">
        <v>218</v>
      </c>
      <c r="B49" s="15"/>
      <c r="C49" s="15"/>
      <c r="D49" s="83"/>
      <c r="E49" s="80"/>
      <c r="F49" s="15"/>
      <c r="G49" s="15"/>
      <c r="H49" s="16"/>
      <c r="I49" s="68"/>
      <c r="J49" s="68"/>
      <c r="K49" s="16"/>
      <c r="L49" s="84"/>
      <c r="M49" s="85"/>
      <c r="N49" s="85"/>
      <c r="O49" s="79"/>
      <c r="P49" s="86"/>
      <c r="Q49" s="86"/>
      <c r="R49" s="87"/>
      <c r="S49" s="87"/>
      <c r="T49" s="87"/>
      <c r="U49" s="87"/>
      <c r="V49" s="53"/>
      <c r="W49" s="53"/>
      <c r="X49" s="53"/>
      <c r="Y49" s="53"/>
      <c r="Z49" s="52"/>
      <c r="AA49" s="81"/>
      <c r="AB49" s="81"/>
      <c r="AC49">
        <v>571</v>
      </c>
    </row>
    <row r="50" spans="1:29" x14ac:dyDescent="0.35">
      <c r="A50" t="s">
        <v>219</v>
      </c>
      <c r="B50" s="15"/>
      <c r="C50" s="15"/>
      <c r="D50" s="83"/>
      <c r="E50" s="80"/>
      <c r="F50" s="15"/>
      <c r="G50" s="15"/>
      <c r="H50" s="16"/>
      <c r="I50" s="68"/>
      <c r="J50" s="68"/>
      <c r="K50" s="16"/>
      <c r="L50" s="84"/>
      <c r="M50" s="85"/>
      <c r="N50" s="85"/>
      <c r="O50" s="79"/>
      <c r="P50" s="86"/>
      <c r="Q50" s="86"/>
      <c r="R50" s="87"/>
      <c r="S50" s="87"/>
      <c r="T50" s="87"/>
      <c r="U50" s="87"/>
      <c r="V50" s="53"/>
      <c r="W50" s="53"/>
      <c r="X50" s="53"/>
      <c r="Y50" s="53"/>
      <c r="Z50" s="52"/>
      <c r="AA50" s="81"/>
      <c r="AB50" s="81"/>
      <c r="AC50">
        <v>153</v>
      </c>
    </row>
    <row r="51" spans="1:29" x14ac:dyDescent="0.35">
      <c r="A51" t="s">
        <v>247</v>
      </c>
      <c r="B51" s="15"/>
      <c r="C51" s="15"/>
      <c r="D51" s="83"/>
      <c r="E51" s="80"/>
      <c r="F51" s="15"/>
      <c r="G51" s="15"/>
      <c r="H51" s="16"/>
      <c r="I51" s="68"/>
      <c r="J51" s="68"/>
      <c r="K51" s="16"/>
      <c r="L51" s="84"/>
      <c r="M51" s="85"/>
      <c r="N51" s="85"/>
      <c r="O51" s="79"/>
      <c r="P51" s="86"/>
      <c r="Q51" s="86"/>
      <c r="R51" s="87"/>
      <c r="S51" s="87"/>
      <c r="T51" s="87"/>
      <c r="U51" s="87"/>
      <c r="V51" s="53"/>
      <c r="W51" s="53"/>
      <c r="X51" s="53"/>
      <c r="Y51" s="53"/>
      <c r="Z51" s="52"/>
      <c r="AA51" s="81"/>
      <c r="AB51" s="81"/>
      <c r="AC51">
        <v>438</v>
      </c>
    </row>
    <row r="52" spans="1:29" x14ac:dyDescent="0.35">
      <c r="A52" t="s">
        <v>195</v>
      </c>
      <c r="B52" s="15"/>
      <c r="C52" s="15"/>
      <c r="D52" s="83"/>
      <c r="E52" s="80"/>
      <c r="F52" s="15"/>
      <c r="G52" s="15"/>
      <c r="H52" s="16"/>
      <c r="I52" s="68"/>
      <c r="J52" s="68"/>
      <c r="K52" s="16"/>
      <c r="L52" s="84"/>
      <c r="M52" s="85"/>
      <c r="N52" s="85"/>
      <c r="O52" s="79"/>
      <c r="P52" s="86"/>
      <c r="Q52" s="86"/>
      <c r="R52" s="87"/>
      <c r="S52" s="87"/>
      <c r="T52" s="87"/>
      <c r="U52" s="87"/>
      <c r="V52" s="53"/>
      <c r="W52" s="53"/>
      <c r="X52" s="53"/>
      <c r="Y52" s="53"/>
      <c r="Z52" s="52"/>
      <c r="AA52" s="81"/>
      <c r="AB52" s="81"/>
      <c r="AC52">
        <v>1414</v>
      </c>
    </row>
    <row r="53" spans="1:29" x14ac:dyDescent="0.35">
      <c r="A53" t="s">
        <v>249</v>
      </c>
      <c r="B53" s="15"/>
      <c r="C53" s="15"/>
      <c r="D53" s="83"/>
      <c r="E53" s="80"/>
      <c r="F53" s="15"/>
      <c r="G53" s="15"/>
      <c r="H53" s="16"/>
      <c r="I53" s="68"/>
      <c r="J53" s="68"/>
      <c r="K53" s="16"/>
      <c r="L53" s="84"/>
      <c r="M53" s="85"/>
      <c r="N53" s="85"/>
      <c r="O53" s="79"/>
      <c r="P53" s="86"/>
      <c r="Q53" s="86"/>
      <c r="R53" s="87"/>
      <c r="S53" s="87"/>
      <c r="T53" s="87"/>
      <c r="U53" s="87"/>
      <c r="V53" s="53"/>
      <c r="W53" s="53"/>
      <c r="X53" s="53"/>
      <c r="Y53" s="53"/>
      <c r="Z53" s="52"/>
      <c r="AA53" s="81"/>
      <c r="AB53" s="81"/>
      <c r="AC53">
        <v>128</v>
      </c>
    </row>
    <row r="54" spans="1:29" x14ac:dyDescent="0.35">
      <c r="A54" t="s">
        <v>223</v>
      </c>
      <c r="B54" s="15"/>
      <c r="C54" s="15"/>
      <c r="D54" s="83"/>
      <c r="E54" s="80"/>
      <c r="F54" s="15"/>
      <c r="G54" s="15"/>
      <c r="H54" s="16"/>
      <c r="I54" s="68"/>
      <c r="J54" s="68"/>
      <c r="K54" s="16"/>
      <c r="L54" s="84"/>
      <c r="M54" s="85"/>
      <c r="N54" s="85"/>
      <c r="O54" s="79"/>
      <c r="P54" s="86"/>
      <c r="Q54" s="86"/>
      <c r="R54" s="87"/>
      <c r="S54" s="87"/>
      <c r="T54" s="87"/>
      <c r="U54" s="87"/>
      <c r="V54" s="53"/>
      <c r="W54" s="53"/>
      <c r="X54" s="53"/>
      <c r="Y54" s="53"/>
      <c r="Z54" s="52"/>
      <c r="AA54" s="81"/>
      <c r="AB54" s="81"/>
      <c r="AC54">
        <v>131</v>
      </c>
    </row>
    <row r="55" spans="1:29" x14ac:dyDescent="0.35">
      <c r="A55" t="s">
        <v>224</v>
      </c>
      <c r="B55" s="15"/>
      <c r="C55" s="15"/>
      <c r="D55" s="83"/>
      <c r="E55" s="80"/>
      <c r="F55" s="15"/>
      <c r="G55" s="15"/>
      <c r="H55" s="16"/>
      <c r="I55" s="68"/>
      <c r="J55" s="68"/>
      <c r="K55" s="16"/>
      <c r="L55" s="84"/>
      <c r="M55" s="85"/>
      <c r="N55" s="85"/>
      <c r="O55" s="79"/>
      <c r="P55" s="86"/>
      <c r="Q55" s="86"/>
      <c r="R55" s="87"/>
      <c r="S55" s="87"/>
      <c r="T55" s="87"/>
      <c r="U55" s="87"/>
      <c r="V55" s="53"/>
      <c r="W55" s="53"/>
      <c r="X55" s="53"/>
      <c r="Y55" s="53"/>
      <c r="Z55" s="52"/>
      <c r="AA55" s="81"/>
      <c r="AB55" s="81"/>
      <c r="AC55">
        <v>162</v>
      </c>
    </row>
    <row r="56" spans="1:29" x14ac:dyDescent="0.35">
      <c r="A56" t="s">
        <v>225</v>
      </c>
      <c r="B56" s="15"/>
      <c r="C56" s="15"/>
      <c r="D56" s="83"/>
      <c r="E56" s="80"/>
      <c r="F56" s="15"/>
      <c r="G56" s="15"/>
      <c r="H56" s="16"/>
      <c r="I56" s="68"/>
      <c r="J56" s="68"/>
      <c r="K56" s="16"/>
      <c r="L56" s="84"/>
      <c r="M56" s="85"/>
      <c r="N56" s="85"/>
      <c r="O56" s="79"/>
      <c r="P56" s="86"/>
      <c r="Q56" s="86"/>
      <c r="R56" s="87"/>
      <c r="S56" s="87"/>
      <c r="T56" s="87"/>
      <c r="U56" s="87"/>
      <c r="V56" s="53"/>
      <c r="W56" s="53"/>
      <c r="X56" s="53"/>
      <c r="Y56" s="53"/>
      <c r="Z56" s="52"/>
      <c r="AA56" s="81"/>
      <c r="AB56" s="81"/>
      <c r="AC56">
        <v>244</v>
      </c>
    </row>
    <row r="57" spans="1:29" x14ac:dyDescent="0.35">
      <c r="A57" t="s">
        <v>256</v>
      </c>
      <c r="B57" s="15"/>
      <c r="C57" s="15"/>
      <c r="D57" s="83"/>
      <c r="E57" s="80"/>
      <c r="F57" s="15"/>
      <c r="G57" s="15"/>
      <c r="H57" s="16"/>
      <c r="I57" s="68"/>
      <c r="J57" s="68"/>
      <c r="K57" s="16"/>
      <c r="L57" s="84"/>
      <c r="M57" s="85"/>
      <c r="N57" s="85"/>
      <c r="O57" s="79"/>
      <c r="P57" s="86"/>
      <c r="Q57" s="86"/>
      <c r="R57" s="87"/>
      <c r="S57" s="87"/>
      <c r="T57" s="87"/>
      <c r="U57" s="87"/>
      <c r="V57" s="53"/>
      <c r="W57" s="53"/>
      <c r="X57" s="53"/>
      <c r="Y57" s="53"/>
      <c r="Z57" s="52"/>
      <c r="AA57" s="81"/>
      <c r="AB57" s="81"/>
      <c r="AC57">
        <v>106</v>
      </c>
    </row>
    <row r="58" spans="1:29" x14ac:dyDescent="0.35">
      <c r="A58" t="s">
        <v>227</v>
      </c>
      <c r="B58" s="15"/>
      <c r="C58" s="15"/>
      <c r="D58" s="83"/>
      <c r="E58" s="80"/>
      <c r="F58" s="15"/>
      <c r="G58" s="15"/>
      <c r="H58" s="16"/>
      <c r="I58" s="68"/>
      <c r="J58" s="68"/>
      <c r="K58" s="16"/>
      <c r="L58" s="84"/>
      <c r="M58" s="85"/>
      <c r="N58" s="85"/>
      <c r="O58" s="79"/>
      <c r="P58" s="86"/>
      <c r="Q58" s="86"/>
      <c r="R58" s="87"/>
      <c r="S58" s="87"/>
      <c r="T58" s="87"/>
      <c r="U58" s="87"/>
      <c r="V58" s="53"/>
      <c r="W58" s="53"/>
      <c r="X58" s="53"/>
      <c r="Y58" s="53"/>
      <c r="Z58" s="52"/>
      <c r="AA58" s="81"/>
      <c r="AB58" s="81"/>
      <c r="AC58">
        <v>127</v>
      </c>
    </row>
    <row r="59" spans="1:29" x14ac:dyDescent="0.35">
      <c r="A59" t="s">
        <v>228</v>
      </c>
      <c r="B59" s="15"/>
      <c r="C59" s="15"/>
      <c r="D59" s="83"/>
      <c r="E59" s="80"/>
      <c r="F59" s="15"/>
      <c r="G59" s="15"/>
      <c r="H59" s="16"/>
      <c r="I59" s="68"/>
      <c r="J59" s="68"/>
      <c r="K59" s="16"/>
      <c r="L59" s="84"/>
      <c r="M59" s="85"/>
      <c r="N59" s="85"/>
      <c r="O59" s="79"/>
      <c r="P59" s="86"/>
      <c r="Q59" s="86"/>
      <c r="R59" s="87"/>
      <c r="S59" s="87"/>
      <c r="T59" s="87"/>
      <c r="U59" s="87"/>
      <c r="V59" s="53"/>
      <c r="W59" s="53"/>
      <c r="X59" s="53"/>
      <c r="Y59" s="53"/>
      <c r="Z59" s="52"/>
      <c r="AA59" s="81"/>
      <c r="AB59" s="81"/>
      <c r="AC59">
        <v>310</v>
      </c>
    </row>
    <row r="60" spans="1:29" x14ac:dyDescent="0.35">
      <c r="A60" t="s">
        <v>229</v>
      </c>
      <c r="B60" s="15"/>
      <c r="C60" s="15"/>
      <c r="D60" s="83"/>
      <c r="E60" s="80"/>
      <c r="F60" s="15"/>
      <c r="G60" s="15"/>
      <c r="H60" s="16"/>
      <c r="I60" s="68"/>
      <c r="J60" s="68"/>
      <c r="K60" s="16"/>
      <c r="L60" s="84"/>
      <c r="M60" s="85"/>
      <c r="N60" s="85"/>
      <c r="O60" s="79"/>
      <c r="P60" s="86"/>
      <c r="Q60" s="86"/>
      <c r="R60" s="87"/>
      <c r="S60" s="87"/>
      <c r="T60" s="87"/>
      <c r="U60" s="87"/>
      <c r="V60" s="53"/>
      <c r="W60" s="53"/>
      <c r="X60" s="53"/>
      <c r="Y60" s="53"/>
      <c r="Z60" s="52"/>
      <c r="AA60" s="81"/>
      <c r="AB60" s="81"/>
      <c r="AC60">
        <v>111</v>
      </c>
    </row>
    <row r="61" spans="1:29" x14ac:dyDescent="0.35">
      <c r="A61" t="s">
        <v>230</v>
      </c>
      <c r="B61" s="15"/>
      <c r="C61" s="15"/>
      <c r="D61" s="83"/>
      <c r="E61" s="80"/>
      <c r="F61" s="15"/>
      <c r="G61" s="15"/>
      <c r="H61" s="16"/>
      <c r="I61" s="68"/>
      <c r="J61" s="68"/>
      <c r="K61" s="16"/>
      <c r="L61" s="84"/>
      <c r="M61" s="85"/>
      <c r="N61" s="85"/>
      <c r="O61" s="79"/>
      <c r="P61" s="86"/>
      <c r="Q61" s="86"/>
      <c r="R61" s="87"/>
      <c r="S61" s="87"/>
      <c r="T61" s="87"/>
      <c r="U61" s="87"/>
      <c r="V61" s="53"/>
      <c r="W61" s="53"/>
      <c r="X61" s="53"/>
      <c r="Y61" s="53"/>
      <c r="Z61" s="52"/>
      <c r="AA61" s="81"/>
      <c r="AB61" s="81"/>
      <c r="AC61">
        <v>104</v>
      </c>
    </row>
    <row r="62" spans="1:29" x14ac:dyDescent="0.35">
      <c r="A62" t="s">
        <v>231</v>
      </c>
      <c r="B62" s="15"/>
      <c r="C62" s="15"/>
      <c r="D62" s="83"/>
      <c r="E62" s="80"/>
      <c r="F62" s="15"/>
      <c r="G62" s="15"/>
      <c r="H62" s="16"/>
      <c r="I62" s="68"/>
      <c r="J62" s="68"/>
      <c r="K62" s="16"/>
      <c r="L62" s="84"/>
      <c r="M62" s="85"/>
      <c r="N62" s="85"/>
      <c r="O62" s="79"/>
      <c r="P62" s="86"/>
      <c r="Q62" s="86"/>
      <c r="R62" s="87"/>
      <c r="S62" s="87"/>
      <c r="T62" s="87"/>
      <c r="U62" s="87"/>
      <c r="V62" s="53"/>
      <c r="W62" s="53"/>
      <c r="X62" s="53"/>
      <c r="Y62" s="53"/>
      <c r="Z62" s="52"/>
      <c r="AA62" s="81"/>
      <c r="AB62" s="81"/>
      <c r="AC62">
        <v>109</v>
      </c>
    </row>
    <row r="63" spans="1:29" x14ac:dyDescent="0.35">
      <c r="A63" t="s">
        <v>233</v>
      </c>
      <c r="B63" s="15"/>
      <c r="C63" s="15"/>
      <c r="D63" s="83"/>
      <c r="E63" s="80"/>
      <c r="F63" s="15"/>
      <c r="G63" s="15"/>
      <c r="H63" s="16"/>
      <c r="I63" s="68"/>
      <c r="J63" s="68"/>
      <c r="K63" s="16"/>
      <c r="L63" s="84"/>
      <c r="M63" s="85"/>
      <c r="N63" s="85"/>
      <c r="O63" s="79"/>
      <c r="P63" s="86"/>
      <c r="Q63" s="86"/>
      <c r="R63" s="87"/>
      <c r="S63" s="87"/>
      <c r="T63" s="87"/>
      <c r="U63" s="87"/>
      <c r="V63" s="53"/>
      <c r="W63" s="53"/>
      <c r="X63" s="53"/>
      <c r="Y63" s="53"/>
      <c r="Z63" s="52"/>
      <c r="AA63" s="81"/>
      <c r="AB63" s="81"/>
      <c r="AC63">
        <v>108</v>
      </c>
    </row>
    <row r="64" spans="1:29" x14ac:dyDescent="0.35">
      <c r="A64" t="s">
        <v>202</v>
      </c>
      <c r="B64" s="15"/>
      <c r="C64" s="15"/>
      <c r="D64" s="83"/>
      <c r="E64" s="80"/>
      <c r="F64" s="15"/>
      <c r="G64" s="15"/>
      <c r="H64" s="16"/>
      <c r="I64" s="68"/>
      <c r="J64" s="68"/>
      <c r="K64" s="16"/>
      <c r="L64" s="84"/>
      <c r="M64" s="85"/>
      <c r="N64" s="85"/>
      <c r="O64" s="79"/>
      <c r="P64" s="86"/>
      <c r="Q64" s="86"/>
      <c r="R64" s="87"/>
      <c r="S64" s="87"/>
      <c r="T64" s="87"/>
      <c r="U64" s="87"/>
      <c r="V64" s="53"/>
      <c r="W64" s="53"/>
      <c r="X64" s="53"/>
      <c r="Y64" s="53"/>
      <c r="Z64" s="52"/>
      <c r="AA64" s="81"/>
      <c r="AB64" s="81"/>
      <c r="AC64">
        <v>344</v>
      </c>
    </row>
    <row r="65" spans="1:29" x14ac:dyDescent="0.35">
      <c r="A65" t="s">
        <v>214</v>
      </c>
      <c r="B65" s="15"/>
      <c r="C65" s="15"/>
      <c r="D65" s="83"/>
      <c r="E65" s="80"/>
      <c r="F65" s="15"/>
      <c r="G65" s="15"/>
      <c r="H65" s="16"/>
      <c r="I65" s="68"/>
      <c r="J65" s="68"/>
      <c r="K65" s="16"/>
      <c r="L65" s="84"/>
      <c r="M65" s="85"/>
      <c r="N65" s="85"/>
      <c r="O65" s="79"/>
      <c r="P65" s="86"/>
      <c r="Q65" s="86"/>
      <c r="R65" s="87"/>
      <c r="S65" s="87"/>
      <c r="T65" s="87"/>
      <c r="U65" s="87"/>
      <c r="V65" s="53"/>
      <c r="W65" s="53"/>
      <c r="X65" s="53"/>
      <c r="Y65" s="53"/>
      <c r="Z65" s="52"/>
      <c r="AA65" s="81"/>
      <c r="AB65" s="81"/>
      <c r="AC65">
        <v>198</v>
      </c>
    </row>
    <row r="66" spans="1:29" x14ac:dyDescent="0.35">
      <c r="A66" t="s">
        <v>235</v>
      </c>
      <c r="B66" s="15"/>
      <c r="C66" s="15"/>
      <c r="D66" s="83"/>
      <c r="E66" s="80"/>
      <c r="F66" s="15"/>
      <c r="G66" s="15"/>
      <c r="H66" s="16"/>
      <c r="I66" s="68"/>
      <c r="J66" s="68"/>
      <c r="K66" s="16"/>
      <c r="L66" s="84"/>
      <c r="M66" s="85"/>
      <c r="N66" s="85"/>
      <c r="O66" s="79"/>
      <c r="P66" s="86"/>
      <c r="Q66" s="86"/>
      <c r="R66" s="87"/>
      <c r="S66" s="87"/>
      <c r="T66" s="87"/>
      <c r="U66" s="87"/>
      <c r="V66" s="53"/>
      <c r="W66" s="53"/>
      <c r="X66" s="53"/>
      <c r="Y66" s="53"/>
      <c r="Z66" s="52"/>
      <c r="AA66" s="81"/>
      <c r="AB66" s="81"/>
      <c r="AC66">
        <v>231</v>
      </c>
    </row>
    <row r="67" spans="1:29" x14ac:dyDescent="0.35">
      <c r="A67" t="s">
        <v>232</v>
      </c>
      <c r="B67" s="15"/>
      <c r="C67" s="15"/>
      <c r="D67" s="83"/>
      <c r="E67" s="80"/>
      <c r="F67" s="15"/>
      <c r="G67" s="15"/>
      <c r="H67" s="16"/>
      <c r="I67" s="68"/>
      <c r="J67" s="68"/>
      <c r="K67" s="16"/>
      <c r="L67" s="84"/>
      <c r="M67" s="85"/>
      <c r="N67" s="85"/>
      <c r="O67" s="79"/>
      <c r="P67" s="86"/>
      <c r="Q67" s="86"/>
      <c r="R67" s="87"/>
      <c r="S67" s="87"/>
      <c r="T67" s="87"/>
      <c r="U67" s="87"/>
      <c r="V67" s="53"/>
      <c r="W67" s="53"/>
      <c r="X67" s="53"/>
      <c r="Y67" s="53"/>
      <c r="Z67" s="52"/>
      <c r="AA67" s="81"/>
      <c r="AB67" s="81"/>
      <c r="AC67">
        <v>168</v>
      </c>
    </row>
    <row r="68" spans="1:29" x14ac:dyDescent="0.35">
      <c r="A68" t="s">
        <v>237</v>
      </c>
      <c r="B68" s="15"/>
      <c r="C68" s="15"/>
      <c r="D68" s="83"/>
      <c r="E68" s="80"/>
      <c r="F68" s="15"/>
      <c r="G68" s="15"/>
      <c r="H68" s="16"/>
      <c r="I68" s="68"/>
      <c r="J68" s="68"/>
      <c r="K68" s="16"/>
      <c r="L68" s="84"/>
      <c r="M68" s="85"/>
      <c r="N68" s="85"/>
      <c r="O68" s="79"/>
      <c r="P68" s="86"/>
      <c r="Q68" s="86"/>
      <c r="R68" s="87"/>
      <c r="S68" s="87"/>
      <c r="T68" s="87"/>
      <c r="U68" s="87"/>
      <c r="V68" s="53"/>
      <c r="W68" s="53"/>
      <c r="X68" s="53"/>
      <c r="Y68" s="53"/>
      <c r="Z68" s="52"/>
      <c r="AA68" s="81"/>
      <c r="AB68" s="81"/>
      <c r="AC68">
        <v>144</v>
      </c>
    </row>
    <row r="69" spans="1:29" x14ac:dyDescent="0.35">
      <c r="A69" t="s">
        <v>238</v>
      </c>
      <c r="B69" s="15"/>
      <c r="C69" s="15"/>
      <c r="D69" s="83"/>
      <c r="E69" s="80"/>
      <c r="F69" s="15"/>
      <c r="G69" s="15"/>
      <c r="H69" s="16"/>
      <c r="I69" s="68"/>
      <c r="J69" s="68"/>
      <c r="K69" s="16"/>
      <c r="L69" s="84"/>
      <c r="M69" s="85"/>
      <c r="N69" s="85"/>
      <c r="O69" s="79"/>
      <c r="P69" s="86"/>
      <c r="Q69" s="86"/>
      <c r="R69" s="87"/>
      <c r="S69" s="87"/>
      <c r="T69" s="87"/>
      <c r="U69" s="87"/>
      <c r="V69" s="53"/>
      <c r="W69" s="53"/>
      <c r="X69" s="53"/>
      <c r="Y69" s="53"/>
      <c r="Z69" s="52"/>
      <c r="AA69" s="81"/>
      <c r="AB69" s="81"/>
      <c r="AC69">
        <v>145</v>
      </c>
    </row>
    <row r="70" spans="1:29" x14ac:dyDescent="0.35">
      <c r="A70" t="s">
        <v>239</v>
      </c>
      <c r="B70" s="15"/>
      <c r="C70" s="15"/>
      <c r="D70" s="83"/>
      <c r="E70" s="80"/>
      <c r="F70" s="15"/>
      <c r="G70" s="15"/>
      <c r="H70" s="16"/>
      <c r="I70" s="68"/>
      <c r="J70" s="68"/>
      <c r="K70" s="16"/>
      <c r="L70" s="84"/>
      <c r="M70" s="85"/>
      <c r="N70" s="85"/>
      <c r="O70" s="79"/>
      <c r="P70" s="86"/>
      <c r="Q70" s="86"/>
      <c r="R70" s="87"/>
      <c r="S70" s="87"/>
      <c r="T70" s="87"/>
      <c r="U70" s="87"/>
      <c r="V70" s="53"/>
      <c r="W70" s="53"/>
      <c r="X70" s="53"/>
      <c r="Y70" s="53"/>
      <c r="Z70" s="52"/>
      <c r="AA70" s="81"/>
      <c r="AB70" s="81"/>
      <c r="AC70">
        <v>120</v>
      </c>
    </row>
    <row r="71" spans="1:29" x14ac:dyDescent="0.35">
      <c r="A71" t="s">
        <v>251</v>
      </c>
      <c r="B71" s="15"/>
      <c r="C71" s="15"/>
      <c r="D71" s="83"/>
      <c r="E71" s="80"/>
      <c r="F71" s="15"/>
      <c r="G71" s="15"/>
      <c r="H71" s="16"/>
      <c r="I71" s="68"/>
      <c r="J71" s="68"/>
      <c r="K71" s="16"/>
      <c r="L71" s="84"/>
      <c r="M71" s="85"/>
      <c r="N71" s="85"/>
      <c r="O71" s="79"/>
      <c r="P71" s="86"/>
      <c r="Q71" s="86"/>
      <c r="R71" s="87"/>
      <c r="S71" s="87"/>
      <c r="T71" s="87"/>
      <c r="U71" s="87"/>
      <c r="V71" s="53"/>
      <c r="W71" s="53"/>
      <c r="X71" s="53"/>
      <c r="Y71" s="53"/>
      <c r="Z71" s="52"/>
      <c r="AA71" s="81"/>
      <c r="AB71" s="81"/>
      <c r="AC71">
        <v>257</v>
      </c>
    </row>
    <row r="72" spans="1:29" x14ac:dyDescent="0.35">
      <c r="A72" t="s">
        <v>241</v>
      </c>
      <c r="B72" s="15"/>
      <c r="C72" s="15"/>
      <c r="D72" s="83"/>
      <c r="E72" s="80"/>
      <c r="F72" s="15"/>
      <c r="G72" s="15"/>
      <c r="H72" s="16"/>
      <c r="I72" s="68"/>
      <c r="J72" s="68"/>
      <c r="K72" s="16"/>
      <c r="L72" s="84"/>
      <c r="M72" s="85"/>
      <c r="N72" s="85"/>
      <c r="O72" s="79"/>
      <c r="P72" s="86"/>
      <c r="Q72" s="86"/>
      <c r="R72" s="87"/>
      <c r="S72" s="87"/>
      <c r="T72" s="87"/>
      <c r="U72" s="87"/>
      <c r="V72" s="53"/>
      <c r="W72" s="53"/>
      <c r="X72" s="53"/>
      <c r="Y72" s="53"/>
      <c r="Z72" s="52"/>
      <c r="AA72" s="81"/>
      <c r="AB72" s="81"/>
      <c r="AC72">
        <v>253</v>
      </c>
    </row>
    <row r="73" spans="1:29" x14ac:dyDescent="0.35">
      <c r="A73" t="s">
        <v>242</v>
      </c>
      <c r="B73" s="15"/>
      <c r="C73" s="15"/>
      <c r="D73" s="83"/>
      <c r="E73" s="80"/>
      <c r="F73" s="15"/>
      <c r="G73" s="15"/>
      <c r="H73" s="16"/>
      <c r="I73" s="68"/>
      <c r="J73" s="68"/>
      <c r="K73" s="16"/>
      <c r="L73" s="84"/>
      <c r="M73" s="85"/>
      <c r="N73" s="85"/>
      <c r="O73" s="79"/>
      <c r="P73" s="86"/>
      <c r="Q73" s="86"/>
      <c r="R73" s="87"/>
      <c r="S73" s="87"/>
      <c r="T73" s="87"/>
      <c r="U73" s="87"/>
      <c r="V73" s="53"/>
      <c r="W73" s="53"/>
      <c r="X73" s="53"/>
      <c r="Y73" s="53"/>
      <c r="Z73" s="52"/>
      <c r="AA73" s="81"/>
      <c r="AB73" s="81"/>
      <c r="AC73">
        <v>103</v>
      </c>
    </row>
    <row r="74" spans="1:29" x14ac:dyDescent="0.35">
      <c r="A74" t="s">
        <v>185</v>
      </c>
      <c r="B74" s="15"/>
      <c r="C74" s="15"/>
      <c r="D74" s="83"/>
      <c r="E74" s="80"/>
      <c r="F74" s="15"/>
      <c r="G74" s="15"/>
      <c r="H74" s="16"/>
      <c r="I74" s="68"/>
      <c r="J74" s="68"/>
      <c r="K74" s="16"/>
      <c r="L74" s="84"/>
      <c r="M74" s="85"/>
      <c r="N74" s="85"/>
      <c r="O74" s="79"/>
      <c r="P74" s="86"/>
      <c r="Q74" s="86"/>
      <c r="R74" s="87"/>
      <c r="S74" s="87"/>
      <c r="T74" s="87"/>
      <c r="U74" s="87"/>
      <c r="V74" s="53"/>
      <c r="W74" s="53"/>
      <c r="X74" s="53"/>
      <c r="Y74" s="53"/>
      <c r="Z74" s="52"/>
      <c r="AA74" s="81"/>
      <c r="AB74" s="81"/>
      <c r="AC74">
        <v>261</v>
      </c>
    </row>
    <row r="75" spans="1:29" x14ac:dyDescent="0.35">
      <c r="A75" t="s">
        <v>244</v>
      </c>
      <c r="B75" s="15"/>
      <c r="C75" s="15"/>
      <c r="D75" s="83"/>
      <c r="E75" s="80"/>
      <c r="F75" s="15"/>
      <c r="G75" s="15"/>
      <c r="H75" s="16"/>
      <c r="I75" s="68"/>
      <c r="J75" s="68"/>
      <c r="K75" s="16"/>
      <c r="L75" s="84"/>
      <c r="M75" s="85"/>
      <c r="N75" s="85"/>
      <c r="O75" s="79"/>
      <c r="P75" s="86"/>
      <c r="Q75" s="86"/>
      <c r="R75" s="87"/>
      <c r="S75" s="87"/>
      <c r="T75" s="87"/>
      <c r="U75" s="87"/>
      <c r="V75" s="53"/>
      <c r="W75" s="53"/>
      <c r="X75" s="53"/>
      <c r="Y75" s="53"/>
      <c r="Z75" s="52"/>
      <c r="AA75" s="81"/>
      <c r="AB75" s="81"/>
      <c r="AC75">
        <v>196</v>
      </c>
    </row>
    <row r="76" spans="1:29" x14ac:dyDescent="0.35">
      <c r="A76" t="s">
        <v>245</v>
      </c>
      <c r="B76" s="15"/>
      <c r="C76" s="15"/>
      <c r="D76" s="83"/>
      <c r="E76" s="80"/>
      <c r="F76" s="15"/>
      <c r="G76" s="15"/>
      <c r="H76" s="16"/>
      <c r="I76" s="68"/>
      <c r="J76" s="68"/>
      <c r="K76" s="16"/>
      <c r="L76" s="84"/>
      <c r="M76" s="85"/>
      <c r="N76" s="85"/>
      <c r="O76" s="79"/>
      <c r="P76" s="86"/>
      <c r="Q76" s="86"/>
      <c r="R76" s="87"/>
      <c r="S76" s="87"/>
      <c r="T76" s="87"/>
      <c r="U76" s="87"/>
      <c r="V76" s="53"/>
      <c r="W76" s="53"/>
      <c r="X76" s="53"/>
      <c r="Y76" s="53"/>
      <c r="Z76" s="52"/>
      <c r="AA76" s="81"/>
      <c r="AB76" s="81"/>
      <c r="AC76">
        <v>220</v>
      </c>
    </row>
    <row r="77" spans="1:29" x14ac:dyDescent="0.35">
      <c r="A77" t="s">
        <v>198</v>
      </c>
      <c r="B77" s="15"/>
      <c r="C77" s="15"/>
      <c r="D77" s="83"/>
      <c r="E77" s="80"/>
      <c r="F77" s="15"/>
      <c r="G77" s="15"/>
      <c r="H77" s="16"/>
      <c r="I77" s="68"/>
      <c r="J77" s="68"/>
      <c r="K77" s="16"/>
      <c r="L77" s="84"/>
      <c r="M77" s="85"/>
      <c r="N77" s="85"/>
      <c r="O77" s="79"/>
      <c r="P77" s="86"/>
      <c r="Q77" s="86"/>
      <c r="R77" s="87"/>
      <c r="S77" s="87"/>
      <c r="T77" s="87"/>
      <c r="U77" s="87"/>
      <c r="V77" s="53"/>
      <c r="W77" s="53"/>
      <c r="X77" s="53"/>
      <c r="Y77" s="53"/>
      <c r="Z77" s="52"/>
      <c r="AA77" s="81"/>
      <c r="AB77" s="81"/>
      <c r="AC77">
        <v>219</v>
      </c>
    </row>
    <row r="78" spans="1:29" x14ac:dyDescent="0.35">
      <c r="A78" t="s">
        <v>250</v>
      </c>
      <c r="B78" s="15"/>
      <c r="C78" s="15"/>
      <c r="D78" s="83"/>
      <c r="E78" s="80"/>
      <c r="F78" s="15"/>
      <c r="G78" s="15"/>
      <c r="H78" s="16"/>
      <c r="I78" s="68"/>
      <c r="J78" s="68"/>
      <c r="K78" s="16"/>
      <c r="L78" s="84"/>
      <c r="M78" s="85"/>
      <c r="N78" s="85"/>
      <c r="O78" s="79"/>
      <c r="P78" s="86"/>
      <c r="Q78" s="86"/>
      <c r="R78" s="87"/>
      <c r="S78" s="87"/>
      <c r="T78" s="87"/>
      <c r="U78" s="87"/>
      <c r="V78" s="53"/>
      <c r="W78" s="53"/>
      <c r="X78" s="53"/>
      <c r="Y78" s="53"/>
      <c r="Z78" s="52"/>
      <c r="AA78" s="81"/>
      <c r="AB78" s="81"/>
      <c r="AC78">
        <v>253</v>
      </c>
    </row>
    <row r="79" spans="1:29" x14ac:dyDescent="0.35">
      <c r="A79" t="s">
        <v>254</v>
      </c>
      <c r="B79" s="15"/>
      <c r="C79" s="15"/>
      <c r="D79" s="83"/>
      <c r="E79" s="80"/>
      <c r="F79" s="15"/>
      <c r="G79" s="15"/>
      <c r="H79" s="16"/>
      <c r="I79" s="68"/>
      <c r="J79" s="68"/>
      <c r="K79" s="16"/>
      <c r="L79" s="84"/>
      <c r="M79" s="85"/>
      <c r="N79" s="85"/>
      <c r="O79" s="79"/>
      <c r="P79" s="86"/>
      <c r="Q79" s="86"/>
      <c r="R79" s="87"/>
      <c r="S79" s="87"/>
      <c r="T79" s="87"/>
      <c r="U79" s="87"/>
      <c r="V79" s="53"/>
      <c r="W79" s="53"/>
      <c r="X79" s="53"/>
      <c r="Y79" s="53"/>
      <c r="Z79" s="52"/>
      <c r="AA79" s="81"/>
      <c r="AB79" s="81"/>
      <c r="AC79">
        <v>212</v>
      </c>
    </row>
    <row r="80" spans="1:29" x14ac:dyDescent="0.35">
      <c r="A80" t="s">
        <v>248</v>
      </c>
      <c r="B80" s="15"/>
      <c r="C80" s="15"/>
      <c r="D80" s="83"/>
      <c r="E80" s="80"/>
      <c r="F80" s="15"/>
      <c r="G80" s="15"/>
      <c r="H80" s="16"/>
      <c r="I80" s="68"/>
      <c r="J80" s="68"/>
      <c r="K80" s="16"/>
      <c r="L80" s="84"/>
      <c r="M80" s="85"/>
      <c r="N80" s="85"/>
      <c r="O80" s="79"/>
      <c r="P80" s="86"/>
      <c r="Q80" s="86"/>
      <c r="R80" s="87"/>
      <c r="S80" s="87"/>
      <c r="T80" s="87"/>
      <c r="U80" s="87"/>
      <c r="V80" s="53"/>
      <c r="W80" s="53"/>
      <c r="X80" s="53"/>
      <c r="Y80" s="53"/>
      <c r="Z80" s="52"/>
      <c r="AA80" s="81"/>
      <c r="AB80" s="81"/>
      <c r="AC80">
        <v>1784</v>
      </c>
    </row>
    <row r="81" spans="1:29" x14ac:dyDescent="0.35">
      <c r="A81" t="s">
        <v>222</v>
      </c>
      <c r="B81" s="15"/>
      <c r="C81" s="15"/>
      <c r="D81" s="83"/>
      <c r="E81" s="80"/>
      <c r="F81" s="15"/>
      <c r="G81" s="15"/>
      <c r="H81" s="16"/>
      <c r="I81" s="68"/>
      <c r="J81" s="68"/>
      <c r="K81" s="16"/>
      <c r="L81" s="84"/>
      <c r="M81" s="85"/>
      <c r="N81" s="85"/>
      <c r="O81" s="79"/>
      <c r="P81" s="86"/>
      <c r="Q81" s="86"/>
      <c r="R81" s="87"/>
      <c r="S81" s="87"/>
      <c r="T81" s="87"/>
      <c r="U81" s="87"/>
      <c r="V81" s="53"/>
      <c r="W81" s="53"/>
      <c r="X81" s="53"/>
      <c r="Y81" s="53"/>
      <c r="Z81" s="52"/>
      <c r="AA81" s="81"/>
      <c r="AB81" s="81"/>
      <c r="AC81">
        <v>121</v>
      </c>
    </row>
    <row r="82" spans="1:29" x14ac:dyDescent="0.35">
      <c r="A82" t="s">
        <v>220</v>
      </c>
      <c r="B82" s="15"/>
      <c r="C82" s="15"/>
      <c r="D82" s="83"/>
      <c r="E82" s="80"/>
      <c r="F82" s="15"/>
      <c r="G82" s="15"/>
      <c r="H82" s="16"/>
      <c r="I82" s="68"/>
      <c r="J82" s="68"/>
      <c r="K82" s="16"/>
      <c r="L82" s="84"/>
      <c r="M82" s="85"/>
      <c r="N82" s="85"/>
      <c r="O82" s="79"/>
      <c r="P82" s="86"/>
      <c r="Q82" s="86"/>
      <c r="R82" s="87"/>
      <c r="S82" s="87"/>
      <c r="T82" s="87"/>
      <c r="U82" s="87"/>
      <c r="V82" s="53"/>
      <c r="W82" s="53"/>
      <c r="X82" s="53"/>
      <c r="Y82" s="53"/>
      <c r="Z82" s="52"/>
      <c r="AA82" s="81"/>
      <c r="AB82" s="81"/>
      <c r="AC82">
        <v>105</v>
      </c>
    </row>
    <row r="83" spans="1:29" x14ac:dyDescent="0.35">
      <c r="A83" t="s">
        <v>252</v>
      </c>
      <c r="B83" s="15"/>
      <c r="C83" s="15"/>
      <c r="D83" s="83"/>
      <c r="E83" s="80"/>
      <c r="F83" s="15"/>
      <c r="G83" s="15"/>
      <c r="H83" s="16"/>
      <c r="I83" s="68"/>
      <c r="J83" s="68"/>
      <c r="K83" s="16"/>
      <c r="L83" s="84"/>
      <c r="M83" s="85"/>
      <c r="N83" s="85"/>
      <c r="O83" s="79"/>
      <c r="P83" s="86"/>
      <c r="Q83" s="86"/>
      <c r="R83" s="87"/>
      <c r="S83" s="87"/>
      <c r="T83" s="87"/>
      <c r="U83" s="87"/>
      <c r="V83" s="53"/>
      <c r="W83" s="53"/>
      <c r="X83" s="53"/>
      <c r="Y83" s="53"/>
      <c r="Z83" s="52"/>
      <c r="AA83" s="81"/>
      <c r="AB83" s="81"/>
      <c r="AC83">
        <v>422</v>
      </c>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83"/>
    <dataValidation allowBlank="1" errorTitle="Invalid Vertex Visibility" error="You have entered an unrecognized vertex visibility.  Try selecting from the drop-down list instead." sqref="AD3"/>
    <dataValidation allowBlank="1" showErrorMessage="1" sqref="AD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83">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83"/>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83"/>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83"/>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83"/>
    <dataValidation allowBlank="1" showInputMessage="1" errorTitle="Invalid Vertex Image Key" promptTitle="Vertex Tooltip" prompt="Enter optional text that will pop up when the mouse is hovered over the vertex." sqref="K3:K83"/>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83"/>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83">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83"/>
    <dataValidation allowBlank="1" showInputMessage="1" promptTitle="Vertex Label Fill Color" prompt="To select an optional fill color for the Label shape, right-click and select Select Color on the right-click menu." sqref="I3:I83"/>
    <dataValidation allowBlank="1" showInputMessage="1" errorTitle="Invalid Vertex Image Key" promptTitle="Vertex Image File" prompt="Enter the path to an image file.  Hover over the column header for examples." sqref="F3:F83"/>
    <dataValidation allowBlank="1" showInputMessage="1" promptTitle="Vertex Color" prompt="To select an optional vertex color, right-click and select Select Color on the right-click menu." sqref="B3:B83"/>
    <dataValidation allowBlank="1" showInputMessage="1" errorTitle="Invalid Vertex Opacity" error="The optional vertex opacity must be a whole number between 0 and 10." promptTitle="Vertex Opacity" prompt="Enter an optional vertex opacity between 0 (transparent) and 100 (opaque)." sqref="E3:E83"/>
    <dataValidation type="list" allowBlank="1" showInputMessage="1" showErrorMessage="1" errorTitle="Invalid Vertex Shape" error="You have entered an invalid vertex shape.  Try selecting from the drop-down list instead." promptTitle="Vertex Shape" prompt="Select an optional vertex shape." sqref="C3:C83">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83"/>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83">
      <formula1>ValidVertexLabelPositions</formula1>
    </dataValidation>
    <dataValidation allowBlank="1" showInputMessage="1" showErrorMessage="1" promptTitle="Vertex Name" prompt="Enter the name of the vertex." sqref="A3:A83"/>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4.5" x14ac:dyDescent="0.35"/>
  <cols>
    <col min="1" max="1" width="10.81640625" style="3" bestFit="1" customWidth="1"/>
    <col min="2" max="2" width="16.81640625" style="3" bestFit="1" customWidth="1"/>
    <col min="4" max="5" width="9.1796875" customWidth="1"/>
  </cols>
  <sheetData>
    <row r="1" spans="1:1" x14ac:dyDescent="0.35">
      <c r="A1" s="3" t="s">
        <v>49</v>
      </c>
    </row>
    <row r="2" spans="1:1" ht="15" customHeight="1" x14ac:dyDescent="0.35"/>
    <row r="3" spans="1:1" ht="15" customHeight="1" x14ac:dyDescent="0.35">
      <c r="A3" s="32" t="s">
        <v>50</v>
      </c>
    </row>
    <row r="21" spans="4:4" x14ac:dyDescent="0.3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3" sqref="A3"/>
    </sheetView>
  </sheetViews>
  <sheetFormatPr defaultRowHeight="14.5" x14ac:dyDescent="0.35"/>
  <cols>
    <col min="1" max="1" width="9.453125" style="1" bestFit="1" customWidth="1"/>
    <col min="2" max="2" width="14.26953125" bestFit="1" customWidth="1"/>
    <col min="3" max="3" width="15" bestFit="1" customWidth="1"/>
    <col min="4" max="4" width="11.1796875" bestFit="1" customWidth="1"/>
    <col min="5" max="5" width="13" bestFit="1" customWidth="1"/>
    <col min="6" max="6" width="8" bestFit="1" customWidth="1"/>
    <col min="7" max="8" width="13.54296875" hidden="1" customWidth="1"/>
    <col min="9" max="9" width="11" hidden="1" customWidth="1"/>
    <col min="10" max="10" width="12.54296875" hidden="1" customWidth="1"/>
    <col min="11" max="11" width="11" hidden="1" customWidth="1"/>
    <col min="12" max="12" width="9.7265625" hidden="1" customWidth="1"/>
    <col min="13" max="13" width="13.1796875" hidden="1" customWidth="1"/>
    <col min="14" max="15" width="8.453125" hidden="1" customWidth="1"/>
    <col min="16" max="16" width="18.26953125" hidden="1" customWidth="1"/>
    <col min="17" max="17" width="14.81640625" hidden="1" customWidth="1"/>
    <col min="18" max="18" width="14.54296875" hidden="1" customWidth="1"/>
    <col min="19" max="21" width="24.1796875" hidden="1" customWidth="1"/>
    <col min="22" max="22" width="21.26953125" hidden="1" customWidth="1"/>
    <col min="23" max="23" width="19.26953125" hidden="1" customWidth="1"/>
    <col min="24" max="24" width="10" hidden="1" customWidth="1"/>
    <col min="25" max="25" width="13" customWidth="1"/>
  </cols>
  <sheetData>
    <row r="1" spans="1:24" x14ac:dyDescent="0.35">
      <c r="B1" s="70" t="s">
        <v>39</v>
      </c>
      <c r="C1" s="71"/>
      <c r="D1" s="71"/>
      <c r="E1" s="72"/>
      <c r="F1" s="68" t="s">
        <v>43</v>
      </c>
      <c r="G1" s="73" t="s">
        <v>44</v>
      </c>
      <c r="H1" s="74"/>
      <c r="I1" s="75" t="s">
        <v>40</v>
      </c>
      <c r="J1" s="76"/>
      <c r="K1" s="77" t="s">
        <v>42</v>
      </c>
      <c r="L1" s="78"/>
      <c r="M1" s="78"/>
      <c r="N1" s="78"/>
      <c r="O1" s="78"/>
      <c r="P1" s="78"/>
      <c r="Q1" s="78"/>
      <c r="R1" s="78"/>
      <c r="S1" s="78"/>
      <c r="T1" s="78"/>
      <c r="U1" s="78"/>
      <c r="V1" s="78"/>
      <c r="W1" s="78"/>
      <c r="X1" s="78"/>
    </row>
    <row r="2" spans="1:24" s="13" customFormat="1" ht="30" customHeight="1" x14ac:dyDescent="0.3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35">
      <c r="A3" s="14"/>
      <c r="B3" s="15"/>
      <c r="C3" s="15"/>
      <c r="D3" s="15"/>
      <c r="E3" s="15"/>
      <c r="F3" s="16"/>
      <c r="G3" s="79"/>
      <c r="H3" s="79"/>
      <c r="I3" s="65"/>
      <c r="J3" s="65"/>
      <c r="K3" s="48"/>
      <c r="L3" s="48"/>
      <c r="M3" s="48"/>
      <c r="N3" s="48"/>
      <c r="O3" s="48"/>
      <c r="P3" s="48"/>
      <c r="Q3" s="48"/>
      <c r="R3" s="48"/>
      <c r="S3" s="48"/>
      <c r="T3" s="48"/>
      <c r="U3" s="48"/>
      <c r="V3" s="48"/>
      <c r="W3" s="49"/>
      <c r="X3" s="49"/>
    </row>
    <row r="10" spans="1:24" ht="14.25" customHeight="1" x14ac:dyDescent="0.3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4.5" x14ac:dyDescent="0.35"/>
  <cols>
    <col min="1" max="1" width="9.453125" style="1" bestFit="1" customWidth="1"/>
    <col min="2" max="2" width="9.1796875" style="1"/>
    <col min="3" max="3" width="11.54296875" bestFit="1" customWidth="1"/>
    <col min="4" max="4" width="9.1796875" customWidth="1"/>
  </cols>
  <sheetData>
    <row r="1" spans="1:3" x14ac:dyDescent="0.35">
      <c r="A1" s="1" t="s">
        <v>144</v>
      </c>
      <c r="B1" s="1" t="s">
        <v>5</v>
      </c>
      <c r="C1" s="1" t="s">
        <v>147</v>
      </c>
    </row>
    <row r="2" spans="1:3" x14ac:dyDescent="0.35">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A2" sqref="A2"/>
    </sheetView>
  </sheetViews>
  <sheetFormatPr defaultRowHeight="14.5" x14ac:dyDescent="0.35"/>
  <cols>
    <col min="1" max="1" width="43.1796875" customWidth="1"/>
    <col min="2" max="2" width="13.81640625" customWidth="1"/>
    <col min="3" max="3" width="9.1796875" customWidth="1"/>
    <col min="4" max="4" width="12.81640625" hidden="1" customWidth="1"/>
    <col min="5" max="5" width="19.7265625" hidden="1" customWidth="1"/>
    <col min="6" max="6" width="15.54296875" hidden="1" customWidth="1"/>
    <col min="7" max="7" width="22.1796875" hidden="1" customWidth="1"/>
    <col min="8" max="8" width="17.1796875" hidden="1" customWidth="1"/>
    <col min="9" max="9" width="23.81640625" hidden="1" customWidth="1"/>
    <col min="10" max="10" width="28.26953125" hidden="1" customWidth="1"/>
    <col min="11" max="11" width="34.81640625" hidden="1" customWidth="1"/>
    <col min="12" max="12" width="25" hidden="1" customWidth="1"/>
    <col min="13" max="13" width="31.54296875" hidden="1" customWidth="1"/>
    <col min="14" max="14" width="26.54296875" hidden="1" customWidth="1"/>
    <col min="15" max="17" width="33.26953125" hidden="1" customWidth="1"/>
    <col min="18" max="18" width="26.54296875" hidden="1" customWidth="1"/>
    <col min="19" max="19" width="33" hidden="1" customWidth="1"/>
    <col min="20" max="20" width="19.54296875" hidden="1" customWidth="1"/>
    <col min="21" max="21" width="26.1796875" hidden="1" customWidth="1"/>
    <col min="22" max="22" width="9.1796875" hidden="1" customWidth="1"/>
    <col min="23" max="23" width="34.1796875" hidden="1" customWidth="1"/>
    <col min="24" max="24" width="25.1796875" hidden="1" customWidth="1"/>
  </cols>
  <sheetData>
    <row r="1" spans="1:24" ht="15" customHeight="1" thickBot="1" x14ac:dyDescent="0.4">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 thickTop="1" x14ac:dyDescent="0.35">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124</v>
      </c>
      <c r="X2">
        <f>ROWS(HistogramBins[Degree Bin]) - 1</f>
        <v>43</v>
      </c>
    </row>
    <row r="3" spans="1:24" x14ac:dyDescent="0.35">
      <c r="A3" s="36"/>
      <c r="B3" s="36"/>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125</v>
      </c>
      <c r="X3" t="s">
        <v>85</v>
      </c>
    </row>
    <row r="4" spans="1:24" x14ac:dyDescent="0.35">
      <c r="A4" s="36"/>
      <c r="B4" s="36"/>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35">
      <c r="A5" s="36"/>
      <c r="B5" s="36"/>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35">
      <c r="A6" s="36"/>
      <c r="B6" s="36"/>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35">
      <c r="A7" s="36"/>
      <c r="B7" s="36"/>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35">
      <c r="A8" s="36"/>
      <c r="B8" s="36"/>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35">
      <c r="A9" s="36"/>
      <c r="B9" s="36"/>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35">
      <c r="A10" s="36"/>
      <c r="B10" s="36"/>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35">
      <c r="A11" s="36"/>
      <c r="B11" s="36"/>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35">
      <c r="A12" s="36"/>
      <c r="B12" s="36"/>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35">
      <c r="A13" s="36"/>
      <c r="B13" s="36"/>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35">
      <c r="A14" s="36"/>
      <c r="B14" s="36"/>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35">
      <c r="A15" s="36"/>
      <c r="B15" s="36"/>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35">
      <c r="A16" s="36"/>
      <c r="B16" s="36"/>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35">
      <c r="A17" s="36"/>
      <c r="B17" s="36"/>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35">
      <c r="A18" s="36"/>
      <c r="B18" s="36"/>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35">
      <c r="A19" s="36"/>
      <c r="B19" s="36"/>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35">
      <c r="A20" s="36"/>
      <c r="B20" s="36"/>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35">
      <c r="A21" s="36"/>
      <c r="B21" s="36"/>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35">
      <c r="A22" s="36"/>
      <c r="B22" s="36"/>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35">
      <c r="A23" s="36"/>
      <c r="B23" s="36"/>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35">
      <c r="A24" s="36"/>
      <c r="B24" s="36"/>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35">
      <c r="A25" s="36"/>
      <c r="B25" s="36"/>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35">
      <c r="A26" s="36"/>
      <c r="B26" s="36"/>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35">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35">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35">
      <c r="A29" t="s">
        <v>163</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35">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35">
      <c r="A31" s="35"/>
      <c r="B31" s="3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35">
      <c r="A32" s="35"/>
      <c r="B32" s="3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35">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35">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35">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35">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35">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35">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35">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35">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35">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35">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35">
      <c r="A43" s="35" t="s">
        <v>81</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35">
      <c r="A44" s="35" t="s">
        <v>82</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35">
      <c r="A45" s="35" t="s">
        <v>83</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35">
      <c r="A46" s="35" t="s">
        <v>84</v>
      </c>
      <c r="B46" s="49" t="str">
        <f>IFERROR(MEDIAN(Vertices[Degree]),NoMetricMessage)</f>
        <v>Not Available</v>
      </c>
    </row>
    <row r="57" spans="1:2" x14ac:dyDescent="0.35">
      <c r="A57" s="35" t="s">
        <v>88</v>
      </c>
      <c r="B57" s="48" t="str">
        <f>IF(COUNT(Vertices[In-Degree])&gt;0, F2, NoMetricMessage)</f>
        <v>Not Available</v>
      </c>
    </row>
    <row r="58" spans="1:2" x14ac:dyDescent="0.35">
      <c r="A58" s="35" t="s">
        <v>89</v>
      </c>
      <c r="B58" s="48" t="str">
        <f>IF(COUNT(Vertices[In-Degree])&gt;0, F45, NoMetricMessage)</f>
        <v>Not Available</v>
      </c>
    </row>
    <row r="59" spans="1:2" x14ac:dyDescent="0.35">
      <c r="A59" s="35" t="s">
        <v>90</v>
      </c>
      <c r="B59" s="49" t="str">
        <f>IFERROR(AVERAGE(Vertices[In-Degree]),NoMetricMessage)</f>
        <v>Not Available</v>
      </c>
    </row>
    <row r="60" spans="1:2" x14ac:dyDescent="0.35">
      <c r="A60" s="35" t="s">
        <v>91</v>
      </c>
      <c r="B60" s="49" t="str">
        <f>IFERROR(MEDIAN(Vertices[In-Degree]),NoMetricMessage)</f>
        <v>Not Available</v>
      </c>
    </row>
    <row r="71" spans="1:2" x14ac:dyDescent="0.35">
      <c r="A71" s="35" t="s">
        <v>94</v>
      </c>
      <c r="B71" s="48" t="str">
        <f>IF(COUNT(Vertices[Out-Degree])&gt;0, H2, NoMetricMessage)</f>
        <v>Not Available</v>
      </c>
    </row>
    <row r="72" spans="1:2" x14ac:dyDescent="0.35">
      <c r="A72" s="35" t="s">
        <v>95</v>
      </c>
      <c r="B72" s="48" t="str">
        <f>IF(COUNT(Vertices[Out-Degree])&gt;0, H45, NoMetricMessage)</f>
        <v>Not Available</v>
      </c>
    </row>
    <row r="73" spans="1:2" x14ac:dyDescent="0.35">
      <c r="A73" s="35" t="s">
        <v>96</v>
      </c>
      <c r="B73" s="49" t="str">
        <f>IFERROR(AVERAGE(Vertices[Out-Degree]),NoMetricMessage)</f>
        <v>Not Available</v>
      </c>
    </row>
    <row r="74" spans="1:2" x14ac:dyDescent="0.35">
      <c r="A74" s="35" t="s">
        <v>97</v>
      </c>
      <c r="B74" s="49" t="str">
        <f>IFERROR(MEDIAN(Vertices[Out-Degree]),NoMetricMessage)</f>
        <v>Not Available</v>
      </c>
    </row>
    <row r="85" spans="1:2" x14ac:dyDescent="0.35">
      <c r="A85" s="35" t="s">
        <v>100</v>
      </c>
      <c r="B85" s="49" t="str">
        <f>IF(COUNT(Vertices[Betweenness Centrality])&gt;0, J2, NoMetricMessage)</f>
        <v>Not Available</v>
      </c>
    </row>
    <row r="86" spans="1:2" x14ac:dyDescent="0.35">
      <c r="A86" s="35" t="s">
        <v>101</v>
      </c>
      <c r="B86" s="49" t="str">
        <f>IF(COUNT(Vertices[Betweenness Centrality])&gt;0, J45, NoMetricMessage)</f>
        <v>Not Available</v>
      </c>
    </row>
    <row r="87" spans="1:2" x14ac:dyDescent="0.35">
      <c r="A87" s="35" t="s">
        <v>102</v>
      </c>
      <c r="B87" s="49" t="str">
        <f>IFERROR(AVERAGE(Vertices[Betweenness Centrality]),NoMetricMessage)</f>
        <v>Not Available</v>
      </c>
    </row>
    <row r="88" spans="1:2" x14ac:dyDescent="0.35">
      <c r="A88" s="35" t="s">
        <v>103</v>
      </c>
      <c r="B88" s="49" t="str">
        <f>IFERROR(MEDIAN(Vertices[Betweenness Centrality]),NoMetricMessage)</f>
        <v>Not Available</v>
      </c>
    </row>
    <row r="99" spans="1:2" x14ac:dyDescent="0.35">
      <c r="A99" s="35" t="s">
        <v>106</v>
      </c>
      <c r="B99" s="49" t="str">
        <f>IF(COUNT(Vertices[Closeness Centrality])&gt;0, L2, NoMetricMessage)</f>
        <v>Not Available</v>
      </c>
    </row>
    <row r="100" spans="1:2" x14ac:dyDescent="0.35">
      <c r="A100" s="35" t="s">
        <v>107</v>
      </c>
      <c r="B100" s="49" t="str">
        <f>IF(COUNT(Vertices[Closeness Centrality])&gt;0, L45, NoMetricMessage)</f>
        <v>Not Available</v>
      </c>
    </row>
    <row r="101" spans="1:2" x14ac:dyDescent="0.35">
      <c r="A101" s="35" t="s">
        <v>108</v>
      </c>
      <c r="B101" s="49" t="str">
        <f>IFERROR(AVERAGE(Vertices[Closeness Centrality]),NoMetricMessage)</f>
        <v>Not Available</v>
      </c>
    </row>
    <row r="102" spans="1:2" x14ac:dyDescent="0.35">
      <c r="A102" s="35" t="s">
        <v>109</v>
      </c>
      <c r="B102" s="49" t="str">
        <f>IFERROR(MEDIAN(Vertices[Closeness Centrality]),NoMetricMessage)</f>
        <v>Not Available</v>
      </c>
    </row>
    <row r="113" spans="1:2" x14ac:dyDescent="0.35">
      <c r="A113" s="35" t="s">
        <v>112</v>
      </c>
      <c r="B113" s="49" t="str">
        <f>IF(COUNT(Vertices[Eigenvector Centrality])&gt;0, N2, NoMetricMessage)</f>
        <v>Not Available</v>
      </c>
    </row>
    <row r="114" spans="1:2" x14ac:dyDescent="0.35">
      <c r="A114" s="35" t="s">
        <v>113</v>
      </c>
      <c r="B114" s="49" t="str">
        <f>IF(COUNT(Vertices[Eigenvector Centrality])&gt;0, N45, NoMetricMessage)</f>
        <v>Not Available</v>
      </c>
    </row>
    <row r="115" spans="1:2" x14ac:dyDescent="0.35">
      <c r="A115" s="35" t="s">
        <v>114</v>
      </c>
      <c r="B115" s="49" t="str">
        <f>IFERROR(AVERAGE(Vertices[Eigenvector Centrality]),NoMetricMessage)</f>
        <v>Not Available</v>
      </c>
    </row>
    <row r="116" spans="1:2" x14ac:dyDescent="0.35">
      <c r="A116" s="35" t="s">
        <v>115</v>
      </c>
      <c r="B116" s="49" t="str">
        <f>IFERROR(MEDIAN(Vertices[Eigenvector Centrality]),NoMetricMessage)</f>
        <v>Not Available</v>
      </c>
    </row>
    <row r="127" spans="1:2" x14ac:dyDescent="0.35">
      <c r="A127" s="35" t="s">
        <v>140</v>
      </c>
      <c r="B127" s="49" t="str">
        <f>IF(COUNT(Vertices[PageRank])&gt;0, P2, NoMetricMessage)</f>
        <v>Not Available</v>
      </c>
    </row>
    <row r="128" spans="1:2" x14ac:dyDescent="0.35">
      <c r="A128" s="35" t="s">
        <v>141</v>
      </c>
      <c r="B128" s="49" t="str">
        <f>IF(COUNT(Vertices[PageRank])&gt;0, P45, NoMetricMessage)</f>
        <v>Not Available</v>
      </c>
    </row>
    <row r="129" spans="1:2" x14ac:dyDescent="0.35">
      <c r="A129" s="35" t="s">
        <v>142</v>
      </c>
      <c r="B129" s="49" t="str">
        <f>IFERROR(AVERAGE(Vertices[PageRank]),NoMetricMessage)</f>
        <v>Not Available</v>
      </c>
    </row>
    <row r="130" spans="1:2" x14ac:dyDescent="0.35">
      <c r="A130" s="35" t="s">
        <v>143</v>
      </c>
      <c r="B130" s="49" t="str">
        <f>IFERROR(MEDIAN(Vertices[PageRank]),NoMetricMessage)</f>
        <v>Not Available</v>
      </c>
    </row>
    <row r="141" spans="1:2" x14ac:dyDescent="0.35">
      <c r="A141" s="35" t="s">
        <v>118</v>
      </c>
      <c r="B141" s="49" t="str">
        <f>IF(COUNT(Vertices[Clustering Coefficient])&gt;0, R2, NoMetricMessage)</f>
        <v>Not Available</v>
      </c>
    </row>
    <row r="142" spans="1:2" x14ac:dyDescent="0.35">
      <c r="A142" s="35" t="s">
        <v>119</v>
      </c>
      <c r="B142" s="49" t="str">
        <f>IF(COUNT(Vertices[Clustering Coefficient])&gt;0, R45, NoMetricMessage)</f>
        <v>Not Available</v>
      </c>
    </row>
    <row r="143" spans="1:2" x14ac:dyDescent="0.35">
      <c r="A143" s="35" t="s">
        <v>120</v>
      </c>
      <c r="B143" s="49" t="str">
        <f>IFERROR(AVERAGE(Vertices[Clustering Coefficient]),NoMetricMessage)</f>
        <v>Not Available</v>
      </c>
    </row>
    <row r="144" spans="1:2" x14ac:dyDescent="0.35">
      <c r="A144" s="35" t="s">
        <v>121</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4.5" x14ac:dyDescent="0.35"/>
  <cols>
    <col min="1" max="1" width="10.453125" style="1" bestFit="1" customWidth="1"/>
    <col min="2" max="2" width="12.453125" style="1" bestFit="1" customWidth="1"/>
    <col min="3" max="3" width="22.81640625" bestFit="1" customWidth="1"/>
    <col min="4" max="4" width="16.81640625" bestFit="1" customWidth="1"/>
    <col min="5" max="6" width="16.81640625" customWidth="1"/>
    <col min="7" max="7" width="14.26953125" bestFit="1" customWidth="1"/>
    <col min="8" max="8" width="14.26953125" customWidth="1"/>
    <col min="10" max="10" width="39.1796875" bestFit="1" customWidth="1"/>
    <col min="11" max="11" width="10.81640625" bestFit="1" customWidth="1"/>
    <col min="13" max="13" width="8.453125" bestFit="1" customWidth="1"/>
    <col min="14" max="14" width="10" bestFit="1" customWidth="1"/>
    <col min="15" max="15" width="11.81640625" bestFit="1" customWidth="1"/>
    <col min="16" max="16" width="12.1796875" bestFit="1" customWidth="1"/>
  </cols>
  <sheetData>
    <row r="1" spans="1:18" s="4" customFormat="1" ht="36" customHeight="1" x14ac:dyDescent="0.3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35">
      <c r="A2" s="1" t="s">
        <v>51</v>
      </c>
      <c r="B2" s="1" t="s">
        <v>132</v>
      </c>
      <c r="C2" t="s">
        <v>54</v>
      </c>
      <c r="D2" t="s">
        <v>55</v>
      </c>
      <c r="E2" t="s">
        <v>55</v>
      </c>
      <c r="F2" s="1" t="s">
        <v>51</v>
      </c>
      <c r="G2" t="s">
        <v>65</v>
      </c>
      <c r="H2" t="s">
        <v>159</v>
      </c>
      <c r="J2" t="s">
        <v>19</v>
      </c>
      <c r="K2">
        <v>108</v>
      </c>
    </row>
    <row r="3" spans="1:18" x14ac:dyDescent="0.35">
      <c r="A3" s="1" t="s">
        <v>52</v>
      </c>
      <c r="B3" s="1" t="s">
        <v>133</v>
      </c>
      <c r="C3" t="s">
        <v>52</v>
      </c>
      <c r="D3" t="s">
        <v>56</v>
      </c>
      <c r="E3" t="s">
        <v>56</v>
      </c>
      <c r="F3" s="1" t="s">
        <v>52</v>
      </c>
      <c r="G3" t="s">
        <v>66</v>
      </c>
      <c r="H3" t="s">
        <v>68</v>
      </c>
      <c r="J3" t="s">
        <v>29</v>
      </c>
      <c r="K3" t="s">
        <v>30</v>
      </c>
    </row>
    <row r="4" spans="1:18" x14ac:dyDescent="0.35">
      <c r="A4" s="1" t="s">
        <v>53</v>
      </c>
      <c r="B4" s="1" t="s">
        <v>134</v>
      </c>
      <c r="C4" t="s">
        <v>53</v>
      </c>
      <c r="D4" t="s">
        <v>57</v>
      </c>
      <c r="E4" t="s">
        <v>57</v>
      </c>
      <c r="F4" s="1" t="s">
        <v>53</v>
      </c>
      <c r="G4">
        <v>0</v>
      </c>
      <c r="H4" t="s">
        <v>69</v>
      </c>
      <c r="J4" s="12" t="s">
        <v>78</v>
      </c>
      <c r="K4" s="12"/>
    </row>
    <row r="5" spans="1:18" ht="409.5" x14ac:dyDescent="0.35">
      <c r="A5">
        <v>1</v>
      </c>
      <c r="B5" s="1" t="s">
        <v>135</v>
      </c>
      <c r="C5" t="s">
        <v>51</v>
      </c>
      <c r="D5" t="s">
        <v>58</v>
      </c>
      <c r="E5" t="s">
        <v>58</v>
      </c>
      <c r="F5">
        <v>1</v>
      </c>
      <c r="G5">
        <v>1</v>
      </c>
      <c r="H5" t="s">
        <v>70</v>
      </c>
      <c r="J5" t="s">
        <v>172</v>
      </c>
      <c r="K5" s="13" t="s">
        <v>174</v>
      </c>
    </row>
    <row r="6" spans="1:18" x14ac:dyDescent="0.35">
      <c r="A6">
        <v>0</v>
      </c>
      <c r="B6" s="1" t="s">
        <v>136</v>
      </c>
      <c r="C6">
        <v>1</v>
      </c>
      <c r="D6" t="s">
        <v>59</v>
      </c>
      <c r="E6" t="s">
        <v>59</v>
      </c>
      <c r="F6">
        <v>0</v>
      </c>
      <c r="H6" t="s">
        <v>71</v>
      </c>
      <c r="J6" t="s">
        <v>173</v>
      </c>
      <c r="K6">
        <v>1</v>
      </c>
      <c r="R6" t="s">
        <v>129</v>
      </c>
    </row>
    <row r="7" spans="1:18" x14ac:dyDescent="0.35">
      <c r="A7">
        <v>2</v>
      </c>
      <c r="B7">
        <v>1</v>
      </c>
      <c r="C7">
        <v>0</v>
      </c>
      <c r="D7" t="s">
        <v>60</v>
      </c>
      <c r="E7" t="s">
        <v>60</v>
      </c>
      <c r="F7">
        <v>2</v>
      </c>
      <c r="H7" t="s">
        <v>72</v>
      </c>
    </row>
    <row r="8" spans="1:18" x14ac:dyDescent="0.35">
      <c r="A8"/>
      <c r="B8">
        <v>2</v>
      </c>
      <c r="C8">
        <v>2</v>
      </c>
      <c r="D8" t="s">
        <v>61</v>
      </c>
      <c r="E8" t="s">
        <v>61</v>
      </c>
      <c r="H8" t="s">
        <v>73</v>
      </c>
    </row>
    <row r="9" spans="1:18" x14ac:dyDescent="0.35">
      <c r="A9"/>
      <c r="B9">
        <v>3</v>
      </c>
      <c r="C9">
        <v>4</v>
      </c>
      <c r="D9" t="s">
        <v>62</v>
      </c>
      <c r="E9" t="s">
        <v>62</v>
      </c>
      <c r="H9" t="s">
        <v>74</v>
      </c>
    </row>
    <row r="10" spans="1:18" x14ac:dyDescent="0.35">
      <c r="A10"/>
      <c r="B10">
        <v>4</v>
      </c>
      <c r="D10" t="s">
        <v>63</v>
      </c>
      <c r="E10" t="s">
        <v>63</v>
      </c>
      <c r="H10" t="s">
        <v>75</v>
      </c>
    </row>
    <row r="11" spans="1:18" x14ac:dyDescent="0.35">
      <c r="A11"/>
      <c r="B11">
        <v>5</v>
      </c>
      <c r="D11" t="s">
        <v>46</v>
      </c>
      <c r="E11">
        <v>1</v>
      </c>
      <c r="H11" t="s">
        <v>76</v>
      </c>
    </row>
    <row r="12" spans="1:18" x14ac:dyDescent="0.35">
      <c r="A12"/>
      <c r="B12"/>
      <c r="D12" t="s">
        <v>64</v>
      </c>
      <c r="E12">
        <v>2</v>
      </c>
      <c r="H12">
        <v>0</v>
      </c>
    </row>
    <row r="13" spans="1:18" x14ac:dyDescent="0.35">
      <c r="A13"/>
      <c r="B13"/>
      <c r="D13">
        <v>1</v>
      </c>
      <c r="E13">
        <v>3</v>
      </c>
      <c r="H13">
        <v>1</v>
      </c>
    </row>
    <row r="14" spans="1:18" x14ac:dyDescent="0.35">
      <c r="D14">
        <v>2</v>
      </c>
      <c r="E14">
        <v>4</v>
      </c>
      <c r="H14">
        <v>2</v>
      </c>
    </row>
    <row r="15" spans="1:18" x14ac:dyDescent="0.35">
      <c r="D15">
        <v>3</v>
      </c>
      <c r="E15">
        <v>5</v>
      </c>
      <c r="H15">
        <v>3</v>
      </c>
    </row>
    <row r="16" spans="1:18" x14ac:dyDescent="0.35">
      <c r="D16">
        <v>4</v>
      </c>
      <c r="E16">
        <v>6</v>
      </c>
      <c r="H16">
        <v>4</v>
      </c>
    </row>
    <row r="17" spans="4:8" x14ac:dyDescent="0.35">
      <c r="D17">
        <v>5</v>
      </c>
      <c r="E17">
        <v>7</v>
      </c>
      <c r="H17">
        <v>5</v>
      </c>
    </row>
    <row r="18" spans="4:8" x14ac:dyDescent="0.35">
      <c r="D18">
        <v>6</v>
      </c>
      <c r="E18">
        <v>8</v>
      </c>
      <c r="H18">
        <v>6</v>
      </c>
    </row>
    <row r="19" spans="4:8" x14ac:dyDescent="0.35">
      <c r="D19">
        <v>7</v>
      </c>
      <c r="E19">
        <v>9</v>
      </c>
      <c r="H19">
        <v>7</v>
      </c>
    </row>
    <row r="20" spans="4:8" x14ac:dyDescent="0.35">
      <c r="D20">
        <v>8</v>
      </c>
      <c r="H20">
        <v>8</v>
      </c>
    </row>
    <row r="21" spans="4:8" x14ac:dyDescent="0.35">
      <c r="D21">
        <v>9</v>
      </c>
      <c r="H21">
        <v>9</v>
      </c>
    </row>
    <row r="22" spans="4:8" x14ac:dyDescent="0.35">
      <c r="D22">
        <v>10</v>
      </c>
    </row>
    <row r="23" spans="4:8" x14ac:dyDescent="0.3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BE06C933-AD11-4C45-9BE3-7220E1FE8B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 Valecha</dc:creator>
  <cp:lastModifiedBy>Pyuli Naithani</cp:lastModifiedBy>
  <dcterms:created xsi:type="dcterms:W3CDTF">2008-01-30T00:41:58Z</dcterms:created>
  <dcterms:modified xsi:type="dcterms:W3CDTF">2016-04-18T19:37:54Z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