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75" windowWidth="21555" windowHeight="10065" activeTab="4"/>
  </bookViews>
  <sheets>
    <sheet name="全体" sheetId="1" r:id="rId1"/>
    <sheet name="コールサイン" sheetId="2" r:id="rId2"/>
    <sheet name="Position" sheetId="4" r:id="rId3"/>
    <sheet name="Velocity" sheetId="5" r:id="rId4"/>
    <sheet name="HexToBin" sheetId="3" r:id="rId5"/>
  </sheets>
  <calcPr calcId="125725"/>
</workbook>
</file>

<file path=xl/calcChain.xml><?xml version="1.0" encoding="utf-8"?>
<calcChain xmlns="http://schemas.openxmlformats.org/spreadsheetml/2006/main">
  <c r="AF11" i="5"/>
  <c r="AE11"/>
  <c r="AD11"/>
  <c r="AC11"/>
  <c r="AB11"/>
  <c r="AA11"/>
  <c r="Z11"/>
  <c r="Y11"/>
  <c r="X11"/>
  <c r="W11"/>
  <c r="V11"/>
  <c r="U11"/>
  <c r="T11"/>
  <c r="S11"/>
  <c r="R11"/>
  <c r="Q11"/>
  <c r="P11"/>
  <c r="O11"/>
  <c r="N11"/>
  <c r="L11"/>
  <c r="M11" s="1"/>
  <c r="K11"/>
  <c r="J11"/>
  <c r="I11"/>
  <c r="H11"/>
  <c r="G11"/>
  <c r="F11"/>
  <c r="E11"/>
  <c r="D11"/>
  <c r="C11"/>
  <c r="B11"/>
  <c r="AF10"/>
  <c r="AE10"/>
  <c r="AD10"/>
  <c r="AC10"/>
  <c r="AB10"/>
  <c r="AA10"/>
  <c r="Z10"/>
  <c r="Y10"/>
  <c r="X10"/>
  <c r="W10"/>
  <c r="V10"/>
  <c r="U10"/>
  <c r="T10"/>
  <c r="S10"/>
  <c r="R10"/>
  <c r="Q10"/>
  <c r="P10"/>
  <c r="O10"/>
  <c r="N10"/>
  <c r="L10"/>
  <c r="M10" s="1"/>
  <c r="K10"/>
  <c r="J10"/>
  <c r="I10"/>
  <c r="H10"/>
  <c r="G10"/>
  <c r="F10"/>
  <c r="E10"/>
  <c r="D10"/>
  <c r="C10"/>
  <c r="B10"/>
  <c r="AF9"/>
  <c r="AE9"/>
  <c r="AD9"/>
  <c r="AC9"/>
  <c r="AB9"/>
  <c r="AA9"/>
  <c r="Z9"/>
  <c r="Y9"/>
  <c r="X9"/>
  <c r="W9"/>
  <c r="V9"/>
  <c r="U9"/>
  <c r="T9"/>
  <c r="S9"/>
  <c r="R9"/>
  <c r="Q9"/>
  <c r="P9"/>
  <c r="O9"/>
  <c r="N9"/>
  <c r="L9"/>
  <c r="M9" s="1"/>
  <c r="K9"/>
  <c r="J9"/>
  <c r="I9"/>
  <c r="H9"/>
  <c r="G9"/>
  <c r="F9"/>
  <c r="E9"/>
  <c r="D9"/>
  <c r="C9"/>
  <c r="B9"/>
  <c r="AF8"/>
  <c r="AE8"/>
  <c r="AD8"/>
  <c r="AC8"/>
  <c r="AB8"/>
  <c r="AA8"/>
  <c r="Z8"/>
  <c r="Y8"/>
  <c r="X8"/>
  <c r="W8"/>
  <c r="V8"/>
  <c r="U8"/>
  <c r="T8"/>
  <c r="S8"/>
  <c r="R8"/>
  <c r="Q8"/>
  <c r="P8"/>
  <c r="O8"/>
  <c r="N8"/>
  <c r="L8"/>
  <c r="M8" s="1"/>
  <c r="K8"/>
  <c r="J8"/>
  <c r="I8"/>
  <c r="H8"/>
  <c r="G8"/>
  <c r="F8"/>
  <c r="E8"/>
  <c r="D8"/>
  <c r="C8"/>
  <c r="B8"/>
  <c r="AF7"/>
  <c r="AE7"/>
  <c r="AD7"/>
  <c r="AC7"/>
  <c r="AB7"/>
  <c r="AA7"/>
  <c r="Z7"/>
  <c r="Y7"/>
  <c r="X7"/>
  <c r="W7"/>
  <c r="V7"/>
  <c r="U7"/>
  <c r="T7"/>
  <c r="S7"/>
  <c r="R7"/>
  <c r="Q7"/>
  <c r="P7"/>
  <c r="O7"/>
  <c r="N7"/>
  <c r="L7"/>
  <c r="M7" s="1"/>
  <c r="K7"/>
  <c r="J7"/>
  <c r="I7"/>
  <c r="H7"/>
  <c r="G7"/>
  <c r="F7"/>
  <c r="E7"/>
  <c r="D7"/>
  <c r="C7"/>
  <c r="B7"/>
  <c r="AA6"/>
  <c r="S5" i="4"/>
  <c r="T5"/>
  <c r="T4"/>
  <c r="S4"/>
  <c r="T7"/>
  <c r="S7"/>
  <c r="T6"/>
  <c r="S6"/>
  <c r="Y9"/>
  <c r="X9"/>
  <c r="W9"/>
  <c r="V9"/>
  <c r="U9"/>
  <c r="T9"/>
  <c r="S9"/>
  <c r="R9"/>
  <c r="Q9"/>
  <c r="P9"/>
  <c r="O9"/>
  <c r="N9"/>
  <c r="L9"/>
  <c r="M9" s="1"/>
  <c r="K9"/>
  <c r="J9"/>
  <c r="I9"/>
  <c r="H9"/>
  <c r="G9"/>
  <c r="F9"/>
  <c r="E9"/>
  <c r="D9"/>
  <c r="C9"/>
  <c r="B9"/>
  <c r="Y8"/>
  <c r="X8"/>
  <c r="W8"/>
  <c r="V8"/>
  <c r="U8"/>
  <c r="T8"/>
  <c r="S8"/>
  <c r="R8"/>
  <c r="Q8"/>
  <c r="P8"/>
  <c r="O8"/>
  <c r="N8"/>
  <c r="L8"/>
  <c r="M8" s="1"/>
  <c r="K8"/>
  <c r="J8"/>
  <c r="I8"/>
  <c r="H8"/>
  <c r="G8"/>
  <c r="F8"/>
  <c r="E8"/>
  <c r="D8"/>
  <c r="C8"/>
  <c r="B8"/>
  <c r="AC1" i="5"/>
  <c r="C1"/>
  <c r="R7" i="4"/>
  <c r="Q7"/>
  <c r="P7"/>
  <c r="O7"/>
  <c r="N7"/>
  <c r="C1"/>
  <c r="N10" i="2"/>
  <c r="N9"/>
  <c r="N8"/>
  <c r="N7"/>
  <c r="N6"/>
  <c r="Z2" i="3"/>
  <c r="Y2"/>
  <c r="X2"/>
  <c r="W2"/>
  <c r="V2"/>
  <c r="U2"/>
  <c r="T2"/>
  <c r="S2"/>
  <c r="R2"/>
  <c r="Q2"/>
  <c r="P2"/>
  <c r="O2"/>
  <c r="N2"/>
  <c r="M2"/>
  <c r="L2"/>
  <c r="K2"/>
  <c r="J2"/>
  <c r="I2"/>
  <c r="H2"/>
  <c r="G2"/>
  <c r="F2"/>
  <c r="E2"/>
  <c r="D2"/>
  <c r="C2"/>
  <c r="B2"/>
  <c r="B3" s="1"/>
  <c r="C3" s="1"/>
  <c r="D3" s="1"/>
  <c r="E3" s="1"/>
  <c r="F3" s="1"/>
  <c r="G3" s="1"/>
  <c r="H3" s="1"/>
  <c r="I3" s="1"/>
  <c r="J3" s="1"/>
  <c r="K3" s="1"/>
  <c r="L3" s="1"/>
  <c r="M3" s="1"/>
  <c r="N3" s="1"/>
  <c r="O3" s="1"/>
  <c r="P3" s="1"/>
  <c r="Q3" s="1"/>
  <c r="R3" s="1"/>
  <c r="S3" s="1"/>
  <c r="T3" s="1"/>
  <c r="U3" s="1"/>
  <c r="V3" s="1"/>
  <c r="W3" s="1"/>
  <c r="X3" s="1"/>
  <c r="Y3" s="1"/>
  <c r="Z3" s="1"/>
  <c r="L10" i="2"/>
  <c r="M11"/>
  <c r="O1"/>
  <c r="O6"/>
  <c r="C1"/>
  <c r="R5" i="1"/>
  <c r="Q5"/>
  <c r="P5"/>
  <c r="O5"/>
  <c r="M5"/>
  <c r="J5"/>
  <c r="I5"/>
  <c r="H5"/>
  <c r="G5"/>
  <c r="F5"/>
  <c r="E5"/>
  <c r="D5"/>
  <c r="C5"/>
  <c r="B5"/>
  <c r="I4"/>
  <c r="O6"/>
  <c r="B10"/>
  <c r="C10"/>
  <c r="D10"/>
  <c r="E10"/>
  <c r="F10"/>
  <c r="G10"/>
  <c r="H10"/>
  <c r="I10"/>
  <c r="J10"/>
  <c r="K10"/>
  <c r="L10"/>
  <c r="M10" s="1"/>
  <c r="N10"/>
  <c r="O10"/>
  <c r="P10"/>
  <c r="Q10"/>
  <c r="R10"/>
  <c r="M4"/>
  <c r="C1"/>
  <c r="D1" s="1"/>
  <c r="B8"/>
  <c r="B7"/>
  <c r="B6"/>
  <c r="B4" s="1"/>
  <c r="AB6" i="5" l="1"/>
  <c r="D1"/>
  <c r="AD1"/>
  <c r="B6"/>
  <c r="AC6"/>
  <c r="B6" i="4"/>
  <c r="B7"/>
  <c r="D1"/>
  <c r="C6"/>
  <c r="C7"/>
  <c r="N4" i="2"/>
  <c r="N11"/>
  <c r="D1"/>
  <c r="C10" s="1"/>
  <c r="B6"/>
  <c r="C7"/>
  <c r="B8"/>
  <c r="C9"/>
  <c r="B10"/>
  <c r="C6"/>
  <c r="B7"/>
  <c r="C8"/>
  <c r="B9"/>
  <c r="E1" i="1"/>
  <c r="C8"/>
  <c r="C6"/>
  <c r="C4" s="1"/>
  <c r="B9"/>
  <c r="C7"/>
  <c r="C9"/>
  <c r="F1"/>
  <c r="D9"/>
  <c r="D8"/>
  <c r="D7"/>
  <c r="D6"/>
  <c r="D4" s="1"/>
  <c r="B5" i="5" l="1"/>
  <c r="B4"/>
  <c r="E1"/>
  <c r="C6"/>
  <c r="AC5"/>
  <c r="AC4"/>
  <c r="AE1"/>
  <c r="C5" i="4"/>
  <c r="C4"/>
  <c r="B4"/>
  <c r="B5"/>
  <c r="E1"/>
  <c r="B5" i="2"/>
  <c r="B4"/>
  <c r="C5"/>
  <c r="C4"/>
  <c r="E1"/>
  <c r="D7" s="1"/>
  <c r="D8"/>
  <c r="G1" i="1"/>
  <c r="F8" s="1"/>
  <c r="F6"/>
  <c r="F4" s="1"/>
  <c r="E7"/>
  <c r="E9"/>
  <c r="E6"/>
  <c r="E4" s="1"/>
  <c r="E8"/>
  <c r="AF1" i="5" l="1"/>
  <c r="AD6"/>
  <c r="C5"/>
  <c r="C4"/>
  <c r="F1"/>
  <c r="E6"/>
  <c r="D6"/>
  <c r="D6" i="4"/>
  <c r="D5" s="1"/>
  <c r="F1"/>
  <c r="D7"/>
  <c r="D6" i="2"/>
  <c r="D4" s="1"/>
  <c r="D10"/>
  <c r="E7"/>
  <c r="F1"/>
  <c r="E10" s="1"/>
  <c r="D9"/>
  <c r="H1" i="1"/>
  <c r="I1" s="1"/>
  <c r="J1" s="1"/>
  <c r="K1" s="1"/>
  <c r="L1" s="1"/>
  <c r="M1" s="1"/>
  <c r="N1" s="1"/>
  <c r="F7"/>
  <c r="F9"/>
  <c r="AE6" i="5" l="1"/>
  <c r="AE5" s="1"/>
  <c r="AD5"/>
  <c r="AD4"/>
  <c r="AE4"/>
  <c r="E5"/>
  <c r="E4"/>
  <c r="G1"/>
  <c r="D5"/>
  <c r="D4"/>
  <c r="AG1"/>
  <c r="D4" i="4"/>
  <c r="G1"/>
  <c r="E7"/>
  <c r="E6"/>
  <c r="D5" i="2"/>
  <c r="E6"/>
  <c r="E5" s="1"/>
  <c r="G1"/>
  <c r="F8"/>
  <c r="E9"/>
  <c r="E8"/>
  <c r="O1" i="1"/>
  <c r="N8"/>
  <c r="H6"/>
  <c r="H4" s="1"/>
  <c r="G7"/>
  <c r="G9"/>
  <c r="G6"/>
  <c r="G4" s="1"/>
  <c r="G8"/>
  <c r="AF6" i="5" l="1"/>
  <c r="H1"/>
  <c r="F6"/>
  <c r="F6" i="4"/>
  <c r="F5" s="1"/>
  <c r="E5"/>
  <c r="E4"/>
  <c r="F4"/>
  <c r="H1"/>
  <c r="F7"/>
  <c r="E4" i="2"/>
  <c r="G7"/>
  <c r="H1"/>
  <c r="G6" s="1"/>
  <c r="F9"/>
  <c r="F6"/>
  <c r="F10"/>
  <c r="F7"/>
  <c r="N9" i="1"/>
  <c r="P1"/>
  <c r="Q1" s="1"/>
  <c r="R1" s="1"/>
  <c r="S1" s="1"/>
  <c r="N7"/>
  <c r="N6"/>
  <c r="H8"/>
  <c r="H7"/>
  <c r="H9"/>
  <c r="G6" i="5" l="1"/>
  <c r="F5"/>
  <c r="F4"/>
  <c r="AF5"/>
  <c r="AF4"/>
  <c r="G5"/>
  <c r="G4"/>
  <c r="I1"/>
  <c r="I1" i="4"/>
  <c r="G7"/>
  <c r="G6"/>
  <c r="G10" i="2"/>
  <c r="G5"/>
  <c r="G4"/>
  <c r="F5"/>
  <c r="F4"/>
  <c r="I1"/>
  <c r="H7" s="1"/>
  <c r="H8"/>
  <c r="G9"/>
  <c r="G8"/>
  <c r="J8" i="1"/>
  <c r="J6"/>
  <c r="J4" s="1"/>
  <c r="I7"/>
  <c r="I9"/>
  <c r="I6"/>
  <c r="I8"/>
  <c r="J1" i="5" l="1"/>
  <c r="I6"/>
  <c r="H6"/>
  <c r="H6" i="4"/>
  <c r="H5" s="1"/>
  <c r="G5"/>
  <c r="G4"/>
  <c r="H4"/>
  <c r="J1"/>
  <c r="H7"/>
  <c r="H6" i="2"/>
  <c r="H4" s="1"/>
  <c r="H10"/>
  <c r="J1"/>
  <c r="I10" s="1"/>
  <c r="H9"/>
  <c r="J7" i="1"/>
  <c r="J9"/>
  <c r="H5" i="5" l="1"/>
  <c r="H4"/>
  <c r="I5"/>
  <c r="I4"/>
  <c r="K1"/>
  <c r="K1" i="4"/>
  <c r="I7"/>
  <c r="I6"/>
  <c r="H5" i="2"/>
  <c r="I6"/>
  <c r="I4" s="1"/>
  <c r="I7"/>
  <c r="I5"/>
  <c r="K1"/>
  <c r="J8" s="1"/>
  <c r="I9"/>
  <c r="I8"/>
  <c r="L8" i="1"/>
  <c r="M8" s="1"/>
  <c r="K7"/>
  <c r="K9"/>
  <c r="K6"/>
  <c r="K8"/>
  <c r="L1" i="5" l="1"/>
  <c r="N1" s="1"/>
  <c r="O1" s="1"/>
  <c r="K6"/>
  <c r="J6"/>
  <c r="J4" s="1"/>
  <c r="J6" i="4"/>
  <c r="J5" s="1"/>
  <c r="I5"/>
  <c r="I4"/>
  <c r="J4"/>
  <c r="L1"/>
  <c r="J7"/>
  <c r="L1" i="2"/>
  <c r="K10" s="1"/>
  <c r="J9"/>
  <c r="J6"/>
  <c r="J10"/>
  <c r="J7"/>
  <c r="L6" i="1"/>
  <c r="M6" s="1"/>
  <c r="L7"/>
  <c r="M7" s="1"/>
  <c r="L9"/>
  <c r="M9" s="1"/>
  <c r="P1" i="5" l="1"/>
  <c r="O6" s="1"/>
  <c r="J5"/>
  <c r="M1"/>
  <c r="N1" i="4"/>
  <c r="M1"/>
  <c r="K7"/>
  <c r="K6"/>
  <c r="K6" i="2"/>
  <c r="K7"/>
  <c r="J5"/>
  <c r="J4"/>
  <c r="L7"/>
  <c r="M7" s="1"/>
  <c r="M1"/>
  <c r="M10"/>
  <c r="L8"/>
  <c r="M8" s="1"/>
  <c r="L6"/>
  <c r="M6" s="1"/>
  <c r="K9"/>
  <c r="K8"/>
  <c r="P8" i="1"/>
  <c r="O7"/>
  <c r="O9"/>
  <c r="O4"/>
  <c r="O8"/>
  <c r="P6" i="5" l="1"/>
  <c r="Q1"/>
  <c r="L6"/>
  <c r="M6" s="1"/>
  <c r="M5" s="1"/>
  <c r="N6"/>
  <c r="N6" i="4"/>
  <c r="O1"/>
  <c r="L6"/>
  <c r="V1"/>
  <c r="L7"/>
  <c r="M7" s="1"/>
  <c r="P1" i="2"/>
  <c r="O8" s="1"/>
  <c r="L9"/>
  <c r="M9" s="1"/>
  <c r="M5"/>
  <c r="M4"/>
  <c r="P6" i="1"/>
  <c r="P4" s="1"/>
  <c r="P7"/>
  <c r="P9"/>
  <c r="Q6" i="5" l="1"/>
  <c r="R1"/>
  <c r="M4"/>
  <c r="O6" i="4"/>
  <c r="P1"/>
  <c r="M6"/>
  <c r="W1"/>
  <c r="U7"/>
  <c r="U6"/>
  <c r="Q1" i="2"/>
  <c r="P10" s="1"/>
  <c r="O9"/>
  <c r="O10"/>
  <c r="O7"/>
  <c r="R8" i="1"/>
  <c r="Q7"/>
  <c r="Q9"/>
  <c r="Q6"/>
  <c r="Q4" s="1"/>
  <c r="Q8"/>
  <c r="R6" i="5" l="1"/>
  <c r="S1"/>
  <c r="Q1" i="4"/>
  <c r="M5"/>
  <c r="M4"/>
  <c r="V7"/>
  <c r="X1"/>
  <c r="V6"/>
  <c r="P6" i="2"/>
  <c r="P4" s="1"/>
  <c r="P7"/>
  <c r="P5"/>
  <c r="Q7"/>
  <c r="R1"/>
  <c r="Q10"/>
  <c r="Q8"/>
  <c r="Q6"/>
  <c r="P9"/>
  <c r="P8"/>
  <c r="R6" i="1"/>
  <c r="R4" s="1"/>
  <c r="R7"/>
  <c r="R9"/>
  <c r="T1" i="5" l="1"/>
  <c r="R1" i="4"/>
  <c r="P6"/>
  <c r="Y1"/>
  <c r="V5"/>
  <c r="V4"/>
  <c r="W7"/>
  <c r="W6"/>
  <c r="S1" i="2"/>
  <c r="R10" s="1"/>
  <c r="Q9"/>
  <c r="Q5"/>
  <c r="Q4"/>
  <c r="T6" i="5" l="1"/>
  <c r="U1"/>
  <c r="S6"/>
  <c r="S1" i="4"/>
  <c r="Q6"/>
  <c r="X7"/>
  <c r="W5"/>
  <c r="W4"/>
  <c r="Z1"/>
  <c r="X6"/>
  <c r="R7" i="2"/>
  <c r="R6"/>
  <c r="S7"/>
  <c r="T1"/>
  <c r="S9" s="1"/>
  <c r="S10"/>
  <c r="S8"/>
  <c r="S6"/>
  <c r="R9"/>
  <c r="R8"/>
  <c r="U6" i="5" l="1"/>
  <c r="V1"/>
  <c r="T1" i="4"/>
  <c r="R6"/>
  <c r="X5"/>
  <c r="X4"/>
  <c r="Y7"/>
  <c r="Y6"/>
  <c r="S5" i="2"/>
  <c r="S4"/>
  <c r="R5"/>
  <c r="R4"/>
  <c r="V6" i="5" l="1"/>
  <c r="W1"/>
  <c r="Y5" i="4"/>
  <c r="Y4"/>
  <c r="X1" i="5" l="1"/>
  <c r="Y1" l="1"/>
  <c r="W6"/>
  <c r="Z1" l="1"/>
  <c r="X6"/>
  <c r="AA1" l="1"/>
  <c r="Y6"/>
  <c r="Z6" l="1"/>
</calcChain>
</file>

<file path=xl/sharedStrings.xml><?xml version="1.0" encoding="utf-8"?>
<sst xmlns="http://schemas.openxmlformats.org/spreadsheetml/2006/main" count="118" uniqueCount="54">
  <si>
    <t>DLE</t>
    <phoneticPr fontId="2"/>
  </si>
  <si>
    <t>Packet type</t>
    <phoneticPr fontId="2"/>
  </si>
  <si>
    <t>STX</t>
    <phoneticPr fontId="2"/>
  </si>
  <si>
    <t>not used</t>
    <phoneticPr fontId="2"/>
  </si>
  <si>
    <t>Rolling TimeStamp</t>
    <phoneticPr fontId="2"/>
  </si>
  <si>
    <t>DATA</t>
    <phoneticPr fontId="2"/>
  </si>
  <si>
    <t>Low CRC</t>
    <phoneticPr fontId="2"/>
  </si>
  <si>
    <t>High CRC</t>
    <phoneticPr fontId="2"/>
  </si>
  <si>
    <t>0001000000000010000000010000000010101110111101110100011010001101100001100001110000010000000100000010000000000100111000000111000111011111001111011110000000000000000000000000000000010000000000111101011111101010</t>
    <phoneticPr fontId="2"/>
  </si>
  <si>
    <t>0001000000000010000000010000000010000100001001001100011110001101100001100001110000010000000100001001100100010101000110011001110110100000101110000001101100000000000000000000000000010000000000110111001011110110</t>
    <phoneticPr fontId="2"/>
  </si>
  <si>
    <t>00010000000000100000000100000000110001111000100001111000100011010111100000001011010101110010000000001101000100100011100011011111010111011010000000000000000000000000000000010000000000110011010111111011</t>
    <phoneticPr fontId="2"/>
  </si>
  <si>
    <t>00010000000000100000000100000000001011011110100010110000100011011000011011011101111100000010000000000100111000000111010111000011100010000010000000000000000000000000000000010000000000110100101011000111</t>
    <phoneticPr fontId="2"/>
  </si>
  <si>
    <t>DataFormat</t>
    <phoneticPr fontId="2"/>
  </si>
  <si>
    <t>TypeCode</t>
    <phoneticPr fontId="2"/>
  </si>
  <si>
    <t>ParityCheck</t>
    <phoneticPr fontId="2"/>
  </si>
  <si>
    <t>DownLinkFormat</t>
    <phoneticPr fontId="2"/>
  </si>
  <si>
    <t>MessageSubType</t>
    <phoneticPr fontId="2"/>
  </si>
  <si>
    <t>modSAddress</t>
    <phoneticPr fontId="2"/>
  </si>
  <si>
    <t>HEX</t>
    <phoneticPr fontId="2"/>
  </si>
  <si>
    <t>DEC</t>
    <phoneticPr fontId="2"/>
  </si>
  <si>
    <t>CallSign</t>
    <phoneticPr fontId="2"/>
  </si>
  <si>
    <t>#ABCDEFGHIJKLMNOPQRSTUVWXYZ#####_###############0123456789######</t>
    <phoneticPr fontId="2"/>
  </si>
  <si>
    <t>8d</t>
  </si>
  <si>
    <t>00010000000000100000000100000000111100000110011001110000100011011000010100011011110111000010000000101000000100110011001011010011011011010010000000000000000000000000000000010000000000110001010001001110</t>
  </si>
  <si>
    <t>LAT-CPR</t>
    <phoneticPr fontId="2"/>
  </si>
  <si>
    <t>LON-CPR</t>
    <phoneticPr fontId="2"/>
  </si>
  <si>
    <t>Surveillance Status</t>
    <phoneticPr fontId="2"/>
  </si>
  <si>
    <t>NIC supplement-B</t>
    <phoneticPr fontId="2"/>
  </si>
  <si>
    <t>ALT(高度)</t>
    <rPh sb="4" eb="6">
      <t>コウド</t>
    </rPh>
    <phoneticPr fontId="2"/>
  </si>
  <si>
    <t>Time</t>
    <phoneticPr fontId="2"/>
  </si>
  <si>
    <t>odd/even</t>
    <phoneticPr fontId="2"/>
  </si>
  <si>
    <t>d2</t>
  </si>
  <si>
    <t>00010000000000100000000100000000100111101100101111001110100011011000010100011011110111000101100001000111000100101101001111100110110100100011110100000000000000000000000000010000000000111010001100100001</t>
  </si>
  <si>
    <t>af</t>
  </si>
  <si>
    <t>00010000000000100000000100000000000000010110010011111011100011011000010100011011110111000101100001000111000101100111001010110110000100011110111100000000000000000000000000010000000000111111001110101111</t>
  </si>
  <si>
    <t>5c</t>
  </si>
  <si>
    <t>2f</t>
  </si>
  <si>
    <t>a9</t>
  </si>
  <si>
    <t>ab</t>
  </si>
  <si>
    <t>00010000000000100000000100000000010111000101001101100101100011011000011011010010001011111001100101000000101010011000000100101000001010000000100000000000000000000000000000010000000000111010111110101011</t>
  </si>
  <si>
    <t>Subtype</t>
    <phoneticPr fontId="2"/>
  </si>
  <si>
    <t>Intemt change</t>
    <phoneticPr fontId="2"/>
  </si>
  <si>
    <t>Reseved</t>
    <phoneticPr fontId="2"/>
  </si>
  <si>
    <t>Velocity uncertainty</t>
    <phoneticPr fontId="2"/>
  </si>
  <si>
    <t>S-WE</t>
    <phoneticPr fontId="2"/>
  </si>
  <si>
    <t>V-WE</t>
    <phoneticPr fontId="2"/>
  </si>
  <si>
    <t>S-NS</t>
    <phoneticPr fontId="2"/>
  </si>
  <si>
    <t>V-NS</t>
    <phoneticPr fontId="2"/>
  </si>
  <si>
    <t>VrSrc</t>
    <phoneticPr fontId="2"/>
  </si>
  <si>
    <t>S-Vr</t>
    <phoneticPr fontId="2"/>
  </si>
  <si>
    <t>Vr</t>
    <phoneticPr fontId="2"/>
  </si>
  <si>
    <t>Resv_b</t>
    <phoneticPr fontId="2"/>
  </si>
  <si>
    <t>S-Dif</t>
    <phoneticPr fontId="2"/>
  </si>
  <si>
    <t>Dif</t>
    <phoneticPr fontId="2"/>
  </si>
</sst>
</file>

<file path=xl/styles.xml><?xml version="1.0" encoding="utf-8"?>
<styleSheet xmlns="http://schemas.openxmlformats.org/spreadsheetml/2006/main">
  <fonts count="6">
    <font>
      <sz val="11"/>
      <color theme="1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name val="ＭＳ Ｐゴシック"/>
      <family val="2"/>
      <charset val="128"/>
      <scheme val="minor"/>
    </font>
    <font>
      <sz val="11"/>
      <name val="ＭＳ Ｐゴシック"/>
      <family val="3"/>
      <charset val="128"/>
      <scheme val="minor"/>
    </font>
    <font>
      <sz val="11"/>
      <color rgb="FFFF0000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>
      <alignment vertical="center"/>
    </xf>
    <xf numFmtId="0" fontId="0" fillId="2" borderId="0" xfId="0" applyFill="1" applyAlignment="1">
      <alignment horizontal="center"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3" fillId="3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left" vertical="center"/>
    </xf>
    <xf numFmtId="0" fontId="1" fillId="3" borderId="0" xfId="0" applyFont="1" applyFill="1">
      <alignment vertical="center"/>
    </xf>
    <xf numFmtId="0" fontId="1" fillId="3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left" vertical="center"/>
    </xf>
    <xf numFmtId="0" fontId="1" fillId="3" borderId="0" xfId="0" applyNumberFormat="1" applyFont="1" applyFill="1">
      <alignment vertical="center"/>
    </xf>
  </cellXfs>
  <cellStyles count="1"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11"/>
  <sheetViews>
    <sheetView workbookViewId="0">
      <selection sqref="A1:XFD1048576"/>
    </sheetView>
  </sheetViews>
  <sheetFormatPr defaultRowHeight="13.5"/>
  <cols>
    <col min="1" max="1" width="9" style="1"/>
    <col min="2" max="2" width="9.5" style="4" bestFit="1" customWidth="1"/>
    <col min="3" max="3" width="9.5" bestFit="1" customWidth="1"/>
    <col min="4" max="4" width="11.125" style="4" bestFit="1" customWidth="1"/>
    <col min="5" max="5" width="9.5" bestFit="1" customWidth="1"/>
    <col min="6" max="8" width="9.5" style="4" bestFit="1" customWidth="1"/>
    <col min="9" max="9" width="15.25" bestFit="1" customWidth="1"/>
    <col min="10" max="10" width="15.875" bestFit="1" customWidth="1"/>
    <col min="11" max="11" width="27.25" bestFit="1" customWidth="1"/>
    <col min="12" max="12" width="62.75" bestFit="1" customWidth="1"/>
    <col min="13" max="13" width="9.5" style="6" bestFit="1" customWidth="1"/>
    <col min="14" max="14" width="27.25" bestFit="1" customWidth="1"/>
    <col min="15" max="15" width="9" style="4"/>
    <col min="17" max="17" width="9" style="4"/>
  </cols>
  <sheetData>
    <row r="1" spans="1:21">
      <c r="B1" s="4">
        <v>1</v>
      </c>
      <c r="C1">
        <f>B1+8</f>
        <v>9</v>
      </c>
      <c r="D1">
        <f t="shared" ref="D1:S1" si="0">C1+8</f>
        <v>17</v>
      </c>
      <c r="E1">
        <f t="shared" si="0"/>
        <v>25</v>
      </c>
      <c r="F1">
        <f t="shared" si="0"/>
        <v>33</v>
      </c>
      <c r="G1">
        <f t="shared" si="0"/>
        <v>41</v>
      </c>
      <c r="H1">
        <f t="shared" si="0"/>
        <v>49</v>
      </c>
      <c r="I1">
        <f t="shared" si="0"/>
        <v>57</v>
      </c>
      <c r="J1">
        <f>I1+5</f>
        <v>62</v>
      </c>
      <c r="K1">
        <f>J1+3</f>
        <v>65</v>
      </c>
      <c r="L1">
        <f>K1+24</f>
        <v>89</v>
      </c>
      <c r="M1" s="6">
        <f>L1+56</f>
        <v>145</v>
      </c>
      <c r="N1">
        <f>M1</f>
        <v>145</v>
      </c>
      <c r="O1" s="4">
        <f>N1+24</f>
        <v>169</v>
      </c>
      <c r="P1">
        <f>O1+8</f>
        <v>177</v>
      </c>
      <c r="Q1" s="4">
        <f t="shared" si="0"/>
        <v>185</v>
      </c>
      <c r="R1">
        <f t="shared" si="0"/>
        <v>193</v>
      </c>
      <c r="S1">
        <f t="shared" si="0"/>
        <v>201</v>
      </c>
    </row>
    <row r="2" spans="1:21">
      <c r="B2" s="4" t="s">
        <v>0</v>
      </c>
      <c r="C2" t="s">
        <v>2</v>
      </c>
      <c r="D2" s="4" t="s">
        <v>1</v>
      </c>
      <c r="E2" t="s">
        <v>3</v>
      </c>
      <c r="F2" s="11" t="s">
        <v>4</v>
      </c>
      <c r="G2" s="11"/>
      <c r="H2" s="11"/>
      <c r="I2" s="12" t="s">
        <v>5</v>
      </c>
      <c r="J2" s="12"/>
      <c r="K2" s="12"/>
      <c r="L2" s="12"/>
      <c r="M2" s="12"/>
      <c r="N2" s="12"/>
      <c r="O2" s="4" t="s">
        <v>0</v>
      </c>
      <c r="P2" t="s">
        <v>2</v>
      </c>
      <c r="Q2" s="4" t="s">
        <v>7</v>
      </c>
      <c r="R2" t="s">
        <v>6</v>
      </c>
      <c r="S2" s="8"/>
      <c r="T2" s="8"/>
      <c r="U2" s="8"/>
    </row>
    <row r="3" spans="1:21">
      <c r="F3" s="5"/>
      <c r="G3" s="5"/>
      <c r="H3" s="5"/>
      <c r="I3" s="3" t="s">
        <v>15</v>
      </c>
      <c r="J3" s="3" t="s">
        <v>16</v>
      </c>
      <c r="K3" s="3" t="s">
        <v>17</v>
      </c>
      <c r="L3" s="3" t="s">
        <v>12</v>
      </c>
      <c r="M3" s="7" t="s">
        <v>13</v>
      </c>
      <c r="N3" s="3" t="s">
        <v>14</v>
      </c>
      <c r="O3" s="5"/>
      <c r="P3" s="2"/>
      <c r="Q3" s="5"/>
      <c r="R3" s="2"/>
      <c r="S3" s="2"/>
      <c r="T3" s="2"/>
      <c r="U3" s="2"/>
    </row>
    <row r="4" spans="1:21">
      <c r="A4" s="1" t="s">
        <v>18</v>
      </c>
      <c r="B4" s="4" t="str">
        <f>BIN2HEX(B6,2)</f>
        <v>10</v>
      </c>
      <c r="C4" t="str">
        <f>BIN2HEX(C6,2)</f>
        <v>02</v>
      </c>
      <c r="D4" s="4" t="str">
        <f>BIN2HEX(D6,2)</f>
        <v>01</v>
      </c>
      <c r="E4" t="str">
        <f>BIN2HEX(E6,2)</f>
        <v>00</v>
      </c>
      <c r="F4" s="4" t="str">
        <f>BIN2HEX(F6,2)</f>
        <v>AE</v>
      </c>
      <c r="G4" s="4" t="str">
        <f>BIN2HEX(G6,2)</f>
        <v>F7</v>
      </c>
      <c r="H4" s="4" t="str">
        <f>BIN2HEX(H6,2)</f>
        <v>46</v>
      </c>
      <c r="I4" t="str">
        <f>BIN2HEX(I6,2)</f>
        <v>11</v>
      </c>
      <c r="J4" t="str">
        <f>BIN2HEX(J6,2)</f>
        <v>05</v>
      </c>
      <c r="M4" s="6" t="str">
        <f>BIN2HEX(M6,2)</f>
        <v>02</v>
      </c>
      <c r="O4" s="4" t="str">
        <f>BIN2HEX(O6,2)</f>
        <v>00</v>
      </c>
      <c r="P4" t="str">
        <f>BIN2HEX(P6,2)</f>
        <v>10</v>
      </c>
      <c r="Q4" s="4" t="str">
        <f>BIN2HEX(Q6,2)</f>
        <v>03</v>
      </c>
      <c r="R4" t="str">
        <f>BIN2HEX(R6,2)</f>
        <v>D7</v>
      </c>
    </row>
    <row r="5" spans="1:21">
      <c r="A5" s="1" t="s">
        <v>19</v>
      </c>
      <c r="B5" s="13">
        <f>BIN2DEC(B6)</f>
        <v>16</v>
      </c>
      <c r="C5" s="14">
        <f t="shared" ref="C5:R5" si="1">BIN2DEC(C6)</f>
        <v>2</v>
      </c>
      <c r="D5" s="13">
        <f t="shared" si="1"/>
        <v>1</v>
      </c>
      <c r="E5" s="14">
        <f t="shared" si="1"/>
        <v>0</v>
      </c>
      <c r="F5" s="13">
        <f t="shared" si="1"/>
        <v>174</v>
      </c>
      <c r="G5" s="13">
        <f t="shared" si="1"/>
        <v>247</v>
      </c>
      <c r="H5" s="13">
        <f t="shared" si="1"/>
        <v>70</v>
      </c>
      <c r="I5" s="14">
        <f t="shared" si="1"/>
        <v>17</v>
      </c>
      <c r="J5" s="14">
        <f t="shared" si="1"/>
        <v>5</v>
      </c>
      <c r="K5" s="14"/>
      <c r="L5" s="14"/>
      <c r="M5" s="15">
        <f t="shared" si="1"/>
        <v>2</v>
      </c>
      <c r="N5" s="14"/>
      <c r="O5" s="13">
        <f t="shared" si="1"/>
        <v>0</v>
      </c>
      <c r="P5" s="14">
        <f t="shared" si="1"/>
        <v>16</v>
      </c>
      <c r="Q5" s="13">
        <f t="shared" si="1"/>
        <v>3</v>
      </c>
      <c r="R5" s="14">
        <f t="shared" si="1"/>
        <v>215</v>
      </c>
    </row>
    <row r="6" spans="1:21">
      <c r="A6" s="1" t="s">
        <v>8</v>
      </c>
      <c r="B6" s="4" t="str">
        <f>MID($A6,B$1,C$1-B$1)</f>
        <v>00010000</v>
      </c>
      <c r="C6" t="str">
        <f t="shared" ref="C6:R10" si="2">MID($A6,C$1,D$1-C$1)</f>
        <v>00000010</v>
      </c>
      <c r="D6" s="4" t="str">
        <f t="shared" si="2"/>
        <v>00000001</v>
      </c>
      <c r="E6" t="str">
        <f t="shared" si="2"/>
        <v>00000000</v>
      </c>
      <c r="F6" s="4" t="str">
        <f t="shared" si="2"/>
        <v>10101110</v>
      </c>
      <c r="G6" s="4" t="str">
        <f t="shared" si="2"/>
        <v>11110111</v>
      </c>
      <c r="H6" s="4" t="str">
        <f t="shared" si="2"/>
        <v>01000110</v>
      </c>
      <c r="I6" t="str">
        <f t="shared" si="2"/>
        <v>10001</v>
      </c>
      <c r="J6" t="str">
        <f t="shared" si="2"/>
        <v>101</v>
      </c>
      <c r="K6" t="str">
        <f t="shared" si="2"/>
        <v>100001100001110000010000</v>
      </c>
      <c r="L6" t="str">
        <f t="shared" si="2"/>
        <v>00010000001000000000010011100000011100011101111100111101</v>
      </c>
      <c r="M6" s="6" t="str">
        <f>LEFT(L6,5)</f>
        <v>00010</v>
      </c>
      <c r="N6" t="str">
        <f t="shared" ref="N6" si="3">MID($A6,N$1,O$1-N$1)</f>
        <v>111000000000000000000000</v>
      </c>
      <c r="O6" s="4" t="str">
        <f>MID($A6,O$1,P$1-O$1)</f>
        <v>00000000</v>
      </c>
      <c r="P6" t="str">
        <f t="shared" si="2"/>
        <v>00010000</v>
      </c>
      <c r="Q6" s="4" t="str">
        <f t="shared" si="2"/>
        <v>00000011</v>
      </c>
      <c r="R6" t="str">
        <f t="shared" si="2"/>
        <v>11010111</v>
      </c>
    </row>
    <row r="7" spans="1:21">
      <c r="A7" s="1" t="s">
        <v>9</v>
      </c>
      <c r="B7" s="4" t="str">
        <f t="shared" ref="B7:Q10" si="4">MID($A7,B$1,C$1-B$1)</f>
        <v>00010000</v>
      </c>
      <c r="C7" t="str">
        <f t="shared" si="4"/>
        <v>00000010</v>
      </c>
      <c r="D7" s="4" t="str">
        <f t="shared" si="4"/>
        <v>00000001</v>
      </c>
      <c r="E7" t="str">
        <f t="shared" si="4"/>
        <v>00000000</v>
      </c>
      <c r="F7" s="4" t="str">
        <f t="shared" si="4"/>
        <v>10000100</v>
      </c>
      <c r="G7" s="4" t="str">
        <f t="shared" si="4"/>
        <v>00100100</v>
      </c>
      <c r="H7" s="4" t="str">
        <f t="shared" si="4"/>
        <v>11000111</v>
      </c>
      <c r="I7" t="str">
        <f t="shared" si="4"/>
        <v>10001</v>
      </c>
      <c r="J7" t="str">
        <f t="shared" si="4"/>
        <v>101</v>
      </c>
      <c r="K7" t="str">
        <f t="shared" si="4"/>
        <v>100001100001110000010000</v>
      </c>
      <c r="L7" t="str">
        <f t="shared" si="4"/>
        <v>00010000100110010001010100011001100111011010000010111000</v>
      </c>
      <c r="M7" s="6" t="str">
        <f t="shared" ref="M7:M10" si="5">LEFT(L7,5)</f>
        <v>00010</v>
      </c>
      <c r="N7" t="str">
        <f t="shared" ref="N7" si="6">MID($A7,N$1,O$1-N$1)</f>
        <v>000110110000000000000000</v>
      </c>
      <c r="O7" s="4" t="str">
        <f t="shared" si="4"/>
        <v>00000000</v>
      </c>
      <c r="P7" t="str">
        <f t="shared" si="4"/>
        <v>00010000</v>
      </c>
      <c r="Q7" s="4" t="str">
        <f t="shared" si="4"/>
        <v>00000011</v>
      </c>
      <c r="R7" t="str">
        <f t="shared" si="2"/>
        <v>01110010</v>
      </c>
    </row>
    <row r="8" spans="1:21">
      <c r="A8" s="1" t="s">
        <v>10</v>
      </c>
      <c r="B8" s="4" t="str">
        <f t="shared" si="4"/>
        <v>00010000</v>
      </c>
      <c r="C8" t="str">
        <f t="shared" si="2"/>
        <v>00000010</v>
      </c>
      <c r="D8" s="4" t="str">
        <f t="shared" si="2"/>
        <v>00000001</v>
      </c>
      <c r="E8" t="str">
        <f t="shared" si="2"/>
        <v>00000000</v>
      </c>
      <c r="F8" s="4" t="str">
        <f t="shared" si="2"/>
        <v>11000111</v>
      </c>
      <c r="G8" s="4" t="str">
        <f t="shared" si="2"/>
        <v>10001000</v>
      </c>
      <c r="H8" s="4" t="str">
        <f t="shared" si="2"/>
        <v>01111000</v>
      </c>
      <c r="I8" t="str">
        <f t="shared" si="2"/>
        <v>10001</v>
      </c>
      <c r="J8" t="str">
        <f t="shared" si="2"/>
        <v>101</v>
      </c>
      <c r="K8" t="str">
        <f t="shared" si="2"/>
        <v>011110000000101101010111</v>
      </c>
      <c r="L8" t="str">
        <f t="shared" si="2"/>
        <v>00100000000011010001001000111000110111110101110110100000</v>
      </c>
      <c r="M8" s="6" t="str">
        <f t="shared" si="5"/>
        <v>00100</v>
      </c>
      <c r="N8" t="str">
        <f t="shared" ref="N8" si="7">MID($A8,N$1,O$1-N$1)</f>
        <v>000000000000000000000000</v>
      </c>
      <c r="O8" s="4" t="str">
        <f t="shared" si="2"/>
        <v>00010000</v>
      </c>
      <c r="P8" t="str">
        <f t="shared" si="2"/>
        <v>00000011</v>
      </c>
      <c r="Q8" s="4" t="str">
        <f t="shared" si="2"/>
        <v>00110101</v>
      </c>
      <c r="R8" t="str">
        <f t="shared" si="2"/>
        <v>11111011</v>
      </c>
    </row>
    <row r="9" spans="1:21">
      <c r="A9" s="1" t="s">
        <v>11</v>
      </c>
      <c r="B9" s="4" t="str">
        <f t="shared" si="4"/>
        <v>00010000</v>
      </c>
      <c r="C9" t="str">
        <f t="shared" si="2"/>
        <v>00000010</v>
      </c>
      <c r="D9" s="4" t="str">
        <f t="shared" si="2"/>
        <v>00000001</v>
      </c>
      <c r="E9" t="str">
        <f t="shared" si="2"/>
        <v>00000000</v>
      </c>
      <c r="F9" s="4" t="str">
        <f t="shared" si="2"/>
        <v>00101101</v>
      </c>
      <c r="G9" s="4" t="str">
        <f t="shared" si="2"/>
        <v>11101000</v>
      </c>
      <c r="H9" s="4" t="str">
        <f t="shared" si="2"/>
        <v>10110000</v>
      </c>
      <c r="I9" t="str">
        <f t="shared" si="2"/>
        <v>10001</v>
      </c>
      <c r="J9" t="str">
        <f t="shared" si="2"/>
        <v>101</v>
      </c>
      <c r="K9" t="str">
        <f t="shared" si="2"/>
        <v>100001101101110111110000</v>
      </c>
      <c r="L9" t="str">
        <f t="shared" si="2"/>
        <v>00100000000001001110000001110101110000111000100000100000</v>
      </c>
      <c r="M9" s="6" t="str">
        <f t="shared" si="5"/>
        <v>00100</v>
      </c>
      <c r="N9" t="str">
        <f t="shared" ref="N9:N10" si="8">MID($A9,N$1,O$1-N$1)</f>
        <v>000000000000000000000000</v>
      </c>
      <c r="O9" s="4" t="str">
        <f t="shared" si="2"/>
        <v>00010000</v>
      </c>
      <c r="P9" t="str">
        <f t="shared" si="2"/>
        <v>00000011</v>
      </c>
      <c r="Q9" s="4" t="str">
        <f t="shared" si="2"/>
        <v>01001010</v>
      </c>
      <c r="R9" t="str">
        <f t="shared" si="2"/>
        <v>11000111</v>
      </c>
    </row>
    <row r="10" spans="1:21">
      <c r="A10" s="1" t="s">
        <v>8</v>
      </c>
      <c r="B10" s="4" t="str">
        <f t="shared" si="4"/>
        <v>00010000</v>
      </c>
      <c r="C10" t="str">
        <f t="shared" si="2"/>
        <v>00000010</v>
      </c>
      <c r="D10" s="4" t="str">
        <f t="shared" si="2"/>
        <v>00000001</v>
      </c>
      <c r="E10" t="str">
        <f t="shared" si="2"/>
        <v>00000000</v>
      </c>
      <c r="F10" s="4" t="str">
        <f t="shared" si="2"/>
        <v>10101110</v>
      </c>
      <c r="G10" s="4" t="str">
        <f t="shared" si="2"/>
        <v>11110111</v>
      </c>
      <c r="H10" s="4" t="str">
        <f t="shared" si="2"/>
        <v>01000110</v>
      </c>
      <c r="I10" t="str">
        <f t="shared" si="2"/>
        <v>10001</v>
      </c>
      <c r="J10" t="str">
        <f t="shared" si="2"/>
        <v>101</v>
      </c>
      <c r="K10" t="str">
        <f t="shared" si="2"/>
        <v>100001100001110000010000</v>
      </c>
      <c r="L10" t="str">
        <f t="shared" si="2"/>
        <v>00010000001000000000010011100000011100011101111100111101</v>
      </c>
      <c r="M10" s="6" t="str">
        <f t="shared" si="5"/>
        <v>00010</v>
      </c>
      <c r="N10" t="str">
        <f t="shared" si="8"/>
        <v>111000000000000000000000</v>
      </c>
      <c r="O10" s="4" t="str">
        <f t="shared" si="2"/>
        <v>00000000</v>
      </c>
      <c r="P10" t="str">
        <f t="shared" si="2"/>
        <v>00010000</v>
      </c>
      <c r="Q10" s="4" t="str">
        <f t="shared" si="2"/>
        <v>00000011</v>
      </c>
      <c r="R10" t="str">
        <f t="shared" si="2"/>
        <v>11010111</v>
      </c>
    </row>
    <row r="11" spans="1:21">
      <c r="N11">
        <v>0</v>
      </c>
    </row>
  </sheetData>
  <mergeCells count="2">
    <mergeCell ref="F2:H2"/>
    <mergeCell ref="I2:N2"/>
  </mergeCells>
  <phoneticPr fontId="2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V11"/>
  <sheetViews>
    <sheetView workbookViewId="0">
      <selection activeCell="A3" sqref="A3"/>
    </sheetView>
  </sheetViews>
  <sheetFormatPr defaultRowHeight="13.5"/>
  <cols>
    <col min="1" max="1" width="9" style="1"/>
    <col min="2" max="2" width="9.5" style="4" bestFit="1" customWidth="1"/>
    <col min="3" max="3" width="9.5" bestFit="1" customWidth="1"/>
    <col min="4" max="4" width="11.125" style="4" bestFit="1" customWidth="1"/>
    <col min="5" max="5" width="9.5" bestFit="1" customWidth="1"/>
    <col min="6" max="8" width="9.5" style="4" bestFit="1" customWidth="1"/>
    <col min="9" max="9" width="15.25" bestFit="1" customWidth="1"/>
    <col min="10" max="10" width="15.875" bestFit="1" customWidth="1"/>
    <col min="11" max="11" width="27.25" bestFit="1" customWidth="1"/>
    <col min="12" max="12" width="62.75" bestFit="1" customWidth="1"/>
    <col min="13" max="13" width="9.5" style="6" bestFit="1" customWidth="1"/>
    <col min="14" max="14" width="53.875" style="17" bestFit="1" customWidth="1"/>
    <col min="15" max="15" width="27.25" style="6" bestFit="1" customWidth="1"/>
    <col min="16" max="16" width="9" style="4"/>
    <col min="18" max="18" width="9" style="4"/>
  </cols>
  <sheetData>
    <row r="1" spans="1:22">
      <c r="B1" s="4">
        <v>1</v>
      </c>
      <c r="C1">
        <f>B1+8</f>
        <v>9</v>
      </c>
      <c r="D1">
        <f t="shared" ref="D1:T1" si="0">C1+8</f>
        <v>17</v>
      </c>
      <c r="E1">
        <f t="shared" si="0"/>
        <v>25</v>
      </c>
      <c r="F1">
        <f t="shared" si="0"/>
        <v>33</v>
      </c>
      <c r="G1">
        <f t="shared" si="0"/>
        <v>41</v>
      </c>
      <c r="H1">
        <f t="shared" si="0"/>
        <v>49</v>
      </c>
      <c r="I1">
        <f t="shared" si="0"/>
        <v>57</v>
      </c>
      <c r="J1">
        <f>I1+5</f>
        <v>62</v>
      </c>
      <c r="K1">
        <f>J1+3</f>
        <v>65</v>
      </c>
      <c r="L1">
        <f>K1+24</f>
        <v>89</v>
      </c>
      <c r="M1" s="6">
        <f>L1+56</f>
        <v>145</v>
      </c>
      <c r="N1" s="17" t="s">
        <v>21</v>
      </c>
      <c r="O1" s="6">
        <f>M1</f>
        <v>145</v>
      </c>
      <c r="P1" s="4">
        <f>O1+24</f>
        <v>169</v>
      </c>
      <c r="Q1">
        <f>P1+8</f>
        <v>177</v>
      </c>
      <c r="R1" s="4">
        <f t="shared" si="0"/>
        <v>185</v>
      </c>
      <c r="S1">
        <f t="shared" si="0"/>
        <v>193</v>
      </c>
      <c r="T1">
        <f t="shared" si="0"/>
        <v>201</v>
      </c>
    </row>
    <row r="2" spans="1:22">
      <c r="B2" s="4" t="s">
        <v>0</v>
      </c>
      <c r="C2" t="s">
        <v>2</v>
      </c>
      <c r="D2" s="4" t="s">
        <v>1</v>
      </c>
      <c r="E2" t="s">
        <v>3</v>
      </c>
      <c r="F2" s="11" t="s">
        <v>4</v>
      </c>
      <c r="G2" s="11"/>
      <c r="H2" s="11"/>
      <c r="I2" s="12" t="s">
        <v>5</v>
      </c>
      <c r="J2" s="12"/>
      <c r="K2" s="12"/>
      <c r="L2" s="12"/>
      <c r="M2" s="12"/>
      <c r="N2" s="12"/>
      <c r="O2" s="12"/>
      <c r="P2" s="4" t="s">
        <v>0</v>
      </c>
      <c r="Q2" t="s">
        <v>2</v>
      </c>
      <c r="R2" s="4" t="s">
        <v>7</v>
      </c>
      <c r="S2" t="s">
        <v>6</v>
      </c>
      <c r="T2" s="8"/>
      <c r="U2" s="8"/>
      <c r="V2" s="8"/>
    </row>
    <row r="3" spans="1:22">
      <c r="F3" s="9"/>
      <c r="G3" s="9"/>
      <c r="H3" s="9"/>
      <c r="I3" s="10" t="s">
        <v>15</v>
      </c>
      <c r="J3" s="10" t="s">
        <v>16</v>
      </c>
      <c r="K3" s="10" t="s">
        <v>17</v>
      </c>
      <c r="L3" s="10" t="s">
        <v>12</v>
      </c>
      <c r="M3" s="7" t="s">
        <v>13</v>
      </c>
      <c r="N3" s="18" t="s">
        <v>20</v>
      </c>
      <c r="O3" s="7" t="s">
        <v>14</v>
      </c>
      <c r="P3" s="9"/>
      <c r="Q3" s="10"/>
      <c r="R3" s="9"/>
      <c r="S3" s="10"/>
      <c r="T3" s="10"/>
      <c r="U3" s="10"/>
      <c r="V3" s="10"/>
    </row>
    <row r="4" spans="1:22">
      <c r="A4" s="1" t="s">
        <v>18</v>
      </c>
      <c r="B4" s="4" t="str">
        <f>BIN2HEX(B6,2)</f>
        <v>10</v>
      </c>
      <c r="C4" t="str">
        <f>BIN2HEX(C6,2)</f>
        <v>02</v>
      </c>
      <c r="D4" s="4" t="str">
        <f>BIN2HEX(D6,2)</f>
        <v>01</v>
      </c>
      <c r="E4" t="str">
        <f>BIN2HEX(E6,2)</f>
        <v>00</v>
      </c>
      <c r="F4" s="4" t="str">
        <f>BIN2HEX(F6,2)</f>
        <v>F0</v>
      </c>
      <c r="G4" s="4" t="str">
        <f>BIN2HEX(G6,2)</f>
        <v>66</v>
      </c>
      <c r="H4" s="4" t="str">
        <f>BIN2HEX(H6,2)</f>
        <v>70</v>
      </c>
      <c r="I4" t="str">
        <f>BIN2HEX(I6,2)</f>
        <v>11</v>
      </c>
      <c r="J4" t="str">
        <f>BIN2HEX(J6,2)</f>
        <v>05</v>
      </c>
      <c r="M4" s="6" t="str">
        <f>BIN2HEX(M6,2)</f>
        <v>04</v>
      </c>
      <c r="N4" s="17" t="str">
        <f>MID(N1,BIN2DEC(MID(N6,1,6))+1,1)&amp;MID(N1,BIN2DEC(MID(N6,7,6))+1,1)&amp;MID(N1,BIN2DEC(MID(N6,13,6))+1,1)&amp;MID(N1,BIN2DEC(MID(N6,19,6))+1,1)&amp;MID(N1,BIN2DEC(MID(N6,25,6))+1,1)&amp;MID(N1,BIN2DEC(MID(N6,31,6))+1,1)&amp;MID(N1,BIN2DEC(MID(N6,37,6))+1,1)&amp;MID(N1,BIN2DEC(MID(N6,43,6))+1,1)</f>
        <v>JAL2464_</v>
      </c>
      <c r="P4" s="4" t="str">
        <f>BIN2HEX(P6,2)</f>
        <v>10</v>
      </c>
      <c r="Q4" t="str">
        <f>BIN2HEX(Q6,2)</f>
        <v>03</v>
      </c>
      <c r="R4" s="4" t="str">
        <f>BIN2HEX(R6,2)</f>
        <v>14</v>
      </c>
      <c r="S4" t="str">
        <f>BIN2HEX(S6,2)</f>
        <v>4E</v>
      </c>
    </row>
    <row r="5" spans="1:22">
      <c r="A5" s="1" t="s">
        <v>19</v>
      </c>
      <c r="B5" s="13">
        <f>BIN2DEC(B6)</f>
        <v>16</v>
      </c>
      <c r="C5" s="14">
        <f t="shared" ref="C5:S5" si="1">BIN2DEC(C6)</f>
        <v>2</v>
      </c>
      <c r="D5" s="13">
        <f t="shared" si="1"/>
        <v>1</v>
      </c>
      <c r="E5" s="14">
        <f t="shared" si="1"/>
        <v>0</v>
      </c>
      <c r="F5" s="13">
        <f t="shared" si="1"/>
        <v>240</v>
      </c>
      <c r="G5" s="13">
        <f t="shared" si="1"/>
        <v>102</v>
      </c>
      <c r="H5" s="13">
        <f t="shared" si="1"/>
        <v>112</v>
      </c>
      <c r="I5" s="14">
        <f t="shared" si="1"/>
        <v>17</v>
      </c>
      <c r="J5" s="14">
        <f t="shared" si="1"/>
        <v>5</v>
      </c>
      <c r="K5" s="14"/>
      <c r="L5" s="14"/>
      <c r="M5" s="15">
        <f t="shared" si="1"/>
        <v>4</v>
      </c>
      <c r="N5" s="19"/>
      <c r="O5" s="16"/>
      <c r="P5" s="13">
        <f t="shared" si="1"/>
        <v>16</v>
      </c>
      <c r="Q5" s="14">
        <f t="shared" si="1"/>
        <v>3</v>
      </c>
      <c r="R5" s="13">
        <f t="shared" si="1"/>
        <v>20</v>
      </c>
      <c r="S5" s="14">
        <f t="shared" si="1"/>
        <v>78</v>
      </c>
    </row>
    <row r="6" spans="1:22">
      <c r="A6" s="1" t="s">
        <v>23</v>
      </c>
      <c r="B6" s="4" t="str">
        <f>MID($A6,B$1,C$1-B$1)</f>
        <v>00010000</v>
      </c>
      <c r="C6" t="str">
        <f t="shared" ref="C6:S10" si="2">MID($A6,C$1,D$1-C$1)</f>
        <v>00000010</v>
      </c>
      <c r="D6" s="4" t="str">
        <f t="shared" si="2"/>
        <v>00000001</v>
      </c>
      <c r="E6" t="str">
        <f t="shared" si="2"/>
        <v>00000000</v>
      </c>
      <c r="F6" s="4" t="str">
        <f t="shared" si="2"/>
        <v>11110000</v>
      </c>
      <c r="G6" s="4" t="str">
        <f t="shared" si="2"/>
        <v>01100110</v>
      </c>
      <c r="H6" s="4" t="str">
        <f t="shared" si="2"/>
        <v>01110000</v>
      </c>
      <c r="I6" t="str">
        <f t="shared" si="2"/>
        <v>10001</v>
      </c>
      <c r="J6" t="str">
        <f t="shared" si="2"/>
        <v>101</v>
      </c>
      <c r="K6" t="str">
        <f t="shared" si="2"/>
        <v>100001010001101111011100</v>
      </c>
      <c r="L6" t="str">
        <f t="shared" si="2"/>
        <v>00100000001010000001001100110010110100110110110100100000</v>
      </c>
      <c r="M6" s="6" t="str">
        <f>LEFT(L6,5)</f>
        <v>00100</v>
      </c>
      <c r="N6" s="17" t="str">
        <f>MID(A6,97,48)</f>
        <v>001010000001001100110010110100110110110100100000</v>
      </c>
      <c r="O6" s="6" t="str">
        <f>MID($A6,O$1,P$1-O$1)</f>
        <v>000000000000000000000000</v>
      </c>
      <c r="P6" s="4" t="str">
        <f>MID($A6,P$1,Q$1-P$1)</f>
        <v>00010000</v>
      </c>
      <c r="Q6" t="str">
        <f t="shared" si="2"/>
        <v>00000011</v>
      </c>
      <c r="R6" s="4" t="str">
        <f t="shared" si="2"/>
        <v>00010100</v>
      </c>
      <c r="S6" t="str">
        <f t="shared" si="2"/>
        <v>01001110</v>
      </c>
    </row>
    <row r="7" spans="1:22">
      <c r="A7" s="1" t="s">
        <v>9</v>
      </c>
      <c r="B7" s="4" t="str">
        <f t="shared" ref="B7:R10" si="3">MID($A7,B$1,C$1-B$1)</f>
        <v>00010000</v>
      </c>
      <c r="C7" t="str">
        <f t="shared" si="3"/>
        <v>00000010</v>
      </c>
      <c r="D7" s="4" t="str">
        <f t="shared" si="3"/>
        <v>00000001</v>
      </c>
      <c r="E7" t="str">
        <f t="shared" si="3"/>
        <v>00000000</v>
      </c>
      <c r="F7" s="4" t="str">
        <f t="shared" si="3"/>
        <v>10000100</v>
      </c>
      <c r="G7" s="4" t="str">
        <f t="shared" si="3"/>
        <v>00100100</v>
      </c>
      <c r="H7" s="4" t="str">
        <f t="shared" si="3"/>
        <v>11000111</v>
      </c>
      <c r="I7" t="str">
        <f t="shared" si="3"/>
        <v>10001</v>
      </c>
      <c r="J7" t="str">
        <f t="shared" si="3"/>
        <v>101</v>
      </c>
      <c r="K7" t="str">
        <f t="shared" si="3"/>
        <v>100001100001110000010000</v>
      </c>
      <c r="L7" t="str">
        <f t="shared" si="3"/>
        <v>00010000100110010001010100011001100111011010000010111000</v>
      </c>
      <c r="M7" s="6" t="str">
        <f t="shared" ref="M7:M11" si="4">LEFT(L7,5)</f>
        <v>00010</v>
      </c>
      <c r="N7" s="17" t="str">
        <f t="shared" ref="N7:N10" si="5">MID(A7,97,48)</f>
        <v>100110010001010100011001100111011010000010111000</v>
      </c>
      <c r="O7" s="6" t="str">
        <f t="shared" ref="O6:O10" si="6">MID($A7,O$1,P$1-O$1)</f>
        <v>000110110000000000000000</v>
      </c>
      <c r="P7" s="4" t="str">
        <f t="shared" si="3"/>
        <v>00000000</v>
      </c>
      <c r="Q7" t="str">
        <f t="shared" si="3"/>
        <v>00010000</v>
      </c>
      <c r="R7" s="4" t="str">
        <f t="shared" si="3"/>
        <v>00000011</v>
      </c>
      <c r="S7" t="str">
        <f t="shared" si="2"/>
        <v>01110010</v>
      </c>
    </row>
    <row r="8" spans="1:22">
      <c r="A8" s="1" t="s">
        <v>10</v>
      </c>
      <c r="B8" s="4" t="str">
        <f t="shared" si="3"/>
        <v>00010000</v>
      </c>
      <c r="C8" t="str">
        <f t="shared" si="2"/>
        <v>00000010</v>
      </c>
      <c r="D8" s="4" t="str">
        <f t="shared" si="2"/>
        <v>00000001</v>
      </c>
      <c r="E8" t="str">
        <f t="shared" si="2"/>
        <v>00000000</v>
      </c>
      <c r="F8" s="4" t="str">
        <f t="shared" si="2"/>
        <v>11000111</v>
      </c>
      <c r="G8" s="4" t="str">
        <f t="shared" si="2"/>
        <v>10001000</v>
      </c>
      <c r="H8" s="4" t="str">
        <f t="shared" si="2"/>
        <v>01111000</v>
      </c>
      <c r="I8" t="str">
        <f t="shared" si="2"/>
        <v>10001</v>
      </c>
      <c r="J8" t="str">
        <f t="shared" si="2"/>
        <v>101</v>
      </c>
      <c r="K8" t="str">
        <f t="shared" si="2"/>
        <v>011110000000101101010111</v>
      </c>
      <c r="L8" t="str">
        <f t="shared" si="2"/>
        <v>00100000000011010001001000111000110111110101110110100000</v>
      </c>
      <c r="M8" s="6" t="str">
        <f t="shared" si="4"/>
        <v>00100</v>
      </c>
      <c r="N8" s="17" t="str">
        <f t="shared" si="5"/>
        <v>000011010001001000111000110111110101110110100000</v>
      </c>
      <c r="O8" s="6" t="str">
        <f t="shared" si="6"/>
        <v>000000000000000000000000</v>
      </c>
      <c r="P8" s="4" t="str">
        <f t="shared" si="2"/>
        <v>00010000</v>
      </c>
      <c r="Q8" t="str">
        <f t="shared" si="2"/>
        <v>00000011</v>
      </c>
      <c r="R8" s="4" t="str">
        <f t="shared" si="2"/>
        <v>00110101</v>
      </c>
      <c r="S8" t="str">
        <f t="shared" si="2"/>
        <v>11111011</v>
      </c>
    </row>
    <row r="9" spans="1:22">
      <c r="A9" s="1" t="s">
        <v>11</v>
      </c>
      <c r="B9" s="4" t="str">
        <f t="shared" si="3"/>
        <v>00010000</v>
      </c>
      <c r="C9" t="str">
        <f t="shared" si="2"/>
        <v>00000010</v>
      </c>
      <c r="D9" s="4" t="str">
        <f t="shared" si="2"/>
        <v>00000001</v>
      </c>
      <c r="E9" t="str">
        <f t="shared" si="2"/>
        <v>00000000</v>
      </c>
      <c r="F9" s="4" t="str">
        <f t="shared" si="2"/>
        <v>00101101</v>
      </c>
      <c r="G9" s="4" t="str">
        <f t="shared" si="2"/>
        <v>11101000</v>
      </c>
      <c r="H9" s="4" t="str">
        <f t="shared" si="2"/>
        <v>10110000</v>
      </c>
      <c r="I9" t="str">
        <f t="shared" si="2"/>
        <v>10001</v>
      </c>
      <c r="J9" t="str">
        <f t="shared" si="2"/>
        <v>101</v>
      </c>
      <c r="K9" t="str">
        <f t="shared" si="2"/>
        <v>100001101101110111110000</v>
      </c>
      <c r="L9" t="str">
        <f t="shared" si="2"/>
        <v>00100000000001001110000001110101110000111000100000100000</v>
      </c>
      <c r="M9" s="6" t="str">
        <f t="shared" si="4"/>
        <v>00100</v>
      </c>
      <c r="N9" s="17" t="str">
        <f t="shared" si="5"/>
        <v>000001001110000001110101110000111000100000100000</v>
      </c>
      <c r="O9" s="6" t="str">
        <f t="shared" si="6"/>
        <v>000000000000000000000000</v>
      </c>
      <c r="P9" s="4" t="str">
        <f t="shared" si="2"/>
        <v>00010000</v>
      </c>
      <c r="Q9" t="str">
        <f t="shared" si="2"/>
        <v>00000011</v>
      </c>
      <c r="R9" s="4" t="str">
        <f t="shared" si="2"/>
        <v>01001010</v>
      </c>
      <c r="S9" t="str">
        <f t="shared" si="2"/>
        <v>11000111</v>
      </c>
    </row>
    <row r="10" spans="1:22">
      <c r="A10" s="1" t="s">
        <v>8</v>
      </c>
      <c r="B10" s="4" t="str">
        <f t="shared" si="3"/>
        <v>00010000</v>
      </c>
      <c r="C10" t="str">
        <f t="shared" si="2"/>
        <v>00000010</v>
      </c>
      <c r="D10" s="4" t="str">
        <f t="shared" si="2"/>
        <v>00000001</v>
      </c>
      <c r="E10" t="str">
        <f t="shared" si="2"/>
        <v>00000000</v>
      </c>
      <c r="F10" s="4" t="str">
        <f t="shared" si="2"/>
        <v>10101110</v>
      </c>
      <c r="G10" s="4" t="str">
        <f t="shared" si="2"/>
        <v>11110111</v>
      </c>
      <c r="H10" s="4" t="str">
        <f t="shared" si="2"/>
        <v>01000110</v>
      </c>
      <c r="I10" t="str">
        <f t="shared" si="2"/>
        <v>10001</v>
      </c>
      <c r="J10" t="str">
        <f t="shared" si="2"/>
        <v>101</v>
      </c>
      <c r="K10" t="str">
        <f t="shared" si="2"/>
        <v>100001100001110000010000</v>
      </c>
      <c r="L10" t="str">
        <f t="shared" si="2"/>
        <v>00010000001000000000010011100000011100011101111100111101</v>
      </c>
      <c r="M10" s="6" t="str">
        <f t="shared" si="4"/>
        <v>00010</v>
      </c>
      <c r="N10" s="17" t="str">
        <f t="shared" si="5"/>
        <v>001000000000010011100000011100011101111100111101</v>
      </c>
      <c r="O10" s="6" t="str">
        <f t="shared" si="6"/>
        <v>111000000000000000000000</v>
      </c>
      <c r="P10" s="4" t="str">
        <f t="shared" si="2"/>
        <v>00000000</v>
      </c>
      <c r="Q10" t="str">
        <f t="shared" si="2"/>
        <v>00010000</v>
      </c>
      <c r="R10" s="4" t="str">
        <f t="shared" si="2"/>
        <v>00000011</v>
      </c>
      <c r="S10" t="str">
        <f t="shared" si="2"/>
        <v>11010111</v>
      </c>
    </row>
    <row r="11" spans="1:22">
      <c r="M11" s="6" t="str">
        <f t="shared" si="4"/>
        <v/>
      </c>
      <c r="N11" s="17" t="str">
        <f t="shared" ref="N6:N11" si="7">MID(L11,6,48)</f>
        <v/>
      </c>
      <c r="O11" s="6">
        <v>0</v>
      </c>
    </row>
  </sheetData>
  <mergeCells count="2">
    <mergeCell ref="F2:H2"/>
    <mergeCell ref="I2:O2"/>
  </mergeCells>
  <phoneticPr fontId="2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B9"/>
  <sheetViews>
    <sheetView topLeftCell="L1" workbookViewId="0">
      <selection activeCell="S5" sqref="S5"/>
    </sheetView>
  </sheetViews>
  <sheetFormatPr defaultRowHeight="13.5"/>
  <cols>
    <col min="1" max="1" width="9" style="1"/>
    <col min="2" max="2" width="9.5" style="4" bestFit="1" customWidth="1"/>
    <col min="3" max="3" width="9.5" bestFit="1" customWidth="1"/>
    <col min="4" max="4" width="11.125" style="4" bestFit="1" customWidth="1"/>
    <col min="5" max="5" width="9.5" bestFit="1" customWidth="1"/>
    <col min="6" max="8" width="9.5" style="4" bestFit="1" customWidth="1"/>
    <col min="9" max="9" width="15.25" bestFit="1" customWidth="1"/>
    <col min="10" max="10" width="15.875" bestFit="1" customWidth="1"/>
    <col min="11" max="11" width="27.25" bestFit="1" customWidth="1"/>
    <col min="12" max="12" width="62.75" bestFit="1" customWidth="1"/>
    <col min="13" max="13" width="5.75" style="20" customWidth="1"/>
    <col min="14" max="14" width="3.75" style="20" customWidth="1"/>
    <col min="15" max="15" width="5.25" style="20" customWidth="1"/>
    <col min="16" max="16" width="5.125" style="20" customWidth="1"/>
    <col min="17" max="17" width="5.25" style="20" customWidth="1"/>
    <col min="18" max="18" width="3.375" style="20" customWidth="1"/>
    <col min="19" max="20" width="9.5" style="20" customWidth="1"/>
    <col min="21" max="21" width="27.25" style="6" bestFit="1" customWidth="1"/>
    <col min="22" max="22" width="9" style="4"/>
    <col min="24" max="24" width="9" style="4"/>
  </cols>
  <sheetData>
    <row r="1" spans="1:28">
      <c r="B1" s="4">
        <v>1</v>
      </c>
      <c r="C1">
        <f>B1+8</f>
        <v>9</v>
      </c>
      <c r="D1">
        <f t="shared" ref="D1:Z1" si="0">C1+8</f>
        <v>17</v>
      </c>
      <c r="E1">
        <f t="shared" si="0"/>
        <v>25</v>
      </c>
      <c r="F1">
        <f t="shared" si="0"/>
        <v>33</v>
      </c>
      <c r="G1">
        <f t="shared" si="0"/>
        <v>41</v>
      </c>
      <c r="H1">
        <f t="shared" si="0"/>
        <v>49</v>
      </c>
      <c r="I1">
        <f t="shared" si="0"/>
        <v>57</v>
      </c>
      <c r="J1">
        <f>I1+5</f>
        <v>62</v>
      </c>
      <c r="K1">
        <f>J1+3</f>
        <v>65</v>
      </c>
      <c r="L1">
        <f>K1+24</f>
        <v>89</v>
      </c>
      <c r="M1" s="20">
        <f>L1+56</f>
        <v>145</v>
      </c>
      <c r="N1" s="20">
        <f>L1+5</f>
        <v>94</v>
      </c>
      <c r="O1" s="20">
        <f>N1+2</f>
        <v>96</v>
      </c>
      <c r="P1" s="20">
        <f>O1+1</f>
        <v>97</v>
      </c>
      <c r="Q1" s="20">
        <f>P1+12</f>
        <v>109</v>
      </c>
      <c r="R1" s="20">
        <f>Q1+1</f>
        <v>110</v>
      </c>
      <c r="S1" s="20">
        <f>R1+1</f>
        <v>111</v>
      </c>
      <c r="T1" s="20">
        <f>S1+17</f>
        <v>128</v>
      </c>
      <c r="U1" s="6">
        <v>145</v>
      </c>
      <c r="V1" s="4">
        <f>U1+24</f>
        <v>169</v>
      </c>
      <c r="W1">
        <f>V1+8</f>
        <v>177</v>
      </c>
      <c r="X1" s="4">
        <f t="shared" si="0"/>
        <v>185</v>
      </c>
      <c r="Y1">
        <f t="shared" si="0"/>
        <v>193</v>
      </c>
      <c r="Z1">
        <f t="shared" si="0"/>
        <v>201</v>
      </c>
    </row>
    <row r="2" spans="1:28">
      <c r="B2" s="4" t="s">
        <v>0</v>
      </c>
      <c r="C2" t="s">
        <v>2</v>
      </c>
      <c r="D2" s="4" t="s">
        <v>1</v>
      </c>
      <c r="E2" t="s">
        <v>3</v>
      </c>
      <c r="F2" s="11" t="s">
        <v>4</v>
      </c>
      <c r="G2" s="11"/>
      <c r="H2" s="11"/>
      <c r="I2" s="12" t="s">
        <v>5</v>
      </c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4" t="s">
        <v>0</v>
      </c>
      <c r="W2" t="s">
        <v>2</v>
      </c>
      <c r="X2" s="4" t="s">
        <v>7</v>
      </c>
      <c r="Y2" t="s">
        <v>6</v>
      </c>
      <c r="Z2" s="8"/>
      <c r="AA2" s="8"/>
      <c r="AB2" s="8"/>
    </row>
    <row r="3" spans="1:28">
      <c r="F3" s="9"/>
      <c r="G3" s="9"/>
      <c r="H3" s="9"/>
      <c r="I3" s="10" t="s">
        <v>15</v>
      </c>
      <c r="J3" s="10" t="s">
        <v>16</v>
      </c>
      <c r="K3" s="10" t="s">
        <v>17</v>
      </c>
      <c r="L3" s="10" t="s">
        <v>12</v>
      </c>
      <c r="M3" s="22" t="s">
        <v>13</v>
      </c>
      <c r="N3" s="22" t="s">
        <v>26</v>
      </c>
      <c r="O3" s="22" t="s">
        <v>27</v>
      </c>
      <c r="P3" s="22" t="s">
        <v>28</v>
      </c>
      <c r="Q3" s="21" t="s">
        <v>29</v>
      </c>
      <c r="R3" s="22" t="s">
        <v>30</v>
      </c>
      <c r="S3" s="21" t="s">
        <v>24</v>
      </c>
      <c r="T3" s="21" t="s">
        <v>25</v>
      </c>
      <c r="U3" s="7" t="s">
        <v>14</v>
      </c>
      <c r="V3" s="9"/>
      <c r="W3" s="10"/>
      <c r="X3" s="9"/>
      <c r="Y3" s="10"/>
      <c r="Z3" s="10"/>
      <c r="AA3" s="10"/>
      <c r="AB3" s="10"/>
    </row>
    <row r="4" spans="1:28">
      <c r="A4" s="1" t="s">
        <v>18</v>
      </c>
      <c r="B4" s="4" t="str">
        <f>BIN2HEX(B6,2)</f>
        <v>10</v>
      </c>
      <c r="C4" t="str">
        <f>BIN2HEX(C6,2)</f>
        <v>02</v>
      </c>
      <c r="D4" s="4" t="str">
        <f>BIN2HEX(D6,2)</f>
        <v>01</v>
      </c>
      <c r="E4" t="str">
        <f>BIN2HEX(E6,2)</f>
        <v>00</v>
      </c>
      <c r="F4" s="4" t="str">
        <f>BIN2HEX(F6,2)</f>
        <v>9E</v>
      </c>
      <c r="G4" s="4" t="str">
        <f>BIN2HEX(G6,2)</f>
        <v>CB</v>
      </c>
      <c r="H4" s="4" t="str">
        <f>BIN2HEX(H6,2)</f>
        <v>CE</v>
      </c>
      <c r="I4" t="str">
        <f>BIN2HEX(I6,2)</f>
        <v>11</v>
      </c>
      <c r="J4" t="str">
        <f>BIN2HEX(J6,2)</f>
        <v>05</v>
      </c>
      <c r="M4" s="20" t="str">
        <f>BIN2HEX(M6,2)</f>
        <v>0B</v>
      </c>
      <c r="S4" s="23">
        <f>(BIN2DEC(RIGHT(S6,9))+BIN2DEC(LEFT(S6,8))*512)/131072</f>
        <v>0.70693206787109375</v>
      </c>
      <c r="T4" s="23">
        <f t="shared" ref="S4:T5" si="1">(BIN2DEC(RIGHT(T6,9))+BIN2DEC(LEFT(T6,8))*512)/131072</f>
        <v>0.41062164306640625</v>
      </c>
      <c r="V4" s="4" t="str">
        <f>BIN2HEX(V6,2)</f>
        <v>10</v>
      </c>
      <c r="W4" t="str">
        <f>BIN2HEX(W6,2)</f>
        <v>03</v>
      </c>
      <c r="X4" s="4" t="str">
        <f>BIN2HEX(X6,2)</f>
        <v>A3</v>
      </c>
      <c r="Y4" t="str">
        <f>BIN2HEX(Y6,2)</f>
        <v>21</v>
      </c>
    </row>
    <row r="5" spans="1:28">
      <c r="A5" s="1" t="s">
        <v>19</v>
      </c>
      <c r="B5" s="13">
        <f>BIN2DEC(B6)</f>
        <v>16</v>
      </c>
      <c r="C5" s="14">
        <f t="shared" ref="C5:Y5" si="2">BIN2DEC(C6)</f>
        <v>2</v>
      </c>
      <c r="D5" s="13">
        <f t="shared" si="2"/>
        <v>1</v>
      </c>
      <c r="E5" s="14">
        <f t="shared" si="2"/>
        <v>0</v>
      </c>
      <c r="F5" s="13">
        <f t="shared" si="2"/>
        <v>158</v>
      </c>
      <c r="G5" s="13">
        <f t="shared" si="2"/>
        <v>203</v>
      </c>
      <c r="H5" s="13">
        <f t="shared" si="2"/>
        <v>206</v>
      </c>
      <c r="I5" s="14">
        <f t="shared" si="2"/>
        <v>17</v>
      </c>
      <c r="J5" s="14">
        <f t="shared" si="2"/>
        <v>5</v>
      </c>
      <c r="K5" s="14"/>
      <c r="L5" s="14"/>
      <c r="M5" s="22">
        <f t="shared" si="2"/>
        <v>11</v>
      </c>
      <c r="N5" s="22"/>
      <c r="O5" s="22"/>
      <c r="P5" s="22"/>
      <c r="Q5" s="22"/>
      <c r="R5" s="22"/>
      <c r="S5" s="23">
        <f t="shared" si="1"/>
        <v>0.61202239990234375</v>
      </c>
      <c r="T5" s="23">
        <f t="shared" si="1"/>
        <v>3.502655029296875E-2</v>
      </c>
      <c r="U5" s="16"/>
      <c r="V5" s="13">
        <f t="shared" si="2"/>
        <v>16</v>
      </c>
      <c r="W5" s="14">
        <f t="shared" si="2"/>
        <v>3</v>
      </c>
      <c r="X5" s="13">
        <f t="shared" si="2"/>
        <v>163</v>
      </c>
      <c r="Y5" s="14">
        <f t="shared" si="2"/>
        <v>33</v>
      </c>
    </row>
    <row r="6" spans="1:28">
      <c r="A6" s="1" t="s">
        <v>32</v>
      </c>
      <c r="B6" s="4" t="str">
        <f>MID($A6,B$1,C$1-B$1)</f>
        <v>00010000</v>
      </c>
      <c r="C6" t="str">
        <f t="shared" ref="C6:X7" si="3">MID($A6,C$1,D$1-C$1)</f>
        <v>00000010</v>
      </c>
      <c r="D6" s="4" t="str">
        <f t="shared" si="3"/>
        <v>00000001</v>
      </c>
      <c r="E6" t="str">
        <f t="shared" si="3"/>
        <v>00000000</v>
      </c>
      <c r="F6" s="4" t="str">
        <f t="shared" si="3"/>
        <v>10011110</v>
      </c>
      <c r="G6" s="4" t="str">
        <f t="shared" si="3"/>
        <v>11001011</v>
      </c>
      <c r="H6" s="4" t="str">
        <f t="shared" si="3"/>
        <v>11001110</v>
      </c>
      <c r="I6" t="str">
        <f t="shared" si="3"/>
        <v>10001</v>
      </c>
      <c r="J6" t="str">
        <f t="shared" si="3"/>
        <v>101</v>
      </c>
      <c r="K6" t="str">
        <f t="shared" si="3"/>
        <v>100001010001101111011100</v>
      </c>
      <c r="L6" t="str">
        <f t="shared" si="3"/>
        <v>01011000010001110001001011010011111001101101001000111101</v>
      </c>
      <c r="M6" s="20" t="str">
        <f>LEFT(L6,5)</f>
        <v>01011</v>
      </c>
      <c r="N6" s="20" t="str">
        <f>MID($A6,N$1,O$1-N$1)</f>
        <v>00</v>
      </c>
      <c r="O6" s="20" t="str">
        <f t="shared" ref="O6:T7" si="4">MID($A6,O$1,P$1-O$1)</f>
        <v>0</v>
      </c>
      <c r="P6" s="20" t="str">
        <f t="shared" si="4"/>
        <v>010001110001</v>
      </c>
      <c r="Q6" s="20" t="str">
        <f t="shared" si="4"/>
        <v>0</v>
      </c>
      <c r="R6" s="20" t="str">
        <f t="shared" si="4"/>
        <v>0</v>
      </c>
      <c r="S6" s="20" t="str">
        <f t="shared" si="4"/>
        <v>10110100111110011</v>
      </c>
      <c r="T6" s="20" t="str">
        <f t="shared" si="4"/>
        <v>01101001000111101</v>
      </c>
      <c r="U6" s="6" t="str">
        <f>MID($A6,U$1,V$1-U$1)</f>
        <v>000000000000000000000000</v>
      </c>
      <c r="V6" s="4" t="str">
        <f>MID($A6,V$1,W$1-V$1)</f>
        <v>00010000</v>
      </c>
      <c r="W6" t="str">
        <f t="shared" si="3"/>
        <v>00000011</v>
      </c>
      <c r="X6" s="4" t="str">
        <f t="shared" si="3"/>
        <v>10100011</v>
      </c>
      <c r="Y6" t="str">
        <f t="shared" ref="C6:Y10" si="5">MID($A6,Y$1,Z$1-Y$1)</f>
        <v>00100001</v>
      </c>
    </row>
    <row r="7" spans="1:28">
      <c r="A7" s="1" t="s">
        <v>34</v>
      </c>
      <c r="B7" s="4" t="str">
        <f t="shared" ref="B7:W10" si="6">MID($A7,B$1,C$1-B$1)</f>
        <v>00010000</v>
      </c>
      <c r="C7" t="str">
        <f t="shared" si="6"/>
        <v>00000010</v>
      </c>
      <c r="D7" s="4" t="str">
        <f t="shared" si="6"/>
        <v>00000001</v>
      </c>
      <c r="E7" t="str">
        <f t="shared" si="6"/>
        <v>00000000</v>
      </c>
      <c r="F7" s="4" t="str">
        <f t="shared" si="6"/>
        <v>00000001</v>
      </c>
      <c r="G7" s="4" t="str">
        <f t="shared" si="6"/>
        <v>01100100</v>
      </c>
      <c r="H7" s="4" t="str">
        <f t="shared" si="6"/>
        <v>11111011</v>
      </c>
      <c r="I7" t="str">
        <f t="shared" si="6"/>
        <v>10001</v>
      </c>
      <c r="J7" t="str">
        <f t="shared" si="6"/>
        <v>101</v>
      </c>
      <c r="K7" t="str">
        <f t="shared" si="6"/>
        <v>100001010001101111011100</v>
      </c>
      <c r="L7" t="str">
        <f t="shared" si="6"/>
        <v>01011000010001110001011001110010101101100001000111101111</v>
      </c>
      <c r="M7" s="20" t="str">
        <f t="shared" ref="M7:M11" si="7">LEFT(L7,5)</f>
        <v>01011</v>
      </c>
      <c r="N7" s="20" t="str">
        <f>MID($A7,N$1,O$1-N$1)</f>
        <v>00</v>
      </c>
      <c r="O7" s="20" t="str">
        <f t="shared" si="4"/>
        <v>0</v>
      </c>
      <c r="P7" s="20" t="str">
        <f t="shared" si="4"/>
        <v>010001110001</v>
      </c>
      <c r="Q7" s="20" t="str">
        <f t="shared" si="4"/>
        <v>0</v>
      </c>
      <c r="R7" s="20" t="str">
        <f t="shared" si="4"/>
        <v>1</v>
      </c>
      <c r="S7" s="20" t="str">
        <f t="shared" si="4"/>
        <v>10011100101011011</v>
      </c>
      <c r="T7" s="20" t="str">
        <f t="shared" si="4"/>
        <v>00001000111101111</v>
      </c>
      <c r="U7" s="6" t="str">
        <f t="shared" ref="U7:U10" si="8">MID($A7,U$1,V$1-U$1)</f>
        <v>000000000000000000000000</v>
      </c>
      <c r="V7" s="4" t="str">
        <f t="shared" si="6"/>
        <v>00010000</v>
      </c>
      <c r="W7" t="str">
        <f t="shared" si="6"/>
        <v>00000011</v>
      </c>
      <c r="X7" s="4" t="str">
        <f t="shared" si="3"/>
        <v>11110011</v>
      </c>
      <c r="Y7" t="str">
        <f t="shared" si="5"/>
        <v>10101111</v>
      </c>
    </row>
    <row r="8" spans="1:28">
      <c r="A8" s="1" t="s">
        <v>32</v>
      </c>
      <c r="B8" s="4" t="str">
        <f>MID($A8,B$1,C$1-B$1)</f>
        <v>00010000</v>
      </c>
      <c r="C8" t="str">
        <f t="shared" si="6"/>
        <v>00000010</v>
      </c>
      <c r="D8" s="4" t="str">
        <f t="shared" si="6"/>
        <v>00000001</v>
      </c>
      <c r="E8" t="str">
        <f t="shared" si="6"/>
        <v>00000000</v>
      </c>
      <c r="F8" s="4" t="str">
        <f t="shared" si="6"/>
        <v>10011110</v>
      </c>
      <c r="G8" s="4" t="str">
        <f t="shared" si="6"/>
        <v>11001011</v>
      </c>
      <c r="H8" s="4" t="str">
        <f t="shared" si="6"/>
        <v>11001110</v>
      </c>
      <c r="I8" t="str">
        <f t="shared" si="6"/>
        <v>10001</v>
      </c>
      <c r="J8" t="str">
        <f t="shared" si="6"/>
        <v>101</v>
      </c>
      <c r="K8" t="str">
        <f t="shared" si="6"/>
        <v>100001010001101111011100</v>
      </c>
      <c r="L8" t="str">
        <f t="shared" si="6"/>
        <v>01011000010001110001001011010011111001101101001000111101</v>
      </c>
      <c r="M8" s="20" t="str">
        <f>LEFT(L8,5)</f>
        <v>01011</v>
      </c>
      <c r="N8" s="20" t="str">
        <f>MID($A8,N$1,O$1-N$1)</f>
        <v>00</v>
      </c>
      <c r="O8" s="20" t="str">
        <f t="shared" ref="O8:T8" si="9">MID($A8,O$1,P$1-O$1)</f>
        <v>0</v>
      </c>
      <c r="P8" s="20" t="str">
        <f t="shared" si="9"/>
        <v>010001110001</v>
      </c>
      <c r="Q8" s="20" t="str">
        <f t="shared" si="9"/>
        <v>0</v>
      </c>
      <c r="R8" s="20" t="str">
        <f t="shared" si="9"/>
        <v>0</v>
      </c>
      <c r="S8" s="20" t="str">
        <f t="shared" si="9"/>
        <v>10110100111110011</v>
      </c>
      <c r="T8" s="20" t="str">
        <f t="shared" si="9"/>
        <v>01101001000111101</v>
      </c>
      <c r="U8" s="6" t="str">
        <f>MID($A8,U$1,V$1-U$1)</f>
        <v>000000000000000000000000</v>
      </c>
      <c r="V8" s="4" t="str">
        <f>MID($A8,V$1,W$1-V$1)</f>
        <v>00010000</v>
      </c>
      <c r="W8" t="str">
        <f t="shared" si="6"/>
        <v>00000011</v>
      </c>
      <c r="X8" s="4" t="str">
        <f t="shared" ref="X8:X9" si="10">MID($A8,X$1,Y$1-X$1)</f>
        <v>10100011</v>
      </c>
      <c r="Y8" t="str">
        <f t="shared" ref="Y8:Y9" si="11">MID($A8,Y$1,Z$1-Y$1)</f>
        <v>00100001</v>
      </c>
    </row>
    <row r="9" spans="1:28">
      <c r="A9" s="1" t="s">
        <v>34</v>
      </c>
      <c r="B9" s="4" t="str">
        <f t="shared" ref="B9" si="12">MID($A9,B$1,C$1-B$1)</f>
        <v>00010000</v>
      </c>
      <c r="C9" t="str">
        <f t="shared" ref="C9" si="13">MID($A9,C$1,D$1-C$1)</f>
        <v>00000010</v>
      </c>
      <c r="D9" s="4" t="str">
        <f t="shared" ref="D9" si="14">MID($A9,D$1,E$1-D$1)</f>
        <v>00000001</v>
      </c>
      <c r="E9" t="str">
        <f t="shared" ref="E9" si="15">MID($A9,E$1,F$1-E$1)</f>
        <v>00000000</v>
      </c>
      <c r="F9" s="4" t="str">
        <f t="shared" ref="F9" si="16">MID($A9,F$1,G$1-F$1)</f>
        <v>00000001</v>
      </c>
      <c r="G9" s="4" t="str">
        <f t="shared" ref="G9" si="17">MID($A9,G$1,H$1-G$1)</f>
        <v>01100100</v>
      </c>
      <c r="H9" s="4" t="str">
        <f t="shared" ref="H9" si="18">MID($A9,H$1,I$1-H$1)</f>
        <v>11111011</v>
      </c>
      <c r="I9" t="str">
        <f t="shared" ref="I9" si="19">MID($A9,I$1,J$1-I$1)</f>
        <v>10001</v>
      </c>
      <c r="J9" t="str">
        <f t="shared" ref="J9" si="20">MID($A9,J$1,K$1-J$1)</f>
        <v>101</v>
      </c>
      <c r="K9" t="str">
        <f t="shared" ref="K9" si="21">MID($A9,K$1,L$1-K$1)</f>
        <v>100001010001101111011100</v>
      </c>
      <c r="L9" t="str">
        <f t="shared" ref="L9" si="22">MID($A9,L$1,M$1-L$1)</f>
        <v>01011000010001110001011001110010101101100001000111101111</v>
      </c>
      <c r="M9" s="20" t="str">
        <f t="shared" ref="M9" si="23">LEFT(L9,5)</f>
        <v>01011</v>
      </c>
      <c r="N9" s="20" t="str">
        <f>MID($A9,N$1,O$1-N$1)</f>
        <v>00</v>
      </c>
      <c r="O9" s="20" t="str">
        <f t="shared" ref="O9:T9" si="24">MID($A9,O$1,P$1-O$1)</f>
        <v>0</v>
      </c>
      <c r="P9" s="20" t="str">
        <f t="shared" si="24"/>
        <v>010001110001</v>
      </c>
      <c r="Q9" s="20" t="str">
        <f t="shared" si="24"/>
        <v>0</v>
      </c>
      <c r="R9" s="20" t="str">
        <f t="shared" si="24"/>
        <v>1</v>
      </c>
      <c r="S9" s="20" t="str">
        <f t="shared" si="24"/>
        <v>10011100101011011</v>
      </c>
      <c r="T9" s="20" t="str">
        <f t="shared" si="24"/>
        <v>00001000111101111</v>
      </c>
      <c r="U9" s="6" t="str">
        <f t="shared" ref="U9" si="25">MID($A9,U$1,V$1-U$1)</f>
        <v>000000000000000000000000</v>
      </c>
      <c r="V9" s="4" t="str">
        <f t="shared" ref="V9" si="26">MID($A9,V$1,W$1-V$1)</f>
        <v>00010000</v>
      </c>
      <c r="W9" t="str">
        <f t="shared" ref="W9" si="27">MID($A9,W$1,X$1-W$1)</f>
        <v>00000011</v>
      </c>
      <c r="X9" s="4" t="str">
        <f t="shared" si="10"/>
        <v>11110011</v>
      </c>
      <c r="Y9" t="str">
        <f t="shared" si="11"/>
        <v>10101111</v>
      </c>
    </row>
  </sheetData>
  <mergeCells count="2">
    <mergeCell ref="F2:H2"/>
    <mergeCell ref="I2:U2"/>
  </mergeCells>
  <phoneticPr fontId="2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I11"/>
  <sheetViews>
    <sheetView topLeftCell="M1" workbookViewId="0">
      <selection activeCell="U10" sqref="U10"/>
    </sheetView>
  </sheetViews>
  <sheetFormatPr defaultRowHeight="13.5"/>
  <cols>
    <col min="1" max="1" width="9" style="1"/>
    <col min="2" max="2" width="9.5" style="4" bestFit="1" customWidth="1"/>
    <col min="3" max="3" width="9.5" bestFit="1" customWidth="1"/>
    <col min="4" max="4" width="11.125" style="4" bestFit="1" customWidth="1"/>
    <col min="5" max="5" width="9.5" bestFit="1" customWidth="1"/>
    <col min="6" max="8" width="9.5" style="4" bestFit="1" customWidth="1"/>
    <col min="9" max="9" width="15.25" bestFit="1" customWidth="1"/>
    <col min="10" max="10" width="15.875" bestFit="1" customWidth="1"/>
    <col min="11" max="11" width="27.25" bestFit="1" customWidth="1"/>
    <col min="12" max="12" width="62.75" bestFit="1" customWidth="1"/>
    <col min="13" max="13" width="9.5" style="20" bestFit="1" customWidth="1"/>
    <col min="14" max="14" width="7.875" style="20" bestFit="1" customWidth="1"/>
    <col min="15" max="15" width="13.375" style="20" bestFit="1" customWidth="1"/>
    <col min="16" max="16" width="8.25" style="20" bestFit="1" customWidth="1"/>
    <col min="17" max="17" width="18.375" style="20" bestFit="1" customWidth="1"/>
    <col min="18" max="18" width="6" style="20" bestFit="1" customWidth="1"/>
    <col min="19" max="19" width="11.625" style="20" bestFit="1" customWidth="1"/>
    <col min="20" max="20" width="6" style="20" bestFit="1" customWidth="1"/>
    <col min="21" max="21" width="11.625" style="20" bestFit="1" customWidth="1"/>
    <col min="22" max="22" width="6" style="20" bestFit="1" customWidth="1"/>
    <col min="23" max="23" width="5.375" style="20" bestFit="1" customWidth="1"/>
    <col min="24" max="24" width="10.5" style="20" bestFit="1" customWidth="1"/>
    <col min="25" max="25" width="6.875" style="20" bestFit="1" customWidth="1"/>
    <col min="26" max="26" width="5.875" style="20" bestFit="1" customWidth="1"/>
    <col min="27" max="27" width="8.5" style="20" bestFit="1" customWidth="1"/>
    <col min="28" max="28" width="27.25" style="6" bestFit="1" customWidth="1"/>
    <col min="29" max="29" width="9" style="4"/>
    <col min="31" max="31" width="9" style="4"/>
  </cols>
  <sheetData>
    <row r="1" spans="1:35">
      <c r="B1" s="4">
        <v>1</v>
      </c>
      <c r="C1">
        <f>B1+8</f>
        <v>9</v>
      </c>
      <c r="D1">
        <f t="shared" ref="D1:AG1" si="0">C1+8</f>
        <v>17</v>
      </c>
      <c r="E1">
        <f t="shared" si="0"/>
        <v>25</v>
      </c>
      <c r="F1">
        <f t="shared" si="0"/>
        <v>33</v>
      </c>
      <c r="G1">
        <f t="shared" si="0"/>
        <v>41</v>
      </c>
      <c r="H1">
        <f t="shared" si="0"/>
        <v>49</v>
      </c>
      <c r="I1">
        <f t="shared" si="0"/>
        <v>57</v>
      </c>
      <c r="J1">
        <f>I1+5</f>
        <v>62</v>
      </c>
      <c r="K1">
        <f>J1+3</f>
        <v>65</v>
      </c>
      <c r="L1">
        <f>K1+24</f>
        <v>89</v>
      </c>
      <c r="M1" s="20">
        <f>L1+56</f>
        <v>145</v>
      </c>
      <c r="N1" s="20">
        <f>L1+5</f>
        <v>94</v>
      </c>
      <c r="O1" s="20">
        <f>N1+3</f>
        <v>97</v>
      </c>
      <c r="P1" s="20">
        <f>O1+1</f>
        <v>98</v>
      </c>
      <c r="Q1" s="20">
        <f>P1+1</f>
        <v>99</v>
      </c>
      <c r="R1" s="20">
        <f>Q1+3</f>
        <v>102</v>
      </c>
      <c r="S1" s="20">
        <f>R1+1</f>
        <v>103</v>
      </c>
      <c r="T1" s="20">
        <f>S1+10</f>
        <v>113</v>
      </c>
      <c r="U1" s="20">
        <f>T1+1</f>
        <v>114</v>
      </c>
      <c r="V1" s="20">
        <f>U1+10</f>
        <v>124</v>
      </c>
      <c r="W1" s="20">
        <f>V1+1</f>
        <v>125</v>
      </c>
      <c r="X1" s="20">
        <f>W1+1</f>
        <v>126</v>
      </c>
      <c r="Y1" s="20">
        <f>X1+9</f>
        <v>135</v>
      </c>
      <c r="Z1" s="20">
        <f>Y1+2</f>
        <v>137</v>
      </c>
      <c r="AA1" s="20">
        <f>Z1+1</f>
        <v>138</v>
      </c>
      <c r="AB1" s="6">
        <v>145</v>
      </c>
      <c r="AC1" s="4">
        <f>AB1+24</f>
        <v>169</v>
      </c>
      <c r="AD1">
        <f>AC1+8</f>
        <v>177</v>
      </c>
      <c r="AE1" s="4">
        <f t="shared" si="0"/>
        <v>185</v>
      </c>
      <c r="AF1">
        <f t="shared" si="0"/>
        <v>193</v>
      </c>
      <c r="AG1">
        <f t="shared" si="0"/>
        <v>201</v>
      </c>
    </row>
    <row r="2" spans="1:35">
      <c r="B2" s="4" t="s">
        <v>0</v>
      </c>
      <c r="C2" t="s">
        <v>2</v>
      </c>
      <c r="D2" s="4" t="s">
        <v>1</v>
      </c>
      <c r="E2" t="s">
        <v>3</v>
      </c>
      <c r="F2" s="11" t="s">
        <v>4</v>
      </c>
      <c r="G2" s="11"/>
      <c r="H2" s="11"/>
      <c r="I2" s="12" t="s">
        <v>5</v>
      </c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4" t="s">
        <v>0</v>
      </c>
      <c r="AD2" t="s">
        <v>2</v>
      </c>
      <c r="AE2" s="4" t="s">
        <v>7</v>
      </c>
      <c r="AF2" t="s">
        <v>6</v>
      </c>
      <c r="AG2" s="8"/>
      <c r="AH2" s="8"/>
      <c r="AI2" s="8"/>
    </row>
    <row r="3" spans="1:35">
      <c r="F3" s="9"/>
      <c r="G3" s="9"/>
      <c r="H3" s="9"/>
      <c r="I3" s="10" t="s">
        <v>15</v>
      </c>
      <c r="J3" s="10" t="s">
        <v>16</v>
      </c>
      <c r="K3" s="10" t="s">
        <v>17</v>
      </c>
      <c r="L3" s="10" t="s">
        <v>12</v>
      </c>
      <c r="M3" s="22" t="s">
        <v>13</v>
      </c>
      <c r="N3" s="22" t="s">
        <v>40</v>
      </c>
      <c r="O3" s="22" t="s">
        <v>41</v>
      </c>
      <c r="P3" s="22" t="s">
        <v>42</v>
      </c>
      <c r="Q3" s="21" t="s">
        <v>43</v>
      </c>
      <c r="R3" s="22" t="s">
        <v>44</v>
      </c>
      <c r="S3" s="21" t="s">
        <v>45</v>
      </c>
      <c r="T3" s="21" t="s">
        <v>46</v>
      </c>
      <c r="U3" s="21" t="s">
        <v>47</v>
      </c>
      <c r="V3" s="21" t="s">
        <v>48</v>
      </c>
      <c r="W3" s="21" t="s">
        <v>49</v>
      </c>
      <c r="X3" s="22" t="s">
        <v>50</v>
      </c>
      <c r="Y3" s="21" t="s">
        <v>51</v>
      </c>
      <c r="Z3" s="21" t="s">
        <v>52</v>
      </c>
      <c r="AA3" s="21" t="s">
        <v>53</v>
      </c>
      <c r="AB3" s="7" t="s">
        <v>14</v>
      </c>
      <c r="AC3" s="9"/>
      <c r="AD3" s="10"/>
      <c r="AE3" s="9"/>
      <c r="AF3" s="10"/>
      <c r="AG3" s="10"/>
      <c r="AH3" s="10"/>
      <c r="AI3" s="10"/>
    </row>
    <row r="4" spans="1:35">
      <c r="A4" s="1" t="s">
        <v>18</v>
      </c>
      <c r="B4" s="4" t="str">
        <f>BIN2HEX(B6,2)</f>
        <v>10</v>
      </c>
      <c r="C4" t="str">
        <f>BIN2HEX(C6,2)</f>
        <v>02</v>
      </c>
      <c r="D4" s="4" t="str">
        <f>BIN2HEX(D6,2)</f>
        <v>01</v>
      </c>
      <c r="E4" t="str">
        <f>BIN2HEX(E6,2)</f>
        <v>00</v>
      </c>
      <c r="F4" s="4" t="str">
        <f>BIN2HEX(F6,2)</f>
        <v>5C</v>
      </c>
      <c r="G4" s="4" t="str">
        <f>BIN2HEX(G6,2)</f>
        <v>53</v>
      </c>
      <c r="H4" s="4" t="str">
        <f>BIN2HEX(H6,2)</f>
        <v>65</v>
      </c>
      <c r="I4" t="str">
        <f>BIN2HEX(I6,2)</f>
        <v>11</v>
      </c>
      <c r="J4" t="str">
        <f>BIN2HEX(J6,2)</f>
        <v>05</v>
      </c>
      <c r="M4" s="20" t="str">
        <f>BIN2HEX(M6,2)</f>
        <v>13</v>
      </c>
      <c r="AC4" s="4" t="str">
        <f>BIN2HEX(AC6,2)</f>
        <v>10</v>
      </c>
      <c r="AD4" t="str">
        <f>BIN2HEX(AD6,2)</f>
        <v>03</v>
      </c>
      <c r="AE4" s="4" t="str">
        <f>BIN2HEX(AE6,2)</f>
        <v>AF</v>
      </c>
      <c r="AF4" t="str">
        <f>BIN2HEX(AF6,2)</f>
        <v>AB</v>
      </c>
    </row>
    <row r="5" spans="1:35">
      <c r="A5" s="1" t="s">
        <v>19</v>
      </c>
      <c r="B5" s="13">
        <f>BIN2DEC(B6)</f>
        <v>16</v>
      </c>
      <c r="C5" s="14">
        <f t="shared" ref="C5:AF5" si="1">BIN2DEC(C6)</f>
        <v>2</v>
      </c>
      <c r="D5" s="13">
        <f t="shared" si="1"/>
        <v>1</v>
      </c>
      <c r="E5" s="14">
        <f t="shared" si="1"/>
        <v>0</v>
      </c>
      <c r="F5" s="13">
        <f t="shared" si="1"/>
        <v>92</v>
      </c>
      <c r="G5" s="13">
        <f t="shared" si="1"/>
        <v>83</v>
      </c>
      <c r="H5" s="13">
        <f t="shared" si="1"/>
        <v>101</v>
      </c>
      <c r="I5" s="14">
        <f t="shared" si="1"/>
        <v>17</v>
      </c>
      <c r="J5" s="14">
        <f t="shared" si="1"/>
        <v>5</v>
      </c>
      <c r="K5" s="14"/>
      <c r="L5" s="14"/>
      <c r="M5" s="22">
        <f t="shared" si="1"/>
        <v>19</v>
      </c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16"/>
      <c r="AC5" s="13">
        <f t="shared" si="1"/>
        <v>16</v>
      </c>
      <c r="AD5" s="14">
        <f t="shared" si="1"/>
        <v>3</v>
      </c>
      <c r="AE5" s="13">
        <f t="shared" si="1"/>
        <v>175</v>
      </c>
      <c r="AF5" s="14">
        <f t="shared" si="1"/>
        <v>171</v>
      </c>
    </row>
    <row r="6" spans="1:35">
      <c r="A6" s="1" t="s">
        <v>39</v>
      </c>
      <c r="B6" s="4" t="str">
        <f>MID($A6,B$1,C$1-B$1)</f>
        <v>00010000</v>
      </c>
      <c r="C6" t="str">
        <f t="shared" ref="C6:L7" si="2">MID($A6,C$1,D$1-C$1)</f>
        <v>00000010</v>
      </c>
      <c r="D6" s="4" t="str">
        <f t="shared" si="2"/>
        <v>00000001</v>
      </c>
      <c r="E6" t="str">
        <f t="shared" si="2"/>
        <v>00000000</v>
      </c>
      <c r="F6" s="4" t="str">
        <f t="shared" si="2"/>
        <v>01011100</v>
      </c>
      <c r="G6" s="4" t="str">
        <f t="shared" si="2"/>
        <v>01010011</v>
      </c>
      <c r="H6" s="4" t="str">
        <f t="shared" si="2"/>
        <v>01100101</v>
      </c>
      <c r="I6" t="str">
        <f t="shared" si="2"/>
        <v>10001</v>
      </c>
      <c r="J6" t="str">
        <f t="shared" si="2"/>
        <v>101</v>
      </c>
      <c r="K6" t="str">
        <f t="shared" si="2"/>
        <v>100001101101001000101111</v>
      </c>
      <c r="L6" t="str">
        <f t="shared" si="2"/>
        <v>10011001010000001010100110000001001010000010100000001000</v>
      </c>
      <c r="M6" s="20" t="str">
        <f>LEFT(L6,5)</f>
        <v>10011</v>
      </c>
      <c r="N6" s="20" t="str">
        <f>MID($A6,N$1,O$1-N$1)</f>
        <v>001</v>
      </c>
      <c r="O6" s="20" t="str">
        <f t="shared" ref="O6:AA6" si="3">MID($A6,O$1,P$1-O$1)</f>
        <v>0</v>
      </c>
      <c r="P6" s="20" t="str">
        <f t="shared" si="3"/>
        <v>1</v>
      </c>
      <c r="Q6" s="20" t="str">
        <f t="shared" si="3"/>
        <v>000</v>
      </c>
      <c r="R6" s="20" t="str">
        <f t="shared" si="3"/>
        <v>0</v>
      </c>
      <c r="S6" s="20" t="str">
        <f t="shared" si="3"/>
        <v>0010101001</v>
      </c>
      <c r="T6" s="20" t="str">
        <f t="shared" si="3"/>
        <v>1</v>
      </c>
      <c r="U6" s="20" t="str">
        <f t="shared" si="3"/>
        <v>0000001001</v>
      </c>
      <c r="V6" s="20" t="str">
        <f t="shared" si="3"/>
        <v>0</v>
      </c>
      <c r="W6" s="20" t="str">
        <f t="shared" si="3"/>
        <v>1</v>
      </c>
      <c r="X6" s="20" t="str">
        <f t="shared" si="3"/>
        <v>000001010</v>
      </c>
      <c r="Y6" s="20" t="str">
        <f t="shared" si="3"/>
        <v>00</v>
      </c>
      <c r="Z6" s="20" t="str">
        <f t="shared" si="3"/>
        <v>0</v>
      </c>
      <c r="AA6" s="20" t="str">
        <f t="shared" si="3"/>
        <v>0001000</v>
      </c>
      <c r="AB6" s="6" t="str">
        <f>MID($A6,AB$1,AC$1-AB$1)</f>
        <v>000000000000000000000000</v>
      </c>
      <c r="AC6" s="4" t="str">
        <f>MID($A6,AC$1,AD$1-AC$1)</f>
        <v>00010000</v>
      </c>
      <c r="AD6" t="str">
        <f t="shared" ref="AD6:AF7" si="4">MID($A6,AD$1,AE$1-AD$1)</f>
        <v>00000011</v>
      </c>
      <c r="AE6" s="4" t="str">
        <f t="shared" si="4"/>
        <v>10101111</v>
      </c>
      <c r="AF6" t="str">
        <f t="shared" si="4"/>
        <v>10101011</v>
      </c>
    </row>
    <row r="7" spans="1:35">
      <c r="B7" s="4" t="str">
        <f t="shared" ref="B7:B11" si="5">MID($A7,B$1,C$1-B$1)</f>
        <v/>
      </c>
      <c r="C7" t="str">
        <f t="shared" ref="C7:C11" si="6">MID($A7,C$1,D$1-C$1)</f>
        <v/>
      </c>
      <c r="D7" s="4" t="str">
        <f t="shared" ref="D7:D11" si="7">MID($A7,D$1,E$1-D$1)</f>
        <v/>
      </c>
      <c r="E7" t="str">
        <f t="shared" ref="E7:E11" si="8">MID($A7,E$1,F$1-E$1)</f>
        <v/>
      </c>
      <c r="F7" s="4" t="str">
        <f t="shared" ref="F7:F11" si="9">MID($A7,F$1,G$1-F$1)</f>
        <v/>
      </c>
      <c r="G7" s="4" t="str">
        <f t="shared" ref="G7:G11" si="10">MID($A7,G$1,H$1-G$1)</f>
        <v/>
      </c>
      <c r="H7" s="4" t="str">
        <f t="shared" ref="H7:H11" si="11">MID($A7,H$1,I$1-H$1)</f>
        <v/>
      </c>
      <c r="I7" t="str">
        <f t="shared" ref="I7:I11" si="12">MID($A7,I$1,J$1-I$1)</f>
        <v/>
      </c>
      <c r="J7" t="str">
        <f t="shared" ref="J7:J11" si="13">MID($A7,J$1,K$1-J$1)</f>
        <v/>
      </c>
      <c r="K7" t="str">
        <f t="shared" ref="K7:K11" si="14">MID($A7,K$1,L$1-K$1)</f>
        <v/>
      </c>
      <c r="L7" t="str">
        <f t="shared" ref="L7:L11" si="15">MID($A7,L$1,M$1-L$1)</f>
        <v/>
      </c>
      <c r="M7" s="20" t="str">
        <f t="shared" ref="M7:M11" si="16">LEFT(L7,5)</f>
        <v/>
      </c>
      <c r="N7" s="20" t="str">
        <f t="shared" ref="N7:AC7" si="17">MID($A7,N$1,O$1-N$1)</f>
        <v/>
      </c>
      <c r="O7" s="20" t="str">
        <f t="shared" si="17"/>
        <v/>
      </c>
      <c r="P7" s="20" t="str">
        <f t="shared" si="17"/>
        <v/>
      </c>
      <c r="Q7" s="20" t="str">
        <f t="shared" si="17"/>
        <v/>
      </c>
      <c r="R7" s="20" t="str">
        <f t="shared" si="17"/>
        <v/>
      </c>
      <c r="S7" s="20" t="str">
        <f t="shared" si="17"/>
        <v/>
      </c>
      <c r="T7" s="20" t="str">
        <f t="shared" si="17"/>
        <v/>
      </c>
      <c r="U7" s="20" t="str">
        <f t="shared" si="17"/>
        <v/>
      </c>
      <c r="V7" s="20" t="str">
        <f t="shared" si="17"/>
        <v/>
      </c>
      <c r="W7" s="20" t="str">
        <f t="shared" si="17"/>
        <v/>
      </c>
      <c r="X7" s="20" t="str">
        <f t="shared" si="17"/>
        <v/>
      </c>
      <c r="Y7" s="20" t="str">
        <f t="shared" si="17"/>
        <v/>
      </c>
      <c r="Z7" s="20" t="str">
        <f t="shared" si="17"/>
        <v/>
      </c>
      <c r="AA7" s="20" t="str">
        <f t="shared" si="17"/>
        <v/>
      </c>
      <c r="AB7" s="6" t="str">
        <f t="shared" si="17"/>
        <v/>
      </c>
      <c r="AC7" s="4" t="str">
        <f t="shared" si="17"/>
        <v/>
      </c>
      <c r="AD7" t="str">
        <f t="shared" ref="AD7:AD11" si="18">MID($A7,AD$1,AE$1-AD$1)</f>
        <v/>
      </c>
      <c r="AE7" s="4" t="str">
        <f t="shared" ref="AE7:AE11" si="19">MID($A7,AE$1,AF$1-AE$1)</f>
        <v/>
      </c>
      <c r="AF7" t="str">
        <f t="shared" ref="AF7:AF11" si="20">MID($A7,AF$1,AG$1-AF$1)</f>
        <v/>
      </c>
    </row>
    <row r="8" spans="1:35">
      <c r="B8" s="4" t="str">
        <f t="shared" si="5"/>
        <v/>
      </c>
      <c r="C8" t="str">
        <f t="shared" si="6"/>
        <v/>
      </c>
      <c r="D8" s="4" t="str">
        <f t="shared" si="7"/>
        <v/>
      </c>
      <c r="E8" t="str">
        <f t="shared" si="8"/>
        <v/>
      </c>
      <c r="F8" s="4" t="str">
        <f t="shared" si="9"/>
        <v/>
      </c>
      <c r="G8" s="4" t="str">
        <f t="shared" si="10"/>
        <v/>
      </c>
      <c r="H8" s="4" t="str">
        <f t="shared" si="11"/>
        <v/>
      </c>
      <c r="I8" t="str">
        <f t="shared" si="12"/>
        <v/>
      </c>
      <c r="J8" t="str">
        <f t="shared" si="13"/>
        <v/>
      </c>
      <c r="K8" t="str">
        <f t="shared" si="14"/>
        <v/>
      </c>
      <c r="L8" t="str">
        <f t="shared" si="15"/>
        <v/>
      </c>
      <c r="M8" s="20" t="str">
        <f t="shared" si="16"/>
        <v/>
      </c>
      <c r="N8" s="20" t="str">
        <f t="shared" ref="N8:AC8" si="21">MID($A8,N$1,O$1-N$1)</f>
        <v/>
      </c>
      <c r="O8" s="20" t="str">
        <f t="shared" si="21"/>
        <v/>
      </c>
      <c r="P8" s="20" t="str">
        <f t="shared" si="21"/>
        <v/>
      </c>
      <c r="Q8" s="20" t="str">
        <f t="shared" si="21"/>
        <v/>
      </c>
      <c r="R8" s="20" t="str">
        <f t="shared" si="21"/>
        <v/>
      </c>
      <c r="S8" s="20" t="str">
        <f t="shared" si="21"/>
        <v/>
      </c>
      <c r="T8" s="20" t="str">
        <f t="shared" si="21"/>
        <v/>
      </c>
      <c r="U8" s="20" t="str">
        <f t="shared" si="21"/>
        <v/>
      </c>
      <c r="V8" s="20" t="str">
        <f t="shared" si="21"/>
        <v/>
      </c>
      <c r="W8" s="20" t="str">
        <f t="shared" si="21"/>
        <v/>
      </c>
      <c r="X8" s="20" t="str">
        <f t="shared" si="21"/>
        <v/>
      </c>
      <c r="Y8" s="20" t="str">
        <f t="shared" si="21"/>
        <v/>
      </c>
      <c r="Z8" s="20" t="str">
        <f t="shared" si="21"/>
        <v/>
      </c>
      <c r="AA8" s="20" t="str">
        <f t="shared" si="21"/>
        <v/>
      </c>
      <c r="AB8" s="6" t="str">
        <f t="shared" si="21"/>
        <v/>
      </c>
      <c r="AC8" s="4" t="str">
        <f t="shared" si="21"/>
        <v/>
      </c>
      <c r="AD8" t="str">
        <f t="shared" si="18"/>
        <v/>
      </c>
      <c r="AE8" s="4" t="str">
        <f t="shared" si="19"/>
        <v/>
      </c>
      <c r="AF8" t="str">
        <f t="shared" si="20"/>
        <v/>
      </c>
    </row>
    <row r="9" spans="1:35">
      <c r="B9" s="4" t="str">
        <f t="shared" si="5"/>
        <v/>
      </c>
      <c r="C9" t="str">
        <f t="shared" si="6"/>
        <v/>
      </c>
      <c r="D9" s="4" t="str">
        <f t="shared" si="7"/>
        <v/>
      </c>
      <c r="E9" t="str">
        <f t="shared" si="8"/>
        <v/>
      </c>
      <c r="F9" s="4" t="str">
        <f t="shared" si="9"/>
        <v/>
      </c>
      <c r="G9" s="4" t="str">
        <f t="shared" si="10"/>
        <v/>
      </c>
      <c r="H9" s="4" t="str">
        <f t="shared" si="11"/>
        <v/>
      </c>
      <c r="I9" t="str">
        <f t="shared" si="12"/>
        <v/>
      </c>
      <c r="J9" t="str">
        <f t="shared" si="13"/>
        <v/>
      </c>
      <c r="K9" t="str">
        <f t="shared" si="14"/>
        <v/>
      </c>
      <c r="L9" t="str">
        <f t="shared" si="15"/>
        <v/>
      </c>
      <c r="M9" s="20" t="str">
        <f t="shared" si="16"/>
        <v/>
      </c>
      <c r="N9" s="20" t="str">
        <f t="shared" ref="N9:AC9" si="22">MID($A9,N$1,O$1-N$1)</f>
        <v/>
      </c>
      <c r="O9" s="20" t="str">
        <f t="shared" si="22"/>
        <v/>
      </c>
      <c r="P9" s="20" t="str">
        <f t="shared" si="22"/>
        <v/>
      </c>
      <c r="Q9" s="20" t="str">
        <f t="shared" si="22"/>
        <v/>
      </c>
      <c r="R9" s="20" t="str">
        <f t="shared" si="22"/>
        <v/>
      </c>
      <c r="S9" s="20" t="str">
        <f t="shared" si="22"/>
        <v/>
      </c>
      <c r="T9" s="20" t="str">
        <f t="shared" si="22"/>
        <v/>
      </c>
      <c r="U9" s="20" t="str">
        <f t="shared" si="22"/>
        <v/>
      </c>
      <c r="V9" s="20" t="str">
        <f t="shared" si="22"/>
        <v/>
      </c>
      <c r="W9" s="20" t="str">
        <f t="shared" si="22"/>
        <v/>
      </c>
      <c r="X9" s="20" t="str">
        <f t="shared" si="22"/>
        <v/>
      </c>
      <c r="Y9" s="20" t="str">
        <f t="shared" si="22"/>
        <v/>
      </c>
      <c r="Z9" s="20" t="str">
        <f t="shared" si="22"/>
        <v/>
      </c>
      <c r="AA9" s="20" t="str">
        <f t="shared" si="22"/>
        <v/>
      </c>
      <c r="AB9" s="6" t="str">
        <f t="shared" si="22"/>
        <v/>
      </c>
      <c r="AC9" s="4" t="str">
        <f t="shared" si="22"/>
        <v/>
      </c>
      <c r="AD9" t="str">
        <f t="shared" si="18"/>
        <v/>
      </c>
      <c r="AE9" s="4" t="str">
        <f t="shared" si="19"/>
        <v/>
      </c>
      <c r="AF9" t="str">
        <f t="shared" si="20"/>
        <v/>
      </c>
    </row>
    <row r="10" spans="1:35">
      <c r="B10" s="4" t="str">
        <f t="shared" si="5"/>
        <v/>
      </c>
      <c r="C10" t="str">
        <f t="shared" si="6"/>
        <v/>
      </c>
      <c r="D10" s="4" t="str">
        <f t="shared" si="7"/>
        <v/>
      </c>
      <c r="E10" t="str">
        <f t="shared" si="8"/>
        <v/>
      </c>
      <c r="F10" s="4" t="str">
        <f t="shared" si="9"/>
        <v/>
      </c>
      <c r="G10" s="4" t="str">
        <f t="shared" si="10"/>
        <v/>
      </c>
      <c r="H10" s="4" t="str">
        <f t="shared" si="11"/>
        <v/>
      </c>
      <c r="I10" t="str">
        <f t="shared" si="12"/>
        <v/>
      </c>
      <c r="J10" t="str">
        <f t="shared" si="13"/>
        <v/>
      </c>
      <c r="K10" t="str">
        <f t="shared" si="14"/>
        <v/>
      </c>
      <c r="L10" t="str">
        <f t="shared" si="15"/>
        <v/>
      </c>
      <c r="M10" s="20" t="str">
        <f t="shared" si="16"/>
        <v/>
      </c>
      <c r="N10" s="20" t="str">
        <f t="shared" ref="N10:AC10" si="23">MID($A10,N$1,O$1-N$1)</f>
        <v/>
      </c>
      <c r="O10" s="20" t="str">
        <f t="shared" si="23"/>
        <v/>
      </c>
      <c r="P10" s="20" t="str">
        <f t="shared" si="23"/>
        <v/>
      </c>
      <c r="Q10" s="20" t="str">
        <f t="shared" si="23"/>
        <v/>
      </c>
      <c r="R10" s="20" t="str">
        <f t="shared" si="23"/>
        <v/>
      </c>
      <c r="S10" s="20" t="str">
        <f t="shared" si="23"/>
        <v/>
      </c>
      <c r="T10" s="20" t="str">
        <f t="shared" si="23"/>
        <v/>
      </c>
      <c r="U10" s="20" t="str">
        <f t="shared" si="23"/>
        <v/>
      </c>
      <c r="V10" s="20" t="str">
        <f t="shared" si="23"/>
        <v/>
      </c>
      <c r="W10" s="20" t="str">
        <f t="shared" si="23"/>
        <v/>
      </c>
      <c r="X10" s="20" t="str">
        <f t="shared" si="23"/>
        <v/>
      </c>
      <c r="Y10" s="20" t="str">
        <f t="shared" si="23"/>
        <v/>
      </c>
      <c r="Z10" s="20" t="str">
        <f t="shared" si="23"/>
        <v/>
      </c>
      <c r="AA10" s="20" t="str">
        <f t="shared" si="23"/>
        <v/>
      </c>
      <c r="AB10" s="6" t="str">
        <f t="shared" si="23"/>
        <v/>
      </c>
      <c r="AC10" s="4" t="str">
        <f t="shared" si="23"/>
        <v/>
      </c>
      <c r="AD10" t="str">
        <f t="shared" si="18"/>
        <v/>
      </c>
      <c r="AE10" s="4" t="str">
        <f t="shared" si="19"/>
        <v/>
      </c>
      <c r="AF10" t="str">
        <f t="shared" si="20"/>
        <v/>
      </c>
    </row>
    <row r="11" spans="1:35">
      <c r="B11" s="4" t="str">
        <f t="shared" si="5"/>
        <v/>
      </c>
      <c r="C11" t="str">
        <f t="shared" si="6"/>
        <v/>
      </c>
      <c r="D11" s="4" t="str">
        <f t="shared" si="7"/>
        <v/>
      </c>
      <c r="E11" t="str">
        <f t="shared" si="8"/>
        <v/>
      </c>
      <c r="F11" s="4" t="str">
        <f t="shared" si="9"/>
        <v/>
      </c>
      <c r="G11" s="4" t="str">
        <f t="shared" si="10"/>
        <v/>
      </c>
      <c r="H11" s="4" t="str">
        <f t="shared" si="11"/>
        <v/>
      </c>
      <c r="I11" t="str">
        <f t="shared" si="12"/>
        <v/>
      </c>
      <c r="J11" t="str">
        <f t="shared" si="13"/>
        <v/>
      </c>
      <c r="K11" t="str">
        <f t="shared" si="14"/>
        <v/>
      </c>
      <c r="L11" t="str">
        <f t="shared" si="15"/>
        <v/>
      </c>
      <c r="M11" s="20" t="str">
        <f t="shared" si="16"/>
        <v/>
      </c>
      <c r="N11" s="20" t="str">
        <f t="shared" ref="N11:AC11" si="24">MID($A11,N$1,O$1-N$1)</f>
        <v/>
      </c>
      <c r="O11" s="20" t="str">
        <f t="shared" si="24"/>
        <v/>
      </c>
      <c r="P11" s="20" t="str">
        <f t="shared" si="24"/>
        <v/>
      </c>
      <c r="Q11" s="20" t="str">
        <f t="shared" si="24"/>
        <v/>
      </c>
      <c r="R11" s="20" t="str">
        <f t="shared" si="24"/>
        <v/>
      </c>
      <c r="S11" s="20" t="str">
        <f t="shared" si="24"/>
        <v/>
      </c>
      <c r="T11" s="20" t="str">
        <f t="shared" si="24"/>
        <v/>
      </c>
      <c r="U11" s="20" t="str">
        <f t="shared" si="24"/>
        <v/>
      </c>
      <c r="V11" s="20" t="str">
        <f t="shared" si="24"/>
        <v/>
      </c>
      <c r="W11" s="20" t="str">
        <f t="shared" si="24"/>
        <v/>
      </c>
      <c r="X11" s="20" t="str">
        <f t="shared" si="24"/>
        <v/>
      </c>
      <c r="Y11" s="20" t="str">
        <f t="shared" si="24"/>
        <v/>
      </c>
      <c r="Z11" s="20" t="str">
        <f t="shared" si="24"/>
        <v/>
      </c>
      <c r="AA11" s="20" t="str">
        <f t="shared" si="24"/>
        <v/>
      </c>
      <c r="AB11" s="6" t="str">
        <f t="shared" si="24"/>
        <v/>
      </c>
      <c r="AC11" s="4" t="str">
        <f t="shared" si="24"/>
        <v/>
      </c>
      <c r="AD11" t="str">
        <f t="shared" si="18"/>
        <v/>
      </c>
      <c r="AE11" s="4" t="str">
        <f t="shared" si="19"/>
        <v/>
      </c>
      <c r="AF11" t="str">
        <f t="shared" si="20"/>
        <v/>
      </c>
    </row>
  </sheetData>
  <mergeCells count="2">
    <mergeCell ref="F2:H2"/>
    <mergeCell ref="I2:AB2"/>
  </mergeCells>
  <phoneticPr fontId="2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Z4"/>
  <sheetViews>
    <sheetView tabSelected="1" workbookViewId="0">
      <selection activeCell="A3" sqref="A3"/>
    </sheetView>
  </sheetViews>
  <sheetFormatPr defaultRowHeight="13.5"/>
  <sheetData>
    <row r="1" spans="2:26">
      <c r="B1">
        <v>10</v>
      </c>
      <c r="C1">
        <v>2</v>
      </c>
      <c r="D1">
        <v>1</v>
      </c>
      <c r="E1">
        <v>0</v>
      </c>
      <c r="F1" t="s">
        <v>35</v>
      </c>
      <c r="G1">
        <v>53</v>
      </c>
      <c r="H1">
        <v>65</v>
      </c>
      <c r="I1" t="s">
        <v>22</v>
      </c>
      <c r="J1">
        <v>86</v>
      </c>
      <c r="K1" t="s">
        <v>31</v>
      </c>
      <c r="L1" t="s">
        <v>36</v>
      </c>
      <c r="M1">
        <v>99</v>
      </c>
      <c r="N1">
        <v>40</v>
      </c>
      <c r="O1" t="s">
        <v>37</v>
      </c>
      <c r="P1">
        <v>81</v>
      </c>
      <c r="Q1">
        <v>28</v>
      </c>
      <c r="R1">
        <v>28</v>
      </c>
      <c r="S1">
        <v>8</v>
      </c>
      <c r="T1">
        <v>0</v>
      </c>
      <c r="U1">
        <v>0</v>
      </c>
      <c r="V1">
        <v>0</v>
      </c>
      <c r="W1">
        <v>10</v>
      </c>
      <c r="X1">
        <v>3</v>
      </c>
      <c r="Y1" t="s">
        <v>33</v>
      </c>
      <c r="Z1" t="s">
        <v>38</v>
      </c>
    </row>
    <row r="2" spans="2:26">
      <c r="B2" t="str">
        <f>HEX2BIN(B1,8)</f>
        <v>00010000</v>
      </c>
      <c r="C2" t="str">
        <f t="shared" ref="C2:Z2" si="0">HEX2BIN(C1,8)</f>
        <v>00000010</v>
      </c>
      <c r="D2" t="str">
        <f t="shared" si="0"/>
        <v>00000001</v>
      </c>
      <c r="E2" t="str">
        <f t="shared" si="0"/>
        <v>00000000</v>
      </c>
      <c r="F2" t="str">
        <f t="shared" si="0"/>
        <v>01011100</v>
      </c>
      <c r="G2" t="str">
        <f t="shared" si="0"/>
        <v>01010011</v>
      </c>
      <c r="H2" t="str">
        <f t="shared" si="0"/>
        <v>01100101</v>
      </c>
      <c r="I2" t="str">
        <f t="shared" si="0"/>
        <v>10001101</v>
      </c>
      <c r="J2" t="str">
        <f t="shared" si="0"/>
        <v>10000110</v>
      </c>
      <c r="K2" t="str">
        <f t="shared" si="0"/>
        <v>11010010</v>
      </c>
      <c r="L2" t="str">
        <f t="shared" si="0"/>
        <v>00101111</v>
      </c>
      <c r="M2" t="str">
        <f t="shared" si="0"/>
        <v>10011001</v>
      </c>
      <c r="N2" t="str">
        <f t="shared" si="0"/>
        <v>01000000</v>
      </c>
      <c r="O2" t="str">
        <f t="shared" si="0"/>
        <v>10101001</v>
      </c>
      <c r="P2" t="str">
        <f t="shared" si="0"/>
        <v>10000001</v>
      </c>
      <c r="Q2" t="str">
        <f t="shared" si="0"/>
        <v>00101000</v>
      </c>
      <c r="R2" t="str">
        <f t="shared" si="0"/>
        <v>00101000</v>
      </c>
      <c r="S2" t="str">
        <f t="shared" si="0"/>
        <v>00001000</v>
      </c>
      <c r="T2" t="str">
        <f t="shared" si="0"/>
        <v>00000000</v>
      </c>
      <c r="U2" t="str">
        <f t="shared" si="0"/>
        <v>00000000</v>
      </c>
      <c r="V2" t="str">
        <f t="shared" si="0"/>
        <v>00000000</v>
      </c>
      <c r="W2" t="str">
        <f t="shared" si="0"/>
        <v>00010000</v>
      </c>
      <c r="X2" t="str">
        <f t="shared" si="0"/>
        <v>00000011</v>
      </c>
      <c r="Y2" t="str">
        <f t="shared" si="0"/>
        <v>10101111</v>
      </c>
      <c r="Z2" t="str">
        <f t="shared" si="0"/>
        <v>10101011</v>
      </c>
    </row>
    <row r="3" spans="2:26">
      <c r="B3" t="str">
        <f>A3&amp;B2</f>
        <v>00010000</v>
      </c>
      <c r="C3" t="str">
        <f t="shared" ref="C3:Z3" si="1">B3&amp;C2</f>
        <v>0001000000000010</v>
      </c>
      <c r="D3" t="str">
        <f t="shared" si="1"/>
        <v>000100000000001000000001</v>
      </c>
      <c r="E3" t="str">
        <f t="shared" si="1"/>
        <v>00010000000000100000000100000000</v>
      </c>
      <c r="F3" t="str">
        <f t="shared" si="1"/>
        <v>0001000000000010000000010000000001011100</v>
      </c>
      <c r="G3" t="str">
        <f t="shared" si="1"/>
        <v>000100000000001000000001000000000101110001010011</v>
      </c>
      <c r="H3" t="str">
        <f t="shared" si="1"/>
        <v>00010000000000100000000100000000010111000101001101100101</v>
      </c>
      <c r="I3" t="str">
        <f t="shared" si="1"/>
        <v>0001000000000010000000010000000001011100010100110110010110001101</v>
      </c>
      <c r="J3" t="str">
        <f t="shared" si="1"/>
        <v>000100000000001000000001000000000101110001010011011001011000110110000110</v>
      </c>
      <c r="K3" t="str">
        <f t="shared" si="1"/>
        <v>00010000000000100000000100000000010111000101001101100101100011011000011011010010</v>
      </c>
      <c r="L3" t="str">
        <f t="shared" si="1"/>
        <v>0001000000000010000000010000000001011100010100110110010110001101100001101101001000101111</v>
      </c>
      <c r="M3" t="str">
        <f t="shared" si="1"/>
        <v>000100000000001000000001000000000101110001010011011001011000110110000110110100100010111110011001</v>
      </c>
      <c r="N3" t="str">
        <f t="shared" si="1"/>
        <v>00010000000000100000000100000000010111000101001101100101100011011000011011010010001011111001100101000000</v>
      </c>
      <c r="O3" t="str">
        <f t="shared" si="1"/>
        <v>0001000000000010000000010000000001011100010100110110010110001101100001101101001000101111100110010100000010101001</v>
      </c>
      <c r="P3" t="str">
        <f t="shared" si="1"/>
        <v>000100000000001000000001000000000101110001010011011001011000110110000110110100100010111110011001010000001010100110000001</v>
      </c>
      <c r="Q3" t="str">
        <f t="shared" si="1"/>
        <v>00010000000000100000000100000000010111000101001101100101100011011000011011010010001011111001100101000000101010011000000100101000</v>
      </c>
      <c r="R3" t="str">
        <f t="shared" si="1"/>
        <v>0001000000000010000000010000000001011100010100110110010110001101100001101101001000101111100110010100000010101001100000010010100000101000</v>
      </c>
      <c r="S3" t="str">
        <f t="shared" si="1"/>
        <v>000100000000001000000001000000000101110001010011011001011000110110000110110100100010111110011001010000001010100110000001001010000010100000001000</v>
      </c>
      <c r="T3" t="str">
        <f t="shared" si="1"/>
        <v>00010000000000100000000100000000010111000101001101100101100011011000011011010010001011111001100101000000101010011000000100101000001010000000100000000000</v>
      </c>
      <c r="U3" t="str">
        <f t="shared" si="1"/>
        <v>0001000000000010000000010000000001011100010100110110010110001101100001101101001000101111100110010100000010101001100000010010100000101000000010000000000000000000</v>
      </c>
      <c r="V3" t="str">
        <f t="shared" si="1"/>
        <v>000100000000001000000001000000000101110001010011011001011000110110000110110100100010111110011001010000001010100110000001001010000010100000001000000000000000000000000000</v>
      </c>
      <c r="W3" t="str">
        <f t="shared" si="1"/>
        <v>00010000000000100000000100000000010111000101001101100101100011011000011011010010001011111001100101000000101010011000000100101000001010000000100000000000000000000000000000010000</v>
      </c>
      <c r="X3" t="str">
        <f t="shared" si="1"/>
        <v>0001000000000010000000010000000001011100010100110110010110001101100001101101001000101111100110010100000010101001100000010010100000101000000010000000000000000000000000000001000000000011</v>
      </c>
      <c r="Y3" t="str">
        <f t="shared" si="1"/>
        <v>000100000000001000000001000000000101110001010011011001011000110110000110110100100010111110011001010000001010100110000001001010000010100000001000000000000000000000000000000100000000001110101111</v>
      </c>
      <c r="Z3" t="str">
        <f t="shared" si="1"/>
        <v>00010000000000100000000100000000010111000101001101100101100011011000011011010010001011111001100101000000101010011000000100101000001010000000100000000000000000000000000000010000000000111010111110101011</v>
      </c>
    </row>
    <row r="4" spans="2:26">
      <c r="Z4" t="s">
        <v>32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全体</vt:lpstr>
      <vt:lpstr>コールサイン</vt:lpstr>
      <vt:lpstr>Position</vt:lpstr>
      <vt:lpstr>Velocity</vt:lpstr>
      <vt:lpstr>HexToBin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ASC_root</dc:creator>
  <cp:lastModifiedBy>ASC_root</cp:lastModifiedBy>
  <dcterms:created xsi:type="dcterms:W3CDTF">2016-11-16T06:11:27Z</dcterms:created>
  <dcterms:modified xsi:type="dcterms:W3CDTF">2016-11-21T01:01:57Z</dcterms:modified>
</cp:coreProperties>
</file>