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alysis skills\"/>
    </mc:Choice>
  </mc:AlternateContent>
  <xr:revisionPtr revIDLastSave="0" documentId="13_ncr:1_{F962C5BA-D62F-4EE6-A1CC-DB0A4A3B19A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pper secondary" sheetId="3" r:id="rId1"/>
  </sheets>
  <calcPr calcId="181029"/>
</workbook>
</file>

<file path=xl/calcChain.xml><?xml version="1.0" encoding="utf-8"?>
<calcChain xmlns="http://schemas.openxmlformats.org/spreadsheetml/2006/main">
  <c r="L3" i="3" l="1"/>
  <c r="K3" i="3" s="1"/>
  <c r="L4" i="3"/>
  <c r="K4" i="3" s="1"/>
  <c r="L5" i="3"/>
  <c r="K5" i="3" s="1"/>
  <c r="L7" i="3"/>
  <c r="K7" i="3" s="1"/>
  <c r="L8" i="3"/>
  <c r="K8" i="3" s="1"/>
  <c r="L9" i="3"/>
  <c r="K9" i="3" s="1"/>
  <c r="L11" i="3"/>
  <c r="K11" i="3" s="1"/>
  <c r="L12" i="3"/>
  <c r="K12" i="3" s="1"/>
  <c r="L13" i="3"/>
  <c r="K13" i="3" s="1"/>
  <c r="L14" i="3"/>
  <c r="K14" i="3" s="1"/>
  <c r="L15" i="3"/>
  <c r="K15" i="3" s="1"/>
  <c r="L16" i="3"/>
  <c r="K16" i="3" s="1"/>
  <c r="L17" i="3"/>
  <c r="K17" i="3" s="1"/>
  <c r="L18" i="3"/>
  <c r="K18" i="3" s="1"/>
  <c r="L19" i="3"/>
  <c r="K19" i="3" s="1"/>
  <c r="L20" i="3"/>
  <c r="K20" i="3" s="1"/>
  <c r="L21" i="3"/>
  <c r="K21" i="3" s="1"/>
  <c r="L23" i="3"/>
  <c r="K23" i="3" s="1"/>
  <c r="L24" i="3"/>
  <c r="K24" i="3" s="1"/>
  <c r="L25" i="3"/>
  <c r="K25" i="3" s="1"/>
  <c r="L26" i="3"/>
  <c r="K26" i="3" s="1"/>
  <c r="L27" i="3"/>
  <c r="K27" i="3" s="1"/>
  <c r="L29" i="3"/>
  <c r="K29" i="3" s="1"/>
  <c r="L30" i="3"/>
  <c r="K30" i="3" s="1"/>
  <c r="L31" i="3"/>
  <c r="K31" i="3" s="1"/>
  <c r="L33" i="3"/>
  <c r="K33" i="3" s="1"/>
  <c r="L34" i="3"/>
  <c r="K34" i="3" s="1"/>
  <c r="L35" i="3"/>
  <c r="K35" i="3" s="1"/>
  <c r="L36" i="3"/>
  <c r="K36" i="3" s="1"/>
  <c r="L37" i="3"/>
  <c r="K37" i="3" s="1"/>
  <c r="L39" i="3"/>
  <c r="K39" i="3" s="1"/>
  <c r="L40" i="3"/>
  <c r="K40" i="3" s="1"/>
  <c r="L41" i="3"/>
  <c r="K41" i="3" s="1"/>
  <c r="L43" i="3"/>
  <c r="K43" i="3" s="1"/>
  <c r="L44" i="3"/>
  <c r="K44" i="3" s="1"/>
  <c r="L45" i="3"/>
  <c r="K45" i="3" s="1"/>
  <c r="L46" i="3"/>
  <c r="K46" i="3" s="1"/>
  <c r="L47" i="3"/>
  <c r="K47" i="3" s="1"/>
  <c r="L48" i="3"/>
  <c r="K48" i="3" s="1"/>
  <c r="L49" i="3"/>
  <c r="K49" i="3" s="1"/>
  <c r="L51" i="3"/>
  <c r="K51" i="3" s="1"/>
  <c r="L52" i="3"/>
  <c r="K52" i="3" s="1"/>
  <c r="L53" i="3"/>
  <c r="K53" i="3" s="1"/>
  <c r="L54" i="3"/>
  <c r="K54" i="3" s="1"/>
  <c r="L55" i="3"/>
  <c r="K55" i="3" s="1"/>
  <c r="L56" i="3"/>
  <c r="K56" i="3" s="1"/>
  <c r="L57" i="3"/>
  <c r="K57" i="3" s="1"/>
  <c r="L58" i="3"/>
  <c r="K58" i="3" s="1"/>
  <c r="L59" i="3"/>
  <c r="K59" i="3" s="1"/>
  <c r="L60" i="3"/>
  <c r="K60" i="3" s="1"/>
  <c r="L61" i="3"/>
  <c r="K61" i="3" s="1"/>
  <c r="L62" i="3"/>
  <c r="K62" i="3" s="1"/>
  <c r="L63" i="3"/>
  <c r="K63" i="3" s="1"/>
  <c r="L64" i="3"/>
  <c r="K64" i="3" s="1"/>
  <c r="L65" i="3"/>
  <c r="K65" i="3" s="1"/>
  <c r="L67" i="3"/>
  <c r="K67" i="3" s="1"/>
  <c r="L68" i="3"/>
  <c r="K68" i="3" s="1"/>
  <c r="L69" i="3"/>
  <c r="K69" i="3" s="1"/>
  <c r="L70" i="3"/>
  <c r="K70" i="3" s="1"/>
  <c r="L71" i="3"/>
  <c r="K71" i="3" s="1"/>
  <c r="L72" i="3"/>
  <c r="K72" i="3" s="1"/>
  <c r="L73" i="3"/>
  <c r="K73" i="3" s="1"/>
  <c r="L74" i="3"/>
  <c r="K74" i="3" s="1"/>
  <c r="L75" i="3"/>
  <c r="K75" i="3" s="1"/>
  <c r="L76" i="3"/>
  <c r="K76" i="3" s="1"/>
  <c r="L77" i="3"/>
  <c r="K77" i="3" s="1"/>
  <c r="L78" i="3"/>
  <c r="K78" i="3" s="1"/>
  <c r="L79" i="3"/>
  <c r="K79" i="3" s="1"/>
  <c r="L80" i="3"/>
  <c r="K80" i="3" s="1"/>
  <c r="L81" i="3"/>
  <c r="K81" i="3" s="1"/>
  <c r="L82" i="3"/>
  <c r="K82" i="3" s="1"/>
  <c r="L83" i="3"/>
  <c r="K83" i="3" s="1"/>
  <c r="L84" i="3"/>
  <c r="K84" i="3" s="1"/>
  <c r="L85" i="3"/>
  <c r="K85" i="3" s="1"/>
  <c r="L87" i="3"/>
  <c r="K87" i="3" s="1"/>
  <c r="L88" i="3"/>
  <c r="K88" i="3" s="1"/>
  <c r="L89" i="3"/>
  <c r="K89" i="3" s="1"/>
  <c r="L90" i="3"/>
  <c r="K90" i="3" s="1"/>
  <c r="L91" i="3"/>
  <c r="K91" i="3" s="1"/>
  <c r="L92" i="3"/>
  <c r="K92" i="3" s="1"/>
  <c r="L93" i="3"/>
  <c r="K93" i="3" s="1"/>
  <c r="L94" i="3"/>
  <c r="K94" i="3" s="1"/>
  <c r="L95" i="3"/>
  <c r="K95" i="3" s="1"/>
  <c r="L97" i="3"/>
  <c r="L98" i="3"/>
  <c r="K98" i="3" s="1"/>
  <c r="L99" i="3"/>
  <c r="K99" i="3" s="1"/>
  <c r="L100" i="3"/>
  <c r="K100" i="3" s="1"/>
  <c r="L101" i="3"/>
  <c r="K101" i="3" s="1"/>
  <c r="L102" i="3"/>
  <c r="K102" i="3" s="1"/>
  <c r="L103" i="3"/>
  <c r="L104" i="3"/>
  <c r="K104" i="3" s="1"/>
  <c r="L106" i="3"/>
  <c r="K106" i="3" s="1"/>
  <c r="L107" i="3"/>
  <c r="K107" i="3" s="1"/>
  <c r="L108" i="3"/>
  <c r="K108" i="3" s="1"/>
  <c r="L109" i="3"/>
  <c r="K109" i="3" s="1"/>
  <c r="L110" i="3"/>
  <c r="K110" i="3" s="1"/>
  <c r="L112" i="3"/>
  <c r="K112" i="3" s="1"/>
  <c r="L113" i="3"/>
  <c r="L114" i="3"/>
  <c r="K114" i="3" s="1"/>
  <c r="L115" i="3"/>
  <c r="K115" i="3" s="1"/>
  <c r="L116" i="3"/>
  <c r="K116" i="3" s="1"/>
  <c r="L117" i="3"/>
  <c r="K117" i="3" s="1"/>
  <c r="L118" i="3"/>
  <c r="K118" i="3" s="1"/>
  <c r="L119" i="3"/>
  <c r="L120" i="3"/>
  <c r="K120" i="3" s="1"/>
  <c r="L122" i="3"/>
  <c r="K122" i="3" s="1"/>
  <c r="L123" i="3"/>
  <c r="K123" i="3" s="1"/>
  <c r="L124" i="3"/>
  <c r="K124" i="3" s="1"/>
  <c r="L125" i="3"/>
  <c r="K125" i="3" s="1"/>
  <c r="L126" i="3"/>
  <c r="K126" i="3" s="1"/>
  <c r="L128" i="3"/>
  <c r="K128" i="3" s="1"/>
  <c r="L129" i="3"/>
  <c r="L130" i="3"/>
  <c r="K130" i="3" s="1"/>
  <c r="L131" i="3"/>
  <c r="K131" i="3" s="1"/>
  <c r="L132" i="3"/>
  <c r="K132" i="3" s="1"/>
  <c r="L133" i="3"/>
  <c r="K133" i="3" s="1"/>
  <c r="L134" i="3"/>
  <c r="K134" i="3" s="1"/>
  <c r="L135" i="3"/>
  <c r="L136" i="3"/>
  <c r="K136" i="3" s="1"/>
  <c r="L138" i="3"/>
  <c r="K138" i="3" s="1"/>
  <c r="L139" i="3"/>
  <c r="K139" i="3" s="1"/>
  <c r="L140" i="3"/>
  <c r="K140" i="3" s="1"/>
  <c r="L141" i="3"/>
  <c r="K141" i="3" s="1"/>
  <c r="L142" i="3"/>
  <c r="K142" i="3" s="1"/>
  <c r="L144" i="3"/>
  <c r="K144" i="3" s="1"/>
  <c r="L145" i="3"/>
  <c r="L146" i="3"/>
  <c r="K146" i="3" s="1"/>
  <c r="L147" i="3"/>
  <c r="K147" i="3" s="1"/>
  <c r="L148" i="3"/>
  <c r="K148" i="3" s="1"/>
  <c r="L149" i="3"/>
  <c r="K149" i="3" s="1"/>
  <c r="L150" i="3"/>
  <c r="K150" i="3" s="1"/>
  <c r="L151" i="3"/>
  <c r="L152" i="3"/>
  <c r="K152" i="3" s="1"/>
  <c r="L154" i="3"/>
  <c r="K154" i="3" s="1"/>
  <c r="L155" i="3"/>
  <c r="K155" i="3" s="1"/>
  <c r="L156" i="3"/>
  <c r="K156" i="3" s="1"/>
  <c r="L157" i="3"/>
  <c r="K157" i="3" s="1"/>
  <c r="L158" i="3"/>
  <c r="K158" i="3" s="1"/>
  <c r="L160" i="3"/>
  <c r="K160" i="3" s="1"/>
  <c r="L161" i="3"/>
  <c r="L162" i="3"/>
  <c r="K162" i="3" s="1"/>
  <c r="L163" i="3"/>
  <c r="K163" i="3" s="1"/>
  <c r="L164" i="3"/>
  <c r="K164" i="3" s="1"/>
  <c r="L165" i="3"/>
  <c r="K165" i="3" s="1"/>
  <c r="L166" i="3"/>
  <c r="K166" i="3" s="1"/>
  <c r="L167" i="3"/>
  <c r="L168" i="3"/>
  <c r="K168" i="3" s="1"/>
  <c r="L170" i="3"/>
  <c r="K170" i="3" s="1"/>
  <c r="L171" i="3"/>
  <c r="K171" i="3" s="1"/>
  <c r="L172" i="3"/>
  <c r="K172" i="3" s="1"/>
  <c r="L173" i="3"/>
  <c r="K173" i="3" s="1"/>
  <c r="L174" i="3"/>
  <c r="K174" i="3" s="1"/>
  <c r="L176" i="3"/>
  <c r="K176" i="3" s="1"/>
  <c r="L177" i="3"/>
  <c r="L178" i="3"/>
  <c r="K178" i="3" s="1"/>
  <c r="L179" i="3"/>
  <c r="K179" i="3" s="1"/>
  <c r="L180" i="3"/>
  <c r="K180" i="3" s="1"/>
  <c r="L181" i="3"/>
  <c r="K181" i="3" s="1"/>
  <c r="L182" i="3"/>
  <c r="K182" i="3" s="1"/>
  <c r="L184" i="3"/>
  <c r="K184" i="3" s="1"/>
  <c r="L186" i="3"/>
  <c r="K186" i="3" s="1"/>
  <c r="L187" i="3"/>
  <c r="K187" i="3" s="1"/>
  <c r="L188" i="3"/>
  <c r="K188" i="3" s="1"/>
  <c r="L189" i="3"/>
  <c r="K189" i="3" s="1"/>
  <c r="L190" i="3"/>
  <c r="K190" i="3" s="1"/>
  <c r="L192" i="3"/>
  <c r="K192" i="3" s="1"/>
  <c r="L193" i="3"/>
  <c r="L194" i="3"/>
  <c r="K194" i="3" s="1"/>
  <c r="L195" i="3"/>
  <c r="K195" i="3" s="1"/>
  <c r="L196" i="3"/>
  <c r="K196" i="3" s="1"/>
  <c r="L197" i="3"/>
  <c r="K197" i="3" s="1"/>
  <c r="L198" i="3"/>
  <c r="K198" i="3" s="1"/>
  <c r="L200" i="3"/>
  <c r="K200" i="3" s="1"/>
  <c r="L202" i="3"/>
  <c r="K202" i="3" s="1"/>
  <c r="L203" i="3"/>
  <c r="K203" i="3" s="1"/>
  <c r="L204" i="3"/>
  <c r="K204" i="3" s="1"/>
  <c r="D214" i="3"/>
  <c r="D208" i="3" l="1"/>
  <c r="K167" i="3"/>
  <c r="D216" i="3"/>
  <c r="K135" i="3"/>
  <c r="D210" i="3"/>
  <c r="D212" i="3"/>
  <c r="K103" i="3"/>
  <c r="D218" i="3"/>
  <c r="K151" i="3"/>
  <c r="K119" i="3"/>
  <c r="L199" i="3"/>
  <c r="K199" i="3" s="1"/>
  <c r="K193" i="3"/>
  <c r="L183" i="3"/>
  <c r="K183" i="3" s="1"/>
  <c r="K177" i="3"/>
  <c r="K161" i="3"/>
  <c r="K145" i="3"/>
  <c r="K129" i="3"/>
  <c r="K113" i="3"/>
  <c r="K97" i="3"/>
  <c r="L32" i="3"/>
  <c r="K32" i="3" s="1"/>
  <c r="L28" i="3"/>
  <c r="K28" i="3" s="1"/>
  <c r="L201" i="3"/>
  <c r="K201" i="3" s="1"/>
  <c r="L185" i="3"/>
  <c r="K185" i="3" s="1"/>
  <c r="L169" i="3"/>
  <c r="K169" i="3" s="1"/>
  <c r="L153" i="3"/>
  <c r="K153" i="3" s="1"/>
  <c r="L137" i="3"/>
  <c r="K137" i="3" s="1"/>
  <c r="L121" i="3"/>
  <c r="K121" i="3" s="1"/>
  <c r="L105" i="3"/>
  <c r="K105" i="3" s="1"/>
  <c r="D220" i="3"/>
  <c r="D213" i="3"/>
  <c r="D211" i="3"/>
  <c r="E209" i="3" a="1"/>
  <c r="E209" i="3" s="1"/>
  <c r="E208" i="3" a="1"/>
  <c r="E208" i="3" s="1"/>
  <c r="E211" i="3" a="1"/>
  <c r="E211" i="3" s="1"/>
  <c r="D215" i="3"/>
  <c r="D209" i="3"/>
  <c r="E219" i="3" a="1"/>
  <c r="E219" i="3" s="1"/>
  <c r="L2" i="3"/>
  <c r="K2" i="3" s="1"/>
  <c r="L191" i="3"/>
  <c r="K191" i="3" s="1"/>
  <c r="L175" i="3"/>
  <c r="K175" i="3" s="1"/>
  <c r="L159" i="3"/>
  <c r="K159" i="3" s="1"/>
  <c r="L143" i="3"/>
  <c r="K143" i="3" s="1"/>
  <c r="L127" i="3"/>
  <c r="K127" i="3" s="1"/>
  <c r="L111" i="3"/>
  <c r="K111" i="3" s="1"/>
  <c r="L86" i="3"/>
  <c r="K86" i="3" s="1"/>
  <c r="L66" i="3"/>
  <c r="K66" i="3" s="1"/>
  <c r="L50" i="3"/>
  <c r="K50" i="3" s="1"/>
  <c r="L42" i="3"/>
  <c r="K42" i="3" s="1"/>
  <c r="L38" i="3"/>
  <c r="K38" i="3" s="1"/>
  <c r="L22" i="3"/>
  <c r="K22" i="3" s="1"/>
  <c r="L10" i="3"/>
  <c r="K10" i="3" s="1"/>
  <c r="L6" i="3"/>
  <c r="K6" i="3" s="1"/>
  <c r="E210" i="3" a="1"/>
  <c r="E210" i="3" s="1"/>
  <c r="E214" i="3" a="1"/>
  <c r="E214" i="3" s="1"/>
  <c r="E218" i="3" a="1"/>
  <c r="E218" i="3" s="1"/>
  <c r="E212" i="3" a="1"/>
  <c r="E212" i="3" s="1"/>
  <c r="E216" i="3" a="1"/>
  <c r="E216" i="3" s="1"/>
  <c r="D217" i="3"/>
  <c r="D219" i="3"/>
  <c r="E213" i="3" a="1"/>
  <c r="E213" i="3" s="1"/>
  <c r="E215" i="3" a="1"/>
  <c r="E215" i="3" s="1"/>
  <c r="E217" i="3" a="1"/>
  <c r="E217" i="3" s="1"/>
  <c r="E220" i="3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<sst xmlns="http://schemas.openxmlformats.org/spreadsheetml/2006/main" count="643" uniqueCount="242">
  <si>
    <t>Afghanistan</t>
  </si>
  <si>
    <t>Angola</t>
  </si>
  <si>
    <t>Albania</t>
  </si>
  <si>
    <t>Argentina</t>
  </si>
  <si>
    <t>Armenia</t>
  </si>
  <si>
    <t>Burundi</t>
  </si>
  <si>
    <t>Benin</t>
  </si>
  <si>
    <t>Burkina Faso</t>
  </si>
  <si>
    <t>Bangladesh</t>
  </si>
  <si>
    <t>Bosnia and Herzegovina</t>
  </si>
  <si>
    <t>Belarus</t>
  </si>
  <si>
    <t>Belize</t>
  </si>
  <si>
    <t>Brazil</t>
  </si>
  <si>
    <t>Barbados</t>
  </si>
  <si>
    <t>Bhutan</t>
  </si>
  <si>
    <t>Botswana</t>
  </si>
  <si>
    <t>Central African Republic</t>
  </si>
  <si>
    <t>Chile</t>
  </si>
  <si>
    <t>China</t>
  </si>
  <si>
    <t>Côte d'Ivoire</t>
  </si>
  <si>
    <t>Cameroon</t>
  </si>
  <si>
    <t>Democratic Republic of the Congo</t>
  </si>
  <si>
    <t>Congo</t>
  </si>
  <si>
    <t>Colombia</t>
  </si>
  <si>
    <t>Comoros</t>
  </si>
  <si>
    <t>Costa Rica</t>
  </si>
  <si>
    <t>Cuba</t>
  </si>
  <si>
    <t>Dominican Republic</t>
  </si>
  <si>
    <t>Algeria</t>
  </si>
  <si>
    <t>Ecuador</t>
  </si>
  <si>
    <t>Egypt</t>
  </si>
  <si>
    <t>Ethiopia</t>
  </si>
  <si>
    <t>Gabon</t>
  </si>
  <si>
    <t>Georgia</t>
  </si>
  <si>
    <t>Ghana</t>
  </si>
  <si>
    <t>Guinea</t>
  </si>
  <si>
    <t>Gambia</t>
  </si>
  <si>
    <t>Guinea-Bissau</t>
  </si>
  <si>
    <t>Guatemala</t>
  </si>
  <si>
    <t>Guyana</t>
  </si>
  <si>
    <t>Honduras</t>
  </si>
  <si>
    <t>Haiti</t>
  </si>
  <si>
    <t>Indonesia</t>
  </si>
  <si>
    <t>India</t>
  </si>
  <si>
    <t>Iraq</t>
  </si>
  <si>
    <t>Jamaica</t>
  </si>
  <si>
    <t>Jordan</t>
  </si>
  <si>
    <t>Kazakhstan</t>
  </si>
  <si>
    <t>Kenya</t>
  </si>
  <si>
    <t>Kyrgyzstan</t>
  </si>
  <si>
    <t>Cambodia</t>
  </si>
  <si>
    <t>Kiribati</t>
  </si>
  <si>
    <t>Lao People's Democratic Republic</t>
  </si>
  <si>
    <t>Liberia</t>
  </si>
  <si>
    <t>Saint Lucia</t>
  </si>
  <si>
    <t>Sri Lanka</t>
  </si>
  <si>
    <t>Lesotho</t>
  </si>
  <si>
    <t>Republic of Moldova</t>
  </si>
  <si>
    <t>Madagascar</t>
  </si>
  <si>
    <t>Mexico</t>
  </si>
  <si>
    <t>North Macedonia</t>
  </si>
  <si>
    <t>Mali</t>
  </si>
  <si>
    <t>Myanmar</t>
  </si>
  <si>
    <t>Montenegro</t>
  </si>
  <si>
    <t>Mongolia</t>
  </si>
  <si>
    <t>Mozambique</t>
  </si>
  <si>
    <t>Mauritania</t>
  </si>
  <si>
    <t>Malawi</t>
  </si>
  <si>
    <t>Namibia</t>
  </si>
  <si>
    <t>Niger</t>
  </si>
  <si>
    <t>Nigeria</t>
  </si>
  <si>
    <t>Nepal</t>
  </si>
  <si>
    <t>Pakistan</t>
  </si>
  <si>
    <t>Panama</t>
  </si>
  <si>
    <t>Peru</t>
  </si>
  <si>
    <t>Philippines</t>
  </si>
  <si>
    <t>Democratic People's Republic of Korea</t>
  </si>
  <si>
    <t>Paraguay</t>
  </si>
  <si>
    <t>State of Palestine</t>
  </si>
  <si>
    <t>Rwanda</t>
  </si>
  <si>
    <t>Sudan</t>
  </si>
  <si>
    <t>Senegal</t>
  </si>
  <si>
    <t>Sierra Leone</t>
  </si>
  <si>
    <t>El Salvador</t>
  </si>
  <si>
    <t>Serbia</t>
  </si>
  <si>
    <t>South Sudan</t>
  </si>
  <si>
    <t>Sao Tome and Principe</t>
  </si>
  <si>
    <t>Suriname</t>
  </si>
  <si>
    <t>Eswatini</t>
  </si>
  <si>
    <t>Chad</t>
  </si>
  <si>
    <t>Togo</t>
  </si>
  <si>
    <t>Thailand</t>
  </si>
  <si>
    <t>Tajikistan</t>
  </si>
  <si>
    <t>Turkmenistan</t>
  </si>
  <si>
    <t>Timor-Leste</t>
  </si>
  <si>
    <t>Tonga</t>
  </si>
  <si>
    <t>Tunisia</t>
  </si>
  <si>
    <t>Turkey</t>
  </si>
  <si>
    <t>United Republic of Tanzania</t>
  </si>
  <si>
    <t>Uganda</t>
  </si>
  <si>
    <t>Ukraine</t>
  </si>
  <si>
    <t>Uruguay</t>
  </si>
  <si>
    <t>Viet Nam</t>
  </si>
  <si>
    <t>Yemen</t>
  </si>
  <si>
    <t>South Africa</t>
  </si>
  <si>
    <t>Zambia</t>
  </si>
  <si>
    <t>Zimbabwe</t>
  </si>
  <si>
    <t>Anguilla</t>
  </si>
  <si>
    <t>Andorra</t>
  </si>
  <si>
    <t>United Arab Emirates</t>
  </si>
  <si>
    <t>Antigua and Barbuda</t>
  </si>
  <si>
    <t>Australia</t>
  </si>
  <si>
    <t>Austria</t>
  </si>
  <si>
    <t>Azerbaijan</t>
  </si>
  <si>
    <t>Belgium</t>
  </si>
  <si>
    <t>Bulgaria</t>
  </si>
  <si>
    <t>Bahrain</t>
  </si>
  <si>
    <t>Bahamas</t>
  </si>
  <si>
    <t>Bolivia (Plurinational State of)</t>
  </si>
  <si>
    <t>Brunei Darussalam</t>
  </si>
  <si>
    <t>Canada</t>
  </si>
  <si>
    <t>Switzerland</t>
  </si>
  <si>
    <t>Cook Islands</t>
  </si>
  <si>
    <t>Cabo Verde</t>
  </si>
  <si>
    <t>Cyprus</t>
  </si>
  <si>
    <t>Czechia</t>
  </si>
  <si>
    <t>Germany</t>
  </si>
  <si>
    <t>Djibouti</t>
  </si>
  <si>
    <t>Dominica</t>
  </si>
  <si>
    <t>Denmark</t>
  </si>
  <si>
    <t>Eritrea</t>
  </si>
  <si>
    <t>Spain</t>
  </si>
  <si>
    <t>Estonia</t>
  </si>
  <si>
    <t>Finland</t>
  </si>
  <si>
    <t>Fiji</t>
  </si>
  <si>
    <t>France</t>
  </si>
  <si>
    <t>Micronesia (Federated States of)</t>
  </si>
  <si>
    <t>United Kingdom</t>
  </si>
  <si>
    <t>Equatorial Guinea</t>
  </si>
  <si>
    <t>Greece</t>
  </si>
  <si>
    <t>Grenada</t>
  </si>
  <si>
    <t>Croatia</t>
  </si>
  <si>
    <t>Hungary</t>
  </si>
  <si>
    <t>Ireland</t>
  </si>
  <si>
    <t>Iran (Islamic Republic of)</t>
  </si>
  <si>
    <t>Iceland</t>
  </si>
  <si>
    <t>Israel</t>
  </si>
  <si>
    <t>Italy</t>
  </si>
  <si>
    <t>Japan</t>
  </si>
  <si>
    <t>Saint Kitts and Nevis</t>
  </si>
  <si>
    <t>Republic of Korea</t>
  </si>
  <si>
    <t>Kuwait</t>
  </si>
  <si>
    <t>Lebanon</t>
  </si>
  <si>
    <t>Libya</t>
  </si>
  <si>
    <t>Liechtenstein</t>
  </si>
  <si>
    <t>Lithuania</t>
  </si>
  <si>
    <t>Luxembourg</t>
  </si>
  <si>
    <t>Latvia</t>
  </si>
  <si>
    <t>Morocco</t>
  </si>
  <si>
    <t>Monaco</t>
  </si>
  <si>
    <t>Maldives</t>
  </si>
  <si>
    <t>Marshall Islands</t>
  </si>
  <si>
    <t>Malta</t>
  </si>
  <si>
    <t>Montserrat</t>
  </si>
  <si>
    <t>Mauritius</t>
  </si>
  <si>
    <t>Malaysia</t>
  </si>
  <si>
    <t>Nicaragua</t>
  </si>
  <si>
    <t>Niue</t>
  </si>
  <si>
    <t>Netherlands</t>
  </si>
  <si>
    <t>Norway</t>
  </si>
  <si>
    <t>Nauru</t>
  </si>
  <si>
    <t>New Zealand</t>
  </si>
  <si>
    <t>Oman</t>
  </si>
  <si>
    <t>Palau</t>
  </si>
  <si>
    <t>Papua New Guinea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</si>
  <si>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</si>
  <si>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</si>
  <si>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</si>
  <si>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</si>
  <si>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</si>
  <si>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</si>
  <si>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</si>
  <si>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Solomon Islands</t>
  </si>
  <si>
    <t>San Marino</t>
  </si>
  <si>
    <t>Somalia</t>
  </si>
  <si>
    <t>Slovakia</t>
  </si>
  <si>
    <t>Slovenia</t>
  </si>
  <si>
    <t>Sweden</t>
  </si>
  <si>
    <t>Seychelles</t>
  </si>
  <si>
    <t>Syrian Arab Republic</t>
  </si>
  <si>
    <t>Turks and Caicos Islands</t>
  </si>
  <si>
    <t>Tokelau</t>
  </si>
  <si>
    <t>Trinidad and Tobago</t>
  </si>
  <si>
    <t>Tuvalu</t>
  </si>
  <si>
    <t>United States</t>
  </si>
  <si>
    <t>Uzbekistan</t>
  </si>
  <si>
    <t>Holy See</t>
  </si>
  <si>
    <t>Saint Vincent and the Grenadines</t>
  </si>
  <si>
    <t>Venezuela (Bolivarian Republic of)</t>
  </si>
  <si>
    <t>British Virgin Islands</t>
  </si>
  <si>
    <t>Vanuatu</t>
  </si>
  <si>
    <t>Samoa</t>
  </si>
  <si>
    <t>SA</t>
  </si>
  <si>
    <t>SSA</t>
  </si>
  <si>
    <t>ECA</t>
  </si>
  <si>
    <t>LAC</t>
  </si>
  <si>
    <t>EAP</t>
  </si>
  <si>
    <t>MENA</t>
  </si>
  <si>
    <t>NA</t>
  </si>
  <si>
    <t>Least Developed</t>
  </si>
  <si>
    <t>More Developed</t>
  </si>
  <si>
    <t>Less Developed</t>
  </si>
  <si>
    <t>Not Classified</t>
  </si>
  <si>
    <t>Region</t>
    <phoneticPr fontId="3" type="noConversion"/>
  </si>
  <si>
    <t>Female</t>
    <phoneticPr fontId="3" type="noConversion"/>
  </si>
  <si>
    <t>Male</t>
    <phoneticPr fontId="3" type="noConversion"/>
  </si>
  <si>
    <t>East Asia &amp; Pacific</t>
  </si>
  <si>
    <t>Europe &amp; Central Asia</t>
  </si>
  <si>
    <t>Eastern Europe &amp; Central Asia</t>
  </si>
  <si>
    <t>Western Europe</t>
  </si>
  <si>
    <t>Latin America &amp; Caribbean</t>
  </si>
  <si>
    <t>Middle East &amp; North Africa</t>
  </si>
  <si>
    <t>North America</t>
  </si>
  <si>
    <t>South Asia</t>
  </si>
  <si>
    <t>Sub-Saharan Africa</t>
  </si>
  <si>
    <t>Eastern &amp; Southern Africa</t>
  </si>
  <si>
    <t>West &amp; Central Africa</t>
  </si>
  <si>
    <t>Least developed countries</t>
  </si>
  <si>
    <t>LDC</t>
  </si>
  <si>
    <t>World</t>
  </si>
  <si>
    <t>Rural</t>
    <phoneticPr fontId="3" type="noConversion"/>
  </si>
  <si>
    <t>Urban</t>
    <phoneticPr fontId="3" type="noConversion"/>
  </si>
  <si>
    <t>Population coverage</t>
    <phoneticPr fontId="3" type="noConversion"/>
  </si>
  <si>
    <t>Pop, total</t>
    <phoneticPr fontId="3" type="noConversion"/>
  </si>
  <si>
    <t>Pop, female</t>
    <phoneticPr fontId="3" type="noConversion"/>
  </si>
  <si>
    <t>Pop, male</t>
    <phoneticPr fontId="3" type="noConversion"/>
  </si>
  <si>
    <t>Pop, rural</t>
    <phoneticPr fontId="3" type="noConversion"/>
  </si>
  <si>
    <t>Pop, urban</t>
    <phoneticPr fontId="3" type="noConversion"/>
  </si>
  <si>
    <t>Urban percentage</t>
    <phoneticPr fontId="3" type="noConversion"/>
  </si>
  <si>
    <t>Kosovo under UNSC res. 1244*</t>
  </si>
  <si>
    <t>Country</t>
    <phoneticPr fontId="3" type="noConversion"/>
  </si>
  <si>
    <t>Development Regions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</si>
</sst>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8" formatCode="_(* #,##0_);_(* \(#,##0\);_(* &quot;-&quot;??_);_(@_)"/>
  </numFmts>
  <fonts count="12">
    <font>
      <sz val="11"/>
      <name val="Calibri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宋体"/>
      <family val="3"/>
      <charset val="134"/>
    </font>
    <font>
      <sz val="11"/>
      <name val="Calibri"/>
      <family val="2"/>
    </font>
    <font>
      <sz val="12"/>
      <color theme="1"/>
      <name val="Times New Roman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等线"/>
      <family val="2"/>
      <scheme val="minor"/>
    </font>
    <font>
      <b/>
      <sz val="11"/>
      <color theme="0"/>
      <name val="Calibri (Body)"/>
    </font>
    <font>
      <b/>
      <sz val="11"/>
      <color theme="0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CABE4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2" fillId="0" borderId="1"/>
    <xf numFmtId="0" fontId="1" fillId="0" borderId="1"/>
    <xf numFmtId="176" fontId="1" fillId="0" borderId="1" applyFont="0" applyFill="0" applyBorder="0" applyAlignment="0" applyProtection="0"/>
    <xf numFmtId="0" fontId="5" fillId="0" borderId="1"/>
    <xf numFmtId="176" fontId="4" fillId="0" borderId="1" applyFont="0" applyFill="0" applyBorder="0" applyAlignment="0" applyProtection="0"/>
    <xf numFmtId="9" fontId="4" fillId="0" borderId="1" applyFont="0" applyFill="0" applyBorder="0" applyAlignment="0" applyProtection="0"/>
    <xf numFmtId="176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" fillId="0" borderId="1"/>
    <xf numFmtId="0" fontId="8" fillId="0" borderId="1" applyNumberFormat="0" applyFill="0" applyBorder="0" applyAlignment="0" applyProtection="0"/>
    <xf numFmtId="0" fontId="5" fillId="0" borderId="1"/>
    <xf numFmtId="0" fontId="4" fillId="0" borderId="1"/>
  </cellStyleXfs>
  <cellXfs count="25">
    <xf numFmtId="0" fontId="0" fillId="0" borderId="0" xfId="0"/>
    <xf numFmtId="0" fontId="0" fillId="0" borderId="8" xfId="0" applyBorder="1"/>
    <xf numFmtId="1" fontId="0" fillId="0" borderId="8" xfId="0" applyNumberFormat="1" applyBorder="1"/>
    <xf numFmtId="0" fontId="0" fillId="0" borderId="6" xfId="0" applyBorder="1"/>
    <xf numFmtId="1" fontId="0" fillId="0" borderId="6" xfId="0" applyNumberFormat="1" applyBorder="1"/>
    <xf numFmtId="0" fontId="7" fillId="0" borderId="8" xfId="4" applyFont="1" applyBorder="1" applyAlignment="1">
      <alignment horizontal="left" vertical="center" wrapText="1"/>
    </xf>
    <xf numFmtId="178" fontId="4" fillId="0" borderId="8" xfId="7" applyNumberFormat="1" applyFont="1" applyBorder="1" applyAlignment="1"/>
    <xf numFmtId="178" fontId="4" fillId="0" borderId="10" xfId="7" applyNumberFormat="1" applyFont="1" applyBorder="1" applyAlignment="1"/>
    <xf numFmtId="0" fontId="7" fillId="0" borderId="6" xfId="4" applyFont="1" applyBorder="1" applyAlignment="1">
      <alignment horizontal="left" vertical="center" wrapText="1"/>
    </xf>
    <xf numFmtId="178" fontId="4" fillId="0" borderId="6" xfId="7" applyNumberFormat="1" applyFont="1" applyBorder="1" applyAlignment="1"/>
    <xf numFmtId="178" fontId="4" fillId="0" borderId="7" xfId="7" applyNumberFormat="1" applyFont="1" applyBorder="1" applyAlignment="1"/>
    <xf numFmtId="9" fontId="0" fillId="0" borderId="4" xfId="8" applyFont="1" applyBorder="1" applyAlignment="1"/>
    <xf numFmtId="9" fontId="0" fillId="0" borderId="10" xfId="8" applyFont="1" applyBorder="1" applyAlignment="1"/>
    <xf numFmtId="9" fontId="0" fillId="0" borderId="7" xfId="8" applyFont="1" applyBorder="1" applyAlignment="1"/>
    <xf numFmtId="1" fontId="9" fillId="2" borderId="8" xfId="1" applyNumberFormat="1" applyFont="1" applyFill="1" applyBorder="1" applyAlignment="1">
      <alignment horizontal="center" vertical="center" wrapText="1"/>
    </xf>
    <xf numFmtId="0" fontId="11" fillId="0" borderId="9" xfId="4" applyFont="1" applyBorder="1" applyAlignment="1">
      <alignment horizontal="left" vertical="center" wrapText="1"/>
    </xf>
    <xf numFmtId="0" fontId="11" fillId="0" borderId="5" xfId="4" applyFont="1" applyBorder="1" applyAlignment="1">
      <alignment horizontal="left" vertical="center" wrapText="1"/>
    </xf>
    <xf numFmtId="1" fontId="9" fillId="2" borderId="12" xfId="1" applyNumberFormat="1" applyFont="1" applyFill="1" applyBorder="1" applyAlignment="1">
      <alignment horizontal="center" vertical="center" wrapText="1"/>
    </xf>
    <xf numFmtId="1" fontId="9" fillId="2" borderId="11" xfId="1" applyNumberFormat="1" applyFont="1" applyFill="1" applyBorder="1" applyAlignment="1">
      <alignment horizontal="center" vertical="center" wrapText="1"/>
    </xf>
    <xf numFmtId="0" fontId="4" fillId="0" borderId="9" xfId="12" applyBorder="1"/>
    <xf numFmtId="0" fontId="4" fillId="0" borderId="8" xfId="0" applyFont="1" applyBorder="1"/>
    <xf numFmtId="0" fontId="10" fillId="2" borderId="2" xfId="4" applyFont="1" applyFill="1" applyBorder="1" applyAlignment="1">
      <alignment horizontal="center" vertical="center" wrapText="1"/>
    </xf>
    <xf numFmtId="0" fontId="10" fillId="2" borderId="3" xfId="4" applyFont="1" applyFill="1" applyBorder="1" applyAlignment="1">
      <alignment horizontal="center" vertical="center" wrapText="1"/>
    </xf>
    <xf numFmtId="0" fontId="10" fillId="2" borderId="4" xfId="4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vertical="center"/>
    </xf>
  </cellXfs>
  <cellStyles count="13">
    <cellStyle name="Comma 2" xfId="5" xr:uid="{5578AEE5-315D-41BA-BB8A-6F5096A0BE4A}"/>
    <cellStyle name="Comma 3" xfId="3" xr:uid="{B8C6411C-B859-4D2C-A0C7-C899043B58D8}"/>
    <cellStyle name="Hyperlink 2" xfId="10" xr:uid="{8C51D47D-8B52-F648-9ABF-1213AF816D08}"/>
    <cellStyle name="Normal 2" xfId="4" xr:uid="{9790A678-90E2-4F3F-96CF-69B9B9007765}"/>
    <cellStyle name="Normal 2 2" xfId="11" xr:uid="{F5D31305-2A73-5840-A24C-5C565C6E7DE6}"/>
    <cellStyle name="Normal 3" xfId="1" xr:uid="{630C2441-FDD4-4BFA-931D-F73FB0D12413}"/>
    <cellStyle name="Normal 4" xfId="2" xr:uid="{ACC7C945-58FA-4EE0-B4C5-A8C2CB067AF4}"/>
    <cellStyle name="Normal 4 2" xfId="9" xr:uid="{977B8454-B626-0642-9078-2B4198DAF7EF}"/>
    <cellStyle name="Normal 5" xfId="12" xr:uid="{855B04F8-B0CD-B34C-ACA6-3FE43843ACDE}"/>
    <cellStyle name="Percent 2" xfId="6" xr:uid="{35655A87-0DB0-4B28-BDAE-3720150E6568}"/>
    <cellStyle name="百分比" xfId="8" builtinId="5"/>
    <cellStyle name="常规" xfId="0" builtinId="0"/>
    <cellStyle name="千位分隔" xfId="7" builtinId="3"/>
  </cellStyles>
  <dxfs count="0"/>
  <tableStyles count="0" defaultTableStyle="TableStyleMedium2" defaultPivotStyle="PivotStyleLight16"/>
  <colors>
    <mruColors>
      <color rgb="FF1CAB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20"/>
  <sheetViews>
    <sheetView tabSelected="1" zoomScaleNormal="100" workbookViewId="0">
      <selection activeCell="N6" sqref="N6"/>
    </sheetView>
  </sheetViews>
  <sheetFormatPr defaultColWidth="8.85546875" defaultRowHeight="15"/>
  <cols>
    <col min="1" max="1" width="37.140625" bestFit="1" customWidth="1"/>
    <col min="2" max="2" width="11.5703125" customWidth="1"/>
    <col min="3" max="3" width="27.42578125" customWidth="1"/>
    <col min="4" max="4" width="18.7109375" customWidth="1"/>
    <col min="5" max="5" width="12.140625" bestFit="1" customWidth="1"/>
    <col min="6" max="6" width="6.42578125" bestFit="1" customWidth="1"/>
    <col min="7" max="7" width="7.42578125" bestFit="1" customWidth="1"/>
    <col min="8" max="10" width="0" hidden="1" customWidth="1"/>
    <col min="11" max="11" width="11.28515625" hidden="1" customWidth="1"/>
    <col min="12" max="12" width="10.28515625" hidden="1" customWidth="1"/>
    <col min="13" max="13" width="14.28515625" hidden="1" customWidth="1"/>
  </cols>
  <sheetData>
    <row r="1" spans="1:13" ht="30.75" thickBot="1">
      <c r="A1" s="24" t="s">
        <v>240</v>
      </c>
      <c r="B1" s="24" t="s">
        <v>213</v>
      </c>
      <c r="C1" s="24" t="s">
        <v>241</v>
      </c>
      <c r="D1" s="14" t="s">
        <v>214</v>
      </c>
      <c r="E1" s="14" t="s">
        <v>215</v>
      </c>
      <c r="F1" s="14" t="s">
        <v>230</v>
      </c>
      <c r="G1" s="14" t="s">
        <v>231</v>
      </c>
      <c r="H1" s="17" t="s">
        <v>233</v>
      </c>
      <c r="I1" s="18" t="s">
        <v>234</v>
      </c>
      <c r="J1" s="18" t="s">
        <v>235</v>
      </c>
      <c r="K1" s="18" t="s">
        <v>236</v>
      </c>
      <c r="L1" s="18" t="s">
        <v>237</v>
      </c>
      <c r="M1" s="18" t="s">
        <v>238</v>
      </c>
    </row>
    <row r="2" spans="1:13">
      <c r="A2" s="1" t="s">
        <v>0</v>
      </c>
      <c r="B2" s="1" t="s">
        <v>202</v>
      </c>
      <c r="C2" s="1" t="s">
        <v>209</v>
      </c>
      <c r="D2" s="2">
        <v>72.725257873535156</v>
      </c>
      <c r="E2" s="2">
        <v>42.885768890380859</v>
      </c>
      <c r="F2" s="2">
        <v>62.708980560302734</v>
      </c>
      <c r="G2" s="2">
        <v>44.534229278564453</v>
      </c>
      <c r="H2">
        <v>2838749</v>
      </c>
      <c r="I2">
        <v>1380667</v>
      </c>
      <c r="J2">
        <v>1458082</v>
      </c>
      <c r="K2">
        <f>H2-L2</f>
        <v>2115013.0034733838</v>
      </c>
      <c r="L2">
        <f>M2*H2</f>
        <v>723735.99652661628</v>
      </c>
      <c r="M2" s="11">
        <v>0.25494892169988126</v>
      </c>
    </row>
    <row r="3" spans="1:13">
      <c r="A3" s="1" t="s">
        <v>2</v>
      </c>
      <c r="B3" s="1" t="s">
        <v>204</v>
      </c>
      <c r="C3" s="1" t="s">
        <v>210</v>
      </c>
      <c r="D3" s="2">
        <v>12</v>
      </c>
      <c r="E3" s="2">
        <v>12.399999618530273</v>
      </c>
      <c r="F3" s="2">
        <v>16</v>
      </c>
      <c r="G3" s="2">
        <v>9.3000001907348633</v>
      </c>
      <c r="H3">
        <v>115351</v>
      </c>
      <c r="I3">
        <v>53510</v>
      </c>
      <c r="J3">
        <v>61841</v>
      </c>
      <c r="K3">
        <f t="shared" ref="K3:K61" si="0">H3-L3</f>
        <v>45772.564671787375</v>
      </c>
      <c r="L3">
        <f t="shared" ref="L3:L61" si="1">M3*H3</f>
        <v>69578.435328212625</v>
      </c>
      <c r="M3" s="12">
        <v>0.60318883519182864</v>
      </c>
    </row>
    <row r="4" spans="1:13">
      <c r="A4" s="1" t="s">
        <v>28</v>
      </c>
      <c r="B4" s="1" t="s">
        <v>207</v>
      </c>
      <c r="C4" s="1" t="s">
        <v>211</v>
      </c>
      <c r="D4" s="2">
        <v>17.50255012512207</v>
      </c>
      <c r="E4" s="2">
        <v>27.437799453735352</v>
      </c>
      <c r="F4" s="2">
        <v>27.218990325927734</v>
      </c>
      <c r="G4" s="2">
        <v>20.201120376586914</v>
      </c>
      <c r="H4">
        <v>1792844</v>
      </c>
      <c r="I4">
        <v>878622</v>
      </c>
      <c r="J4">
        <v>914222</v>
      </c>
      <c r="K4">
        <f t="shared" si="0"/>
        <v>490719.90909343236</v>
      </c>
      <c r="L4">
        <f t="shared" si="1"/>
        <v>1302124.0909065676</v>
      </c>
      <c r="M4" s="12">
        <v>0.72628967768894992</v>
      </c>
    </row>
    <row r="5" spans="1:13">
      <c r="A5" s="1" t="s">
        <v>108</v>
      </c>
      <c r="B5" s="1" t="s">
        <v>204</v>
      </c>
      <c r="C5" s="1" t="s">
        <v>210</v>
      </c>
      <c r="D5" s="2"/>
      <c r="E5" s="2"/>
      <c r="F5" s="2"/>
      <c r="G5" s="2"/>
      <c r="H5">
        <v>1378</v>
      </c>
      <c r="I5">
        <v>665</v>
      </c>
      <c r="J5">
        <v>713</v>
      </c>
      <c r="K5">
        <f t="shared" si="0"/>
        <v>164.51192286200671</v>
      </c>
      <c r="L5">
        <f t="shared" si="1"/>
        <v>1213.4880771379933</v>
      </c>
      <c r="M5" s="12">
        <v>0.88061544059360908</v>
      </c>
    </row>
    <row r="6" spans="1:13">
      <c r="A6" s="1" t="s">
        <v>1</v>
      </c>
      <c r="B6" s="1" t="s">
        <v>203</v>
      </c>
      <c r="C6" s="1" t="s">
        <v>209</v>
      </c>
      <c r="D6" s="2">
        <v>35.406719207763672</v>
      </c>
      <c r="E6" s="2">
        <v>21.075099945068359</v>
      </c>
      <c r="F6" s="2">
        <v>52.517490386962891</v>
      </c>
      <c r="G6" s="2">
        <v>19.263460159301758</v>
      </c>
      <c r="H6">
        <v>2304438</v>
      </c>
      <c r="I6">
        <v>1160585</v>
      </c>
      <c r="J6">
        <v>1143853</v>
      </c>
      <c r="K6">
        <f t="shared" si="0"/>
        <v>794699.10323096905</v>
      </c>
      <c r="L6">
        <f t="shared" si="1"/>
        <v>1509738.896769031</v>
      </c>
      <c r="M6" s="12">
        <v>0.65514407277133557</v>
      </c>
    </row>
    <row r="7" spans="1:13">
      <c r="A7" s="1" t="s">
        <v>107</v>
      </c>
      <c r="B7" s="1" t="s">
        <v>205</v>
      </c>
      <c r="C7" s="1" t="s">
        <v>212</v>
      </c>
      <c r="D7" s="2"/>
      <c r="E7" s="2"/>
      <c r="F7" s="2"/>
      <c r="G7" s="2"/>
      <c r="H7">
        <v>404</v>
      </c>
      <c r="I7">
        <v>200</v>
      </c>
      <c r="J7">
        <v>204</v>
      </c>
      <c r="K7">
        <f t="shared" si="0"/>
        <v>0</v>
      </c>
      <c r="L7">
        <f t="shared" si="1"/>
        <v>404</v>
      </c>
      <c r="M7" s="12">
        <v>1</v>
      </c>
    </row>
    <row r="8" spans="1:13">
      <c r="A8" s="1" t="s">
        <v>110</v>
      </c>
      <c r="B8" s="1" t="s">
        <v>205</v>
      </c>
      <c r="C8" s="1" t="s">
        <v>211</v>
      </c>
      <c r="D8" s="2"/>
      <c r="E8" s="2"/>
      <c r="F8" s="2"/>
      <c r="G8" s="2"/>
      <c r="H8">
        <v>2762</v>
      </c>
      <c r="I8">
        <v>1367</v>
      </c>
      <c r="J8">
        <v>1395</v>
      </c>
      <c r="K8">
        <f t="shared" si="0"/>
        <v>2082.5560407569142</v>
      </c>
      <c r="L8">
        <f t="shared" si="1"/>
        <v>679.44395924308594</v>
      </c>
      <c r="M8" s="12">
        <v>0.24599708879184864</v>
      </c>
    </row>
    <row r="9" spans="1:13">
      <c r="A9" s="1" t="s">
        <v>3</v>
      </c>
      <c r="B9" s="1" t="s">
        <v>205</v>
      </c>
      <c r="C9" s="1" t="s">
        <v>211</v>
      </c>
      <c r="D9" s="2">
        <v>5.8911499977111816</v>
      </c>
      <c r="E9" s="2">
        <v>7.7867188453674316</v>
      </c>
      <c r="F9" s="2"/>
      <c r="G9" s="2"/>
      <c r="H9">
        <v>2136201</v>
      </c>
      <c r="I9">
        <v>1049660</v>
      </c>
      <c r="J9">
        <v>1086541</v>
      </c>
      <c r="K9">
        <f t="shared" si="0"/>
        <v>173663.21561445389</v>
      </c>
      <c r="L9">
        <f t="shared" si="1"/>
        <v>1962537.7843855461</v>
      </c>
      <c r="M9" s="12">
        <v>0.91870464641929583</v>
      </c>
    </row>
    <row r="10" spans="1:13">
      <c r="A10" s="1" t="s">
        <v>4</v>
      </c>
      <c r="B10" s="1" t="s">
        <v>204</v>
      </c>
      <c r="C10" s="1" t="s">
        <v>211</v>
      </c>
      <c r="D10" s="2">
        <v>4.4000000953674316</v>
      </c>
      <c r="E10" s="2">
        <v>8.6999998092651367</v>
      </c>
      <c r="F10" s="2">
        <v>8.8999996185302734</v>
      </c>
      <c r="G10" s="2">
        <v>4.8000001907348633</v>
      </c>
      <c r="H10">
        <v>104069</v>
      </c>
      <c r="I10">
        <v>48428</v>
      </c>
      <c r="J10">
        <v>55641</v>
      </c>
      <c r="K10">
        <f t="shared" si="0"/>
        <v>38350.844801155501</v>
      </c>
      <c r="L10">
        <f t="shared" si="1"/>
        <v>65718.155198844499</v>
      </c>
      <c r="M10" s="12">
        <v>0.63148637153085452</v>
      </c>
    </row>
    <row r="11" spans="1:13">
      <c r="A11" s="1" t="s">
        <v>111</v>
      </c>
      <c r="B11" s="1" t="s">
        <v>206</v>
      </c>
      <c r="C11" s="1" t="s">
        <v>210</v>
      </c>
      <c r="D11" s="2"/>
      <c r="E11" s="2"/>
      <c r="F11" s="2"/>
      <c r="G11" s="2"/>
      <c r="H11">
        <v>619671</v>
      </c>
      <c r="I11">
        <v>302624</v>
      </c>
      <c r="J11">
        <v>317047</v>
      </c>
      <c r="K11">
        <f t="shared" si="0"/>
        <v>86681.207679585903</v>
      </c>
      <c r="L11">
        <f t="shared" si="1"/>
        <v>532989.7923204141</v>
      </c>
      <c r="M11" s="12">
        <v>0.86011737247735343</v>
      </c>
    </row>
    <row r="12" spans="1:13">
      <c r="A12" s="1" t="s">
        <v>112</v>
      </c>
      <c r="B12" s="1" t="s">
        <v>204</v>
      </c>
      <c r="C12" s="1" t="s">
        <v>210</v>
      </c>
      <c r="D12" s="2"/>
      <c r="E12" s="2"/>
      <c r="F12" s="2"/>
      <c r="G12" s="2"/>
      <c r="H12">
        <v>352476</v>
      </c>
      <c r="I12">
        <v>170623</v>
      </c>
      <c r="J12">
        <v>181853</v>
      </c>
      <c r="K12">
        <f t="shared" si="0"/>
        <v>146992.12004451643</v>
      </c>
      <c r="L12">
        <f t="shared" si="1"/>
        <v>205483.87995548357</v>
      </c>
      <c r="M12" s="12">
        <v>0.58297268453875883</v>
      </c>
    </row>
    <row r="13" spans="1:13">
      <c r="A13" s="1" t="s">
        <v>113</v>
      </c>
      <c r="B13" s="1" t="s">
        <v>204</v>
      </c>
      <c r="C13" s="1" t="s">
        <v>211</v>
      </c>
      <c r="D13" s="2"/>
      <c r="E13" s="2"/>
      <c r="F13" s="2"/>
      <c r="G13" s="2"/>
      <c r="H13">
        <v>380032</v>
      </c>
      <c r="I13">
        <v>177396</v>
      </c>
      <c r="J13">
        <v>202636</v>
      </c>
      <c r="K13">
        <f t="shared" si="0"/>
        <v>168429.77323019932</v>
      </c>
      <c r="L13">
        <f t="shared" si="1"/>
        <v>211602.22676980068</v>
      </c>
      <c r="M13" s="12">
        <v>0.55680107667196621</v>
      </c>
    </row>
    <row r="14" spans="1:13">
      <c r="A14" s="1" t="s">
        <v>117</v>
      </c>
      <c r="B14" s="1" t="s">
        <v>205</v>
      </c>
      <c r="C14" s="1" t="s">
        <v>211</v>
      </c>
      <c r="D14" s="2"/>
      <c r="E14" s="2"/>
      <c r="F14" s="2"/>
      <c r="G14" s="2"/>
      <c r="H14">
        <v>19345</v>
      </c>
      <c r="I14">
        <v>9713</v>
      </c>
      <c r="J14">
        <v>9632</v>
      </c>
      <c r="K14">
        <f t="shared" si="0"/>
        <v>3283.8317367294057</v>
      </c>
      <c r="L14">
        <f t="shared" si="1"/>
        <v>16061.168263270594</v>
      </c>
      <c r="M14" s="12">
        <v>0.83024907021300565</v>
      </c>
    </row>
    <row r="15" spans="1:13">
      <c r="A15" s="1" t="s">
        <v>116</v>
      </c>
      <c r="B15" s="1" t="s">
        <v>207</v>
      </c>
      <c r="C15" s="1" t="s">
        <v>211</v>
      </c>
      <c r="D15" s="2"/>
      <c r="E15" s="2"/>
      <c r="F15" s="2"/>
      <c r="G15" s="2"/>
      <c r="H15">
        <v>54977</v>
      </c>
      <c r="I15">
        <v>25107</v>
      </c>
      <c r="J15">
        <v>29870</v>
      </c>
      <c r="K15">
        <f t="shared" si="0"/>
        <v>5889.5119882475483</v>
      </c>
      <c r="L15">
        <f t="shared" si="1"/>
        <v>49087.488011752452</v>
      </c>
      <c r="M15" s="12">
        <v>0.89287316535555694</v>
      </c>
    </row>
    <row r="16" spans="1:13">
      <c r="A16" s="1" t="s">
        <v>8</v>
      </c>
      <c r="B16" s="1" t="s">
        <v>202</v>
      </c>
      <c r="C16" s="1" t="s">
        <v>209</v>
      </c>
      <c r="D16" s="2">
        <v>26.100000381469727</v>
      </c>
      <c r="E16" s="2">
        <v>36.5</v>
      </c>
      <c r="F16" s="2">
        <v>31.700000762939453</v>
      </c>
      <c r="G16" s="2">
        <v>30.299999237060547</v>
      </c>
      <c r="H16">
        <v>12300000</v>
      </c>
      <c r="I16">
        <v>5992118</v>
      </c>
      <c r="J16">
        <v>6273930</v>
      </c>
      <c r="K16">
        <f t="shared" si="0"/>
        <v>7794244.433169717</v>
      </c>
      <c r="L16">
        <f t="shared" si="1"/>
        <v>4505755.566830283</v>
      </c>
      <c r="M16" s="12">
        <v>0.36632159079921001</v>
      </c>
    </row>
    <row r="17" spans="1:13">
      <c r="A17" s="1" t="s">
        <v>13</v>
      </c>
      <c r="B17" s="1" t="s">
        <v>205</v>
      </c>
      <c r="C17" s="1" t="s">
        <v>211</v>
      </c>
      <c r="D17" s="2">
        <v>1.279013991355896</v>
      </c>
      <c r="E17" s="2">
        <v>0</v>
      </c>
      <c r="F17" s="2">
        <v>1.1895250082015991</v>
      </c>
      <c r="G17" s="2">
        <v>0.34474369883537292</v>
      </c>
      <c r="H17">
        <v>7381</v>
      </c>
      <c r="I17">
        <v>3604</v>
      </c>
      <c r="J17">
        <v>3777</v>
      </c>
      <c r="K17">
        <f t="shared" si="0"/>
        <v>5082.0468979147172</v>
      </c>
      <c r="L17">
        <f t="shared" si="1"/>
        <v>2298.9531020852828</v>
      </c>
      <c r="M17" s="12">
        <v>0.31146905596603208</v>
      </c>
    </row>
    <row r="18" spans="1:13">
      <c r="A18" s="1" t="s">
        <v>10</v>
      </c>
      <c r="B18" s="1" t="s">
        <v>204</v>
      </c>
      <c r="C18" s="1" t="s">
        <v>210</v>
      </c>
      <c r="D18" s="2">
        <v>0.76605880260467529</v>
      </c>
      <c r="E18" s="2">
        <v>0.72732079029083252</v>
      </c>
      <c r="F18" s="2">
        <v>0</v>
      </c>
      <c r="G18" s="2">
        <v>1.0002620220184326</v>
      </c>
      <c r="H18">
        <v>182250</v>
      </c>
      <c r="I18">
        <v>88657</v>
      </c>
      <c r="J18">
        <v>93593</v>
      </c>
      <c r="K18">
        <f t="shared" si="0"/>
        <v>39010.944378257002</v>
      </c>
      <c r="L18">
        <f t="shared" si="1"/>
        <v>143239.055621743</v>
      </c>
      <c r="M18" s="12">
        <v>0.78594817899447467</v>
      </c>
    </row>
    <row r="19" spans="1:13">
      <c r="A19" s="1" t="s">
        <v>114</v>
      </c>
      <c r="B19" s="1" t="s">
        <v>204</v>
      </c>
      <c r="C19" s="1" t="s">
        <v>210</v>
      </c>
      <c r="D19" s="2"/>
      <c r="E19" s="2"/>
      <c r="F19" s="2"/>
      <c r="G19" s="2"/>
      <c r="H19">
        <v>517706</v>
      </c>
      <c r="I19">
        <v>251648</v>
      </c>
      <c r="J19">
        <v>266058</v>
      </c>
      <c r="K19">
        <f t="shared" si="0"/>
        <v>10348.4299033641</v>
      </c>
      <c r="L19">
        <f t="shared" si="1"/>
        <v>507357.5700966359</v>
      </c>
      <c r="M19" s="12">
        <v>0.98001099098066446</v>
      </c>
    </row>
    <row r="20" spans="1:13">
      <c r="A20" s="1" t="s">
        <v>11</v>
      </c>
      <c r="B20" s="1" t="s">
        <v>205</v>
      </c>
      <c r="C20" s="1" t="s">
        <v>211</v>
      </c>
      <c r="D20" s="2">
        <v>35.099998474121094</v>
      </c>
      <c r="E20" s="2">
        <v>30.399999618530273</v>
      </c>
      <c r="F20" s="2">
        <v>38.400001525878906</v>
      </c>
      <c r="G20" s="2">
        <v>24.100000381469727</v>
      </c>
      <c r="H20">
        <v>15780</v>
      </c>
      <c r="I20">
        <v>7811</v>
      </c>
      <c r="J20">
        <v>7969</v>
      </c>
      <c r="K20">
        <f t="shared" si="0"/>
        <v>8564.6576753720801</v>
      </c>
      <c r="L20">
        <f t="shared" si="1"/>
        <v>7215.3423246279199</v>
      </c>
      <c r="M20" s="12">
        <v>0.45724602817667426</v>
      </c>
    </row>
    <row r="21" spans="1:13">
      <c r="A21" s="1" t="s">
        <v>6</v>
      </c>
      <c r="B21" s="1" t="s">
        <v>203</v>
      </c>
      <c r="C21" s="1" t="s">
        <v>209</v>
      </c>
      <c r="D21" s="2">
        <v>66.099998474121094</v>
      </c>
      <c r="E21" s="2">
        <v>49.900001525878906</v>
      </c>
      <c r="F21" s="2">
        <v>64.699996948242188</v>
      </c>
      <c r="G21" s="2">
        <v>49.5</v>
      </c>
      <c r="H21">
        <v>774147</v>
      </c>
      <c r="I21">
        <v>382195</v>
      </c>
      <c r="J21">
        <v>391952</v>
      </c>
      <c r="K21">
        <f t="shared" si="0"/>
        <v>407880.82451774273</v>
      </c>
      <c r="L21">
        <f t="shared" si="1"/>
        <v>366266.17548225727</v>
      </c>
      <c r="M21" s="12">
        <v>0.47312225647358608</v>
      </c>
    </row>
    <row r="22" spans="1:13">
      <c r="A22" s="1" t="s">
        <v>14</v>
      </c>
      <c r="B22" s="1" t="s">
        <v>202</v>
      </c>
      <c r="C22" s="1" t="s">
        <v>209</v>
      </c>
      <c r="D22" s="2">
        <v>40.069839477539063</v>
      </c>
      <c r="E22" s="2">
        <v>38.692710876464844</v>
      </c>
      <c r="F22" s="2">
        <v>44.484809875488281</v>
      </c>
      <c r="G22" s="2">
        <v>27.10736083984375</v>
      </c>
      <c r="H22">
        <v>27614</v>
      </c>
      <c r="I22">
        <v>13485</v>
      </c>
      <c r="J22">
        <v>14129</v>
      </c>
      <c r="K22">
        <f t="shared" si="0"/>
        <v>16321.127396720412</v>
      </c>
      <c r="L22">
        <f t="shared" si="1"/>
        <v>11292.872603279588</v>
      </c>
      <c r="M22" s="12">
        <v>0.40895461009921008</v>
      </c>
    </row>
    <row r="23" spans="1:13">
      <c r="A23" s="1" t="s">
        <v>118</v>
      </c>
      <c r="B23" s="1" t="s">
        <v>205</v>
      </c>
      <c r="C23" s="1" t="s">
        <v>211</v>
      </c>
      <c r="D23" s="2">
        <v>11.579500198364258</v>
      </c>
      <c r="E23" s="2">
        <v>10.169090270996094</v>
      </c>
      <c r="F23" s="2">
        <v>16.693960189819336</v>
      </c>
      <c r="G23" s="2">
        <v>8.1271190643310547</v>
      </c>
      <c r="H23">
        <v>919737</v>
      </c>
      <c r="I23">
        <v>450520</v>
      </c>
      <c r="J23">
        <v>469217</v>
      </c>
      <c r="K23">
        <f t="shared" si="0"/>
        <v>281209.06902982388</v>
      </c>
      <c r="L23">
        <f t="shared" si="1"/>
        <v>638527.93097017612</v>
      </c>
      <c r="M23" s="12">
        <v>0.69425056398750529</v>
      </c>
    </row>
    <row r="24" spans="1:13">
      <c r="A24" s="1" t="s">
        <v>9</v>
      </c>
      <c r="B24" s="1" t="s">
        <v>204</v>
      </c>
      <c r="C24" s="1" t="s">
        <v>210</v>
      </c>
      <c r="D24" s="2">
        <v>5.6999998092651367</v>
      </c>
      <c r="E24" s="2">
        <v>7.8000001907348633</v>
      </c>
      <c r="F24" s="2">
        <v>6.6999998092651367</v>
      </c>
      <c r="G24" s="2">
        <v>6.8000001907348633</v>
      </c>
      <c r="H24">
        <v>128368</v>
      </c>
      <c r="I24">
        <v>63014</v>
      </c>
      <c r="J24">
        <v>65354</v>
      </c>
      <c r="K24">
        <f t="shared" si="0"/>
        <v>66436.661547674157</v>
      </c>
      <c r="L24">
        <f t="shared" si="1"/>
        <v>61931.338452325843</v>
      </c>
      <c r="M24" s="12">
        <v>0.48245153349998321</v>
      </c>
    </row>
    <row r="25" spans="1:13">
      <c r="A25" s="1" t="s">
        <v>15</v>
      </c>
      <c r="B25" s="1" t="s">
        <v>203</v>
      </c>
      <c r="C25" s="1" t="s">
        <v>211</v>
      </c>
      <c r="D25" s="2">
        <v>28</v>
      </c>
      <c r="E25" s="2">
        <v>36.299999237060547</v>
      </c>
      <c r="F25" s="2">
        <v>46.099998474121094</v>
      </c>
      <c r="G25" s="2">
        <v>25.799999237060547</v>
      </c>
      <c r="H25">
        <v>93082</v>
      </c>
      <c r="I25">
        <v>45976</v>
      </c>
      <c r="J25">
        <v>47106</v>
      </c>
      <c r="K25">
        <f t="shared" si="0"/>
        <v>28439.82612299583</v>
      </c>
      <c r="L25">
        <f t="shared" si="1"/>
        <v>64642.17387700417</v>
      </c>
      <c r="M25" s="12">
        <v>0.694464814647345</v>
      </c>
    </row>
    <row r="26" spans="1:13">
      <c r="A26" s="1" t="s">
        <v>12</v>
      </c>
      <c r="B26" s="1" t="s">
        <v>205</v>
      </c>
      <c r="C26" s="1" t="s">
        <v>211</v>
      </c>
      <c r="D26" s="2">
        <v>7.2619600296020508</v>
      </c>
      <c r="E26" s="2">
        <v>8.0348052978515625</v>
      </c>
      <c r="F26" s="2">
        <v>12.231769561767578</v>
      </c>
      <c r="G26" s="2">
        <v>6.7518229484558105</v>
      </c>
      <c r="H26">
        <v>9524937</v>
      </c>
      <c r="I26">
        <v>4626941</v>
      </c>
      <c r="J26">
        <v>4897996</v>
      </c>
      <c r="K26">
        <f t="shared" si="0"/>
        <v>1279286.1622815151</v>
      </c>
      <c r="L26">
        <f t="shared" si="1"/>
        <v>8245650.8377184849</v>
      </c>
      <c r="M26" s="12">
        <v>0.86569085314879091</v>
      </c>
    </row>
    <row r="27" spans="1:13">
      <c r="A27" s="1" t="s">
        <v>199</v>
      </c>
      <c r="B27" s="1" t="s">
        <v>205</v>
      </c>
      <c r="C27" s="1" t="s">
        <v>212</v>
      </c>
      <c r="D27" s="2"/>
      <c r="E27" s="2"/>
      <c r="F27" s="2"/>
      <c r="G27" s="2"/>
      <c r="H27">
        <v>871</v>
      </c>
      <c r="I27">
        <v>424</v>
      </c>
      <c r="J27">
        <v>447</v>
      </c>
      <c r="K27">
        <f t="shared" si="0"/>
        <v>455.33976480973547</v>
      </c>
      <c r="L27">
        <f t="shared" si="1"/>
        <v>415.66023519026453</v>
      </c>
      <c r="M27" s="12">
        <v>0.47722185440902931</v>
      </c>
    </row>
    <row r="28" spans="1:13">
      <c r="A28" s="1" t="s">
        <v>119</v>
      </c>
      <c r="B28" s="1" t="s">
        <v>206</v>
      </c>
      <c r="C28" s="1" t="s">
        <v>211</v>
      </c>
      <c r="D28" s="2"/>
      <c r="E28" s="2"/>
      <c r="F28" s="2"/>
      <c r="G28" s="2"/>
      <c r="H28">
        <v>32505</v>
      </c>
      <c r="I28">
        <v>15819</v>
      </c>
      <c r="J28">
        <v>16686</v>
      </c>
      <c r="K28">
        <f t="shared" si="0"/>
        <v>7271.6080363807232</v>
      </c>
      <c r="L28">
        <f t="shared" si="1"/>
        <v>25233.391963619277</v>
      </c>
      <c r="M28" s="12">
        <v>0.77629263078354949</v>
      </c>
    </row>
    <row r="29" spans="1:13">
      <c r="A29" s="1" t="s">
        <v>115</v>
      </c>
      <c r="B29" s="1" t="s">
        <v>204</v>
      </c>
      <c r="C29" s="1" t="s">
        <v>210</v>
      </c>
      <c r="D29" s="2"/>
      <c r="E29" s="2"/>
      <c r="F29" s="2"/>
      <c r="G29" s="2"/>
      <c r="H29">
        <v>255811</v>
      </c>
      <c r="I29">
        <v>123782</v>
      </c>
      <c r="J29">
        <v>132029</v>
      </c>
      <c r="K29">
        <f t="shared" si="0"/>
        <v>63932.065105427901</v>
      </c>
      <c r="L29">
        <f t="shared" si="1"/>
        <v>191878.9348945721</v>
      </c>
      <c r="M29" s="12">
        <v>0.75008086006689356</v>
      </c>
    </row>
    <row r="30" spans="1:13">
      <c r="A30" s="1" t="s">
        <v>7</v>
      </c>
      <c r="B30" s="1" t="s">
        <v>203</v>
      </c>
      <c r="C30" s="1" t="s">
        <v>209</v>
      </c>
      <c r="D30" s="2">
        <v>79.244873046875</v>
      </c>
      <c r="E30" s="2">
        <v>68.9677734375</v>
      </c>
      <c r="F30" s="2">
        <v>83.183151245117188</v>
      </c>
      <c r="G30" s="2">
        <v>54.234039306640625</v>
      </c>
      <c r="H30">
        <v>1382986</v>
      </c>
      <c r="I30">
        <v>677809</v>
      </c>
      <c r="J30">
        <v>705177</v>
      </c>
      <c r="K30">
        <f t="shared" si="0"/>
        <v>976963.34765463392</v>
      </c>
      <c r="L30">
        <f t="shared" si="1"/>
        <v>406022.65234536602</v>
      </c>
      <c r="M30" s="12">
        <v>0.29358406545356641</v>
      </c>
    </row>
    <row r="31" spans="1:13">
      <c r="A31" s="1" t="s">
        <v>5</v>
      </c>
      <c r="B31" s="1" t="s">
        <v>203</v>
      </c>
      <c r="C31" s="1" t="s">
        <v>209</v>
      </c>
      <c r="D31" s="2">
        <v>54.298900604248047</v>
      </c>
      <c r="E31" s="2">
        <v>52.620830535888672</v>
      </c>
      <c r="F31" s="2">
        <v>55.193210601806641</v>
      </c>
      <c r="G31" s="2">
        <v>43.661991119384766</v>
      </c>
      <c r="H31">
        <v>727191</v>
      </c>
      <c r="I31">
        <v>363251</v>
      </c>
      <c r="J31">
        <v>363940</v>
      </c>
      <c r="K31">
        <f t="shared" si="0"/>
        <v>632425.00956060074</v>
      </c>
      <c r="L31">
        <f t="shared" si="1"/>
        <v>94765.990439399262</v>
      </c>
      <c r="M31" s="12">
        <v>0.13031788132608801</v>
      </c>
    </row>
    <row r="32" spans="1:13">
      <c r="A32" s="1" t="s">
        <v>123</v>
      </c>
      <c r="B32" s="1" t="s">
        <v>203</v>
      </c>
      <c r="C32" s="1" t="s">
        <v>211</v>
      </c>
      <c r="D32" s="2"/>
      <c r="E32" s="2"/>
      <c r="F32" s="2"/>
      <c r="G32" s="2"/>
      <c r="H32">
        <v>29772</v>
      </c>
      <c r="I32">
        <v>14862</v>
      </c>
      <c r="J32">
        <v>14910</v>
      </c>
      <c r="K32">
        <f t="shared" si="0"/>
        <v>10202.439101087046</v>
      </c>
      <c r="L32">
        <f t="shared" si="1"/>
        <v>19569.560898912954</v>
      </c>
      <c r="M32" s="12">
        <v>0.65731428519793611</v>
      </c>
    </row>
    <row r="33" spans="1:13">
      <c r="A33" s="1" t="s">
        <v>50</v>
      </c>
      <c r="B33" s="1" t="s">
        <v>206</v>
      </c>
      <c r="C33" s="1" t="s">
        <v>209</v>
      </c>
      <c r="D33" s="2">
        <v>61.921058654785156</v>
      </c>
      <c r="E33" s="2">
        <v>58.068149566650391</v>
      </c>
      <c r="F33" s="2">
        <v>64.65997314453125</v>
      </c>
      <c r="G33" s="2">
        <v>38.681259155273438</v>
      </c>
      <c r="H33">
        <v>880748</v>
      </c>
      <c r="I33">
        <v>438251</v>
      </c>
      <c r="J33">
        <v>442497</v>
      </c>
      <c r="K33">
        <f t="shared" si="0"/>
        <v>674760.28952495754</v>
      </c>
      <c r="L33">
        <f t="shared" si="1"/>
        <v>205987.71047504243</v>
      </c>
      <c r="M33" s="12">
        <v>0.23387814729643716</v>
      </c>
    </row>
    <row r="34" spans="1:13">
      <c r="A34" s="1" t="s">
        <v>20</v>
      </c>
      <c r="B34" s="1" t="s">
        <v>203</v>
      </c>
      <c r="C34" s="1" t="s">
        <v>211</v>
      </c>
      <c r="D34" s="2">
        <v>48.626708984375</v>
      </c>
      <c r="E34" s="2">
        <v>33.939640045166016</v>
      </c>
      <c r="F34" s="2">
        <v>54.892230987548828</v>
      </c>
      <c r="G34" s="2">
        <v>31.117120742797852</v>
      </c>
      <c r="H34">
        <v>1661269</v>
      </c>
      <c r="I34">
        <v>826270</v>
      </c>
      <c r="J34">
        <v>834999</v>
      </c>
      <c r="K34">
        <f t="shared" si="0"/>
        <v>724743.57376779884</v>
      </c>
      <c r="L34">
        <f t="shared" si="1"/>
        <v>936525.42623220116</v>
      </c>
      <c r="M34" s="12">
        <v>0.56374098730079303</v>
      </c>
    </row>
    <row r="35" spans="1:13">
      <c r="A35" s="1" t="s">
        <v>120</v>
      </c>
      <c r="B35" s="1" t="s">
        <v>208</v>
      </c>
      <c r="C35" s="1" t="s">
        <v>210</v>
      </c>
      <c r="D35" s="2"/>
      <c r="E35" s="2"/>
      <c r="F35" s="2"/>
      <c r="G35" s="2"/>
      <c r="H35">
        <v>1166235</v>
      </c>
      <c r="I35">
        <v>569607</v>
      </c>
      <c r="J35">
        <v>596628</v>
      </c>
      <c r="K35">
        <f t="shared" si="0"/>
        <v>216789.32937455748</v>
      </c>
      <c r="L35">
        <f t="shared" si="1"/>
        <v>949445.67062544252</v>
      </c>
      <c r="M35" s="12">
        <v>0.81411179618639684</v>
      </c>
    </row>
    <row r="36" spans="1:13">
      <c r="A36" s="1" t="s">
        <v>16</v>
      </c>
      <c r="B36" s="1" t="s">
        <v>203</v>
      </c>
      <c r="C36" s="1" t="s">
        <v>209</v>
      </c>
      <c r="D36" s="2">
        <v>63.468070983886719</v>
      </c>
      <c r="E36" s="2">
        <v>32.752521514892578</v>
      </c>
      <c r="F36" s="2">
        <v>65.387420654296875</v>
      </c>
      <c r="G36" s="2">
        <v>29.322809219360352</v>
      </c>
      <c r="H36">
        <v>359485</v>
      </c>
      <c r="I36">
        <v>179542</v>
      </c>
      <c r="J36">
        <v>179943</v>
      </c>
      <c r="K36">
        <f t="shared" si="0"/>
        <v>210787.67390203491</v>
      </c>
      <c r="L36">
        <f t="shared" si="1"/>
        <v>148697.32609796509</v>
      </c>
      <c r="M36" s="12">
        <v>0.41363986285370763</v>
      </c>
    </row>
    <row r="37" spans="1:13">
      <c r="A37" s="1" t="s">
        <v>89</v>
      </c>
      <c r="B37" s="1" t="s">
        <v>203</v>
      </c>
      <c r="C37" s="1" t="s">
        <v>209</v>
      </c>
      <c r="D37" s="2">
        <v>73.705436706542969</v>
      </c>
      <c r="E37" s="2">
        <v>53.932308197021484</v>
      </c>
      <c r="F37" s="2">
        <v>69.784759521484375</v>
      </c>
      <c r="G37" s="2">
        <v>42.465011596679688</v>
      </c>
      <c r="H37">
        <v>1112971</v>
      </c>
      <c r="I37">
        <v>555666</v>
      </c>
      <c r="J37">
        <v>557305</v>
      </c>
      <c r="K37">
        <f t="shared" si="0"/>
        <v>856331.86515285692</v>
      </c>
      <c r="L37">
        <f t="shared" si="1"/>
        <v>256639.13484714311</v>
      </c>
      <c r="M37" s="12">
        <v>0.23058923803687886</v>
      </c>
    </row>
    <row r="38" spans="1:13">
      <c r="A38" s="1" t="s">
        <v>17</v>
      </c>
      <c r="B38" s="1" t="s">
        <v>205</v>
      </c>
      <c r="C38" s="1" t="s">
        <v>211</v>
      </c>
      <c r="D38" s="2">
        <v>2.5999999046325684</v>
      </c>
      <c r="E38" s="2">
        <v>2.5</v>
      </c>
      <c r="F38" s="2">
        <v>1.8999999761581421</v>
      </c>
      <c r="G38" s="2">
        <v>2.5999999046325684</v>
      </c>
      <c r="H38">
        <v>987531</v>
      </c>
      <c r="I38">
        <v>485327</v>
      </c>
      <c r="J38">
        <v>502204</v>
      </c>
      <c r="K38">
        <f t="shared" si="0"/>
        <v>122808.81729417958</v>
      </c>
      <c r="L38">
        <f t="shared" si="1"/>
        <v>864722.18270582042</v>
      </c>
      <c r="M38" s="12">
        <v>0.87564054465715047</v>
      </c>
    </row>
    <row r="39" spans="1:13">
      <c r="A39" s="1" t="s">
        <v>18</v>
      </c>
      <c r="B39" s="1" t="s">
        <v>206</v>
      </c>
      <c r="C39" s="1" t="s">
        <v>211</v>
      </c>
      <c r="D39" s="2">
        <v>12.699999809265137</v>
      </c>
      <c r="E39" s="2">
        <v>15.800000190734863</v>
      </c>
      <c r="F39" s="2">
        <v>18.5</v>
      </c>
      <c r="G39" s="2">
        <v>10.199999809265137</v>
      </c>
      <c r="H39">
        <v>49200000</v>
      </c>
      <c r="I39">
        <v>22800000</v>
      </c>
      <c r="J39">
        <v>26400000</v>
      </c>
      <c r="K39">
        <f t="shared" si="0"/>
        <v>20097420.176173959</v>
      </c>
      <c r="L39">
        <f t="shared" si="1"/>
        <v>29102579.823826041</v>
      </c>
      <c r="M39" s="12">
        <v>0.59151585007776508</v>
      </c>
    </row>
    <row r="40" spans="1:13">
      <c r="A40" s="1" t="s">
        <v>23</v>
      </c>
      <c r="B40" s="1" t="s">
        <v>205</v>
      </c>
      <c r="C40" s="1" t="s">
        <v>211</v>
      </c>
      <c r="D40" s="2">
        <v>15.626609802246094</v>
      </c>
      <c r="E40" s="2">
        <v>17.111970901489258</v>
      </c>
      <c r="F40" s="2">
        <v>26.362089157104492</v>
      </c>
      <c r="G40" s="2">
        <v>13.175419807434082</v>
      </c>
      <c r="H40">
        <v>1621154</v>
      </c>
      <c r="I40">
        <v>793451</v>
      </c>
      <c r="J40">
        <v>827703</v>
      </c>
      <c r="K40">
        <f t="shared" si="0"/>
        <v>311623.74867701065</v>
      </c>
      <c r="L40">
        <f t="shared" si="1"/>
        <v>1309530.2513229894</v>
      </c>
      <c r="M40" s="12">
        <v>0.80777659082541786</v>
      </c>
    </row>
    <row r="41" spans="1:13">
      <c r="A41" s="1" t="s">
        <v>24</v>
      </c>
      <c r="B41" s="1" t="s">
        <v>203</v>
      </c>
      <c r="C41" s="1" t="s">
        <v>209</v>
      </c>
      <c r="D41" s="2">
        <v>29.391450881958008</v>
      </c>
      <c r="E41" s="2">
        <v>24.615219116210938</v>
      </c>
      <c r="F41" s="2">
        <v>30.487459182739258</v>
      </c>
      <c r="G41" s="2">
        <v>20.782449722290039</v>
      </c>
      <c r="H41">
        <v>53700</v>
      </c>
      <c r="I41">
        <v>26416</v>
      </c>
      <c r="J41">
        <v>27284</v>
      </c>
      <c r="K41">
        <f t="shared" si="0"/>
        <v>38145.621357438664</v>
      </c>
      <c r="L41">
        <f t="shared" si="1"/>
        <v>15554.378642561336</v>
      </c>
      <c r="M41" s="12">
        <v>0.2896532335672502</v>
      </c>
    </row>
    <row r="42" spans="1:13">
      <c r="A42" s="1" t="s">
        <v>22</v>
      </c>
      <c r="B42" s="1" t="s">
        <v>203</v>
      </c>
      <c r="C42" s="1" t="s">
        <v>211</v>
      </c>
      <c r="D42" s="2">
        <v>30.803329467773438</v>
      </c>
      <c r="E42" s="2">
        <v>19.988189697265625</v>
      </c>
      <c r="F42" s="2">
        <v>41.241298675537109</v>
      </c>
      <c r="G42" s="2">
        <v>19.376319885253906</v>
      </c>
      <c r="H42">
        <v>343099</v>
      </c>
      <c r="I42">
        <v>170670</v>
      </c>
      <c r="J42">
        <v>172429</v>
      </c>
      <c r="K42">
        <f t="shared" si="0"/>
        <v>113510.47529720486</v>
      </c>
      <c r="L42">
        <f t="shared" si="1"/>
        <v>229588.52470279514</v>
      </c>
      <c r="M42" s="12">
        <v>0.66916115961514067</v>
      </c>
    </row>
    <row r="43" spans="1:13">
      <c r="A43" s="1" t="s">
        <v>122</v>
      </c>
      <c r="B43" s="1" t="s">
        <v>206</v>
      </c>
      <c r="C43" s="1" t="s">
        <v>211</v>
      </c>
      <c r="D43" s="2"/>
      <c r="E43" s="2"/>
      <c r="F43" s="2"/>
      <c r="G43" s="2"/>
      <c r="H43">
        <v>785</v>
      </c>
      <c r="I43">
        <v>390</v>
      </c>
      <c r="J43">
        <v>395</v>
      </c>
      <c r="K43">
        <f t="shared" si="0"/>
        <v>195.85549365343752</v>
      </c>
      <c r="L43">
        <f t="shared" si="1"/>
        <v>589.14450634656248</v>
      </c>
      <c r="M43" s="12">
        <v>0.75050255585549364</v>
      </c>
    </row>
    <row r="44" spans="1:13">
      <c r="A44" s="1" t="s">
        <v>25</v>
      </c>
      <c r="B44" s="1" t="s">
        <v>205</v>
      </c>
      <c r="C44" s="1" t="s">
        <v>211</v>
      </c>
      <c r="D44" s="2">
        <v>7.7773160934448242</v>
      </c>
      <c r="E44" s="2">
        <v>10.94264030456543</v>
      </c>
      <c r="F44" s="2">
        <v>11.101829528808594</v>
      </c>
      <c r="G44" s="2">
        <v>8.5883550643920898</v>
      </c>
      <c r="H44">
        <v>142606</v>
      </c>
      <c r="I44">
        <v>69693</v>
      </c>
      <c r="J44">
        <v>72913</v>
      </c>
      <c r="K44">
        <f t="shared" si="0"/>
        <v>29463.064279064914</v>
      </c>
      <c r="L44">
        <f t="shared" si="1"/>
        <v>113142.93572093509</v>
      </c>
      <c r="M44" s="12">
        <v>0.79339533905260007</v>
      </c>
    </row>
    <row r="45" spans="1:13">
      <c r="A45" s="1" t="s">
        <v>141</v>
      </c>
      <c r="B45" s="1" t="s">
        <v>204</v>
      </c>
      <c r="C45" s="1" t="s">
        <v>210</v>
      </c>
      <c r="D45" s="2"/>
      <c r="E45" s="2"/>
      <c r="F45" s="2"/>
      <c r="G45" s="2"/>
      <c r="H45">
        <v>155042</v>
      </c>
      <c r="I45">
        <v>75350</v>
      </c>
      <c r="J45">
        <v>79692</v>
      </c>
      <c r="K45">
        <f t="shared" si="0"/>
        <v>66750.715279523574</v>
      </c>
      <c r="L45">
        <f t="shared" si="1"/>
        <v>88291.284720476426</v>
      </c>
      <c r="M45" s="12">
        <v>0.56946688458918504</v>
      </c>
    </row>
    <row r="46" spans="1:13">
      <c r="A46" s="1" t="s">
        <v>26</v>
      </c>
      <c r="B46" s="1" t="s">
        <v>205</v>
      </c>
      <c r="C46" s="1" t="s">
        <v>211</v>
      </c>
      <c r="D46" s="2">
        <v>17.590660095214844</v>
      </c>
      <c r="E46" s="2">
        <v>24.285060882568359</v>
      </c>
      <c r="F46" s="2">
        <v>26.329029083251953</v>
      </c>
      <c r="G46" s="2">
        <v>18.247299194335938</v>
      </c>
      <c r="H46">
        <v>378574</v>
      </c>
      <c r="I46">
        <v>183798</v>
      </c>
      <c r="J46">
        <v>194776</v>
      </c>
      <c r="K46">
        <f t="shared" si="0"/>
        <v>86932.840596837981</v>
      </c>
      <c r="L46">
        <f t="shared" si="1"/>
        <v>291641.15940316202</v>
      </c>
      <c r="M46" s="12">
        <v>0.77036764120928014</v>
      </c>
    </row>
    <row r="47" spans="1:13">
      <c r="A47" s="1" t="s">
        <v>124</v>
      </c>
      <c r="B47" s="1" t="s">
        <v>204</v>
      </c>
      <c r="C47" s="1" t="s">
        <v>210</v>
      </c>
      <c r="D47" s="2"/>
      <c r="E47" s="2"/>
      <c r="F47" s="2"/>
      <c r="G47" s="2"/>
      <c r="H47">
        <v>28169</v>
      </c>
      <c r="I47">
        <v>13993</v>
      </c>
      <c r="J47">
        <v>14176</v>
      </c>
      <c r="K47">
        <f t="shared" si="0"/>
        <v>9349.1652724573942</v>
      </c>
      <c r="L47">
        <f t="shared" si="1"/>
        <v>18819.834727542606</v>
      </c>
      <c r="M47" s="12">
        <v>0.66810446687999592</v>
      </c>
    </row>
    <row r="48" spans="1:13">
      <c r="A48" s="1" t="s">
        <v>125</v>
      </c>
      <c r="B48" s="1" t="s">
        <v>204</v>
      </c>
      <c r="C48" s="1" t="s">
        <v>210</v>
      </c>
      <c r="D48" s="2"/>
      <c r="E48" s="2"/>
      <c r="F48" s="2"/>
      <c r="G48" s="2"/>
      <c r="H48">
        <v>395385</v>
      </c>
      <c r="I48">
        <v>192725</v>
      </c>
      <c r="J48">
        <v>202660</v>
      </c>
      <c r="K48">
        <f t="shared" si="0"/>
        <v>103622.66750899982</v>
      </c>
      <c r="L48">
        <f t="shared" si="1"/>
        <v>291762.33249100018</v>
      </c>
      <c r="M48" s="12">
        <v>0.73791957836286204</v>
      </c>
    </row>
    <row r="49" spans="1:13">
      <c r="A49" s="1" t="s">
        <v>19</v>
      </c>
      <c r="B49" s="1" t="s">
        <v>203</v>
      </c>
      <c r="C49" s="1" t="s">
        <v>211</v>
      </c>
      <c r="D49" s="2">
        <v>66.147743225097656</v>
      </c>
      <c r="E49" s="2">
        <v>45.904380798339844</v>
      </c>
      <c r="F49" s="2">
        <v>69.759109497070313</v>
      </c>
      <c r="G49" s="2">
        <v>46.906761169433594</v>
      </c>
      <c r="H49">
        <v>1711088</v>
      </c>
      <c r="I49">
        <v>855946</v>
      </c>
      <c r="J49">
        <v>855142</v>
      </c>
      <c r="K49">
        <f t="shared" si="0"/>
        <v>842222.73251397279</v>
      </c>
      <c r="L49">
        <f t="shared" si="1"/>
        <v>868865.26748602721</v>
      </c>
      <c r="M49" s="12">
        <v>0.50778526147458647</v>
      </c>
    </row>
    <row r="50" spans="1:13">
      <c r="A50" s="1" t="s">
        <v>76</v>
      </c>
      <c r="B50" s="1" t="s">
        <v>206</v>
      </c>
      <c r="C50" s="1" t="s">
        <v>211</v>
      </c>
      <c r="D50" s="2">
        <v>0.5</v>
      </c>
      <c r="E50" s="2">
        <v>0.69999998807907104</v>
      </c>
      <c r="F50" s="2">
        <v>0.60000002384185791</v>
      </c>
      <c r="G50" s="2">
        <v>0.60000002384185791</v>
      </c>
      <c r="H50">
        <v>1133843</v>
      </c>
      <c r="I50">
        <v>555440</v>
      </c>
      <c r="J50">
        <v>578403</v>
      </c>
      <c r="K50">
        <f t="shared" si="0"/>
        <v>432002.59331766062</v>
      </c>
      <c r="L50">
        <f t="shared" si="1"/>
        <v>701840.40668233938</v>
      </c>
      <c r="M50" s="12">
        <v>0.61899258246718403</v>
      </c>
    </row>
    <row r="51" spans="1:13">
      <c r="A51" s="1" t="s">
        <v>21</v>
      </c>
      <c r="B51" s="1" t="s">
        <v>203</v>
      </c>
      <c r="C51" s="1" t="s">
        <v>209</v>
      </c>
      <c r="D51" s="2">
        <v>33.280990600585938</v>
      </c>
      <c r="E51" s="2">
        <v>23.850879669189453</v>
      </c>
      <c r="F51" s="2">
        <v>35.780860900878906</v>
      </c>
      <c r="G51" s="2">
        <v>21.099390029907227</v>
      </c>
      <c r="H51">
        <v>8049578</v>
      </c>
      <c r="I51">
        <v>4000573</v>
      </c>
      <c r="J51">
        <v>4049005</v>
      </c>
      <c r="K51">
        <f t="shared" si="0"/>
        <v>4470704.8726225067</v>
      </c>
      <c r="L51">
        <f t="shared" si="1"/>
        <v>3578873.1273774938</v>
      </c>
      <c r="M51" s="12">
        <v>0.44460381989931569</v>
      </c>
    </row>
    <row r="52" spans="1:13">
      <c r="A52" s="1" t="s">
        <v>129</v>
      </c>
      <c r="B52" s="1" t="s">
        <v>204</v>
      </c>
      <c r="C52" s="1" t="s">
        <v>210</v>
      </c>
      <c r="D52" s="2"/>
      <c r="E52" s="2"/>
      <c r="F52" s="2"/>
      <c r="G52" s="2"/>
      <c r="H52">
        <v>201566</v>
      </c>
      <c r="I52">
        <v>98981</v>
      </c>
      <c r="J52">
        <v>102585</v>
      </c>
      <c r="K52">
        <f t="shared" si="0"/>
        <v>24441.745740791812</v>
      </c>
      <c r="L52">
        <f t="shared" si="1"/>
        <v>177124.25425920819</v>
      </c>
      <c r="M52" s="12">
        <v>0.87874073136941833</v>
      </c>
    </row>
    <row r="53" spans="1:13">
      <c r="A53" s="1" t="s">
        <v>127</v>
      </c>
      <c r="B53" s="1" t="s">
        <v>203</v>
      </c>
      <c r="C53" s="1" t="s">
        <v>209</v>
      </c>
      <c r="D53" s="2"/>
      <c r="E53" s="2"/>
      <c r="F53" s="2"/>
      <c r="G53" s="2"/>
      <c r="H53">
        <v>54266</v>
      </c>
      <c r="I53">
        <v>24426</v>
      </c>
      <c r="J53">
        <v>29840</v>
      </c>
      <c r="K53">
        <f t="shared" si="0"/>
        <v>12059.477325696316</v>
      </c>
      <c r="L53">
        <f t="shared" si="1"/>
        <v>42206.522674303684</v>
      </c>
      <c r="M53" s="12">
        <v>0.777771029268855</v>
      </c>
    </row>
    <row r="54" spans="1:13">
      <c r="A54" s="1" t="s">
        <v>128</v>
      </c>
      <c r="B54" s="1" t="s">
        <v>205</v>
      </c>
      <c r="C54" s="1" t="s">
        <v>211</v>
      </c>
      <c r="D54" s="2"/>
      <c r="E54" s="2"/>
      <c r="F54" s="2"/>
      <c r="G54" s="2"/>
      <c r="H54">
        <v>1873</v>
      </c>
      <c r="I54">
        <v>919</v>
      </c>
      <c r="J54">
        <v>954</v>
      </c>
      <c r="K54">
        <f t="shared" si="0"/>
        <v>552.8409996231901</v>
      </c>
      <c r="L54">
        <f t="shared" si="1"/>
        <v>1320.1590003768099</v>
      </c>
      <c r="M54" s="12">
        <v>0.70483662593529628</v>
      </c>
    </row>
    <row r="55" spans="1:13">
      <c r="A55" s="1" t="s">
        <v>27</v>
      </c>
      <c r="B55" s="1" t="s">
        <v>205</v>
      </c>
      <c r="C55" s="1" t="s">
        <v>211</v>
      </c>
      <c r="D55" s="2">
        <v>15.728890419006348</v>
      </c>
      <c r="E55" s="2">
        <v>17.113580703735352</v>
      </c>
      <c r="F55" s="2">
        <v>19.820470809936523</v>
      </c>
      <c r="G55" s="2">
        <v>15.137280464172363</v>
      </c>
      <c r="H55">
        <v>765762</v>
      </c>
      <c r="I55">
        <v>378191</v>
      </c>
      <c r="J55">
        <v>387571</v>
      </c>
      <c r="K55">
        <f t="shared" si="0"/>
        <v>144926.51022439043</v>
      </c>
      <c r="L55">
        <f t="shared" si="1"/>
        <v>620835.48977560957</v>
      </c>
      <c r="M55" s="12">
        <v>0.81074209712105016</v>
      </c>
    </row>
    <row r="56" spans="1:13">
      <c r="A56" s="1" t="s">
        <v>29</v>
      </c>
      <c r="B56" s="1" t="s">
        <v>205</v>
      </c>
      <c r="C56" s="1" t="s">
        <v>211</v>
      </c>
      <c r="D56" s="2">
        <v>15.100000381469727</v>
      </c>
      <c r="E56" s="2">
        <v>14.5</v>
      </c>
      <c r="F56" s="2">
        <v>19.5</v>
      </c>
      <c r="G56" s="2">
        <v>12.100000381469727</v>
      </c>
      <c r="H56">
        <v>933909</v>
      </c>
      <c r="I56">
        <v>457786</v>
      </c>
      <c r="J56">
        <v>476123</v>
      </c>
      <c r="K56">
        <f t="shared" si="0"/>
        <v>337880.9568041485</v>
      </c>
      <c r="L56">
        <f t="shared" si="1"/>
        <v>596028.0431958515</v>
      </c>
      <c r="M56" s="12">
        <v>0.6382078373758594</v>
      </c>
    </row>
    <row r="57" spans="1:13">
      <c r="A57" s="1" t="s">
        <v>30</v>
      </c>
      <c r="B57" s="1" t="s">
        <v>207</v>
      </c>
      <c r="C57" s="1" t="s">
        <v>211</v>
      </c>
      <c r="D57" s="2">
        <v>26.984769821166992</v>
      </c>
      <c r="E57" s="2">
        <v>20.813699722290039</v>
      </c>
      <c r="F57" s="2">
        <v>27.109710693359375</v>
      </c>
      <c r="G57" s="2">
        <v>18.220659255981445</v>
      </c>
      <c r="H57">
        <v>5275602</v>
      </c>
      <c r="I57">
        <v>2560866</v>
      </c>
      <c r="J57">
        <v>2714736</v>
      </c>
      <c r="K57">
        <f t="shared" si="0"/>
        <v>3022702.9462212911</v>
      </c>
      <c r="L57">
        <f t="shared" si="1"/>
        <v>2252899.0537787089</v>
      </c>
      <c r="M57" s="12">
        <v>0.42704113270461053</v>
      </c>
    </row>
    <row r="58" spans="1:13">
      <c r="A58" s="1" t="s">
        <v>83</v>
      </c>
      <c r="B58" s="1" t="s">
        <v>205</v>
      </c>
      <c r="C58" s="1" t="s">
        <v>211</v>
      </c>
      <c r="D58" s="2">
        <v>35</v>
      </c>
      <c r="E58" s="2">
        <v>34.700000762939453</v>
      </c>
      <c r="F58" s="2">
        <v>49.299999237060547</v>
      </c>
      <c r="G58" s="2">
        <v>24.799999237060547</v>
      </c>
      <c r="H58">
        <v>343332</v>
      </c>
      <c r="I58">
        <v>170440</v>
      </c>
      <c r="J58">
        <v>172892</v>
      </c>
      <c r="K58">
        <f t="shared" si="0"/>
        <v>96053.427003545832</v>
      </c>
      <c r="L58">
        <f t="shared" si="1"/>
        <v>247278.57299645417</v>
      </c>
      <c r="M58" s="12">
        <v>0.72023165040384862</v>
      </c>
    </row>
    <row r="59" spans="1:13">
      <c r="A59" s="1" t="s">
        <v>138</v>
      </c>
      <c r="B59" s="1" t="s">
        <v>203</v>
      </c>
      <c r="C59" s="1" t="s">
        <v>211</v>
      </c>
      <c r="D59" s="2"/>
      <c r="E59" s="2"/>
      <c r="F59" s="2"/>
      <c r="G59" s="2"/>
      <c r="H59">
        <v>47074</v>
      </c>
      <c r="I59">
        <v>23407</v>
      </c>
      <c r="J59">
        <v>23667</v>
      </c>
      <c r="K59">
        <f t="shared" si="0"/>
        <v>13113.459656562853</v>
      </c>
      <c r="L59">
        <f t="shared" si="1"/>
        <v>33960.540343437147</v>
      </c>
      <c r="M59" s="12">
        <v>0.72142882150310461</v>
      </c>
    </row>
    <row r="60" spans="1:13">
      <c r="A60" s="1" t="s">
        <v>130</v>
      </c>
      <c r="B60" s="1" t="s">
        <v>203</v>
      </c>
      <c r="C60" s="1" t="s">
        <v>209</v>
      </c>
      <c r="D60" s="2"/>
      <c r="E60" s="2"/>
      <c r="F60" s="2"/>
      <c r="G60" s="2"/>
      <c r="H60">
        <v>329089</v>
      </c>
      <c r="I60">
        <v>161181</v>
      </c>
      <c r="J60">
        <v>167908</v>
      </c>
      <c r="K60">
        <f t="shared" si="0"/>
        <v>197191.11572166879</v>
      </c>
      <c r="L60">
        <f t="shared" si="1"/>
        <v>131897.88427833121</v>
      </c>
      <c r="M60" s="12">
        <v>0.40079700104935512</v>
      </c>
    </row>
    <row r="61" spans="1:13">
      <c r="A61" s="1" t="s">
        <v>132</v>
      </c>
      <c r="B61" s="1" t="s">
        <v>204</v>
      </c>
      <c r="C61" s="1" t="s">
        <v>210</v>
      </c>
      <c r="D61" s="2"/>
      <c r="E61" s="2"/>
      <c r="F61" s="2"/>
      <c r="G61" s="2"/>
      <c r="H61">
        <v>37272</v>
      </c>
      <c r="I61">
        <v>18122</v>
      </c>
      <c r="J61">
        <v>19150</v>
      </c>
      <c r="K61">
        <f t="shared" si="0"/>
        <v>11599.005739262993</v>
      </c>
      <c r="L61">
        <f t="shared" si="1"/>
        <v>25672.994260737007</v>
      </c>
      <c r="M61" s="12">
        <v>0.68880109091910835</v>
      </c>
    </row>
    <row r="62" spans="1:13">
      <c r="A62" s="1" t="s">
        <v>88</v>
      </c>
      <c r="B62" s="1" t="s">
        <v>203</v>
      </c>
      <c r="C62" s="1" t="s">
        <v>211</v>
      </c>
      <c r="D62" s="2">
        <v>23.799999237060547</v>
      </c>
      <c r="E62" s="2">
        <v>11.600000381469727</v>
      </c>
      <c r="F62" s="2">
        <v>16.299999237060547</v>
      </c>
      <c r="G62" s="2">
        <v>21.600000381469727</v>
      </c>
      <c r="H62">
        <v>53174</v>
      </c>
      <c r="I62">
        <v>26446</v>
      </c>
      <c r="J62">
        <v>26728</v>
      </c>
      <c r="K62">
        <f>H62-L62</f>
        <v>53174</v>
      </c>
      <c r="L62">
        <f>M62*H62</f>
        <v>0</v>
      </c>
      <c r="M62" s="12">
        <v>0</v>
      </c>
    </row>
    <row r="63" spans="1:13">
      <c r="A63" s="1" t="s">
        <v>31</v>
      </c>
      <c r="B63" s="1" t="s">
        <v>203</v>
      </c>
      <c r="C63" s="1" t="s">
        <v>209</v>
      </c>
      <c r="D63" s="2">
        <v>59.444908142089844</v>
      </c>
      <c r="E63" s="2">
        <v>47.962921142578125</v>
      </c>
      <c r="F63" s="2">
        <v>58.300868988037109</v>
      </c>
      <c r="G63" s="2">
        <v>40.539928436279297</v>
      </c>
      <c r="H63">
        <v>5161231</v>
      </c>
      <c r="I63">
        <v>2559341</v>
      </c>
      <c r="J63">
        <v>2601890</v>
      </c>
      <c r="K63">
        <f t="shared" ref="K63:K64" si="2">H63-L63</f>
        <v>4089590.1390964743</v>
      </c>
      <c r="L63">
        <f t="shared" ref="L63:L64" si="3">M63*H63</f>
        <v>1071640.8609035255</v>
      </c>
      <c r="M63" s="12">
        <v>0.20763280327959074</v>
      </c>
    </row>
    <row r="64" spans="1:13">
      <c r="A64" s="1" t="s">
        <v>134</v>
      </c>
      <c r="B64" s="1" t="s">
        <v>206</v>
      </c>
      <c r="C64" s="1" t="s">
        <v>211</v>
      </c>
      <c r="D64" s="2"/>
      <c r="E64" s="2"/>
      <c r="F64" s="2"/>
      <c r="G64" s="2"/>
      <c r="H64">
        <v>45300</v>
      </c>
      <c r="I64">
        <v>22006</v>
      </c>
      <c r="J64">
        <v>23294</v>
      </c>
      <c r="K64">
        <f t="shared" si="2"/>
        <v>19819.721433261602</v>
      </c>
      <c r="L64">
        <f t="shared" si="3"/>
        <v>25480.278566738398</v>
      </c>
      <c r="M64" s="12">
        <v>0.56247855555713899</v>
      </c>
    </row>
    <row r="65" spans="1:13">
      <c r="A65" s="1" t="s">
        <v>133</v>
      </c>
      <c r="B65" s="1" t="s">
        <v>204</v>
      </c>
      <c r="C65" s="1" t="s">
        <v>210</v>
      </c>
      <c r="D65" s="2"/>
      <c r="E65" s="2"/>
      <c r="F65" s="2"/>
      <c r="G65" s="2"/>
      <c r="H65">
        <v>176689</v>
      </c>
      <c r="I65">
        <v>86121</v>
      </c>
      <c r="J65">
        <v>90568</v>
      </c>
      <c r="K65">
        <f t="shared" ref="K65:K129" si="4">H65-L65</f>
        <v>25828.776260496816</v>
      </c>
      <c r="L65">
        <f t="shared" ref="L65:L129" si="5">M65*H65</f>
        <v>150860.22373950318</v>
      </c>
      <c r="M65" s="12">
        <v>0.85381785928667431</v>
      </c>
    </row>
    <row r="66" spans="1:13">
      <c r="A66" s="1" t="s">
        <v>135</v>
      </c>
      <c r="B66" s="1" t="s">
        <v>204</v>
      </c>
      <c r="C66" s="1" t="s">
        <v>210</v>
      </c>
      <c r="D66" s="2"/>
      <c r="E66" s="2"/>
      <c r="F66" s="2"/>
      <c r="G66" s="2"/>
      <c r="H66">
        <v>2501397</v>
      </c>
      <c r="I66">
        <v>1218775</v>
      </c>
      <c r="J66">
        <v>1282622</v>
      </c>
      <c r="K66">
        <f t="shared" si="4"/>
        <v>489168.88435169845</v>
      </c>
      <c r="L66">
        <f t="shared" si="5"/>
        <v>2012228.1156483016</v>
      </c>
      <c r="M66" s="12">
        <v>0.80444172422382432</v>
      </c>
    </row>
    <row r="67" spans="1:13">
      <c r="A67" s="1" t="s">
        <v>32</v>
      </c>
      <c r="B67" s="1" t="s">
        <v>203</v>
      </c>
      <c r="C67" s="1" t="s">
        <v>211</v>
      </c>
      <c r="D67" s="2">
        <v>18.252799987792969</v>
      </c>
      <c r="E67" s="2">
        <v>17.67494010925293</v>
      </c>
      <c r="F67" s="2">
        <v>31.142049789428711</v>
      </c>
      <c r="G67" s="2">
        <v>16.443840026855469</v>
      </c>
      <c r="H67">
        <v>119011</v>
      </c>
      <c r="I67">
        <v>59147</v>
      </c>
      <c r="J67">
        <v>59864</v>
      </c>
      <c r="K67">
        <f t="shared" si="4"/>
        <v>12651.057277149273</v>
      </c>
      <c r="L67">
        <f t="shared" si="5"/>
        <v>106359.94272285073</v>
      </c>
      <c r="M67" s="12">
        <v>0.89369842050609383</v>
      </c>
    </row>
    <row r="68" spans="1:13">
      <c r="A68" s="1" t="s">
        <v>36</v>
      </c>
      <c r="B68" s="1" t="s">
        <v>203</v>
      </c>
      <c r="C68" s="1" t="s">
        <v>209</v>
      </c>
      <c r="D68" s="2">
        <v>54.952720642089844</v>
      </c>
      <c r="E68" s="2">
        <v>44.462711334228516</v>
      </c>
      <c r="F68" s="2">
        <v>62.946208953857422</v>
      </c>
      <c r="G68" s="2">
        <v>40.213848114013672</v>
      </c>
      <c r="H68">
        <v>153821</v>
      </c>
      <c r="I68">
        <v>76774</v>
      </c>
      <c r="J68">
        <v>77047</v>
      </c>
      <c r="K68">
        <f t="shared" si="4"/>
        <v>59575.499989601449</v>
      </c>
      <c r="L68">
        <f t="shared" si="5"/>
        <v>94245.500010398551</v>
      </c>
      <c r="M68" s="12">
        <v>0.61269592585146726</v>
      </c>
    </row>
    <row r="69" spans="1:13">
      <c r="A69" s="1" t="s">
        <v>33</v>
      </c>
      <c r="B69" s="1" t="s">
        <v>204</v>
      </c>
      <c r="C69" s="1" t="s">
        <v>211</v>
      </c>
      <c r="D69" s="2">
        <v>8.2262191772460938</v>
      </c>
      <c r="E69" s="2">
        <v>13.63955020904541</v>
      </c>
      <c r="F69" s="2">
        <v>12.66178035736084</v>
      </c>
      <c r="G69" s="2">
        <v>10.39132022857666</v>
      </c>
      <c r="H69">
        <v>131517</v>
      </c>
      <c r="I69">
        <v>61848</v>
      </c>
      <c r="J69">
        <v>69669</v>
      </c>
      <c r="K69">
        <f t="shared" si="4"/>
        <v>54405.718547701632</v>
      </c>
      <c r="L69">
        <f t="shared" si="5"/>
        <v>77111.281452298368</v>
      </c>
      <c r="M69" s="12">
        <v>0.58632177933117668</v>
      </c>
    </row>
    <row r="70" spans="1:13">
      <c r="A70" s="1" t="s">
        <v>126</v>
      </c>
      <c r="B70" s="1" t="s">
        <v>204</v>
      </c>
      <c r="C70" s="1" t="s">
        <v>210</v>
      </c>
      <c r="D70" s="2"/>
      <c r="E70" s="2"/>
      <c r="F70" s="2"/>
      <c r="G70" s="2"/>
      <c r="H70">
        <v>2468224</v>
      </c>
      <c r="I70">
        <v>1179678</v>
      </c>
      <c r="J70">
        <v>1288546</v>
      </c>
      <c r="K70">
        <f t="shared" si="4"/>
        <v>560001.80277836672</v>
      </c>
      <c r="L70">
        <f t="shared" si="5"/>
        <v>1908222.1972216333</v>
      </c>
      <c r="M70" s="12">
        <v>0.77311548596141733</v>
      </c>
    </row>
    <row r="71" spans="1:13">
      <c r="A71" s="1" t="s">
        <v>34</v>
      </c>
      <c r="B71" s="1" t="s">
        <v>203</v>
      </c>
      <c r="C71" s="1" t="s">
        <v>211</v>
      </c>
      <c r="D71" s="2">
        <v>29.027229309082031</v>
      </c>
      <c r="E71" s="2">
        <v>21.296550750732422</v>
      </c>
      <c r="F71" s="2">
        <v>26.489849090576172</v>
      </c>
      <c r="G71" s="2">
        <v>22.893819808959961</v>
      </c>
      <c r="H71">
        <v>2532295</v>
      </c>
      <c r="I71">
        <v>1238383</v>
      </c>
      <c r="J71">
        <v>1293912</v>
      </c>
      <c r="K71">
        <f t="shared" si="4"/>
        <v>1112698.8685949321</v>
      </c>
      <c r="L71">
        <f t="shared" si="5"/>
        <v>1419596.1314050679</v>
      </c>
      <c r="M71" s="12">
        <v>0.56059666484555226</v>
      </c>
    </row>
    <row r="72" spans="1:13">
      <c r="A72" s="1" t="s">
        <v>139</v>
      </c>
      <c r="B72" s="1" t="s">
        <v>204</v>
      </c>
      <c r="C72" s="1" t="s">
        <v>210</v>
      </c>
      <c r="D72" s="2"/>
      <c r="E72" s="2"/>
      <c r="F72" s="2"/>
      <c r="G72" s="2"/>
      <c r="H72">
        <v>317175</v>
      </c>
      <c r="I72">
        <v>154692</v>
      </c>
      <c r="J72">
        <v>162483</v>
      </c>
      <c r="K72">
        <f t="shared" si="4"/>
        <v>66422.749882181728</v>
      </c>
      <c r="L72">
        <f t="shared" si="5"/>
        <v>250752.25011781827</v>
      </c>
      <c r="M72" s="12">
        <v>0.79058012175555537</v>
      </c>
    </row>
    <row r="73" spans="1:13">
      <c r="A73" s="1" t="s">
        <v>140</v>
      </c>
      <c r="B73" s="1" t="s">
        <v>205</v>
      </c>
      <c r="C73" s="1" t="s">
        <v>211</v>
      </c>
      <c r="D73" s="2"/>
      <c r="E73" s="2"/>
      <c r="F73" s="2"/>
      <c r="G73" s="2"/>
      <c r="H73">
        <v>3031</v>
      </c>
      <c r="I73">
        <v>1479</v>
      </c>
      <c r="J73">
        <v>1552</v>
      </c>
      <c r="K73">
        <f t="shared" si="4"/>
        <v>1931.5879046326809</v>
      </c>
      <c r="L73">
        <f t="shared" si="5"/>
        <v>1099.4120953673191</v>
      </c>
      <c r="M73" s="12">
        <v>0.36272256528120067</v>
      </c>
    </row>
    <row r="74" spans="1:13">
      <c r="A74" s="1" t="s">
        <v>38</v>
      </c>
      <c r="B74" s="1" t="s">
        <v>205</v>
      </c>
      <c r="C74" s="1" t="s">
        <v>211</v>
      </c>
      <c r="D74" s="2">
        <v>53.846500396728516</v>
      </c>
      <c r="E74" s="2">
        <v>43.61846923828125</v>
      </c>
      <c r="F74" s="2">
        <v>60.582450866699219</v>
      </c>
      <c r="G74" s="2">
        <v>32.737091064453125</v>
      </c>
      <c r="H74">
        <v>780900</v>
      </c>
      <c r="I74">
        <v>382658</v>
      </c>
      <c r="J74">
        <v>398242</v>
      </c>
      <c r="K74">
        <f t="shared" si="4"/>
        <v>382222.16434509348</v>
      </c>
      <c r="L74">
        <f t="shared" si="5"/>
        <v>398677.83565490652</v>
      </c>
      <c r="M74" s="12">
        <v>0.51053634992304586</v>
      </c>
    </row>
    <row r="75" spans="1:13">
      <c r="A75" s="1" t="s">
        <v>35</v>
      </c>
      <c r="B75" s="1" t="s">
        <v>203</v>
      </c>
      <c r="C75" s="1" t="s">
        <v>209</v>
      </c>
      <c r="D75" s="2">
        <v>73.034439086914063</v>
      </c>
      <c r="E75" s="2">
        <v>49.570758819580078</v>
      </c>
      <c r="F75" s="2">
        <v>80.829978942871094</v>
      </c>
      <c r="G75" s="2">
        <v>39.964580535888672</v>
      </c>
      <c r="H75">
        <v>884590</v>
      </c>
      <c r="I75">
        <v>437630</v>
      </c>
      <c r="J75">
        <v>446960</v>
      </c>
      <c r="K75">
        <f t="shared" si="4"/>
        <v>564901.98861637455</v>
      </c>
      <c r="L75">
        <f t="shared" si="5"/>
        <v>319688.01138362545</v>
      </c>
      <c r="M75" s="12">
        <v>0.36139681816844577</v>
      </c>
    </row>
    <row r="76" spans="1:13">
      <c r="A76" s="1" t="s">
        <v>37</v>
      </c>
      <c r="B76" s="1" t="s">
        <v>203</v>
      </c>
      <c r="C76" s="1" t="s">
        <v>209</v>
      </c>
      <c r="D76" s="2">
        <v>35.934318542480469</v>
      </c>
      <c r="E76" s="2">
        <v>28.521600723266602</v>
      </c>
      <c r="F76" s="2">
        <v>35.005191802978516</v>
      </c>
      <c r="G76" s="2">
        <v>28.355289459228516</v>
      </c>
      <c r="H76">
        <v>128066</v>
      </c>
      <c r="I76">
        <v>63942</v>
      </c>
      <c r="J76">
        <v>64124</v>
      </c>
      <c r="K76">
        <f t="shared" si="4"/>
        <v>72536.408141907697</v>
      </c>
      <c r="L76">
        <f t="shared" si="5"/>
        <v>55529.591858092303</v>
      </c>
      <c r="M76" s="12">
        <v>0.43360136068974048</v>
      </c>
    </row>
    <row r="77" spans="1:13">
      <c r="A77" s="1" t="s">
        <v>39</v>
      </c>
      <c r="B77" s="1" t="s">
        <v>205</v>
      </c>
      <c r="C77" s="1" t="s">
        <v>211</v>
      </c>
      <c r="D77" s="2">
        <v>12.360799789428711</v>
      </c>
      <c r="E77" s="2">
        <v>22.376850128173828</v>
      </c>
      <c r="F77" s="2">
        <v>18.784950256347656</v>
      </c>
      <c r="G77" s="2">
        <v>12.937430381774902</v>
      </c>
      <c r="H77">
        <v>29302</v>
      </c>
      <c r="I77">
        <v>14600</v>
      </c>
      <c r="J77">
        <v>14702</v>
      </c>
      <c r="K77">
        <f t="shared" si="4"/>
        <v>21505.751930710474</v>
      </c>
      <c r="L77">
        <f t="shared" si="5"/>
        <v>7796.2480692895251</v>
      </c>
      <c r="M77" s="12">
        <v>0.26606539039278976</v>
      </c>
    </row>
    <row r="78" spans="1:13">
      <c r="A78" s="1" t="s">
        <v>41</v>
      </c>
      <c r="B78" s="1" t="s">
        <v>205</v>
      </c>
      <c r="C78" s="1" t="s">
        <v>209</v>
      </c>
      <c r="D78" s="2">
        <v>15.041520118713379</v>
      </c>
      <c r="E78" s="2">
        <v>14.086020469665527</v>
      </c>
      <c r="F78" s="2">
        <v>17.622829437255859</v>
      </c>
      <c r="G78" s="2">
        <v>10.315609931945801</v>
      </c>
      <c r="H78">
        <v>921408</v>
      </c>
      <c r="I78">
        <v>457261</v>
      </c>
      <c r="J78">
        <v>464147</v>
      </c>
      <c r="K78">
        <f t="shared" si="4"/>
        <v>412072.56144037429</v>
      </c>
      <c r="L78">
        <f t="shared" si="5"/>
        <v>509335.43855962571</v>
      </c>
      <c r="M78" s="12">
        <v>0.55277948374620767</v>
      </c>
    </row>
    <row r="79" spans="1:13">
      <c r="A79" s="1" t="s">
        <v>196</v>
      </c>
      <c r="B79" s="1" t="s">
        <v>204</v>
      </c>
      <c r="C79" s="1" t="s">
        <v>212</v>
      </c>
      <c r="D79" s="2"/>
      <c r="E79" s="2"/>
      <c r="F79" s="2"/>
      <c r="G79" s="2"/>
      <c r="H79">
        <v>0</v>
      </c>
      <c r="I79">
        <v>0</v>
      </c>
      <c r="J79">
        <v>0</v>
      </c>
      <c r="K79">
        <f t="shared" si="4"/>
        <v>0</v>
      </c>
      <c r="L79">
        <f t="shared" si="5"/>
        <v>0</v>
      </c>
      <c r="M79" s="12">
        <v>1</v>
      </c>
    </row>
    <row r="80" spans="1:13">
      <c r="A80" s="1" t="s">
        <v>40</v>
      </c>
      <c r="B80" s="1" t="s">
        <v>205</v>
      </c>
      <c r="C80" s="1" t="s">
        <v>211</v>
      </c>
      <c r="D80" s="2">
        <v>45.028129577636719</v>
      </c>
      <c r="E80" s="2">
        <v>48.010879516601563</v>
      </c>
      <c r="F80" s="2">
        <v>61.017021179199219</v>
      </c>
      <c r="G80" s="2">
        <v>28.314479827880859</v>
      </c>
      <c r="H80">
        <v>414004</v>
      </c>
      <c r="I80">
        <v>202852</v>
      </c>
      <c r="J80">
        <v>211152</v>
      </c>
      <c r="K80">
        <f t="shared" si="4"/>
        <v>177625.31677095671</v>
      </c>
      <c r="L80">
        <f t="shared" si="5"/>
        <v>236378.68322904329</v>
      </c>
      <c r="M80" s="12">
        <v>0.57095748647124978</v>
      </c>
    </row>
    <row r="81" spans="1:13">
      <c r="A81" s="1" t="s">
        <v>142</v>
      </c>
      <c r="B81" s="1" t="s">
        <v>204</v>
      </c>
      <c r="C81" s="1" t="s">
        <v>210</v>
      </c>
      <c r="D81" s="2"/>
      <c r="E81" s="2"/>
      <c r="F81" s="2"/>
      <c r="G81" s="2"/>
      <c r="H81">
        <v>387850</v>
      </c>
      <c r="I81">
        <v>188474</v>
      </c>
      <c r="J81">
        <v>199376</v>
      </c>
      <c r="K81">
        <f t="shared" si="4"/>
        <v>111116.23625081498</v>
      </c>
      <c r="L81">
        <f t="shared" si="5"/>
        <v>276733.76374918502</v>
      </c>
      <c r="M81" s="12">
        <v>0.71350719027764609</v>
      </c>
    </row>
    <row r="82" spans="1:13">
      <c r="A82" s="1" t="s">
        <v>145</v>
      </c>
      <c r="B82" s="1" t="s">
        <v>204</v>
      </c>
      <c r="C82" s="1" t="s">
        <v>210</v>
      </c>
      <c r="D82" s="2"/>
      <c r="E82" s="2"/>
      <c r="F82" s="2"/>
      <c r="G82" s="2"/>
      <c r="H82">
        <v>17077</v>
      </c>
      <c r="I82">
        <v>8443</v>
      </c>
      <c r="J82">
        <v>8634</v>
      </c>
      <c r="K82">
        <f t="shared" si="4"/>
        <v>1056.5818668956126</v>
      </c>
      <c r="L82">
        <f t="shared" si="5"/>
        <v>16020.418133104387</v>
      </c>
      <c r="M82" s="12">
        <v>0.93812836757652907</v>
      </c>
    </row>
    <row r="83" spans="1:13">
      <c r="A83" s="1" t="s">
        <v>43</v>
      </c>
      <c r="B83" s="1" t="s">
        <v>202</v>
      </c>
      <c r="C83" s="1" t="s">
        <v>211</v>
      </c>
      <c r="D83" s="2">
        <v>25.741029739379883</v>
      </c>
      <c r="E83" s="2">
        <v>21.12428092956543</v>
      </c>
      <c r="F83" s="2">
        <v>26.011480331420898</v>
      </c>
      <c r="G83" s="2">
        <v>17.474929809570313</v>
      </c>
      <c r="H83">
        <v>101000000</v>
      </c>
      <c r="I83">
        <v>47800000</v>
      </c>
      <c r="J83">
        <v>53500000</v>
      </c>
      <c r="K83">
        <f t="shared" si="4"/>
        <v>66630004.47396455</v>
      </c>
      <c r="L83">
        <f t="shared" si="5"/>
        <v>34369995.52603545</v>
      </c>
      <c r="M83" s="12">
        <v>0.34029698540629155</v>
      </c>
    </row>
    <row r="84" spans="1:13">
      <c r="A84" s="1" t="s">
        <v>42</v>
      </c>
      <c r="B84" s="1" t="s">
        <v>206</v>
      </c>
      <c r="C84" s="1" t="s">
        <v>211</v>
      </c>
      <c r="D84" s="2">
        <v>19.006450653076172</v>
      </c>
      <c r="E84" s="2">
        <v>21.633890151977539</v>
      </c>
      <c r="F84" s="2">
        <v>26.388280868530273</v>
      </c>
      <c r="G84" s="2">
        <v>14.84628963470459</v>
      </c>
      <c r="H84">
        <v>14000000</v>
      </c>
      <c r="I84">
        <v>6806505</v>
      </c>
      <c r="J84">
        <v>7229318</v>
      </c>
      <c r="K84">
        <f t="shared" si="4"/>
        <v>6254569.0927168112</v>
      </c>
      <c r="L84">
        <f t="shared" si="5"/>
        <v>7745430.9072831888</v>
      </c>
      <c r="M84" s="12">
        <v>0.55324506480594204</v>
      </c>
    </row>
    <row r="85" spans="1:13">
      <c r="A85" s="1" t="s">
        <v>144</v>
      </c>
      <c r="B85" s="1" t="s">
        <v>207</v>
      </c>
      <c r="C85" s="1" t="s">
        <v>211</v>
      </c>
      <c r="D85" s="2"/>
      <c r="E85" s="2"/>
      <c r="F85" s="2"/>
      <c r="G85" s="2"/>
      <c r="H85">
        <v>4546369</v>
      </c>
      <c r="I85">
        <v>2216349</v>
      </c>
      <c r="J85">
        <v>2330020</v>
      </c>
      <c r="K85">
        <f t="shared" si="4"/>
        <v>1141234.7728641513</v>
      </c>
      <c r="L85">
        <f t="shared" si="5"/>
        <v>3405134.2271358487</v>
      </c>
      <c r="M85" s="12">
        <v>0.74897885040476231</v>
      </c>
    </row>
    <row r="86" spans="1:13">
      <c r="A86" s="1" t="s">
        <v>44</v>
      </c>
      <c r="B86" s="1" t="s">
        <v>207</v>
      </c>
      <c r="C86" s="1" t="s">
        <v>211</v>
      </c>
      <c r="D86" s="2">
        <v>46.099998474121094</v>
      </c>
      <c r="E86" s="2">
        <v>34.700000762939453</v>
      </c>
      <c r="F86" s="2">
        <v>49.099998474121094</v>
      </c>
      <c r="G86" s="2">
        <v>35.700000762939453</v>
      </c>
      <c r="H86">
        <v>2532631</v>
      </c>
      <c r="I86">
        <v>1233204</v>
      </c>
      <c r="J86">
        <v>1299427</v>
      </c>
      <c r="K86">
        <f t="shared" si="4"/>
        <v>747816.208554385</v>
      </c>
      <c r="L86">
        <f t="shared" si="5"/>
        <v>1784814.791445615</v>
      </c>
      <c r="M86" s="12">
        <v>0.70472753095323204</v>
      </c>
    </row>
    <row r="87" spans="1:13">
      <c r="A87" s="1" t="s">
        <v>143</v>
      </c>
      <c r="B87" s="1" t="s">
        <v>204</v>
      </c>
      <c r="C87" s="1" t="s">
        <v>210</v>
      </c>
      <c r="D87" s="2"/>
      <c r="E87" s="2"/>
      <c r="F87" s="2"/>
      <c r="G87" s="2"/>
      <c r="H87">
        <v>130616</v>
      </c>
      <c r="I87">
        <v>64446</v>
      </c>
      <c r="J87">
        <v>66170</v>
      </c>
      <c r="K87">
        <f t="shared" si="4"/>
        <v>48105.862239234862</v>
      </c>
      <c r="L87">
        <f t="shared" si="5"/>
        <v>82510.137760765138</v>
      </c>
      <c r="M87" s="12">
        <v>0.63170008085353357</v>
      </c>
    </row>
    <row r="88" spans="1:13">
      <c r="A88" s="1" t="s">
        <v>146</v>
      </c>
      <c r="B88" s="1" t="s">
        <v>207</v>
      </c>
      <c r="C88" s="1" t="s">
        <v>210</v>
      </c>
      <c r="D88" s="2"/>
      <c r="E88" s="2"/>
      <c r="F88" s="2"/>
      <c r="G88" s="2"/>
      <c r="H88">
        <v>406781</v>
      </c>
      <c r="I88">
        <v>197911</v>
      </c>
      <c r="J88">
        <v>208870</v>
      </c>
      <c r="K88">
        <f t="shared" si="4"/>
        <v>30843.463408574811</v>
      </c>
      <c r="L88">
        <f t="shared" si="5"/>
        <v>375937.53659142519</v>
      </c>
      <c r="M88" s="12">
        <v>0.92417673537216638</v>
      </c>
    </row>
    <row r="89" spans="1:13">
      <c r="A89" s="1" t="s">
        <v>147</v>
      </c>
      <c r="B89" s="1" t="s">
        <v>204</v>
      </c>
      <c r="C89" s="1" t="s">
        <v>210</v>
      </c>
      <c r="D89" s="2"/>
      <c r="E89" s="2"/>
      <c r="F89" s="2"/>
      <c r="G89" s="2"/>
      <c r="H89">
        <v>2874373</v>
      </c>
      <c r="I89">
        <v>1392369</v>
      </c>
      <c r="J89">
        <v>1482004</v>
      </c>
      <c r="K89">
        <f t="shared" si="4"/>
        <v>849735.41713426867</v>
      </c>
      <c r="L89">
        <f t="shared" si="5"/>
        <v>2024637.5828657313</v>
      </c>
      <c r="M89" s="12">
        <v>0.70437538303683322</v>
      </c>
    </row>
    <row r="90" spans="1:13">
      <c r="A90" s="1" t="s">
        <v>45</v>
      </c>
      <c r="B90" s="1" t="s">
        <v>205</v>
      </c>
      <c r="C90" s="1" t="s">
        <v>211</v>
      </c>
      <c r="D90" s="2">
        <v>6.8424739837646484</v>
      </c>
      <c r="E90" s="2">
        <v>11.081549644470215</v>
      </c>
      <c r="F90" s="2">
        <v>11.311670303344727</v>
      </c>
      <c r="G90" s="2">
        <v>6.1938052177429199</v>
      </c>
      <c r="H90">
        <v>93406</v>
      </c>
      <c r="I90">
        <v>45787</v>
      </c>
      <c r="J90">
        <v>47619</v>
      </c>
      <c r="K90">
        <f t="shared" si="4"/>
        <v>41402.964170205923</v>
      </c>
      <c r="L90">
        <f t="shared" si="5"/>
        <v>52003.035829794077</v>
      </c>
      <c r="M90" s="12">
        <v>0.55674192053823179</v>
      </c>
    </row>
    <row r="91" spans="1:13">
      <c r="A91" s="1" t="s">
        <v>148</v>
      </c>
      <c r="B91" s="1" t="s">
        <v>206</v>
      </c>
      <c r="C91" s="1" t="s">
        <v>210</v>
      </c>
      <c r="D91" s="2"/>
      <c r="E91" s="2"/>
      <c r="F91" s="2"/>
      <c r="G91" s="2"/>
      <c r="H91">
        <v>3392196</v>
      </c>
      <c r="I91">
        <v>1651006</v>
      </c>
      <c r="J91">
        <v>1741190</v>
      </c>
      <c r="K91">
        <f t="shared" si="4"/>
        <v>284417.41576121375</v>
      </c>
      <c r="L91">
        <f t="shared" si="5"/>
        <v>3107778.5842387863</v>
      </c>
      <c r="M91" s="12">
        <v>0.91615537080958365</v>
      </c>
    </row>
    <row r="92" spans="1:13">
      <c r="A92" s="1" t="s">
        <v>46</v>
      </c>
      <c r="B92" s="1" t="s">
        <v>207</v>
      </c>
      <c r="C92" s="1" t="s">
        <v>211</v>
      </c>
      <c r="D92" s="2">
        <v>16.399999618530273</v>
      </c>
      <c r="E92" s="2">
        <v>22.5</v>
      </c>
      <c r="F92" s="2">
        <v>20</v>
      </c>
      <c r="G92" s="2">
        <v>19.399999618530273</v>
      </c>
      <c r="H92">
        <v>420014</v>
      </c>
      <c r="I92">
        <v>207975</v>
      </c>
      <c r="J92">
        <v>212039</v>
      </c>
      <c r="K92">
        <f t="shared" si="4"/>
        <v>37889.760720781807</v>
      </c>
      <c r="L92">
        <f t="shared" si="5"/>
        <v>382124.23927921819</v>
      </c>
      <c r="M92" s="12">
        <v>0.9097892910217712</v>
      </c>
    </row>
    <row r="93" spans="1:13">
      <c r="A93" s="1" t="s">
        <v>47</v>
      </c>
      <c r="B93" s="1" t="s">
        <v>204</v>
      </c>
      <c r="C93" s="1" t="s">
        <v>211</v>
      </c>
      <c r="D93" s="2">
        <v>2.0999999046325684</v>
      </c>
      <c r="E93" s="2">
        <v>2.7999999523162842</v>
      </c>
      <c r="F93" s="2">
        <v>3.7000000476837158</v>
      </c>
      <c r="G93" s="2">
        <v>1.3999999761581421</v>
      </c>
      <c r="H93">
        <v>486995</v>
      </c>
      <c r="I93">
        <v>237351</v>
      </c>
      <c r="J93">
        <v>249644</v>
      </c>
      <c r="K93">
        <f t="shared" si="4"/>
        <v>207323.21293467784</v>
      </c>
      <c r="L93">
        <f t="shared" si="5"/>
        <v>279671.78706532216</v>
      </c>
      <c r="M93" s="12">
        <v>0.57428061287143017</v>
      </c>
    </row>
    <row r="94" spans="1:13">
      <c r="A94" s="1" t="s">
        <v>48</v>
      </c>
      <c r="B94" s="1" t="s">
        <v>203</v>
      </c>
      <c r="C94" s="1" t="s">
        <v>211</v>
      </c>
      <c r="D94" s="2">
        <v>11.386429786682129</v>
      </c>
      <c r="E94" s="2">
        <v>9.3776340484619141</v>
      </c>
      <c r="F94" s="2">
        <v>9.6853599548339844</v>
      </c>
      <c r="G94" s="2">
        <v>12.191960334777832</v>
      </c>
      <c r="H94">
        <v>5127443</v>
      </c>
      <c r="I94">
        <v>2545593</v>
      </c>
      <c r="J94">
        <v>2581850</v>
      </c>
      <c r="K94">
        <f t="shared" si="4"/>
        <v>3741517.0546475165</v>
      </c>
      <c r="L94">
        <f t="shared" si="5"/>
        <v>1385925.9453524835</v>
      </c>
      <c r="M94" s="12">
        <v>0.27029572934355067</v>
      </c>
    </row>
    <row r="95" spans="1:13">
      <c r="A95" s="1" t="s">
        <v>51</v>
      </c>
      <c r="B95" s="1" t="s">
        <v>206</v>
      </c>
      <c r="C95" s="1" t="s">
        <v>209</v>
      </c>
      <c r="D95" s="2">
        <v>30.164560317993164</v>
      </c>
      <c r="E95" s="2">
        <v>45.830730438232422</v>
      </c>
      <c r="F95" s="2">
        <v>42.027000427246094</v>
      </c>
      <c r="G95" s="2">
        <v>35.836910247802734</v>
      </c>
      <c r="H95">
        <v>8561</v>
      </c>
      <c r="I95">
        <v>4200</v>
      </c>
      <c r="J95">
        <v>4361</v>
      </c>
      <c r="K95">
        <f t="shared" si="4"/>
        <v>3933.1842771969541</v>
      </c>
      <c r="L95">
        <f t="shared" si="5"/>
        <v>4627.8157228030459</v>
      </c>
      <c r="M95" s="12">
        <v>0.54056952725184515</v>
      </c>
    </row>
    <row r="96" spans="1:13">
      <c r="A96" s="19" t="s">
        <v>239</v>
      </c>
      <c r="B96" s="20" t="s">
        <v>204</v>
      </c>
      <c r="C96" s="1"/>
      <c r="D96" s="2">
        <v>8.1</v>
      </c>
      <c r="E96" s="2">
        <v>10.8</v>
      </c>
      <c r="F96" s="2">
        <v>8.6999999999999993</v>
      </c>
      <c r="G96" s="2">
        <v>10.7</v>
      </c>
      <c r="M96" s="12"/>
    </row>
    <row r="97" spans="1:13">
      <c r="A97" s="1" t="s">
        <v>151</v>
      </c>
      <c r="B97" s="1" t="s">
        <v>207</v>
      </c>
      <c r="C97" s="1" t="s">
        <v>211</v>
      </c>
      <c r="D97" s="2"/>
      <c r="E97" s="2"/>
      <c r="F97" s="2"/>
      <c r="G97" s="2"/>
      <c r="H97">
        <v>141668</v>
      </c>
      <c r="I97">
        <v>62842</v>
      </c>
      <c r="J97">
        <v>78826</v>
      </c>
      <c r="K97">
        <f t="shared" si="4"/>
        <v>0</v>
      </c>
      <c r="L97">
        <f t="shared" si="5"/>
        <v>141668</v>
      </c>
      <c r="M97" s="12">
        <v>1</v>
      </c>
    </row>
    <row r="98" spans="1:13">
      <c r="A98" s="1" t="s">
        <v>49</v>
      </c>
      <c r="B98" s="1" t="s">
        <v>204</v>
      </c>
      <c r="C98" s="1" t="s">
        <v>211</v>
      </c>
      <c r="D98" s="2">
        <v>12.699999809265137</v>
      </c>
      <c r="E98" s="2">
        <v>10.199999809265137</v>
      </c>
      <c r="F98" s="2">
        <v>12.600000381469727</v>
      </c>
      <c r="G98" s="2">
        <v>9.1000003814697266</v>
      </c>
      <c r="H98">
        <v>199191</v>
      </c>
      <c r="I98">
        <v>97704</v>
      </c>
      <c r="J98">
        <v>101487</v>
      </c>
      <c r="K98">
        <f t="shared" si="4"/>
        <v>126783.50543149671</v>
      </c>
      <c r="L98">
        <f t="shared" si="5"/>
        <v>72407.494568503287</v>
      </c>
      <c r="M98" s="12">
        <v>0.36350786214489256</v>
      </c>
    </row>
    <row r="99" spans="1:13">
      <c r="A99" s="1" t="s">
        <v>52</v>
      </c>
      <c r="B99" s="1" t="s">
        <v>206</v>
      </c>
      <c r="C99" s="1" t="s">
        <v>209</v>
      </c>
      <c r="D99" s="2">
        <v>41.799999237060547</v>
      </c>
      <c r="E99" s="2">
        <v>34.799999237060547</v>
      </c>
      <c r="F99" s="2">
        <v>46.099998474121094</v>
      </c>
      <c r="G99" s="2">
        <v>19.100000381469727</v>
      </c>
      <c r="H99">
        <v>429018</v>
      </c>
      <c r="I99">
        <v>211471</v>
      </c>
      <c r="J99">
        <v>217547</v>
      </c>
      <c r="K99">
        <f t="shared" si="4"/>
        <v>278843.98143167642</v>
      </c>
      <c r="L99">
        <f t="shared" si="5"/>
        <v>150174.0185683236</v>
      </c>
      <c r="M99" s="12">
        <v>0.35004130029118502</v>
      </c>
    </row>
    <row r="100" spans="1:13">
      <c r="A100" s="1" t="s">
        <v>157</v>
      </c>
      <c r="B100" s="1" t="s">
        <v>204</v>
      </c>
      <c r="C100" s="1" t="s">
        <v>210</v>
      </c>
      <c r="D100" s="2"/>
      <c r="E100" s="2"/>
      <c r="F100" s="2"/>
      <c r="G100" s="2"/>
      <c r="H100">
        <v>53500</v>
      </c>
      <c r="I100">
        <v>26116</v>
      </c>
      <c r="J100">
        <v>27384</v>
      </c>
      <c r="K100">
        <f t="shared" si="4"/>
        <v>17044.122920010901</v>
      </c>
      <c r="L100">
        <f t="shared" si="5"/>
        <v>36455.877079989099</v>
      </c>
      <c r="M100" s="12">
        <v>0.68141826317736631</v>
      </c>
    </row>
    <row r="101" spans="1:13">
      <c r="A101" s="1" t="s">
        <v>152</v>
      </c>
      <c r="B101" s="1" t="s">
        <v>207</v>
      </c>
      <c r="C101" s="1" t="s">
        <v>211</v>
      </c>
      <c r="D101" s="2"/>
      <c r="E101" s="2"/>
      <c r="F101" s="2"/>
      <c r="G101" s="2"/>
      <c r="H101">
        <v>179662</v>
      </c>
      <c r="I101">
        <v>88505</v>
      </c>
      <c r="J101">
        <v>91157</v>
      </c>
      <c r="K101">
        <f t="shared" si="4"/>
        <v>20494.381295900268</v>
      </c>
      <c r="L101">
        <f t="shared" si="5"/>
        <v>159167.61870409973</v>
      </c>
      <c r="M101" s="12">
        <v>0.885928124501006</v>
      </c>
    </row>
    <row r="102" spans="1:13">
      <c r="A102" s="1" t="s">
        <v>56</v>
      </c>
      <c r="B102" s="1" t="s">
        <v>203</v>
      </c>
      <c r="C102" s="1" t="s">
        <v>209</v>
      </c>
      <c r="D102" s="2">
        <v>27.5</v>
      </c>
      <c r="E102" s="2">
        <v>43</v>
      </c>
      <c r="F102" s="2">
        <v>43.099998474121094</v>
      </c>
      <c r="G102" s="2">
        <v>20.700000762939453</v>
      </c>
      <c r="H102">
        <v>85951</v>
      </c>
      <c r="I102">
        <v>43062</v>
      </c>
      <c r="J102">
        <v>42889</v>
      </c>
      <c r="K102">
        <f t="shared" si="4"/>
        <v>61753.374690787939</v>
      </c>
      <c r="L102">
        <f t="shared" si="5"/>
        <v>24197.625309212064</v>
      </c>
      <c r="M102" s="12">
        <v>0.28152814172274976</v>
      </c>
    </row>
    <row r="103" spans="1:13">
      <c r="A103" s="1" t="s">
        <v>53</v>
      </c>
      <c r="B103" s="1" t="s">
        <v>203</v>
      </c>
      <c r="C103" s="1" t="s">
        <v>209</v>
      </c>
      <c r="D103" s="2">
        <v>34.611690521240234</v>
      </c>
      <c r="E103" s="2">
        <v>19.995700836181641</v>
      </c>
      <c r="F103" s="2">
        <v>38.275089263916016</v>
      </c>
      <c r="G103" s="2">
        <v>22.193119049072266</v>
      </c>
      <c r="H103">
        <v>341131</v>
      </c>
      <c r="I103">
        <v>167700</v>
      </c>
      <c r="J103">
        <v>173431</v>
      </c>
      <c r="K103">
        <f t="shared" si="4"/>
        <v>166637.67431569198</v>
      </c>
      <c r="L103">
        <f t="shared" si="5"/>
        <v>174493.32568430802</v>
      </c>
      <c r="M103" s="12">
        <v>0.51151412707818411</v>
      </c>
    </row>
    <row r="104" spans="1:13">
      <c r="A104" s="1" t="s">
        <v>153</v>
      </c>
      <c r="B104" s="1" t="s">
        <v>207</v>
      </c>
      <c r="C104" s="1" t="s">
        <v>211</v>
      </c>
      <c r="D104" s="2"/>
      <c r="E104" s="2"/>
      <c r="F104" s="2"/>
      <c r="G104" s="2"/>
      <c r="H104">
        <v>342293</v>
      </c>
      <c r="I104">
        <v>166812</v>
      </c>
      <c r="J104">
        <v>175481</v>
      </c>
      <c r="K104">
        <f t="shared" si="4"/>
        <v>68109.576196932874</v>
      </c>
      <c r="L104">
        <f t="shared" si="5"/>
        <v>274183.42380306713</v>
      </c>
      <c r="M104" s="12">
        <v>0.80101966386419565</v>
      </c>
    </row>
    <row r="105" spans="1:13">
      <c r="A105" s="1" t="s">
        <v>154</v>
      </c>
      <c r="B105" s="1" t="s">
        <v>204</v>
      </c>
      <c r="C105" s="1" t="s">
        <v>210</v>
      </c>
      <c r="D105" s="2"/>
      <c r="E105" s="2"/>
      <c r="F105" s="2"/>
      <c r="G105" s="2"/>
      <c r="H105">
        <v>1180</v>
      </c>
      <c r="I105">
        <v>557</v>
      </c>
      <c r="J105">
        <v>623</v>
      </c>
      <c r="K105">
        <f t="shared" si="4"/>
        <v>1010.8321320927795</v>
      </c>
      <c r="L105">
        <f t="shared" si="5"/>
        <v>169.16786790722054</v>
      </c>
      <c r="M105" s="12">
        <v>0.14336259992137335</v>
      </c>
    </row>
    <row r="106" spans="1:13">
      <c r="A106" s="1" t="s">
        <v>155</v>
      </c>
      <c r="B106" s="1" t="s">
        <v>204</v>
      </c>
      <c r="C106" s="1" t="s">
        <v>210</v>
      </c>
      <c r="D106" s="2"/>
      <c r="E106" s="2"/>
      <c r="F106" s="2"/>
      <c r="G106" s="2"/>
      <c r="H106">
        <v>51781</v>
      </c>
      <c r="I106">
        <v>25282</v>
      </c>
      <c r="J106">
        <v>26499</v>
      </c>
      <c r="K106">
        <f t="shared" si="4"/>
        <v>16736.272296126328</v>
      </c>
      <c r="L106">
        <f t="shared" si="5"/>
        <v>35044.727703873672</v>
      </c>
      <c r="M106" s="12">
        <v>0.67678738734040811</v>
      </c>
    </row>
    <row r="107" spans="1:13">
      <c r="A107" s="1" t="s">
        <v>156</v>
      </c>
      <c r="B107" s="1" t="s">
        <v>204</v>
      </c>
      <c r="C107" s="1" t="s">
        <v>210</v>
      </c>
      <c r="D107" s="2"/>
      <c r="E107" s="2"/>
      <c r="F107" s="2"/>
      <c r="G107" s="2"/>
      <c r="H107">
        <v>27155</v>
      </c>
      <c r="I107">
        <v>13215</v>
      </c>
      <c r="J107">
        <v>13940</v>
      </c>
      <c r="K107">
        <f t="shared" si="4"/>
        <v>2449.0151036470015</v>
      </c>
      <c r="L107">
        <f t="shared" si="5"/>
        <v>24705.984896352998</v>
      </c>
      <c r="M107" s="12">
        <v>0.90981347436394766</v>
      </c>
    </row>
    <row r="108" spans="1:13">
      <c r="A108" s="1" t="s">
        <v>58</v>
      </c>
      <c r="B108" s="1" t="s">
        <v>203</v>
      </c>
      <c r="C108" s="1" t="s">
        <v>209</v>
      </c>
      <c r="D108" s="2">
        <v>66.599998474121094</v>
      </c>
      <c r="E108" s="2">
        <v>64.900001525878906</v>
      </c>
      <c r="F108" s="2">
        <v>71.5</v>
      </c>
      <c r="G108" s="2">
        <v>47.400001525878906</v>
      </c>
      <c r="H108">
        <v>1845062</v>
      </c>
      <c r="I108">
        <v>919860</v>
      </c>
      <c r="J108">
        <v>925202</v>
      </c>
      <c r="K108">
        <f t="shared" si="4"/>
        <v>1158873.1878862162</v>
      </c>
      <c r="L108">
        <f t="shared" si="5"/>
        <v>686188.81211378367</v>
      </c>
      <c r="M108" s="12">
        <v>0.37190555770688666</v>
      </c>
    </row>
    <row r="109" spans="1:13">
      <c r="A109" s="1" t="s">
        <v>67</v>
      </c>
      <c r="B109" s="1" t="s">
        <v>203</v>
      </c>
      <c r="C109" s="1" t="s">
        <v>209</v>
      </c>
      <c r="D109" s="2">
        <v>36.396930694580078</v>
      </c>
      <c r="E109" s="2">
        <v>22.920890808105469</v>
      </c>
      <c r="F109" s="2">
        <v>31.208890914916992</v>
      </c>
      <c r="G109" s="2">
        <v>17.843629837036133</v>
      </c>
      <c r="H109">
        <v>915933</v>
      </c>
      <c r="I109">
        <v>457529</v>
      </c>
      <c r="J109">
        <v>458404</v>
      </c>
      <c r="K109">
        <f t="shared" si="4"/>
        <v>760801.28352121671</v>
      </c>
      <c r="L109">
        <f t="shared" si="5"/>
        <v>155131.71647878329</v>
      </c>
      <c r="M109" s="12">
        <v>0.16937015751019266</v>
      </c>
    </row>
    <row r="110" spans="1:13">
      <c r="A110" s="1" t="s">
        <v>165</v>
      </c>
      <c r="B110" s="1" t="s">
        <v>206</v>
      </c>
      <c r="C110" s="1" t="s">
        <v>211</v>
      </c>
      <c r="D110" s="2"/>
      <c r="E110" s="2"/>
      <c r="F110" s="2"/>
      <c r="G110" s="2"/>
      <c r="H110">
        <v>2081195</v>
      </c>
      <c r="I110">
        <v>1008246</v>
      </c>
      <c r="J110">
        <v>1072949</v>
      </c>
      <c r="K110">
        <f t="shared" si="4"/>
        <v>498742.33493447956</v>
      </c>
      <c r="L110">
        <f t="shared" si="5"/>
        <v>1582452.6650655204</v>
      </c>
      <c r="M110" s="12">
        <v>0.76035771038538935</v>
      </c>
    </row>
    <row r="111" spans="1:13">
      <c r="A111" s="1" t="s">
        <v>160</v>
      </c>
      <c r="B111" s="1" t="s">
        <v>202</v>
      </c>
      <c r="C111" s="1" t="s">
        <v>211</v>
      </c>
      <c r="D111" s="2">
        <v>22.879510879516602</v>
      </c>
      <c r="E111" s="2">
        <v>27.461509704589844</v>
      </c>
      <c r="F111" s="2">
        <v>36.710529327392578</v>
      </c>
      <c r="G111" s="2">
        <v>11.606900215148926</v>
      </c>
      <c r="H111">
        <v>10271</v>
      </c>
      <c r="I111">
        <v>5305</v>
      </c>
      <c r="J111">
        <v>4966</v>
      </c>
      <c r="K111">
        <f t="shared" si="4"/>
        <v>6182.3115975140627</v>
      </c>
      <c r="L111">
        <f t="shared" si="5"/>
        <v>4088.6884024859369</v>
      </c>
      <c r="M111" s="12">
        <v>0.398080849234343</v>
      </c>
    </row>
    <row r="112" spans="1:13">
      <c r="A112" s="1" t="s">
        <v>61</v>
      </c>
      <c r="B112" s="1" t="s">
        <v>203</v>
      </c>
      <c r="C112" s="1" t="s">
        <v>209</v>
      </c>
      <c r="D112" s="2">
        <v>79.800003051757813</v>
      </c>
      <c r="E112" s="2">
        <v>70.400001525878906</v>
      </c>
      <c r="F112" s="2">
        <v>82.800003051757813</v>
      </c>
      <c r="G112" s="2">
        <v>52.799999237060547</v>
      </c>
      <c r="H112">
        <v>1349083</v>
      </c>
      <c r="I112">
        <v>665156</v>
      </c>
      <c r="J112">
        <v>683927</v>
      </c>
      <c r="K112">
        <f t="shared" si="4"/>
        <v>777661.16497909266</v>
      </c>
      <c r="L112">
        <f t="shared" si="5"/>
        <v>571421.83502090734</v>
      </c>
      <c r="M112" s="12">
        <v>0.42356314253526828</v>
      </c>
    </row>
    <row r="113" spans="1:13">
      <c r="A113" s="1" t="s">
        <v>162</v>
      </c>
      <c r="B113" s="1" t="s">
        <v>204</v>
      </c>
      <c r="C113" s="1" t="s">
        <v>210</v>
      </c>
      <c r="D113" s="2"/>
      <c r="E113" s="2"/>
      <c r="F113" s="2"/>
      <c r="G113" s="2"/>
      <c r="H113">
        <v>16016</v>
      </c>
      <c r="I113">
        <v>7815</v>
      </c>
      <c r="J113">
        <v>8201</v>
      </c>
      <c r="K113">
        <f t="shared" si="4"/>
        <v>862.90666969073573</v>
      </c>
      <c r="L113">
        <f t="shared" si="5"/>
        <v>15153.093330309264</v>
      </c>
      <c r="M113" s="12">
        <v>0.94612221093339566</v>
      </c>
    </row>
    <row r="114" spans="1:13">
      <c r="A114" s="1" t="s">
        <v>161</v>
      </c>
      <c r="B114" s="1" t="s">
        <v>206</v>
      </c>
      <c r="C114" s="1" t="s">
        <v>211</v>
      </c>
      <c r="D114" s="2"/>
      <c r="E114" s="2"/>
      <c r="F114" s="2"/>
      <c r="G114" s="2"/>
      <c r="H114">
        <v>3028</v>
      </c>
      <c r="I114">
        <v>1484</v>
      </c>
      <c r="J114">
        <v>1544</v>
      </c>
      <c r="K114">
        <f t="shared" si="4"/>
        <v>695.50540748960793</v>
      </c>
      <c r="L114">
        <f t="shared" si="5"/>
        <v>2332.4945925103921</v>
      </c>
      <c r="M114" s="12">
        <v>0.77030865010250726</v>
      </c>
    </row>
    <row r="115" spans="1:13">
      <c r="A115" s="1" t="s">
        <v>66</v>
      </c>
      <c r="B115" s="1" t="s">
        <v>203</v>
      </c>
      <c r="C115" s="1" t="s">
        <v>209</v>
      </c>
      <c r="D115" s="2">
        <v>59.628410339355469</v>
      </c>
      <c r="E115" s="2">
        <v>55.612800598144531</v>
      </c>
      <c r="F115" s="2">
        <v>71.961227416992188</v>
      </c>
      <c r="G115" s="2">
        <v>44.882068634033203</v>
      </c>
      <c r="H115">
        <v>281848</v>
      </c>
      <c r="I115">
        <v>139001</v>
      </c>
      <c r="J115">
        <v>142847</v>
      </c>
      <c r="K115">
        <f t="shared" si="4"/>
        <v>130574.62195544207</v>
      </c>
      <c r="L115">
        <f t="shared" si="5"/>
        <v>151273.37804455793</v>
      </c>
      <c r="M115" s="12">
        <v>0.53671971433026999</v>
      </c>
    </row>
    <row r="116" spans="1:13">
      <c r="A116" s="1" t="s">
        <v>164</v>
      </c>
      <c r="B116" s="1" t="s">
        <v>203</v>
      </c>
      <c r="C116" s="1" t="s">
        <v>211</v>
      </c>
      <c r="D116" s="2"/>
      <c r="E116" s="2"/>
      <c r="F116" s="2"/>
      <c r="G116" s="2"/>
      <c r="H116">
        <v>73589</v>
      </c>
      <c r="I116">
        <v>36063</v>
      </c>
      <c r="J116">
        <v>37526</v>
      </c>
      <c r="K116">
        <f t="shared" si="4"/>
        <v>43569.649962351628</v>
      </c>
      <c r="L116">
        <f t="shared" si="5"/>
        <v>30019.350037648368</v>
      </c>
      <c r="M116" s="12">
        <v>0.40793257195570493</v>
      </c>
    </row>
    <row r="117" spans="1:13">
      <c r="A117" s="1" t="s">
        <v>59</v>
      </c>
      <c r="B117" s="1" t="s">
        <v>205</v>
      </c>
      <c r="C117" s="1" t="s">
        <v>211</v>
      </c>
      <c r="D117" s="2">
        <v>23.799999237060547</v>
      </c>
      <c r="E117" s="2">
        <v>26</v>
      </c>
      <c r="F117" s="2">
        <v>38.200000762939453</v>
      </c>
      <c r="G117" s="2">
        <v>20</v>
      </c>
      <c r="H117">
        <v>6742044</v>
      </c>
      <c r="I117">
        <v>3311115</v>
      </c>
      <c r="J117">
        <v>3430929</v>
      </c>
      <c r="K117">
        <f t="shared" si="4"/>
        <v>1337878.0816797763</v>
      </c>
      <c r="L117">
        <f t="shared" si="5"/>
        <v>5404165.9183202237</v>
      </c>
      <c r="M117" s="12">
        <v>0.80156194743318554</v>
      </c>
    </row>
    <row r="118" spans="1:13">
      <c r="A118" s="1" t="s">
        <v>136</v>
      </c>
      <c r="B118" s="1" t="s">
        <v>206</v>
      </c>
      <c r="C118" s="1" t="s">
        <v>211</v>
      </c>
      <c r="D118" s="2"/>
      <c r="E118" s="2"/>
      <c r="F118" s="2"/>
      <c r="G118" s="2"/>
      <c r="H118">
        <v>9213</v>
      </c>
      <c r="I118">
        <v>4483</v>
      </c>
      <c r="J118">
        <v>4730</v>
      </c>
      <c r="K118">
        <f t="shared" si="4"/>
        <v>9213</v>
      </c>
      <c r="L118">
        <f t="shared" si="5"/>
        <v>0</v>
      </c>
      <c r="M118" s="12">
        <v>0</v>
      </c>
    </row>
    <row r="119" spans="1:13">
      <c r="A119" s="1" t="s">
        <v>159</v>
      </c>
      <c r="B119" s="1" t="s">
        <v>204</v>
      </c>
      <c r="C119" s="1" t="s">
        <v>210</v>
      </c>
      <c r="D119" s="2"/>
      <c r="E119" s="2"/>
      <c r="F119" s="2"/>
      <c r="G119" s="2"/>
      <c r="H119">
        <v>614</v>
      </c>
      <c r="I119">
        <v>289</v>
      </c>
      <c r="J119">
        <v>325</v>
      </c>
      <c r="K119">
        <f t="shared" si="4"/>
        <v>0</v>
      </c>
      <c r="L119">
        <f t="shared" si="5"/>
        <v>614</v>
      </c>
      <c r="M119" s="12">
        <v>1</v>
      </c>
    </row>
    <row r="120" spans="1:13">
      <c r="A120" s="1" t="s">
        <v>64</v>
      </c>
      <c r="B120" s="1" t="s">
        <v>206</v>
      </c>
      <c r="C120" s="1" t="s">
        <v>211</v>
      </c>
      <c r="D120" s="2">
        <v>5.4000000953674316</v>
      </c>
      <c r="E120" s="2">
        <v>15.399999618530273</v>
      </c>
      <c r="F120" s="2">
        <v>18.700000762939453</v>
      </c>
      <c r="G120" s="2">
        <v>6.5999999046325684</v>
      </c>
      <c r="H120">
        <v>133941</v>
      </c>
      <c r="I120">
        <v>66337</v>
      </c>
      <c r="J120">
        <v>67604</v>
      </c>
      <c r="K120">
        <f t="shared" si="4"/>
        <v>42264.518146104194</v>
      </c>
      <c r="L120">
        <f t="shared" si="5"/>
        <v>91676.481853895806</v>
      </c>
      <c r="M120" s="12">
        <v>0.68445421382471239</v>
      </c>
    </row>
    <row r="121" spans="1:13">
      <c r="A121" s="1" t="s">
        <v>63</v>
      </c>
      <c r="B121" s="1" t="s">
        <v>204</v>
      </c>
      <c r="C121" s="1" t="s">
        <v>210</v>
      </c>
      <c r="D121" s="2">
        <v>6.4442248344421387</v>
      </c>
      <c r="E121" s="2">
        <v>9.2915992736816406</v>
      </c>
      <c r="F121" s="2">
        <v>12.490309715270996</v>
      </c>
      <c r="G121" s="2">
        <v>5.329103946685791</v>
      </c>
      <c r="H121">
        <v>31195</v>
      </c>
      <c r="I121">
        <v>14841</v>
      </c>
      <c r="J121">
        <v>16354</v>
      </c>
      <c r="K121">
        <f t="shared" si="4"/>
        <v>10352.540403261824</v>
      </c>
      <c r="L121">
        <f t="shared" si="5"/>
        <v>20842.459596738176</v>
      </c>
      <c r="M121" s="12">
        <v>0.66813462403392132</v>
      </c>
    </row>
    <row r="122" spans="1:13">
      <c r="A122" s="1" t="s">
        <v>163</v>
      </c>
      <c r="B122" s="1" t="s">
        <v>205</v>
      </c>
      <c r="C122" s="1" t="s">
        <v>212</v>
      </c>
      <c r="D122" s="2"/>
      <c r="E122" s="2"/>
      <c r="F122" s="2"/>
      <c r="G122" s="2"/>
      <c r="H122">
        <v>135</v>
      </c>
      <c r="I122">
        <v>65</v>
      </c>
      <c r="J122">
        <v>70</v>
      </c>
      <c r="K122">
        <f t="shared" si="4"/>
        <v>122.75321929655968</v>
      </c>
      <c r="L122">
        <f t="shared" si="5"/>
        <v>12.24678070344032</v>
      </c>
      <c r="M122" s="12">
        <v>9.0716894099557924E-2</v>
      </c>
    </row>
    <row r="123" spans="1:13">
      <c r="A123" s="1" t="s">
        <v>158</v>
      </c>
      <c r="B123" s="1" t="s">
        <v>207</v>
      </c>
      <c r="C123" s="1" t="s">
        <v>211</v>
      </c>
      <c r="D123" s="2"/>
      <c r="E123" s="2"/>
      <c r="F123" s="2"/>
      <c r="G123" s="2"/>
      <c r="H123">
        <v>1798473</v>
      </c>
      <c r="I123">
        <v>878249</v>
      </c>
      <c r="J123">
        <v>920224</v>
      </c>
      <c r="K123">
        <f t="shared" si="4"/>
        <v>675278.86775268614</v>
      </c>
      <c r="L123">
        <f t="shared" si="5"/>
        <v>1123194.1322473139</v>
      </c>
      <c r="M123" s="12">
        <v>0.6245265468246195</v>
      </c>
    </row>
    <row r="124" spans="1:13">
      <c r="A124" s="1" t="s">
        <v>65</v>
      </c>
      <c r="B124" s="1" t="s">
        <v>203</v>
      </c>
      <c r="C124" s="1" t="s">
        <v>209</v>
      </c>
      <c r="D124" s="2">
        <v>63.299999237060547</v>
      </c>
      <c r="E124" s="2">
        <v>43.200000762939453</v>
      </c>
      <c r="F124" s="2">
        <v>66.199996948242188</v>
      </c>
      <c r="G124" s="2">
        <v>34.900001525878906</v>
      </c>
      <c r="H124">
        <v>1481835</v>
      </c>
      <c r="I124">
        <v>744305</v>
      </c>
      <c r="J124">
        <v>737530</v>
      </c>
      <c r="K124">
        <f t="shared" si="4"/>
        <v>948554.10542262997</v>
      </c>
      <c r="L124">
        <f t="shared" si="5"/>
        <v>533280.89457737003</v>
      </c>
      <c r="M124" s="12">
        <v>0.35987872777830865</v>
      </c>
    </row>
    <row r="125" spans="1:13">
      <c r="A125" s="1" t="s">
        <v>62</v>
      </c>
      <c r="B125" s="1" t="s">
        <v>206</v>
      </c>
      <c r="C125" s="1" t="s">
        <v>209</v>
      </c>
      <c r="D125" s="2">
        <v>48.900001525878906</v>
      </c>
      <c r="E125" s="2">
        <v>54.299999237060547</v>
      </c>
      <c r="F125" s="2">
        <v>58.299999237060547</v>
      </c>
      <c r="G125" s="2">
        <v>34.5</v>
      </c>
      <c r="H125">
        <v>2005456</v>
      </c>
      <c r="I125">
        <v>999295</v>
      </c>
      <c r="J125">
        <v>1006161</v>
      </c>
      <c r="K125">
        <f t="shared" si="4"/>
        <v>1392214.4691283852</v>
      </c>
      <c r="L125">
        <f t="shared" si="5"/>
        <v>613241.5308716147</v>
      </c>
      <c r="M125" s="12">
        <v>0.30578657964653161</v>
      </c>
    </row>
    <row r="126" spans="1:13">
      <c r="A126" s="1" t="s">
        <v>68</v>
      </c>
      <c r="B126" s="1" t="s">
        <v>203</v>
      </c>
      <c r="C126" s="1" t="s">
        <v>211</v>
      </c>
      <c r="D126" s="2">
        <v>35.411491394042969</v>
      </c>
      <c r="E126" s="2">
        <v>32.177200317382813</v>
      </c>
      <c r="F126" s="2">
        <v>35.035480499267578</v>
      </c>
      <c r="G126" s="2">
        <v>32.4127197265625</v>
      </c>
      <c r="H126">
        <v>97039</v>
      </c>
      <c r="I126">
        <v>48762</v>
      </c>
      <c r="J126">
        <v>48277</v>
      </c>
      <c r="K126">
        <f t="shared" si="4"/>
        <v>48487.982398955712</v>
      </c>
      <c r="L126">
        <f t="shared" si="5"/>
        <v>48551.017601044288</v>
      </c>
      <c r="M126" s="12">
        <v>0.50032479313517542</v>
      </c>
    </row>
    <row r="127" spans="1:13">
      <c r="A127" s="1" t="s">
        <v>170</v>
      </c>
      <c r="B127" s="1" t="s">
        <v>206</v>
      </c>
      <c r="C127" s="1" t="s">
        <v>211</v>
      </c>
      <c r="D127" s="2"/>
      <c r="E127" s="2"/>
      <c r="F127" s="2"/>
      <c r="G127" s="2"/>
      <c r="H127">
        <v>401</v>
      </c>
      <c r="I127">
        <v>200</v>
      </c>
      <c r="J127">
        <v>201</v>
      </c>
      <c r="K127">
        <f t="shared" si="4"/>
        <v>0</v>
      </c>
      <c r="L127">
        <f t="shared" si="5"/>
        <v>401</v>
      </c>
      <c r="M127" s="12">
        <v>1</v>
      </c>
    </row>
    <row r="128" spans="1:13">
      <c r="A128" s="1" t="s">
        <v>71</v>
      </c>
      <c r="B128" s="1" t="s">
        <v>202</v>
      </c>
      <c r="C128" s="1" t="s">
        <v>209</v>
      </c>
      <c r="D128" s="2">
        <v>14.959839820861816</v>
      </c>
      <c r="E128" s="2">
        <v>15.169260025024414</v>
      </c>
      <c r="F128" s="2">
        <v>17.222269058227539</v>
      </c>
      <c r="G128" s="2">
        <v>13.880450248718262</v>
      </c>
      <c r="H128">
        <v>2453455</v>
      </c>
      <c r="I128">
        <v>1213801</v>
      </c>
      <c r="J128">
        <v>1239654</v>
      </c>
      <c r="K128">
        <f t="shared" si="4"/>
        <v>1969152.3837863412</v>
      </c>
      <c r="L128">
        <f t="shared" si="5"/>
        <v>484302.61621365894</v>
      </c>
      <c r="M128" s="12">
        <v>0.19739616834776222</v>
      </c>
    </row>
    <row r="129" spans="1:13">
      <c r="A129" s="1" t="s">
        <v>168</v>
      </c>
      <c r="B129" s="1" t="s">
        <v>204</v>
      </c>
      <c r="C129" s="1" t="s">
        <v>210</v>
      </c>
      <c r="D129" s="2"/>
      <c r="E129" s="2"/>
      <c r="F129" s="2"/>
      <c r="G129" s="2"/>
      <c r="H129">
        <v>605839</v>
      </c>
      <c r="I129">
        <v>294692</v>
      </c>
      <c r="J129">
        <v>311147</v>
      </c>
      <c r="K129">
        <f t="shared" si="4"/>
        <v>51556.35063469084</v>
      </c>
      <c r="L129">
        <f t="shared" si="5"/>
        <v>554282.64936530916</v>
      </c>
      <c r="M129" s="12">
        <v>0.91490090496866183</v>
      </c>
    </row>
    <row r="130" spans="1:13">
      <c r="A130" s="1" t="s">
        <v>171</v>
      </c>
      <c r="B130" s="1" t="s">
        <v>206</v>
      </c>
      <c r="C130" s="1" t="s">
        <v>210</v>
      </c>
      <c r="D130" s="2"/>
      <c r="E130" s="2"/>
      <c r="F130" s="2"/>
      <c r="G130" s="2"/>
      <c r="H130">
        <v>185474</v>
      </c>
      <c r="I130">
        <v>90858</v>
      </c>
      <c r="J130">
        <v>94616</v>
      </c>
      <c r="K130">
        <f t="shared" ref="K130:K193" si="6">H130-L130</f>
        <v>24969.178316143836</v>
      </c>
      <c r="L130">
        <f t="shared" ref="L130:L193" si="7">M130*H130</f>
        <v>160504.82168385616</v>
      </c>
      <c r="M130" s="12">
        <v>0.86537639606551953</v>
      </c>
    </row>
    <row r="131" spans="1:13">
      <c r="A131" s="1" t="s">
        <v>166</v>
      </c>
      <c r="B131" s="1" t="s">
        <v>205</v>
      </c>
      <c r="C131" s="1" t="s">
        <v>211</v>
      </c>
      <c r="D131" s="2"/>
      <c r="E131" s="2"/>
      <c r="F131" s="2"/>
      <c r="G131" s="2"/>
      <c r="H131">
        <v>246446</v>
      </c>
      <c r="I131">
        <v>119058</v>
      </c>
      <c r="J131">
        <v>127388</v>
      </c>
      <c r="K131">
        <f t="shared" si="6"/>
        <v>102220.10688909687</v>
      </c>
      <c r="L131">
        <f t="shared" si="7"/>
        <v>144225.89311090313</v>
      </c>
      <c r="M131" s="12">
        <v>0.58522310409137546</v>
      </c>
    </row>
    <row r="132" spans="1:13">
      <c r="A132" s="1" t="s">
        <v>69</v>
      </c>
      <c r="B132" s="1" t="s">
        <v>203</v>
      </c>
      <c r="C132" s="1" t="s">
        <v>209</v>
      </c>
      <c r="D132" s="2">
        <v>91.179443359375</v>
      </c>
      <c r="E132" s="2">
        <v>78.524757385253906</v>
      </c>
      <c r="F132" s="2">
        <v>95.398063659667969</v>
      </c>
      <c r="G132" s="2">
        <v>57.819980621337891</v>
      </c>
      <c r="H132">
        <v>1509874</v>
      </c>
      <c r="I132">
        <v>741956</v>
      </c>
      <c r="J132">
        <v>767918</v>
      </c>
      <c r="K132">
        <f t="shared" si="6"/>
        <v>1261873.9027936198</v>
      </c>
      <c r="L132">
        <f t="shared" si="7"/>
        <v>248000.09720638016</v>
      </c>
      <c r="M132" s="12">
        <v>0.16425218078222431</v>
      </c>
    </row>
    <row r="133" spans="1:13">
      <c r="A133" s="1" t="s">
        <v>70</v>
      </c>
      <c r="B133" s="1" t="s">
        <v>203</v>
      </c>
      <c r="C133" s="1" t="s">
        <v>211</v>
      </c>
      <c r="D133" s="2">
        <v>34.099998474121094</v>
      </c>
      <c r="E133" s="2">
        <v>31.100000381469727</v>
      </c>
      <c r="F133" s="2">
        <v>46.799999237060547</v>
      </c>
      <c r="G133" s="2">
        <v>14.100000381469727</v>
      </c>
      <c r="H133">
        <v>13600000</v>
      </c>
      <c r="I133">
        <v>6684309</v>
      </c>
      <c r="J133">
        <v>6935784</v>
      </c>
      <c r="K133">
        <f t="shared" si="6"/>
        <v>6753259.6251561893</v>
      </c>
      <c r="L133">
        <f t="shared" si="7"/>
        <v>6846740.3748438107</v>
      </c>
      <c r="M133" s="12">
        <v>0.50343679226792726</v>
      </c>
    </row>
    <row r="134" spans="1:13">
      <c r="A134" s="1" t="s">
        <v>167</v>
      </c>
      <c r="B134" s="1" t="s">
        <v>206</v>
      </c>
      <c r="C134" s="1" t="s">
        <v>211</v>
      </c>
      <c r="D134" s="2"/>
      <c r="E134" s="2"/>
      <c r="F134" s="2"/>
      <c r="G134" s="2"/>
      <c r="H134">
        <v>76</v>
      </c>
      <c r="I134">
        <v>39</v>
      </c>
      <c r="J134">
        <v>37</v>
      </c>
      <c r="K134">
        <f t="shared" si="6"/>
        <v>41.977832512315274</v>
      </c>
      <c r="L134">
        <f t="shared" si="7"/>
        <v>34.022167487684726</v>
      </c>
      <c r="M134" s="12">
        <v>0.44766009852216743</v>
      </c>
    </row>
    <row r="135" spans="1:13">
      <c r="A135" s="1" t="s">
        <v>60</v>
      </c>
      <c r="B135" s="1" t="s">
        <v>204</v>
      </c>
      <c r="C135" s="1" t="s">
        <v>210</v>
      </c>
      <c r="D135" s="2">
        <v>11.605369567871094</v>
      </c>
      <c r="E135" s="2">
        <v>12.965370178222656</v>
      </c>
      <c r="F135" s="2">
        <v>11.436209678649902</v>
      </c>
      <c r="G135" s="2">
        <v>12.905200004577637</v>
      </c>
      <c r="H135">
        <v>96385</v>
      </c>
      <c r="I135">
        <v>46789</v>
      </c>
      <c r="J135">
        <v>49596</v>
      </c>
      <c r="K135">
        <f t="shared" si="6"/>
        <v>40517.136453736581</v>
      </c>
      <c r="L135">
        <f t="shared" si="7"/>
        <v>55867.863546263419</v>
      </c>
      <c r="M135" s="12">
        <v>0.57963234472442204</v>
      </c>
    </row>
    <row r="136" spans="1:13">
      <c r="A136" s="1" t="s">
        <v>169</v>
      </c>
      <c r="B136" s="1" t="s">
        <v>204</v>
      </c>
      <c r="C136" s="1" t="s">
        <v>210</v>
      </c>
      <c r="D136" s="2"/>
      <c r="E136" s="2"/>
      <c r="F136" s="2"/>
      <c r="G136" s="2"/>
      <c r="H136">
        <v>191677</v>
      </c>
      <c r="I136">
        <v>93900</v>
      </c>
      <c r="J136">
        <v>97777</v>
      </c>
      <c r="K136">
        <f t="shared" si="6"/>
        <v>34026.286218775</v>
      </c>
      <c r="L136">
        <f t="shared" si="7"/>
        <v>157650.713781225</v>
      </c>
      <c r="M136" s="12">
        <v>0.82248112074596846</v>
      </c>
    </row>
    <row r="137" spans="1:13">
      <c r="A137" s="1" t="s">
        <v>172</v>
      </c>
      <c r="B137" s="1" t="s">
        <v>207</v>
      </c>
      <c r="C137" s="1" t="s">
        <v>211</v>
      </c>
      <c r="D137" s="2"/>
      <c r="E137" s="2"/>
      <c r="F137" s="2"/>
      <c r="G137" s="2"/>
      <c r="H137">
        <v>82993</v>
      </c>
      <c r="I137">
        <v>48238</v>
      </c>
      <c r="J137">
        <v>34755</v>
      </c>
      <c r="K137">
        <f t="shared" si="6"/>
        <v>12831.239276795241</v>
      </c>
      <c r="L137">
        <f t="shared" si="7"/>
        <v>70161.760723204759</v>
      </c>
      <c r="M137" s="12">
        <v>0.84539371661712148</v>
      </c>
    </row>
    <row r="138" spans="1:13">
      <c r="A138" s="1" t="s">
        <v>72</v>
      </c>
      <c r="B138" s="1" t="s">
        <v>202</v>
      </c>
      <c r="C138" s="1" t="s">
        <v>211</v>
      </c>
      <c r="D138" s="2">
        <v>54.185279846191406</v>
      </c>
      <c r="E138" s="2">
        <v>37.500568389892578</v>
      </c>
      <c r="F138" s="2">
        <v>53.8348388671875</v>
      </c>
      <c r="G138" s="2">
        <v>31.047229766845703</v>
      </c>
      <c r="H138">
        <v>18100000</v>
      </c>
      <c r="I138">
        <v>8701645</v>
      </c>
      <c r="J138">
        <v>9415340</v>
      </c>
      <c r="K138">
        <f t="shared" si="6"/>
        <v>11463450.80098024</v>
      </c>
      <c r="L138">
        <f t="shared" si="7"/>
        <v>6636549.199019759</v>
      </c>
      <c r="M138" s="12">
        <v>0.36666017674142315</v>
      </c>
    </row>
    <row r="139" spans="1:13">
      <c r="A139" s="1" t="s">
        <v>173</v>
      </c>
      <c r="B139" s="1" t="s">
        <v>206</v>
      </c>
      <c r="C139" s="1" t="s">
        <v>211</v>
      </c>
      <c r="D139" s="2"/>
      <c r="E139" s="2"/>
      <c r="F139" s="2"/>
      <c r="G139" s="2"/>
      <c r="H139">
        <v>943</v>
      </c>
      <c r="I139">
        <v>459</v>
      </c>
      <c r="J139">
        <v>484</v>
      </c>
      <c r="K139">
        <f t="shared" si="6"/>
        <v>189.25259515570906</v>
      </c>
      <c r="L139">
        <f t="shared" si="7"/>
        <v>753.74740484429094</v>
      </c>
      <c r="M139" s="12">
        <v>0.79930795847750891</v>
      </c>
    </row>
    <row r="140" spans="1:13">
      <c r="A140" s="1" t="s">
        <v>73</v>
      </c>
      <c r="B140" s="1" t="s">
        <v>205</v>
      </c>
      <c r="C140" s="1" t="s">
        <v>211</v>
      </c>
      <c r="D140" s="2">
        <v>16.834379196166992</v>
      </c>
      <c r="E140" s="2">
        <v>23.278379440307617</v>
      </c>
      <c r="F140" s="2">
        <v>30.997699737548828</v>
      </c>
      <c r="G140" s="2">
        <v>14.339249610900879</v>
      </c>
      <c r="H140">
        <v>217381</v>
      </c>
      <c r="I140">
        <v>106633</v>
      </c>
      <c r="J140">
        <v>110748</v>
      </c>
      <c r="K140">
        <f t="shared" si="6"/>
        <v>70194.813172143127</v>
      </c>
      <c r="L140">
        <f t="shared" si="7"/>
        <v>147186.18682785687</v>
      </c>
      <c r="M140" s="12">
        <v>0.67708855340557306</v>
      </c>
    </row>
    <row r="141" spans="1:13">
      <c r="A141" s="1" t="s">
        <v>174</v>
      </c>
      <c r="B141" s="1" t="s">
        <v>206</v>
      </c>
      <c r="C141" s="1" t="s">
        <v>211</v>
      </c>
      <c r="D141" s="2"/>
      <c r="E141" s="2"/>
      <c r="F141" s="2"/>
      <c r="G141" s="2"/>
      <c r="H141">
        <v>756103</v>
      </c>
      <c r="I141">
        <v>366060</v>
      </c>
      <c r="J141">
        <v>390043</v>
      </c>
      <c r="K141">
        <f t="shared" si="6"/>
        <v>656533.95014578872</v>
      </c>
      <c r="L141">
        <f t="shared" si="7"/>
        <v>99569.049854211276</v>
      </c>
      <c r="M141" s="12">
        <v>0.13168715089638749</v>
      </c>
    </row>
    <row r="142" spans="1:13">
      <c r="A142" s="1" t="s">
        <v>77</v>
      </c>
      <c r="B142" s="1" t="s">
        <v>205</v>
      </c>
      <c r="C142" s="1" t="s">
        <v>211</v>
      </c>
      <c r="D142" s="2">
        <v>25.899999618530273</v>
      </c>
      <c r="E142" s="2">
        <v>25.700000762939453</v>
      </c>
      <c r="F142" s="2">
        <v>36.799999237060547</v>
      </c>
      <c r="G142" s="2">
        <v>18.700000762939453</v>
      </c>
      <c r="H142">
        <v>396335</v>
      </c>
      <c r="I142">
        <v>193811</v>
      </c>
      <c r="J142">
        <v>202524</v>
      </c>
      <c r="K142">
        <f t="shared" si="6"/>
        <v>152253.68732263791</v>
      </c>
      <c r="L142">
        <f t="shared" si="7"/>
        <v>244081.31267736209</v>
      </c>
      <c r="M142" s="12">
        <v>0.61584597039716926</v>
      </c>
    </row>
    <row r="143" spans="1:13">
      <c r="A143" s="1" t="s">
        <v>74</v>
      </c>
      <c r="B143" s="1" t="s">
        <v>205</v>
      </c>
      <c r="C143" s="1" t="s">
        <v>211</v>
      </c>
      <c r="D143" s="2">
        <v>16.100000381469727</v>
      </c>
      <c r="E143" s="2">
        <v>14.899999618530273</v>
      </c>
      <c r="F143" s="2">
        <v>20.700000762939453</v>
      </c>
      <c r="G143" s="2">
        <v>13.100000381469727</v>
      </c>
      <c r="H143">
        <v>1022275</v>
      </c>
      <c r="I143">
        <v>521918</v>
      </c>
      <c r="J143">
        <v>500357</v>
      </c>
      <c r="K143">
        <f t="shared" si="6"/>
        <v>225852.55082166696</v>
      </c>
      <c r="L143">
        <f t="shared" si="7"/>
        <v>796422.44917833304</v>
      </c>
      <c r="M143" s="12">
        <v>0.77906869401905854</v>
      </c>
    </row>
    <row r="144" spans="1:13">
      <c r="A144" s="1" t="s">
        <v>75</v>
      </c>
      <c r="B144" s="1" t="s">
        <v>206</v>
      </c>
      <c r="C144" s="1" t="s">
        <v>211</v>
      </c>
      <c r="D144" s="2">
        <v>4.3355898857116699</v>
      </c>
      <c r="E144" s="2">
        <v>12.817390441894531</v>
      </c>
      <c r="F144" s="2">
        <v>10.022680282592773</v>
      </c>
      <c r="G144" s="2">
        <v>7.9119448661804199</v>
      </c>
      <c r="H144">
        <v>4174283</v>
      </c>
      <c r="I144">
        <v>2012919</v>
      </c>
      <c r="J144">
        <v>2161364</v>
      </c>
      <c r="K144">
        <f t="shared" si="6"/>
        <v>2216237.9861382474</v>
      </c>
      <c r="L144">
        <f t="shared" si="7"/>
        <v>1958045.0138617526</v>
      </c>
      <c r="M144" s="12">
        <v>0.4690733747236957</v>
      </c>
    </row>
    <row r="145" spans="1:13">
      <c r="A145" s="1" t="s">
        <v>175</v>
      </c>
      <c r="B145" s="1" t="s">
        <v>204</v>
      </c>
      <c r="C145" s="1" t="s">
        <v>210</v>
      </c>
      <c r="D145" s="2"/>
      <c r="E145" s="2"/>
      <c r="F145" s="2"/>
      <c r="G145" s="2"/>
      <c r="H145">
        <v>1022159</v>
      </c>
      <c r="I145">
        <v>502633</v>
      </c>
      <c r="J145">
        <v>519526</v>
      </c>
      <c r="K145">
        <f t="shared" si="6"/>
        <v>408273.4571654062</v>
      </c>
      <c r="L145">
        <f t="shared" si="7"/>
        <v>613885.5428345938</v>
      </c>
      <c r="M145" s="12">
        <v>0.60057734935033957</v>
      </c>
    </row>
    <row r="146" spans="1:13">
      <c r="A146" s="1" t="s">
        <v>176</v>
      </c>
      <c r="B146" s="1" t="s">
        <v>204</v>
      </c>
      <c r="C146" s="1" t="s">
        <v>210</v>
      </c>
      <c r="D146" s="2"/>
      <c r="E146" s="2"/>
      <c r="F146" s="2"/>
      <c r="G146" s="2"/>
      <c r="H146">
        <v>312142</v>
      </c>
      <c r="I146">
        <v>152158</v>
      </c>
      <c r="J146">
        <v>159984</v>
      </c>
      <c r="K146">
        <f t="shared" si="6"/>
        <v>108591.04469742873</v>
      </c>
      <c r="L146">
        <f t="shared" si="7"/>
        <v>203550.95530257127</v>
      </c>
      <c r="M146" s="12">
        <v>0.65211011431518751</v>
      </c>
    </row>
    <row r="147" spans="1:13">
      <c r="A147" s="1" t="s">
        <v>177</v>
      </c>
      <c r="B147" s="1" t="s">
        <v>207</v>
      </c>
      <c r="C147" s="1" t="s">
        <v>211</v>
      </c>
      <c r="D147" s="2">
        <v>6.8280119895935059</v>
      </c>
      <c r="E147" s="2">
        <v>6.0766592025756836</v>
      </c>
      <c r="F147" s="2"/>
      <c r="G147" s="2"/>
      <c r="H147">
        <v>56775</v>
      </c>
      <c r="I147">
        <v>29625</v>
      </c>
      <c r="J147">
        <v>27150</v>
      </c>
      <c r="K147">
        <f t="shared" si="6"/>
        <v>490.94692318568559</v>
      </c>
      <c r="L147">
        <f t="shared" si="7"/>
        <v>56284.053076814314</v>
      </c>
      <c r="M147" s="12">
        <v>0.99135276225124291</v>
      </c>
    </row>
    <row r="148" spans="1:13">
      <c r="A148" s="1" t="s">
        <v>150</v>
      </c>
      <c r="B148" s="1" t="s">
        <v>206</v>
      </c>
      <c r="C148" s="1" t="s">
        <v>211</v>
      </c>
      <c r="D148" s="2"/>
      <c r="E148" s="2"/>
      <c r="F148" s="2"/>
      <c r="G148" s="2"/>
      <c r="H148">
        <v>1415898</v>
      </c>
      <c r="I148">
        <v>679494</v>
      </c>
      <c r="J148">
        <v>736404</v>
      </c>
      <c r="K148">
        <f t="shared" si="6"/>
        <v>262516.42084354092</v>
      </c>
      <c r="L148">
        <f t="shared" si="7"/>
        <v>1153381.5791564591</v>
      </c>
      <c r="M148" s="12">
        <v>0.81459369188773423</v>
      </c>
    </row>
    <row r="149" spans="1:13">
      <c r="A149" s="1" t="s">
        <v>57</v>
      </c>
      <c r="B149" s="1" t="s">
        <v>204</v>
      </c>
      <c r="C149" s="1" t="s">
        <v>210</v>
      </c>
      <c r="D149" s="2">
        <v>19.657979965209961</v>
      </c>
      <c r="E149" s="2">
        <v>29.685630798339844</v>
      </c>
      <c r="F149" s="2">
        <v>31.805980682373047</v>
      </c>
      <c r="G149" s="2">
        <v>10.480669975280762</v>
      </c>
      <c r="H149">
        <v>54765</v>
      </c>
      <c r="I149">
        <v>26665</v>
      </c>
      <c r="J149">
        <v>28100</v>
      </c>
      <c r="K149">
        <f t="shared" si="6"/>
        <v>31419.493755977695</v>
      </c>
      <c r="L149">
        <f t="shared" si="7"/>
        <v>23345.506244022305</v>
      </c>
      <c r="M149" s="12">
        <v>0.4262851500780116</v>
      </c>
    </row>
    <row r="150" spans="1:13">
      <c r="A150" s="1" t="s">
        <v>178</v>
      </c>
      <c r="B150" s="1" t="s">
        <v>204</v>
      </c>
      <c r="C150" s="1" t="s">
        <v>210</v>
      </c>
      <c r="D150" s="2"/>
      <c r="E150" s="2"/>
      <c r="F150" s="2"/>
      <c r="G150" s="2"/>
      <c r="H150">
        <v>797500</v>
      </c>
      <c r="I150">
        <v>387673</v>
      </c>
      <c r="J150">
        <v>409827</v>
      </c>
      <c r="K150">
        <f t="shared" si="6"/>
        <v>366868.09834656015</v>
      </c>
      <c r="L150">
        <f t="shared" si="7"/>
        <v>430631.90165343985</v>
      </c>
      <c r="M150" s="12">
        <v>0.53997730614851391</v>
      </c>
    </row>
    <row r="151" spans="1:13">
      <c r="A151" s="1" t="s">
        <v>179</v>
      </c>
      <c r="B151" s="1" t="s">
        <v>204</v>
      </c>
      <c r="C151" s="1" t="s">
        <v>210</v>
      </c>
      <c r="D151" s="2"/>
      <c r="E151" s="2"/>
      <c r="F151" s="2"/>
      <c r="G151" s="2"/>
      <c r="H151">
        <v>2882215</v>
      </c>
      <c r="I151">
        <v>1408218</v>
      </c>
      <c r="J151">
        <v>1473997</v>
      </c>
      <c r="K151">
        <f t="shared" si="6"/>
        <v>736903.85410086857</v>
      </c>
      <c r="L151">
        <f t="shared" si="7"/>
        <v>2145311.1458991314</v>
      </c>
      <c r="M151" s="12">
        <v>0.74432724342185841</v>
      </c>
    </row>
    <row r="152" spans="1:13">
      <c r="A152" s="1" t="s">
        <v>79</v>
      </c>
      <c r="B152" s="1" t="s">
        <v>203</v>
      </c>
      <c r="C152" s="1" t="s">
        <v>209</v>
      </c>
      <c r="D152" s="2">
        <v>59.400001525878906</v>
      </c>
      <c r="E152" s="2">
        <v>58</v>
      </c>
      <c r="F152" s="2">
        <v>59.400001525878906</v>
      </c>
      <c r="G152" s="2">
        <v>55.799999237060547</v>
      </c>
      <c r="H152">
        <v>832064</v>
      </c>
      <c r="I152">
        <v>418368</v>
      </c>
      <c r="J152">
        <v>413696</v>
      </c>
      <c r="K152">
        <f t="shared" si="6"/>
        <v>688858.59374413057</v>
      </c>
      <c r="L152">
        <f t="shared" si="7"/>
        <v>143205.40625586943</v>
      </c>
      <c r="M152" s="12">
        <v>0.17210864339265902</v>
      </c>
    </row>
    <row r="153" spans="1:13">
      <c r="A153" s="1" t="s">
        <v>149</v>
      </c>
      <c r="B153" s="1" t="s">
        <v>205</v>
      </c>
      <c r="C153" s="1" t="s">
        <v>211</v>
      </c>
      <c r="D153" s="2"/>
      <c r="E153" s="2"/>
      <c r="F153" s="2"/>
      <c r="G153" s="2"/>
      <c r="H153">
        <v>1455</v>
      </c>
      <c r="I153">
        <v>725</v>
      </c>
      <c r="J153">
        <v>730</v>
      </c>
      <c r="K153">
        <f t="shared" si="6"/>
        <v>1007.2195165622202</v>
      </c>
      <c r="L153">
        <f t="shared" si="7"/>
        <v>447.78048343777976</v>
      </c>
      <c r="M153" s="12">
        <v>0.30775290957923007</v>
      </c>
    </row>
    <row r="154" spans="1:13">
      <c r="A154" s="1" t="s">
        <v>54</v>
      </c>
      <c r="B154" s="1" t="s">
        <v>205</v>
      </c>
      <c r="C154" s="1" t="s">
        <v>211</v>
      </c>
      <c r="D154" s="2">
        <v>13.800000190734863</v>
      </c>
      <c r="E154" s="2">
        <v>20.200000762939453</v>
      </c>
      <c r="F154" s="2">
        <v>16.700000762939453</v>
      </c>
      <c r="G154" s="2">
        <v>19.600000381469727</v>
      </c>
      <c r="H154">
        <v>4957</v>
      </c>
      <c r="I154">
        <v>2460</v>
      </c>
      <c r="J154">
        <v>2497</v>
      </c>
      <c r="K154">
        <f t="shared" si="6"/>
        <v>4031.1647102695542</v>
      </c>
      <c r="L154">
        <f t="shared" si="7"/>
        <v>925.83528973044577</v>
      </c>
      <c r="M154" s="12">
        <v>0.18677330839831466</v>
      </c>
    </row>
    <row r="155" spans="1:13">
      <c r="A155" s="1" t="s">
        <v>197</v>
      </c>
      <c r="B155" s="1" t="s">
        <v>205</v>
      </c>
      <c r="C155" s="1" t="s">
        <v>211</v>
      </c>
      <c r="D155" s="2"/>
      <c r="E155" s="2"/>
      <c r="F155" s="2"/>
      <c r="G155" s="2"/>
      <c r="H155">
        <v>3549</v>
      </c>
      <c r="I155">
        <v>1718</v>
      </c>
      <c r="J155">
        <v>1831</v>
      </c>
      <c r="K155">
        <f t="shared" si="6"/>
        <v>1696.4992921960072</v>
      </c>
      <c r="L155">
        <f t="shared" si="7"/>
        <v>1852.5007078039928</v>
      </c>
      <c r="M155" s="12">
        <v>0.52197822141560801</v>
      </c>
    </row>
    <row r="156" spans="1:13">
      <c r="A156" s="1" t="s">
        <v>201</v>
      </c>
      <c r="B156" s="1" t="s">
        <v>206</v>
      </c>
      <c r="C156" s="1" t="s">
        <v>211</v>
      </c>
      <c r="D156" s="2">
        <v>13.355930328369141</v>
      </c>
      <c r="E156" s="2">
        <v>25.306020736694336</v>
      </c>
      <c r="F156" s="2">
        <v>21.230789184570313</v>
      </c>
      <c r="G156" s="2">
        <v>12.748080253601074</v>
      </c>
      <c r="H156">
        <v>21119</v>
      </c>
      <c r="I156">
        <v>10167</v>
      </c>
      <c r="J156">
        <v>10952</v>
      </c>
      <c r="K156">
        <f t="shared" si="6"/>
        <v>17266.207294064086</v>
      </c>
      <c r="L156">
        <f t="shared" si="7"/>
        <v>3852.7927059359117</v>
      </c>
      <c r="M156" s="12">
        <v>0.18243253496547715</v>
      </c>
    </row>
    <row r="157" spans="1:13">
      <c r="A157" s="1" t="s">
        <v>183</v>
      </c>
      <c r="B157" s="1" t="s">
        <v>204</v>
      </c>
      <c r="C157" s="1" t="s">
        <v>210</v>
      </c>
      <c r="D157" s="2"/>
      <c r="E157" s="2"/>
      <c r="F157" s="2"/>
      <c r="G157" s="2"/>
      <c r="H157">
        <v>1699</v>
      </c>
      <c r="I157">
        <v>764</v>
      </c>
      <c r="J157">
        <v>935</v>
      </c>
      <c r="K157">
        <f t="shared" si="6"/>
        <v>47.136782191495286</v>
      </c>
      <c r="L157">
        <f t="shared" si="7"/>
        <v>1651.8632178085047</v>
      </c>
      <c r="M157" s="12">
        <v>0.97225616115862545</v>
      </c>
    </row>
    <row r="158" spans="1:13">
      <c r="A158" s="1" t="s">
        <v>86</v>
      </c>
      <c r="B158" s="1" t="s">
        <v>203</v>
      </c>
      <c r="C158" s="1" t="s">
        <v>209</v>
      </c>
      <c r="D158" s="2">
        <v>15.673319816589355</v>
      </c>
      <c r="E158" s="2">
        <v>17.878610610961914</v>
      </c>
      <c r="F158" s="2">
        <v>18.456260681152344</v>
      </c>
      <c r="G158" s="2">
        <v>15.882610321044922</v>
      </c>
      <c r="H158">
        <v>15709</v>
      </c>
      <c r="I158">
        <v>7775</v>
      </c>
      <c r="J158">
        <v>7934</v>
      </c>
      <c r="K158">
        <f t="shared" si="6"/>
        <v>4272.3593176833401</v>
      </c>
      <c r="L158">
        <f t="shared" si="7"/>
        <v>11436.64068231666</v>
      </c>
      <c r="M158" s="12">
        <v>0.72803110842935004</v>
      </c>
    </row>
    <row r="159" spans="1:13">
      <c r="A159" s="1" t="s">
        <v>180</v>
      </c>
      <c r="B159" s="1" t="s">
        <v>207</v>
      </c>
      <c r="C159" s="1" t="s">
        <v>211</v>
      </c>
      <c r="D159" s="2"/>
      <c r="E159" s="2"/>
      <c r="F159" s="2"/>
      <c r="G159" s="2"/>
      <c r="H159">
        <v>1353144</v>
      </c>
      <c r="I159">
        <v>667050</v>
      </c>
      <c r="J159">
        <v>686094</v>
      </c>
      <c r="K159">
        <f t="shared" si="6"/>
        <v>218620.61249478208</v>
      </c>
      <c r="L159">
        <f t="shared" si="7"/>
        <v>1134523.3875052179</v>
      </c>
      <c r="M159" s="12">
        <v>0.8384350723243188</v>
      </c>
    </row>
    <row r="160" spans="1:13">
      <c r="A160" s="1" t="s">
        <v>81</v>
      </c>
      <c r="B160" s="1" t="s">
        <v>203</v>
      </c>
      <c r="C160" s="1" t="s">
        <v>209</v>
      </c>
      <c r="D160" s="2">
        <v>55.667579650878906</v>
      </c>
      <c r="E160" s="2">
        <v>53.299240112304688</v>
      </c>
      <c r="F160" s="2">
        <v>68.783073425292969</v>
      </c>
      <c r="G160" s="2">
        <v>39.887271881103516</v>
      </c>
      <c r="H160">
        <v>1055647</v>
      </c>
      <c r="I160">
        <v>523158</v>
      </c>
      <c r="J160">
        <v>532489</v>
      </c>
      <c r="K160">
        <f t="shared" si="6"/>
        <v>557462.88664438482</v>
      </c>
      <c r="L160">
        <f t="shared" si="7"/>
        <v>498184.11335561518</v>
      </c>
      <c r="M160" s="12">
        <v>0.47192301342741955</v>
      </c>
    </row>
    <row r="161" spans="1:13">
      <c r="A161" s="1" t="s">
        <v>84</v>
      </c>
      <c r="B161" s="1" t="s">
        <v>204</v>
      </c>
      <c r="C161" s="1" t="s">
        <v>210</v>
      </c>
      <c r="D161" s="2">
        <v>4.0220389366149902</v>
      </c>
      <c r="E161" s="2">
        <v>3.6268489360809326</v>
      </c>
      <c r="F161" s="2">
        <v>7.2454719543457031</v>
      </c>
      <c r="G161" s="2">
        <v>1.2501319646835327</v>
      </c>
      <c r="H161">
        <v>287671</v>
      </c>
      <c r="I161">
        <v>139715</v>
      </c>
      <c r="J161">
        <v>147956</v>
      </c>
      <c r="K161">
        <f t="shared" si="6"/>
        <v>126311.21254819233</v>
      </c>
      <c r="L161">
        <f t="shared" si="7"/>
        <v>161359.78745180767</v>
      </c>
      <c r="M161" s="12">
        <v>0.56091781045641609</v>
      </c>
    </row>
    <row r="162" spans="1:13">
      <c r="A162" s="1" t="s">
        <v>188</v>
      </c>
      <c r="B162" s="1" t="s">
        <v>203</v>
      </c>
      <c r="C162" s="1" t="s">
        <v>211</v>
      </c>
      <c r="D162" s="2"/>
      <c r="E162" s="2"/>
      <c r="F162" s="2"/>
      <c r="G162" s="2"/>
      <c r="H162">
        <v>5297</v>
      </c>
      <c r="I162">
        <v>2594</v>
      </c>
      <c r="J162">
        <v>2703</v>
      </c>
      <c r="K162">
        <f t="shared" si="6"/>
        <v>2294.1152097443169</v>
      </c>
      <c r="L162">
        <f t="shared" si="7"/>
        <v>3002.8847902556831</v>
      </c>
      <c r="M162" s="12">
        <v>0.56690292434504119</v>
      </c>
    </row>
    <row r="163" spans="1:13">
      <c r="A163" s="1" t="s">
        <v>82</v>
      </c>
      <c r="B163" s="1" t="s">
        <v>203</v>
      </c>
      <c r="C163" s="1" t="s">
        <v>209</v>
      </c>
      <c r="D163" s="2">
        <v>39.700000762939453</v>
      </c>
      <c r="E163" s="2">
        <v>31.399999618530273</v>
      </c>
      <c r="F163" s="2">
        <v>53.799999237060547</v>
      </c>
      <c r="G163" s="2">
        <v>21</v>
      </c>
      <c r="H163">
        <v>709801</v>
      </c>
      <c r="I163">
        <v>353703</v>
      </c>
      <c r="J163">
        <v>356098</v>
      </c>
      <c r="K163">
        <f t="shared" si="6"/>
        <v>411296.95068661089</v>
      </c>
      <c r="L163">
        <f t="shared" si="7"/>
        <v>298504.04931338911</v>
      </c>
      <c r="M163" s="12">
        <v>0.42054610984401136</v>
      </c>
    </row>
    <row r="164" spans="1:13">
      <c r="A164" s="1" t="s">
        <v>181</v>
      </c>
      <c r="B164" s="1" t="s">
        <v>206</v>
      </c>
      <c r="C164" s="1" t="s">
        <v>211</v>
      </c>
      <c r="D164" s="2"/>
      <c r="E164" s="2"/>
      <c r="F164" s="2"/>
      <c r="G164" s="2"/>
      <c r="H164">
        <v>77915</v>
      </c>
      <c r="I164">
        <v>38081</v>
      </c>
      <c r="J164">
        <v>39834</v>
      </c>
      <c r="K164">
        <f t="shared" si="6"/>
        <v>0</v>
      </c>
      <c r="L164">
        <f t="shared" si="7"/>
        <v>77915</v>
      </c>
      <c r="M164" s="12">
        <v>1</v>
      </c>
    </row>
    <row r="165" spans="1:13">
      <c r="A165" s="1" t="s">
        <v>185</v>
      </c>
      <c r="B165" s="1" t="s">
        <v>204</v>
      </c>
      <c r="C165" s="1" t="s">
        <v>210</v>
      </c>
      <c r="D165" s="2"/>
      <c r="E165" s="2"/>
      <c r="F165" s="2"/>
      <c r="G165" s="2"/>
      <c r="H165">
        <v>209724</v>
      </c>
      <c r="I165">
        <v>102259</v>
      </c>
      <c r="J165">
        <v>107465</v>
      </c>
      <c r="K165">
        <f t="shared" si="6"/>
        <v>97048.266549182576</v>
      </c>
      <c r="L165">
        <f t="shared" si="7"/>
        <v>112675.73345081742</v>
      </c>
      <c r="M165" s="12">
        <v>0.5372572211612282</v>
      </c>
    </row>
    <row r="166" spans="1:13">
      <c r="A166" s="1" t="s">
        <v>186</v>
      </c>
      <c r="B166" s="1" t="s">
        <v>204</v>
      </c>
      <c r="C166" s="1" t="s">
        <v>210</v>
      </c>
      <c r="D166" s="2"/>
      <c r="E166" s="2"/>
      <c r="F166" s="2"/>
      <c r="G166" s="2"/>
      <c r="H166">
        <v>73618</v>
      </c>
      <c r="I166">
        <v>35712</v>
      </c>
      <c r="J166">
        <v>37906</v>
      </c>
      <c r="K166">
        <f t="shared" si="6"/>
        <v>33466.254810066981</v>
      </c>
      <c r="L166">
        <f t="shared" si="7"/>
        <v>40151.745189933019</v>
      </c>
      <c r="M166" s="12">
        <v>0.54540662867685918</v>
      </c>
    </row>
    <row r="167" spans="1:13">
      <c r="A167" s="1" t="s">
        <v>182</v>
      </c>
      <c r="B167" s="1" t="s">
        <v>206</v>
      </c>
      <c r="C167" s="1" t="s">
        <v>209</v>
      </c>
      <c r="D167" s="2"/>
      <c r="E167" s="2"/>
      <c r="F167" s="2"/>
      <c r="G167" s="2"/>
      <c r="H167">
        <v>57724</v>
      </c>
      <c r="I167">
        <v>27927</v>
      </c>
      <c r="J167">
        <v>29797</v>
      </c>
      <c r="K167">
        <f t="shared" si="6"/>
        <v>44015.312900601813</v>
      </c>
      <c r="L167">
        <f t="shared" si="7"/>
        <v>13708.687099398183</v>
      </c>
      <c r="M167" s="12">
        <v>0.23748678364975023</v>
      </c>
    </row>
    <row r="168" spans="1:13">
      <c r="A168" s="1" t="s">
        <v>184</v>
      </c>
      <c r="B168" s="1" t="s">
        <v>203</v>
      </c>
      <c r="C168" s="1" t="s">
        <v>209</v>
      </c>
      <c r="D168" s="2"/>
      <c r="E168" s="2"/>
      <c r="F168" s="2"/>
      <c r="G168" s="2"/>
      <c r="H168">
        <v>1525307</v>
      </c>
      <c r="I168">
        <v>759241</v>
      </c>
      <c r="J168">
        <v>766066</v>
      </c>
      <c r="K168">
        <f t="shared" si="6"/>
        <v>839366.06092903251</v>
      </c>
      <c r="L168">
        <f t="shared" si="7"/>
        <v>685940.93907096749</v>
      </c>
      <c r="M168" s="12">
        <v>0.44970680595510776</v>
      </c>
    </row>
    <row r="169" spans="1:13">
      <c r="A169" s="1" t="s">
        <v>104</v>
      </c>
      <c r="B169" s="1" t="s">
        <v>203</v>
      </c>
      <c r="C169" s="1" t="s">
        <v>211</v>
      </c>
      <c r="D169" s="2">
        <v>17.100000381469727</v>
      </c>
      <c r="E169" s="2">
        <v>14.800000190734863</v>
      </c>
      <c r="F169" s="2">
        <v>15.199999809265137</v>
      </c>
      <c r="G169" s="2">
        <v>16.399999618530273</v>
      </c>
      <c r="H169">
        <v>2989636</v>
      </c>
      <c r="I169">
        <v>1485148</v>
      </c>
      <c r="J169">
        <v>1504488</v>
      </c>
      <c r="K169">
        <f t="shared" si="6"/>
        <v>1005860.5974312779</v>
      </c>
      <c r="L169">
        <f t="shared" si="7"/>
        <v>1983775.4025687221</v>
      </c>
      <c r="M169" s="12">
        <v>0.66355081440306518</v>
      </c>
    </row>
    <row r="170" spans="1:13">
      <c r="A170" s="1" t="s">
        <v>85</v>
      </c>
      <c r="B170" s="1" t="s">
        <v>203</v>
      </c>
      <c r="C170" s="1" t="s">
        <v>209</v>
      </c>
      <c r="D170" s="2">
        <v>68.006477355957031</v>
      </c>
      <c r="E170" s="2">
        <v>51.381149291992188</v>
      </c>
      <c r="F170" s="2">
        <v>66.284896850585938</v>
      </c>
      <c r="G170" s="2">
        <v>43.755458831787109</v>
      </c>
      <c r="H170">
        <v>1021171</v>
      </c>
      <c r="I170">
        <v>505141</v>
      </c>
      <c r="J170">
        <v>516030</v>
      </c>
      <c r="K170">
        <f t="shared" si="6"/>
        <v>820868.96014119615</v>
      </c>
      <c r="L170">
        <f t="shared" si="7"/>
        <v>200302.03985880388</v>
      </c>
      <c r="M170" s="12">
        <v>0.19614936172179182</v>
      </c>
    </row>
    <row r="171" spans="1:13">
      <c r="A171" s="1" t="s">
        <v>131</v>
      </c>
      <c r="B171" s="1" t="s">
        <v>204</v>
      </c>
      <c r="C171" s="1" t="s">
        <v>210</v>
      </c>
      <c r="D171" s="2"/>
      <c r="E171" s="2"/>
      <c r="F171" s="2"/>
      <c r="G171" s="2"/>
      <c r="H171">
        <v>1359884</v>
      </c>
      <c r="I171">
        <v>659862</v>
      </c>
      <c r="J171">
        <v>700022</v>
      </c>
      <c r="K171">
        <f t="shared" si="6"/>
        <v>267606.45554242935</v>
      </c>
      <c r="L171">
        <f t="shared" si="7"/>
        <v>1092277.5444575706</v>
      </c>
      <c r="M171" s="12">
        <v>0.8032137626867959</v>
      </c>
    </row>
    <row r="172" spans="1:13">
      <c r="A172" s="1" t="s">
        <v>55</v>
      </c>
      <c r="B172" s="1" t="s">
        <v>202</v>
      </c>
      <c r="C172" s="1" t="s">
        <v>211</v>
      </c>
      <c r="D172" s="2">
        <v>15.610830307006836</v>
      </c>
      <c r="E172" s="2">
        <v>22.696489334106445</v>
      </c>
      <c r="F172" s="2">
        <v>19.221929550170898</v>
      </c>
      <c r="G172" s="2">
        <v>18.571779251098633</v>
      </c>
      <c r="H172">
        <v>1358749</v>
      </c>
      <c r="I172">
        <v>679786</v>
      </c>
      <c r="J172">
        <v>678963</v>
      </c>
      <c r="K172">
        <f t="shared" si="6"/>
        <v>1107712.2145895085</v>
      </c>
      <c r="L172">
        <f t="shared" si="7"/>
        <v>251036.78541049152</v>
      </c>
      <c r="M172" s="12">
        <v>0.18475581980961275</v>
      </c>
    </row>
    <row r="173" spans="1:13">
      <c r="A173" s="1" t="s">
        <v>78</v>
      </c>
      <c r="B173" s="1" t="s">
        <v>207</v>
      </c>
      <c r="C173" s="1" t="s">
        <v>211</v>
      </c>
      <c r="D173" s="2">
        <v>11.878330230712891</v>
      </c>
      <c r="E173" s="2">
        <v>29.668849945068359</v>
      </c>
      <c r="F173" s="2">
        <v>27.965160369873047</v>
      </c>
      <c r="G173" s="2">
        <v>20.467300415039063</v>
      </c>
      <c r="H173">
        <v>309632</v>
      </c>
      <c r="I173">
        <v>152171</v>
      </c>
      <c r="J173">
        <v>157461</v>
      </c>
      <c r="K173">
        <f t="shared" si="6"/>
        <v>73802.431968486257</v>
      </c>
      <c r="L173">
        <f t="shared" si="7"/>
        <v>235829.56803151374</v>
      </c>
      <c r="M173" s="12">
        <v>0.76164468798933493</v>
      </c>
    </row>
    <row r="174" spans="1:13">
      <c r="A174" s="1" t="s">
        <v>80</v>
      </c>
      <c r="B174" s="1" t="s">
        <v>203</v>
      </c>
      <c r="C174" s="1" t="s">
        <v>209</v>
      </c>
      <c r="D174" s="2">
        <v>35.528659820556641</v>
      </c>
      <c r="E174" s="2">
        <v>28.917259216308594</v>
      </c>
      <c r="F174" s="2">
        <v>39.384628295898438</v>
      </c>
      <c r="G174" s="2">
        <v>16.647600173950195</v>
      </c>
      <c r="H174">
        <v>2951211</v>
      </c>
      <c r="I174">
        <v>1457626</v>
      </c>
      <c r="J174">
        <v>1493585</v>
      </c>
      <c r="K174">
        <f t="shared" si="6"/>
        <v>1928867.1191032343</v>
      </c>
      <c r="L174">
        <f t="shared" si="7"/>
        <v>1022343.8808967659</v>
      </c>
      <c r="M174" s="12">
        <v>0.34641504145137908</v>
      </c>
    </row>
    <row r="175" spans="1:13">
      <c r="A175" s="1" t="s">
        <v>87</v>
      </c>
      <c r="B175" s="1" t="s">
        <v>205</v>
      </c>
      <c r="C175" s="1" t="s">
        <v>211</v>
      </c>
      <c r="D175" s="2">
        <v>18</v>
      </c>
      <c r="E175" s="2">
        <v>30.299999237060547</v>
      </c>
      <c r="F175" s="2">
        <v>35.200000762939453</v>
      </c>
      <c r="G175" s="2">
        <v>20</v>
      </c>
      <c r="H175">
        <v>30420</v>
      </c>
      <c r="I175">
        <v>14645</v>
      </c>
      <c r="J175">
        <v>15775</v>
      </c>
      <c r="K175">
        <f t="shared" si="6"/>
        <v>10324.689345962794</v>
      </c>
      <c r="L175">
        <f t="shared" si="7"/>
        <v>20095.310654037206</v>
      </c>
      <c r="M175" s="12">
        <v>0.66059535351864584</v>
      </c>
    </row>
    <row r="176" spans="1:13">
      <c r="A176" s="1" t="s">
        <v>187</v>
      </c>
      <c r="B176" s="1" t="s">
        <v>204</v>
      </c>
      <c r="C176" s="1" t="s">
        <v>210</v>
      </c>
      <c r="D176" s="2"/>
      <c r="E176" s="2"/>
      <c r="F176" s="2"/>
      <c r="G176" s="2"/>
      <c r="H176">
        <v>324588</v>
      </c>
      <c r="I176">
        <v>158681</v>
      </c>
      <c r="J176">
        <v>165907</v>
      </c>
      <c r="K176">
        <f t="shared" si="6"/>
        <v>40797.183027572988</v>
      </c>
      <c r="L176">
        <f t="shared" si="7"/>
        <v>283790.81697242701</v>
      </c>
      <c r="M176" s="12">
        <v>0.87431087092691973</v>
      </c>
    </row>
    <row r="177" spans="1:13">
      <c r="A177" s="1" t="s">
        <v>121</v>
      </c>
      <c r="B177" s="1" t="s">
        <v>204</v>
      </c>
      <c r="C177" s="1" t="s">
        <v>210</v>
      </c>
      <c r="D177" s="2"/>
      <c r="E177" s="2"/>
      <c r="F177" s="2"/>
      <c r="G177" s="2"/>
      <c r="H177">
        <v>342784</v>
      </c>
      <c r="I177">
        <v>168099</v>
      </c>
      <c r="J177">
        <v>174685</v>
      </c>
      <c r="K177">
        <f t="shared" si="6"/>
        <v>89818.43862138188</v>
      </c>
      <c r="L177">
        <f t="shared" si="7"/>
        <v>252965.56137861812</v>
      </c>
      <c r="M177" s="12">
        <v>0.73797365506738388</v>
      </c>
    </row>
    <row r="178" spans="1:13">
      <c r="A178" s="1" t="s">
        <v>189</v>
      </c>
      <c r="B178" s="1" t="s">
        <v>207</v>
      </c>
      <c r="C178" s="1" t="s">
        <v>211</v>
      </c>
      <c r="D178" s="2"/>
      <c r="E178" s="2"/>
      <c r="F178" s="2"/>
      <c r="G178" s="2"/>
      <c r="H178">
        <v>951544</v>
      </c>
      <c r="I178">
        <v>466105</v>
      </c>
      <c r="J178">
        <v>485439</v>
      </c>
      <c r="K178">
        <f t="shared" si="6"/>
        <v>436166.84021964727</v>
      </c>
      <c r="L178">
        <f t="shared" si="7"/>
        <v>515377.15978035273</v>
      </c>
      <c r="M178" s="12">
        <v>0.54162199517873344</v>
      </c>
    </row>
    <row r="179" spans="1:13">
      <c r="A179" s="1" t="s">
        <v>92</v>
      </c>
      <c r="B179" s="1" t="s">
        <v>204</v>
      </c>
      <c r="C179" s="1" t="s">
        <v>211</v>
      </c>
      <c r="D179" s="2">
        <v>37.288059234619141</v>
      </c>
      <c r="E179" s="2">
        <v>17.991100311279297</v>
      </c>
      <c r="F179" s="2">
        <v>27.973939895629883</v>
      </c>
      <c r="G179" s="2">
        <v>26.920190811157227</v>
      </c>
      <c r="H179">
        <v>321651</v>
      </c>
      <c r="I179">
        <v>156688</v>
      </c>
      <c r="J179">
        <v>164963</v>
      </c>
      <c r="K179">
        <f t="shared" si="6"/>
        <v>234373.00386759458</v>
      </c>
      <c r="L179">
        <f t="shared" si="7"/>
        <v>87277.996132405417</v>
      </c>
      <c r="M179" s="12">
        <v>0.27134377363168594</v>
      </c>
    </row>
    <row r="180" spans="1:13">
      <c r="A180" s="1" t="s">
        <v>91</v>
      </c>
      <c r="B180" s="1" t="s">
        <v>206</v>
      </c>
      <c r="C180" s="1" t="s">
        <v>211</v>
      </c>
      <c r="D180" s="2">
        <v>11.189749717712402</v>
      </c>
      <c r="E180" s="2">
        <v>25.135540008544922</v>
      </c>
      <c r="F180" s="2">
        <v>19.92466926574707</v>
      </c>
      <c r="G180" s="2">
        <v>15.498970031738281</v>
      </c>
      <c r="H180">
        <v>2577813</v>
      </c>
      <c r="I180">
        <v>1254848</v>
      </c>
      <c r="J180">
        <v>1322965</v>
      </c>
      <c r="K180">
        <f t="shared" si="6"/>
        <v>1290229.5713328295</v>
      </c>
      <c r="L180">
        <f t="shared" si="7"/>
        <v>1287583.4286671705</v>
      </c>
      <c r="M180" s="12">
        <v>0.49948674658214942</v>
      </c>
    </row>
    <row r="181" spans="1:13">
      <c r="A181" s="1" t="s">
        <v>94</v>
      </c>
      <c r="B181" s="1" t="s">
        <v>206</v>
      </c>
      <c r="C181" s="1" t="s">
        <v>209</v>
      </c>
      <c r="D181" s="2">
        <v>14.416879653930664</v>
      </c>
      <c r="E181" s="2">
        <v>18.697349548339844</v>
      </c>
      <c r="F181" s="2">
        <v>18.836509704589844</v>
      </c>
      <c r="G181" s="2">
        <v>11.811459541320801</v>
      </c>
      <c r="H181">
        <v>93589</v>
      </c>
      <c r="I181">
        <v>46173</v>
      </c>
      <c r="J181">
        <v>47416</v>
      </c>
      <c r="K181">
        <f t="shared" si="6"/>
        <v>64971.459009707774</v>
      </c>
      <c r="L181">
        <f t="shared" si="7"/>
        <v>28617.540990292226</v>
      </c>
      <c r="M181" s="12">
        <v>0.30577889485187604</v>
      </c>
    </row>
    <row r="182" spans="1:13">
      <c r="A182" s="1" t="s">
        <v>90</v>
      </c>
      <c r="B182" s="1" t="s">
        <v>203</v>
      </c>
      <c r="C182" s="1" t="s">
        <v>209</v>
      </c>
      <c r="D182" s="2">
        <v>40.178749084472656</v>
      </c>
      <c r="E182" s="2">
        <v>20.266090393066406</v>
      </c>
      <c r="F182" s="2">
        <v>31.79718017578125</v>
      </c>
      <c r="G182" s="2">
        <v>26.803300857543945</v>
      </c>
      <c r="H182">
        <v>535130</v>
      </c>
      <c r="I182">
        <v>266484</v>
      </c>
      <c r="J182">
        <v>268646</v>
      </c>
      <c r="K182">
        <f t="shared" si="6"/>
        <v>311971.95983794623</v>
      </c>
      <c r="L182">
        <f t="shared" si="7"/>
        <v>223158.04016205377</v>
      </c>
      <c r="M182" s="12">
        <v>0.41701650096622089</v>
      </c>
    </row>
    <row r="183" spans="1:13">
      <c r="A183" s="1" t="s">
        <v>191</v>
      </c>
      <c r="B183" s="1" t="s">
        <v>206</v>
      </c>
      <c r="C183" s="1" t="s">
        <v>212</v>
      </c>
      <c r="D183" s="2"/>
      <c r="E183" s="2"/>
      <c r="F183" s="2"/>
      <c r="G183" s="2"/>
      <c r="H183">
        <v>68</v>
      </c>
      <c r="I183">
        <v>33</v>
      </c>
      <c r="J183">
        <v>35</v>
      </c>
      <c r="K183">
        <f t="shared" si="6"/>
        <v>68</v>
      </c>
      <c r="L183">
        <f t="shared" si="7"/>
        <v>0</v>
      </c>
      <c r="M183" s="12">
        <v>0</v>
      </c>
    </row>
    <row r="184" spans="1:13">
      <c r="A184" s="1" t="s">
        <v>95</v>
      </c>
      <c r="B184" s="1" t="s">
        <v>206</v>
      </c>
      <c r="C184" s="1" t="s">
        <v>211</v>
      </c>
      <c r="D184" s="2">
        <v>29.37261962890625</v>
      </c>
      <c r="E184" s="2">
        <v>50.191650390625</v>
      </c>
      <c r="F184" s="2">
        <v>40.101478576660156</v>
      </c>
      <c r="G184" s="2">
        <v>34.630500793457031</v>
      </c>
      <c r="H184">
        <v>4577</v>
      </c>
      <c r="I184">
        <v>2206</v>
      </c>
      <c r="J184">
        <v>2371</v>
      </c>
      <c r="K184">
        <f t="shared" si="6"/>
        <v>3518.2790345662706</v>
      </c>
      <c r="L184">
        <f t="shared" si="7"/>
        <v>1058.7209654337296</v>
      </c>
      <c r="M184" s="12">
        <v>0.23131329810656098</v>
      </c>
    </row>
    <row r="185" spans="1:13">
      <c r="A185" s="1" t="s">
        <v>192</v>
      </c>
      <c r="B185" s="1" t="s">
        <v>205</v>
      </c>
      <c r="C185" s="1" t="s">
        <v>211</v>
      </c>
      <c r="D185" s="2">
        <v>7.7332592010498047</v>
      </c>
      <c r="E185" s="2">
        <v>11.638970375061035</v>
      </c>
      <c r="F185" s="2">
        <v>9.513890266418457</v>
      </c>
      <c r="G185" s="2">
        <v>10.025690078735352</v>
      </c>
      <c r="H185">
        <v>36689</v>
      </c>
      <c r="I185">
        <v>18107</v>
      </c>
      <c r="J185">
        <v>18582</v>
      </c>
      <c r="K185">
        <f t="shared" si="6"/>
        <v>17176.255959137343</v>
      </c>
      <c r="L185">
        <f t="shared" si="7"/>
        <v>19512.744040862657</v>
      </c>
      <c r="M185" s="12">
        <v>0.53184180655953162</v>
      </c>
    </row>
    <row r="186" spans="1:13">
      <c r="A186" s="1" t="s">
        <v>96</v>
      </c>
      <c r="B186" s="1" t="s">
        <v>207</v>
      </c>
      <c r="C186" s="1" t="s">
        <v>211</v>
      </c>
      <c r="D186" s="2">
        <v>20.899999618530273</v>
      </c>
      <c r="E186" s="2">
        <v>32.5</v>
      </c>
      <c r="F186" s="2">
        <v>40.900001525878906</v>
      </c>
      <c r="G186" s="2">
        <v>19.799999237060547</v>
      </c>
      <c r="H186">
        <v>629305</v>
      </c>
      <c r="I186">
        <v>302729</v>
      </c>
      <c r="J186">
        <v>326576</v>
      </c>
      <c r="K186">
        <f t="shared" si="6"/>
        <v>195430.20973355405</v>
      </c>
      <c r="L186">
        <f t="shared" si="7"/>
        <v>433874.79026644595</v>
      </c>
      <c r="M186" s="12">
        <v>0.68945072781313665</v>
      </c>
    </row>
    <row r="187" spans="1:13">
      <c r="A187" s="1" t="s">
        <v>97</v>
      </c>
      <c r="B187" s="1" t="s">
        <v>204</v>
      </c>
      <c r="C187" s="1" t="s">
        <v>211</v>
      </c>
      <c r="D187" s="2"/>
      <c r="E187" s="2"/>
      <c r="F187" s="2"/>
      <c r="G187" s="2"/>
      <c r="H187">
        <v>5445437</v>
      </c>
      <c r="I187">
        <v>2659793</v>
      </c>
      <c r="J187">
        <v>2785644</v>
      </c>
      <c r="K187">
        <f t="shared" si="6"/>
        <v>1353579.3464202378</v>
      </c>
      <c r="L187">
        <f t="shared" si="7"/>
        <v>4091857.6535797622</v>
      </c>
      <c r="M187" s="12">
        <v>0.75142870142098095</v>
      </c>
    </row>
    <row r="188" spans="1:13">
      <c r="A188" s="1" t="s">
        <v>93</v>
      </c>
      <c r="B188" s="1" t="s">
        <v>204</v>
      </c>
      <c r="C188" s="1" t="s">
        <v>211</v>
      </c>
      <c r="D188" s="2">
        <v>0.87801998853683472</v>
      </c>
      <c r="E188" s="2">
        <v>0.99879032373428345</v>
      </c>
      <c r="F188" s="2">
        <v>0.91376799345016479</v>
      </c>
      <c r="G188" s="2">
        <v>0.97608298063278198</v>
      </c>
      <c r="H188">
        <v>196509</v>
      </c>
      <c r="I188">
        <v>97163</v>
      </c>
      <c r="J188">
        <v>99346</v>
      </c>
      <c r="K188">
        <f t="shared" si="6"/>
        <v>95123.435048755302</v>
      </c>
      <c r="L188">
        <f t="shared" si="7"/>
        <v>101385.5649512447</v>
      </c>
      <c r="M188" s="12">
        <v>0.5159334430038558</v>
      </c>
    </row>
    <row r="189" spans="1:13">
      <c r="A189" s="1" t="s">
        <v>190</v>
      </c>
      <c r="B189" s="1" t="s">
        <v>205</v>
      </c>
      <c r="C189" s="1" t="s">
        <v>212</v>
      </c>
      <c r="D189" s="2">
        <v>15.222809791564941</v>
      </c>
      <c r="E189" s="2">
        <v>8.1405296325683594</v>
      </c>
      <c r="F189" s="2">
        <v>0</v>
      </c>
      <c r="G189" s="2">
        <v>11.111430168151855</v>
      </c>
      <c r="H189">
        <v>1211</v>
      </c>
      <c r="I189">
        <v>594</v>
      </c>
      <c r="J189">
        <v>617</v>
      </c>
      <c r="K189">
        <f t="shared" si="6"/>
        <v>83.577621444262149</v>
      </c>
      <c r="L189">
        <f t="shared" si="7"/>
        <v>1127.4223785557379</v>
      </c>
      <c r="M189" s="12">
        <v>0.9309846230848372</v>
      </c>
    </row>
    <row r="190" spans="1:13">
      <c r="A190" s="1" t="s">
        <v>193</v>
      </c>
      <c r="B190" s="1" t="s">
        <v>206</v>
      </c>
      <c r="C190" s="1" t="s">
        <v>209</v>
      </c>
      <c r="D190" s="2">
        <v>36.827671051025391</v>
      </c>
      <c r="E190" s="2">
        <v>67.768806457519531</v>
      </c>
      <c r="F190" s="2">
        <v>66.101692199707031</v>
      </c>
      <c r="G190" s="2">
        <v>45.833339691162109</v>
      </c>
      <c r="H190">
        <v>707</v>
      </c>
      <c r="I190">
        <v>345</v>
      </c>
      <c r="J190">
        <v>362</v>
      </c>
      <c r="K190">
        <f t="shared" si="6"/>
        <v>265.90015061575264</v>
      </c>
      <c r="L190">
        <f t="shared" si="7"/>
        <v>441.09984938424736</v>
      </c>
      <c r="M190" s="12">
        <v>0.62390360591831306</v>
      </c>
    </row>
    <row r="191" spans="1:13">
      <c r="A191" s="1" t="s">
        <v>99</v>
      </c>
      <c r="B191" s="1" t="s">
        <v>203</v>
      </c>
      <c r="C191" s="1" t="s">
        <v>209</v>
      </c>
      <c r="D191" s="2">
        <v>67.661628723144531</v>
      </c>
      <c r="E191" s="2">
        <v>53.179050445556641</v>
      </c>
      <c r="F191" s="2">
        <v>61.886260986328125</v>
      </c>
      <c r="G191" s="2">
        <v>56.982948303222656</v>
      </c>
      <c r="H191">
        <v>2136325</v>
      </c>
      <c r="I191">
        <v>1062944</v>
      </c>
      <c r="J191">
        <v>1073381</v>
      </c>
      <c r="K191">
        <f t="shared" si="6"/>
        <v>1628425.474530333</v>
      </c>
      <c r="L191">
        <f t="shared" si="7"/>
        <v>507899.52546966705</v>
      </c>
      <c r="M191" s="12">
        <v>0.23774450304596306</v>
      </c>
    </row>
    <row r="192" spans="1:13">
      <c r="A192" s="1" t="s">
        <v>100</v>
      </c>
      <c r="B192" s="1" t="s">
        <v>204</v>
      </c>
      <c r="C192" s="1" t="s">
        <v>210</v>
      </c>
      <c r="D192" s="2">
        <v>1.2000000476837158</v>
      </c>
      <c r="E192" s="2">
        <v>1.8999999761581421</v>
      </c>
      <c r="F192" s="2">
        <v>4.1999998092651367</v>
      </c>
      <c r="G192" s="2">
        <v>0.40000000596046448</v>
      </c>
      <c r="H192">
        <v>866060</v>
      </c>
      <c r="I192">
        <v>422822</v>
      </c>
      <c r="J192">
        <v>443238</v>
      </c>
      <c r="K192">
        <f t="shared" si="6"/>
        <v>265426.13482349401</v>
      </c>
      <c r="L192">
        <f t="shared" si="7"/>
        <v>600633.86517650599</v>
      </c>
      <c r="M192" s="12">
        <v>0.69352454238332906</v>
      </c>
    </row>
    <row r="193" spans="1:13">
      <c r="A193" s="1" t="s">
        <v>109</v>
      </c>
      <c r="B193" s="1" t="s">
        <v>207</v>
      </c>
      <c r="C193" s="1" t="s">
        <v>211</v>
      </c>
      <c r="D193" s="2"/>
      <c r="E193" s="2"/>
      <c r="F193" s="2"/>
      <c r="G193" s="2"/>
      <c r="H193">
        <v>298017</v>
      </c>
      <c r="I193">
        <v>149758</v>
      </c>
      <c r="J193">
        <v>148259</v>
      </c>
      <c r="K193">
        <f t="shared" si="6"/>
        <v>40165.267360294849</v>
      </c>
      <c r="L193">
        <f t="shared" si="7"/>
        <v>257851.73263970515</v>
      </c>
      <c r="M193" s="12">
        <v>0.8652249121348955</v>
      </c>
    </row>
    <row r="194" spans="1:13">
      <c r="A194" s="1" t="s">
        <v>137</v>
      </c>
      <c r="B194" s="1" t="s">
        <v>204</v>
      </c>
      <c r="C194" s="1" t="s">
        <v>210</v>
      </c>
      <c r="D194" s="2"/>
      <c r="E194" s="2"/>
      <c r="F194" s="2"/>
      <c r="G194" s="2"/>
      <c r="H194">
        <v>2961761</v>
      </c>
      <c r="I194">
        <v>1449569</v>
      </c>
      <c r="J194">
        <v>1512192</v>
      </c>
      <c r="K194">
        <f t="shared" ref="K194:K204" si="8">H194-L194</f>
        <v>491700.21066576242</v>
      </c>
      <c r="L194">
        <f t="shared" ref="L194:L204" si="9">M194*H194</f>
        <v>2470060.7893342376</v>
      </c>
      <c r="M194" s="12">
        <v>0.83398383236670259</v>
      </c>
    </row>
    <row r="195" spans="1:13">
      <c r="A195" s="1" t="s">
        <v>98</v>
      </c>
      <c r="B195" s="1" t="s">
        <v>203</v>
      </c>
      <c r="C195" s="1" t="s">
        <v>209</v>
      </c>
      <c r="D195" s="2">
        <v>80.600128173828125</v>
      </c>
      <c r="E195" s="2">
        <v>74.336357116699219</v>
      </c>
      <c r="F195" s="2">
        <v>81.8955078125</v>
      </c>
      <c r="G195" s="2">
        <v>69.84674072265625</v>
      </c>
      <c r="H195">
        <v>2516756</v>
      </c>
      <c r="I195">
        <v>1249732</v>
      </c>
      <c r="J195">
        <v>1267024</v>
      </c>
      <c r="K195">
        <f t="shared" si="8"/>
        <v>1666703.4596905757</v>
      </c>
      <c r="L195">
        <f t="shared" si="9"/>
        <v>850052.54030942428</v>
      </c>
      <c r="M195" s="12">
        <v>0.33775723205166663</v>
      </c>
    </row>
    <row r="196" spans="1:13">
      <c r="A196" s="1" t="s">
        <v>194</v>
      </c>
      <c r="B196" s="1" t="s">
        <v>208</v>
      </c>
      <c r="C196" s="1" t="s">
        <v>210</v>
      </c>
      <c r="D196" s="2"/>
      <c r="E196" s="2"/>
      <c r="F196" s="2"/>
      <c r="G196" s="2"/>
      <c r="H196">
        <v>12500000</v>
      </c>
      <c r="I196">
        <v>6129353</v>
      </c>
      <c r="J196">
        <v>6380725</v>
      </c>
      <c r="K196">
        <f t="shared" si="8"/>
        <v>12500000</v>
      </c>
      <c r="L196">
        <f t="shared" si="9"/>
        <v>0</v>
      </c>
      <c r="M196" s="12">
        <v>0</v>
      </c>
    </row>
    <row r="197" spans="1:13">
      <c r="A197" s="1" t="s">
        <v>101</v>
      </c>
      <c r="B197" s="1" t="s">
        <v>205</v>
      </c>
      <c r="C197" s="1" t="s">
        <v>211</v>
      </c>
      <c r="D197" s="2">
        <v>15.102199554443359</v>
      </c>
      <c r="E197" s="2">
        <v>26.660139083862305</v>
      </c>
      <c r="F197" s="2">
        <v>26.944160461425781</v>
      </c>
      <c r="G197" s="2">
        <v>20.834280014038086</v>
      </c>
      <c r="H197">
        <v>143865</v>
      </c>
      <c r="I197">
        <v>70356</v>
      </c>
      <c r="J197">
        <v>73509</v>
      </c>
      <c r="K197">
        <f t="shared" si="8"/>
        <v>6712.730547843239</v>
      </c>
      <c r="L197">
        <f t="shared" si="9"/>
        <v>137152.26945215676</v>
      </c>
      <c r="M197" s="12">
        <v>0.95334007195743764</v>
      </c>
    </row>
    <row r="198" spans="1:13">
      <c r="A198" s="1" t="s">
        <v>195</v>
      </c>
      <c r="B198" s="1" t="s">
        <v>204</v>
      </c>
      <c r="C198" s="1" t="s">
        <v>211</v>
      </c>
      <c r="D198" s="2"/>
      <c r="E198" s="2"/>
      <c r="F198" s="2"/>
      <c r="G198" s="2"/>
      <c r="H198">
        <v>1497948</v>
      </c>
      <c r="I198">
        <v>732226</v>
      </c>
      <c r="J198">
        <v>765722</v>
      </c>
      <c r="K198">
        <f t="shared" si="8"/>
        <v>741812.91441383155</v>
      </c>
      <c r="L198">
        <f t="shared" si="9"/>
        <v>756135.08558616845</v>
      </c>
      <c r="M198" s="12">
        <v>0.50478059691402399</v>
      </c>
    </row>
    <row r="199" spans="1:13">
      <c r="A199" s="1" t="s">
        <v>200</v>
      </c>
      <c r="B199" s="1" t="s">
        <v>206</v>
      </c>
      <c r="C199" s="1" t="s">
        <v>209</v>
      </c>
      <c r="D199" s="2"/>
      <c r="E199" s="2"/>
      <c r="F199" s="2"/>
      <c r="G199" s="2"/>
      <c r="H199">
        <v>18588</v>
      </c>
      <c r="I199">
        <v>8901</v>
      </c>
      <c r="J199">
        <v>9687</v>
      </c>
      <c r="K199">
        <f t="shared" si="8"/>
        <v>13890.151277661396</v>
      </c>
      <c r="L199">
        <f t="shared" si="9"/>
        <v>4697.8487223386037</v>
      </c>
      <c r="M199" s="12">
        <v>0.25273556715830664</v>
      </c>
    </row>
    <row r="200" spans="1:13">
      <c r="A200" s="1" t="s">
        <v>198</v>
      </c>
      <c r="B200" s="1" t="s">
        <v>205</v>
      </c>
      <c r="C200" s="1" t="s">
        <v>211</v>
      </c>
      <c r="D200" s="2"/>
      <c r="E200" s="2"/>
      <c r="F200" s="2"/>
      <c r="G200" s="2"/>
      <c r="H200">
        <v>1034975</v>
      </c>
      <c r="I200">
        <v>505929</v>
      </c>
      <c r="J200">
        <v>529046</v>
      </c>
      <c r="K200">
        <f t="shared" si="8"/>
        <v>122047.71733128896</v>
      </c>
      <c r="L200">
        <f t="shared" si="9"/>
        <v>912927.28266871104</v>
      </c>
      <c r="M200" s="12">
        <v>0.88207665177295203</v>
      </c>
    </row>
    <row r="201" spans="1:13">
      <c r="A201" s="1" t="s">
        <v>102</v>
      </c>
      <c r="B201" s="1" t="s">
        <v>206</v>
      </c>
      <c r="C201" s="1" t="s">
        <v>211</v>
      </c>
      <c r="D201" s="2">
        <v>21.799999237060547</v>
      </c>
      <c r="E201" s="2">
        <v>26.399999618530273</v>
      </c>
      <c r="F201" s="2">
        <v>26.600000381469727</v>
      </c>
      <c r="G201" s="2">
        <v>17.600000381469727</v>
      </c>
      <c r="H201">
        <v>3929129</v>
      </c>
      <c r="I201">
        <v>1890165</v>
      </c>
      <c r="J201">
        <v>2038964</v>
      </c>
      <c r="K201">
        <f t="shared" si="8"/>
        <v>2517812.6832161881</v>
      </c>
      <c r="L201">
        <f t="shared" si="9"/>
        <v>1411316.3167838119</v>
      </c>
      <c r="M201" s="12">
        <v>0.35919317405557616</v>
      </c>
    </row>
    <row r="202" spans="1:13">
      <c r="A202" s="1" t="s">
        <v>103</v>
      </c>
      <c r="B202" s="1" t="s">
        <v>207</v>
      </c>
      <c r="C202" s="1" t="s">
        <v>209</v>
      </c>
      <c r="D202" s="2">
        <v>53.900001525878906</v>
      </c>
      <c r="E202" s="2">
        <v>28.399999618530273</v>
      </c>
      <c r="F202" s="2">
        <v>48.400001525878906</v>
      </c>
      <c r="G202" s="2">
        <v>25.799999237060547</v>
      </c>
      <c r="H202">
        <v>1959731</v>
      </c>
      <c r="I202">
        <v>962903</v>
      </c>
      <c r="J202">
        <v>996828</v>
      </c>
      <c r="K202">
        <f t="shared" si="8"/>
        <v>1241638.1230612849</v>
      </c>
      <c r="L202">
        <f t="shared" si="9"/>
        <v>718092.87693871523</v>
      </c>
      <c r="M202" s="12">
        <v>0.36642420665831954</v>
      </c>
    </row>
    <row r="203" spans="1:13">
      <c r="A203" s="1" t="s">
        <v>105</v>
      </c>
      <c r="B203" s="1" t="s">
        <v>203</v>
      </c>
      <c r="C203" s="1" t="s">
        <v>209</v>
      </c>
      <c r="D203" s="2">
        <v>60.626918792724609</v>
      </c>
      <c r="E203" s="2">
        <v>43.931209564208984</v>
      </c>
      <c r="F203" s="2">
        <v>57.629909515380859</v>
      </c>
      <c r="G203" s="2">
        <v>45.609268188476563</v>
      </c>
      <c r="H203">
        <v>1313477</v>
      </c>
      <c r="I203">
        <v>655216</v>
      </c>
      <c r="J203">
        <v>658261</v>
      </c>
      <c r="K203">
        <f t="shared" si="8"/>
        <v>741839.67116335593</v>
      </c>
      <c r="L203">
        <f t="shared" si="9"/>
        <v>571637.32883664407</v>
      </c>
      <c r="M203" s="12">
        <v>0.43520924145351925</v>
      </c>
    </row>
    <row r="204" spans="1:13" ht="15.75" thickBot="1">
      <c r="A204" s="3" t="s">
        <v>106</v>
      </c>
      <c r="B204" s="3" t="s">
        <v>203</v>
      </c>
      <c r="C204" s="3" t="s">
        <v>211</v>
      </c>
      <c r="D204" s="4">
        <v>54.299999237060547</v>
      </c>
      <c r="E204" s="4">
        <v>48.200000762939453</v>
      </c>
      <c r="F204" s="4">
        <v>54.5</v>
      </c>
      <c r="G204" s="4">
        <v>42.700000762939453</v>
      </c>
      <c r="H204">
        <v>1364918</v>
      </c>
      <c r="I204">
        <v>684305</v>
      </c>
      <c r="J204">
        <v>680613</v>
      </c>
      <c r="K204">
        <f t="shared" si="8"/>
        <v>925297.95576760743</v>
      </c>
      <c r="L204">
        <f t="shared" si="9"/>
        <v>439620.04423239257</v>
      </c>
      <c r="M204" s="13">
        <v>0.32208531518552219</v>
      </c>
    </row>
    <row r="207" spans="1:13" ht="13.5" hidden="1" customHeight="1">
      <c r="A207" s="21" t="s">
        <v>232</v>
      </c>
      <c r="B207" s="22"/>
      <c r="C207" s="22"/>
      <c r="D207" s="22"/>
      <c r="E207" s="23"/>
    </row>
    <row r="208" spans="1:13" ht="15.75" hidden="1">
      <c r="A208" s="15" t="s">
        <v>216</v>
      </c>
      <c r="B208" s="5" t="s">
        <v>206</v>
      </c>
      <c r="C208" s="5"/>
      <c r="D208" s="6">
        <f>SUMIF($B$2:$B$204,B208,$H$2:$H$204)</f>
        <v>87289867</v>
      </c>
      <c r="E208" s="7" t="e" cm="1">
        <f t="array" ref="E208">SUMPRODUCT(($B$2:$B$204=B208)*(#REF!&lt;&gt;""),($H$2:$H$204))</f>
        <v>#REF!</v>
      </c>
    </row>
    <row r="209" spans="1:5" ht="15.75" hidden="1">
      <c r="A209" s="15" t="s">
        <v>217</v>
      </c>
      <c r="B209" s="5" t="s">
        <v>204</v>
      </c>
      <c r="C209" s="5"/>
      <c r="D209" s="6">
        <f>SUMIF($B$2:$B$204,B209,$H$2:$H$204)</f>
        <v>32579436</v>
      </c>
      <c r="E209" s="7" t="e" cm="1">
        <f t="array" ref="E209">SUMPRODUCT(($B$2:$B$204=B209)*(#REF!&lt;&gt;""),($H$2:$H$204))</f>
        <v>#REF!</v>
      </c>
    </row>
    <row r="210" spans="1:5" ht="15.75" hidden="1">
      <c r="A210" s="15" t="s">
        <v>218</v>
      </c>
      <c r="B210" s="5"/>
      <c r="C210" s="5"/>
      <c r="D210" s="6" t="e">
        <f>SUMIF(#REF!,#REF!,$H$2:$H$204)</f>
        <v>#REF!</v>
      </c>
      <c r="E210" s="7" t="e" cm="1">
        <f t="array" ref="E210">SUMPRODUCT((#REF!=#REF!)*(#REF!&lt;&gt;""),($H$2:$H$204))</f>
        <v>#REF!</v>
      </c>
    </row>
    <row r="211" spans="1:5" ht="15.75" hidden="1">
      <c r="A211" s="15" t="s">
        <v>219</v>
      </c>
      <c r="B211" s="5"/>
      <c r="C211" s="5"/>
      <c r="D211" s="6" t="e">
        <f>SUMIF(#REF!,#REF!,$H$2:$H$204)</f>
        <v>#REF!</v>
      </c>
      <c r="E211" s="7" t="e" cm="1">
        <f t="array" ref="E211">SUMPRODUCT((#REF!=#REF!)*(#REF!&lt;&gt;""),($H$2:$H$204))</f>
        <v>#REF!</v>
      </c>
    </row>
    <row r="212" spans="1:5" ht="15.75" hidden="1">
      <c r="A212" s="15" t="s">
        <v>220</v>
      </c>
      <c r="B212" s="5" t="s">
        <v>205</v>
      </c>
      <c r="C212" s="5"/>
      <c r="D212" s="6">
        <f>SUMIF($B$2:$B$204,B212,$H$2:$H$204)</f>
        <v>29925947</v>
      </c>
      <c r="E212" s="7" t="e" cm="1">
        <f t="array" ref="E212">SUMPRODUCT(($B$2:$B$204=B212)*(#REF!&lt;&gt;""),($H$2:$H$204))</f>
        <v>#REF!</v>
      </c>
    </row>
    <row r="213" spans="1:5" ht="15.75" hidden="1">
      <c r="A213" s="15" t="s">
        <v>221</v>
      </c>
      <c r="B213" s="5" t="s">
        <v>207</v>
      </c>
      <c r="C213" s="5"/>
      <c r="D213" s="6">
        <f>SUMIF($B$2:$B$204,B213,$H$2:$H$204)</f>
        <v>23132455</v>
      </c>
      <c r="E213" s="7" t="e" cm="1">
        <f t="array" ref="E213">SUMPRODUCT(($B$2:$B$204=B213)*(#REF!&lt;&gt;""),($H$2:$H$204))</f>
        <v>#REF!</v>
      </c>
    </row>
    <row r="214" spans="1:5" ht="15.75" hidden="1">
      <c r="A214" s="15" t="s">
        <v>222</v>
      </c>
      <c r="B214" s="5" t="s">
        <v>208</v>
      </c>
      <c r="C214" s="5"/>
      <c r="D214" s="6">
        <f>SUMIF($B$2:$B$204,B214,$H$2:$H$204)</f>
        <v>13666235</v>
      </c>
      <c r="E214" s="7" t="e" cm="1">
        <f t="array" ref="E214">SUMPRODUCT(($B$2:$B$204=B214)*(#REF!&lt;&gt;""),($H$2:$H$204))</f>
        <v>#REF!</v>
      </c>
    </row>
    <row r="215" spans="1:5" ht="15.75" hidden="1">
      <c r="A215" s="15" t="s">
        <v>223</v>
      </c>
      <c r="B215" s="5" t="s">
        <v>202</v>
      </c>
      <c r="C215" s="5"/>
      <c r="D215" s="6">
        <f>SUMIF($B$2:$B$204,B215,$H$2:$H$204)</f>
        <v>138088838</v>
      </c>
      <c r="E215" s="7" t="e" cm="1">
        <f t="array" ref="E215">SUMPRODUCT(($B$2:$B$204=B215)*(#REF!&lt;&gt;""),($H$2:$H$204))</f>
        <v>#REF!</v>
      </c>
    </row>
    <row r="216" spans="1:5" ht="15.75" hidden="1">
      <c r="A216" s="15" t="s">
        <v>224</v>
      </c>
      <c r="B216" s="5" t="s">
        <v>203</v>
      </c>
      <c r="C216" s="5"/>
      <c r="D216" s="6">
        <f>SUMIF($B$2:$B$204,B216,$H$2:$H$204)</f>
        <v>73746660</v>
      </c>
      <c r="E216" s="7" t="e" cm="1">
        <f t="array" ref="E216">SUMPRODUCT(($B$2:$B$204=B216)*(#REF!&lt;&gt;""),($H$2:$H$204))</f>
        <v>#REF!</v>
      </c>
    </row>
    <row r="217" spans="1:5" ht="15.75" hidden="1">
      <c r="A217" s="15" t="s">
        <v>225</v>
      </c>
      <c r="B217" s="5"/>
      <c r="C217" s="5"/>
      <c r="D217" s="6" t="e">
        <f>SUMIF(#REF!,#REF!,$H$2:$H$204)</f>
        <v>#REF!</v>
      </c>
      <c r="E217" s="7" t="e" cm="1">
        <f t="array" ref="E217">SUMPRODUCT((#REF!=#REF!)*(#REF!&lt;&gt;""),($H$2:$H$204))</f>
        <v>#REF!</v>
      </c>
    </row>
    <row r="218" spans="1:5" ht="15.75" hidden="1">
      <c r="A218" s="15" t="s">
        <v>226</v>
      </c>
      <c r="B218" s="5"/>
      <c r="C218" s="5"/>
      <c r="D218" s="6" t="e">
        <f>SUMIF(#REF!,#REF!,$H$2:$H$204)</f>
        <v>#REF!</v>
      </c>
      <c r="E218" s="7" t="e" cm="1">
        <f t="array" ref="E218">SUMPRODUCT((#REF!=#REF!)*(#REF!&lt;&gt;""),($H$2:$H$204))</f>
        <v>#REF!</v>
      </c>
    </row>
    <row r="219" spans="1:5" ht="15.75" hidden="1">
      <c r="A219" s="15" t="s">
        <v>227</v>
      </c>
      <c r="B219" s="5"/>
      <c r="C219" s="5" t="s">
        <v>228</v>
      </c>
      <c r="D219" s="6">
        <f>SUMIF($C$2:$C$204,"Least Developed",$H$2:$H$204)</f>
        <v>67894222</v>
      </c>
      <c r="E219" s="7" t="e" cm="1">
        <f t="array" ref="E219">SUMPRODUCT(($C$2:$C$204="Least Developed")*(#REF!&lt;&gt;""),($H$2:$H$204))</f>
        <v>#REF!</v>
      </c>
    </row>
    <row r="220" spans="1:5" ht="16.5" hidden="1" thickBot="1">
      <c r="A220" s="16" t="s">
        <v>229</v>
      </c>
      <c r="B220" s="8"/>
      <c r="C220" s="8"/>
      <c r="D220" s="9">
        <f>SUM(H2:H204)</f>
        <v>398429438</v>
      </c>
      <c r="E220" s="10" t="e">
        <f>SUMIF(#REF!,"&lt;&gt;",H2:H204)</f>
        <v>#REF!</v>
      </c>
    </row>
  </sheetData>
  <mergeCells count="1">
    <mergeCell ref="A207:E20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Upper secondary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 Nong</cp:lastModifiedBy>
  <dcterms:created xsi:type="dcterms:W3CDTF">2021-02-22T16:33:25Z</dcterms:created>
  <dcterms:modified xsi:type="dcterms:W3CDTF">2023-10-01T05:58:40Z</dcterms:modified>
</cp:coreProperties>
</file>