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luisa_difrancesco_polito_it/Documents/SHIMMER Casi Studio/PER DISMA_CMP/"/>
    </mc:Choice>
  </mc:AlternateContent>
  <xr:revisionPtr revIDLastSave="4" documentId="13_ncr:1_{D4F8E6E4-08EB-4F74-B6CD-DE748B2BD92A}" xr6:coauthVersionLast="47" xr6:coauthVersionMax="47" xr10:uidLastSave="{F004091E-3E35-4CAB-9A3F-367CB7456ECA}"/>
  <bookViews>
    <workbookView minimized="1" xWindow="31320" yWindow="-9480" windowWidth="18645" windowHeight="12225" activeTab="3" xr2:uid="{24EC6F64-3C91-D94D-85D9-E74163B8B6AD}"/>
  </bookViews>
  <sheets>
    <sheet name="Consumpt" sheetId="1" r:id="rId1"/>
    <sheet name="Profiles" sheetId="4" r:id="rId2"/>
    <sheet name="Profiles (homog)" sheetId="3" r:id="rId3"/>
    <sheet name="Profiles (Rand)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4" l="1"/>
  <c r="O21" i="4"/>
  <c r="B16" i="1"/>
  <c r="B17" i="1"/>
  <c r="B4" i="1"/>
  <c r="B5" i="1"/>
  <c r="B6" i="1"/>
  <c r="B7" i="1"/>
  <c r="B8" i="1"/>
  <c r="B9" i="1"/>
  <c r="B10" i="1"/>
  <c r="B11" i="1"/>
  <c r="B12" i="1"/>
  <c r="B13" i="1"/>
  <c r="B14" i="1"/>
  <c r="B15" i="1"/>
  <c r="B3" i="1"/>
  <c r="D3" i="1"/>
  <c r="E19" i="1"/>
  <c r="N14" i="1"/>
  <c r="N3" i="1"/>
  <c r="M5" i="1"/>
  <c r="M6" i="1"/>
  <c r="M7" i="1"/>
  <c r="M8" i="1"/>
  <c r="M9" i="1"/>
  <c r="M10" i="1"/>
  <c r="M11" i="1"/>
  <c r="M12" i="1"/>
  <c r="M13" i="1"/>
  <c r="M14" i="1"/>
  <c r="M15" i="1"/>
  <c r="M4" i="1"/>
  <c r="O27" i="3"/>
  <c r="E3" i="3"/>
  <c r="F3" i="3"/>
  <c r="G3" i="3" s="1"/>
  <c r="H3" i="3" s="1"/>
  <c r="I3" i="3" s="1"/>
  <c r="J3" i="3" s="1"/>
  <c r="K3" i="3" s="1"/>
  <c r="L3" i="3" s="1"/>
  <c r="M3" i="3" s="1"/>
  <c r="N3" i="3" s="1"/>
  <c r="E4" i="3"/>
  <c r="F4" i="3" s="1"/>
  <c r="G4" i="3" s="1"/>
  <c r="H4" i="3" s="1"/>
  <c r="I4" i="3" s="1"/>
  <c r="J4" i="3" s="1"/>
  <c r="K4" i="3" s="1"/>
  <c r="L4" i="3" s="1"/>
  <c r="M4" i="3" s="1"/>
  <c r="N4" i="3" s="1"/>
  <c r="E5" i="3"/>
  <c r="F5" i="3"/>
  <c r="G5" i="3" s="1"/>
  <c r="H5" i="3" s="1"/>
  <c r="I5" i="3" s="1"/>
  <c r="J5" i="3" s="1"/>
  <c r="K5" i="3" s="1"/>
  <c r="L5" i="3" s="1"/>
  <c r="M5" i="3" s="1"/>
  <c r="N5" i="3" s="1"/>
  <c r="E6" i="3"/>
  <c r="F6" i="3"/>
  <c r="G6" i="3"/>
  <c r="H6" i="3"/>
  <c r="I6" i="3" s="1"/>
  <c r="J6" i="3" s="1"/>
  <c r="K6" i="3" s="1"/>
  <c r="L6" i="3" s="1"/>
  <c r="M6" i="3" s="1"/>
  <c r="N6" i="3" s="1"/>
  <c r="E7" i="3"/>
  <c r="F7" i="3"/>
  <c r="G7" i="3" s="1"/>
  <c r="H7" i="3" s="1"/>
  <c r="I7" i="3" s="1"/>
  <c r="J7" i="3" s="1"/>
  <c r="K7" i="3" s="1"/>
  <c r="L7" i="3" s="1"/>
  <c r="M7" i="3" s="1"/>
  <c r="N7" i="3" s="1"/>
  <c r="E8" i="3"/>
  <c r="F8" i="3" s="1"/>
  <c r="G8" i="3" s="1"/>
  <c r="H8" i="3" s="1"/>
  <c r="I8" i="3" s="1"/>
  <c r="J8" i="3" s="1"/>
  <c r="K8" i="3" s="1"/>
  <c r="L8" i="3" s="1"/>
  <c r="M8" i="3" s="1"/>
  <c r="N8" i="3" s="1"/>
  <c r="E9" i="3"/>
  <c r="F9" i="3"/>
  <c r="G9" i="3" s="1"/>
  <c r="H9" i="3" s="1"/>
  <c r="I9" i="3" s="1"/>
  <c r="J9" i="3" s="1"/>
  <c r="K9" i="3" s="1"/>
  <c r="L9" i="3" s="1"/>
  <c r="M9" i="3" s="1"/>
  <c r="N9" i="3" s="1"/>
  <c r="E10" i="3"/>
  <c r="F10" i="3"/>
  <c r="G10" i="3"/>
  <c r="H10" i="3"/>
  <c r="I10" i="3" s="1"/>
  <c r="J10" i="3" s="1"/>
  <c r="K10" i="3" s="1"/>
  <c r="L10" i="3" s="1"/>
  <c r="M10" i="3" s="1"/>
  <c r="N10" i="3" s="1"/>
  <c r="E11" i="3"/>
  <c r="F11" i="3"/>
  <c r="G11" i="3" s="1"/>
  <c r="H11" i="3" s="1"/>
  <c r="I11" i="3" s="1"/>
  <c r="J11" i="3" s="1"/>
  <c r="K11" i="3" s="1"/>
  <c r="L11" i="3" s="1"/>
  <c r="M11" i="3" s="1"/>
  <c r="N11" i="3" s="1"/>
  <c r="E12" i="3"/>
  <c r="F12" i="3" s="1"/>
  <c r="G12" i="3" s="1"/>
  <c r="H12" i="3" s="1"/>
  <c r="I12" i="3" s="1"/>
  <c r="J12" i="3" s="1"/>
  <c r="K12" i="3" s="1"/>
  <c r="L12" i="3" s="1"/>
  <c r="M12" i="3" s="1"/>
  <c r="N12" i="3" s="1"/>
  <c r="E13" i="3"/>
  <c r="F13" i="3"/>
  <c r="G13" i="3" s="1"/>
  <c r="H13" i="3" s="1"/>
  <c r="I13" i="3" s="1"/>
  <c r="J13" i="3" s="1"/>
  <c r="K13" i="3" s="1"/>
  <c r="L13" i="3" s="1"/>
  <c r="M13" i="3" s="1"/>
  <c r="N13" i="3" s="1"/>
  <c r="E14" i="3"/>
  <c r="F14" i="3"/>
  <c r="G14" i="3"/>
  <c r="H14" i="3"/>
  <c r="I14" i="3" s="1"/>
  <c r="J14" i="3" s="1"/>
  <c r="K14" i="3" s="1"/>
  <c r="L14" i="3" s="1"/>
  <c r="M14" i="3" s="1"/>
  <c r="N14" i="3" s="1"/>
  <c r="E15" i="3"/>
  <c r="F15" i="3"/>
  <c r="G15" i="3" s="1"/>
  <c r="H15" i="3" s="1"/>
  <c r="I15" i="3" s="1"/>
  <c r="J15" i="3" s="1"/>
  <c r="K15" i="3" s="1"/>
  <c r="L15" i="3" s="1"/>
  <c r="M15" i="3" s="1"/>
  <c r="N15" i="3" s="1"/>
  <c r="E16" i="3"/>
  <c r="F16" i="3" s="1"/>
  <c r="G16" i="3" s="1"/>
  <c r="H16" i="3" s="1"/>
  <c r="I16" i="3" s="1"/>
  <c r="J16" i="3" s="1"/>
  <c r="K16" i="3" s="1"/>
  <c r="L16" i="3" s="1"/>
  <c r="M16" i="3" s="1"/>
  <c r="N16" i="3" s="1"/>
  <c r="E17" i="3"/>
  <c r="F17" i="3"/>
  <c r="G17" i="3" s="1"/>
  <c r="H17" i="3" s="1"/>
  <c r="I17" i="3" s="1"/>
  <c r="J17" i="3" s="1"/>
  <c r="K17" i="3" s="1"/>
  <c r="L17" i="3" s="1"/>
  <c r="M17" i="3" s="1"/>
  <c r="N17" i="3" s="1"/>
  <c r="E18" i="3"/>
  <c r="F18" i="3"/>
  <c r="G18" i="3"/>
  <c r="H18" i="3"/>
  <c r="I18" i="3" s="1"/>
  <c r="J18" i="3" s="1"/>
  <c r="K18" i="3" s="1"/>
  <c r="L18" i="3" s="1"/>
  <c r="M18" i="3" s="1"/>
  <c r="N18" i="3" s="1"/>
  <c r="E19" i="3"/>
  <c r="F19" i="3"/>
  <c r="G19" i="3" s="1"/>
  <c r="H19" i="3" s="1"/>
  <c r="I19" i="3" s="1"/>
  <c r="J19" i="3" s="1"/>
  <c r="K19" i="3" s="1"/>
  <c r="L19" i="3" s="1"/>
  <c r="M19" i="3" s="1"/>
  <c r="N19" i="3" s="1"/>
  <c r="E20" i="3"/>
  <c r="F20" i="3" s="1"/>
  <c r="G20" i="3" s="1"/>
  <c r="H20" i="3" s="1"/>
  <c r="I20" i="3" s="1"/>
  <c r="J20" i="3" s="1"/>
  <c r="K20" i="3" s="1"/>
  <c r="L20" i="3" s="1"/>
  <c r="M20" i="3" s="1"/>
  <c r="N20" i="3" s="1"/>
  <c r="E21" i="3"/>
  <c r="F21" i="3"/>
  <c r="G21" i="3" s="1"/>
  <c r="H21" i="3" s="1"/>
  <c r="I21" i="3" s="1"/>
  <c r="J21" i="3" s="1"/>
  <c r="K21" i="3" s="1"/>
  <c r="L21" i="3" s="1"/>
  <c r="M21" i="3" s="1"/>
  <c r="N21" i="3" s="1"/>
  <c r="E22" i="3"/>
  <c r="F22" i="3"/>
  <c r="G22" i="3"/>
  <c r="H22" i="3"/>
  <c r="I22" i="3" s="1"/>
  <c r="J22" i="3" s="1"/>
  <c r="K22" i="3" s="1"/>
  <c r="L22" i="3" s="1"/>
  <c r="M22" i="3" s="1"/>
  <c r="N22" i="3" s="1"/>
  <c r="E23" i="3"/>
  <c r="F23" i="3"/>
  <c r="G23" i="3" s="1"/>
  <c r="H23" i="3" s="1"/>
  <c r="I23" i="3" s="1"/>
  <c r="J23" i="3" s="1"/>
  <c r="K23" i="3" s="1"/>
  <c r="L23" i="3" s="1"/>
  <c r="M23" i="3" s="1"/>
  <c r="N23" i="3" s="1"/>
  <c r="E24" i="3"/>
  <c r="F24" i="3" s="1"/>
  <c r="G24" i="3" s="1"/>
  <c r="H24" i="3" s="1"/>
  <c r="I24" i="3" s="1"/>
  <c r="J24" i="3" s="1"/>
  <c r="K24" i="3" s="1"/>
  <c r="L24" i="3" s="1"/>
  <c r="M24" i="3" s="1"/>
  <c r="N24" i="3" s="1"/>
  <c r="E25" i="3"/>
  <c r="F25" i="3"/>
  <c r="G25" i="3" s="1"/>
  <c r="H25" i="3" s="1"/>
  <c r="I25" i="3" s="1"/>
  <c r="J25" i="3" s="1"/>
  <c r="K25" i="3" s="1"/>
  <c r="L25" i="3" s="1"/>
  <c r="M25" i="3" s="1"/>
  <c r="N25" i="3" s="1"/>
  <c r="E26" i="3"/>
  <c r="F26" i="3"/>
  <c r="G26" i="3"/>
  <c r="H26" i="3"/>
  <c r="I26" i="3" s="1"/>
  <c r="J26" i="3" s="1"/>
  <c r="K26" i="3" s="1"/>
  <c r="L26" i="3" s="1"/>
  <c r="M26" i="3" s="1"/>
  <c r="N26" i="3" s="1"/>
  <c r="E27" i="3"/>
  <c r="F27" i="3"/>
  <c r="G27" i="3" s="1"/>
  <c r="H27" i="3" s="1"/>
  <c r="I27" i="3" s="1"/>
  <c r="J27" i="3" s="1"/>
  <c r="K27" i="3" s="1"/>
  <c r="L27" i="3" s="1"/>
  <c r="M27" i="3" s="1"/>
  <c r="N27" i="3" s="1"/>
  <c r="D27" i="3"/>
  <c r="C4" i="4"/>
  <c r="C5" i="4" s="1"/>
  <c r="C6" i="4" s="1"/>
  <c r="C7" i="4" s="1"/>
  <c r="C8" i="4" s="1"/>
  <c r="D4" i="4"/>
  <c r="D5" i="4" s="1"/>
  <c r="D6" i="4" s="1"/>
  <c r="D7" i="4" s="1"/>
  <c r="D8" i="4" s="1"/>
  <c r="E4" i="4"/>
  <c r="E5" i="4" s="1"/>
  <c r="E6" i="4" s="1"/>
  <c r="E7" i="4" s="1"/>
  <c r="E8" i="4" s="1"/>
  <c r="F4" i="4"/>
  <c r="F5" i="4" s="1"/>
  <c r="F6" i="4" s="1"/>
  <c r="F7" i="4" s="1"/>
  <c r="F8" i="4" s="1"/>
  <c r="G4" i="4"/>
  <c r="H4" i="4"/>
  <c r="J4" i="4"/>
  <c r="J5" i="4" s="1"/>
  <c r="J6" i="4" s="1"/>
  <c r="J7" i="4" s="1"/>
  <c r="J8" i="4" s="1"/>
  <c r="L4" i="4"/>
  <c r="L5" i="4" s="1"/>
  <c r="L6" i="4" s="1"/>
  <c r="L7" i="4" s="1"/>
  <c r="L8" i="4" s="1"/>
  <c r="M4" i="4"/>
  <c r="M5" i="4" s="1"/>
  <c r="M6" i="4" s="1"/>
  <c r="M7" i="4" s="1"/>
  <c r="M8" i="4" s="1"/>
  <c r="G5" i="4"/>
  <c r="G6" i="4" s="1"/>
  <c r="G7" i="4" s="1"/>
  <c r="G8" i="4" s="1"/>
  <c r="H5" i="4"/>
  <c r="H6" i="4" s="1"/>
  <c r="H7" i="4" s="1"/>
  <c r="H8" i="4" s="1"/>
  <c r="B4" i="4"/>
  <c r="B5" i="4" s="1"/>
  <c r="B6" i="4" s="1"/>
  <c r="B7" i="4" s="1"/>
  <c r="B8" i="4" s="1"/>
  <c r="C22" i="4"/>
  <c r="C23" i="4" s="1"/>
  <c r="C24" i="4" s="1"/>
  <c r="C25" i="4" s="1"/>
  <c r="C26" i="4" s="1"/>
  <c r="D22" i="4"/>
  <c r="D23" i="4" s="1"/>
  <c r="D24" i="4" s="1"/>
  <c r="D25" i="4" s="1"/>
  <c r="D26" i="4" s="1"/>
  <c r="E22" i="4"/>
  <c r="E23" i="4" s="1"/>
  <c r="E24" i="4" s="1"/>
  <c r="E25" i="4" s="1"/>
  <c r="E26" i="4" s="1"/>
  <c r="G22" i="4"/>
  <c r="G23" i="4" s="1"/>
  <c r="G24" i="4" s="1"/>
  <c r="G25" i="4" s="1"/>
  <c r="G26" i="4" s="1"/>
  <c r="H22" i="4"/>
  <c r="H23" i="4" s="1"/>
  <c r="J22" i="4"/>
  <c r="J23" i="4" s="1"/>
  <c r="J24" i="4" s="1"/>
  <c r="J25" i="4" s="1"/>
  <c r="J26" i="4" s="1"/>
  <c r="L22" i="4"/>
  <c r="M22" i="4"/>
  <c r="L23" i="4"/>
  <c r="L24" i="4" s="1"/>
  <c r="L25" i="4" s="1"/>
  <c r="L26" i="4" s="1"/>
  <c r="M23" i="4"/>
  <c r="M24" i="4" s="1"/>
  <c r="M25" i="4" s="1"/>
  <c r="M26" i="4" s="1"/>
  <c r="B22" i="4"/>
  <c r="B23" i="4" s="1"/>
  <c r="B24" i="4" s="1"/>
  <c r="B25" i="4" s="1"/>
  <c r="B26" i="4" s="1"/>
  <c r="B10" i="4"/>
  <c r="B11" i="4" s="1"/>
  <c r="B12" i="4" s="1"/>
  <c r="B13" i="4" s="1"/>
  <c r="B14" i="4" s="1"/>
  <c r="B16" i="4"/>
  <c r="B17" i="4" s="1"/>
  <c r="B18" i="4" s="1"/>
  <c r="B19" i="4" s="1"/>
  <c r="B20" i="4" s="1"/>
  <c r="H27" i="4"/>
  <c r="H21" i="4"/>
  <c r="G16" i="4"/>
  <c r="G17" i="4" s="1"/>
  <c r="G18" i="4" s="1"/>
  <c r="G19" i="4" s="1"/>
  <c r="G20" i="4" s="1"/>
  <c r="H15" i="4"/>
  <c r="H16" i="4" s="1"/>
  <c r="H17" i="4" s="1"/>
  <c r="H18" i="4" s="1"/>
  <c r="H10" i="4"/>
  <c r="H11" i="4" s="1"/>
  <c r="H12" i="4" s="1"/>
  <c r="H13" i="4" s="1"/>
  <c r="H14" i="4" s="1"/>
  <c r="G10" i="4"/>
  <c r="G11" i="4" s="1"/>
  <c r="G12" i="4" s="1"/>
  <c r="G13" i="4" s="1"/>
  <c r="G14" i="4" s="1"/>
  <c r="D16" i="4"/>
  <c r="D17" i="4" s="1"/>
  <c r="D18" i="4" s="1"/>
  <c r="D19" i="4" s="1"/>
  <c r="D20" i="4" s="1"/>
  <c r="E16" i="4"/>
  <c r="E17" i="4" s="1"/>
  <c r="E18" i="4" s="1"/>
  <c r="E19" i="4" s="1"/>
  <c r="E20" i="4" s="1"/>
  <c r="D10" i="4"/>
  <c r="D11" i="4" s="1"/>
  <c r="D12" i="4" s="1"/>
  <c r="D13" i="4" s="1"/>
  <c r="D14" i="4" s="1"/>
  <c r="E10" i="4"/>
  <c r="E11" i="4" s="1"/>
  <c r="E12" i="4" s="1"/>
  <c r="E13" i="4" s="1"/>
  <c r="E14" i="4" s="1"/>
  <c r="F21" i="4"/>
  <c r="I21" i="4" s="1"/>
  <c r="K21" i="4" s="1"/>
  <c r="C16" i="4"/>
  <c r="C17" i="4" s="1"/>
  <c r="F15" i="4"/>
  <c r="C10" i="4"/>
  <c r="C11" i="4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3" i="3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3" i="2"/>
  <c r="Q21" i="4" l="1"/>
  <c r="P21" i="4"/>
  <c r="H24" i="4"/>
  <c r="H25" i="4"/>
  <c r="H26" i="4" s="1"/>
  <c r="K22" i="4"/>
  <c r="K23" i="4" s="1"/>
  <c r="K24" i="4" s="1"/>
  <c r="K25" i="4" s="1"/>
  <c r="K26" i="4" s="1"/>
  <c r="I15" i="4"/>
  <c r="N15" i="4" s="1"/>
  <c r="O15" i="4" s="1"/>
  <c r="P15" i="4" s="1"/>
  <c r="M3" i="1"/>
  <c r="H19" i="4"/>
  <c r="H20" i="4" s="1"/>
  <c r="F16" i="4"/>
  <c r="F17" i="4" s="1"/>
  <c r="F18" i="4" s="1"/>
  <c r="F19" i="4" s="1"/>
  <c r="F20" i="4" s="1"/>
  <c r="J16" i="4"/>
  <c r="J17" i="4" s="1"/>
  <c r="J18" i="4" s="1"/>
  <c r="J19" i="4" s="1"/>
  <c r="J20" i="4" s="1"/>
  <c r="M16" i="4"/>
  <c r="M17" i="4" s="1"/>
  <c r="M18" i="4" s="1"/>
  <c r="M19" i="4" s="1"/>
  <c r="M20" i="4" s="1"/>
  <c r="K16" i="4"/>
  <c r="K17" i="4" s="1"/>
  <c r="K18" i="4" s="1"/>
  <c r="K19" i="4" s="1"/>
  <c r="K20" i="4" s="1"/>
  <c r="L16" i="4"/>
  <c r="L17" i="4" s="1"/>
  <c r="L18" i="4" s="1"/>
  <c r="L19" i="4" s="1"/>
  <c r="L20" i="4" s="1"/>
  <c r="F10" i="4"/>
  <c r="C18" i="4"/>
  <c r="F27" i="4"/>
  <c r="I9" i="4"/>
  <c r="C12" i="4"/>
  <c r="P16" i="4" l="1"/>
  <c r="O16" i="4"/>
  <c r="O17" i="4" s="1"/>
  <c r="O18" i="4" s="1"/>
  <c r="O19" i="4" s="1"/>
  <c r="O20" i="4" s="1"/>
  <c r="I16" i="4"/>
  <c r="F11" i="4"/>
  <c r="N16" i="4"/>
  <c r="N17" i="4" s="1"/>
  <c r="N18" i="4" s="1"/>
  <c r="N19" i="4" s="1"/>
  <c r="N20" i="4" s="1"/>
  <c r="I4" i="4"/>
  <c r="Q15" i="4"/>
  <c r="P17" i="4"/>
  <c r="P18" i="4" s="1"/>
  <c r="P19" i="4" s="1"/>
  <c r="P20" i="4" s="1"/>
  <c r="F22" i="4"/>
  <c r="F23" i="4"/>
  <c r="I10" i="4"/>
  <c r="C19" i="4"/>
  <c r="C13" i="4"/>
  <c r="O3" i="3"/>
  <c r="O26" i="3"/>
  <c r="I17" i="4" l="1"/>
  <c r="Q16" i="4"/>
  <c r="F12" i="4"/>
  <c r="I5" i="4"/>
  <c r="F24" i="4"/>
  <c r="I27" i="4"/>
  <c r="I11" i="4"/>
  <c r="K9" i="4"/>
  <c r="J10" i="4"/>
  <c r="C14" i="4"/>
  <c r="C20" i="4"/>
  <c r="K4" i="4" l="1"/>
  <c r="F13" i="4"/>
  <c r="I18" i="4"/>
  <c r="Q17" i="4"/>
  <c r="I6" i="4"/>
  <c r="I22" i="4"/>
  <c r="F25" i="4"/>
  <c r="J11" i="4"/>
  <c r="K10" i="4"/>
  <c r="K11" i="4" s="1"/>
  <c r="K12" i="4" s="1"/>
  <c r="K13" i="4" s="1"/>
  <c r="K14" i="4" s="1"/>
  <c r="I12" i="4"/>
  <c r="K5" i="4" l="1"/>
  <c r="J12" i="4"/>
  <c r="J13" i="4" s="1"/>
  <c r="J14" i="4" s="1"/>
  <c r="I23" i="4"/>
  <c r="I7" i="4"/>
  <c r="F14" i="4"/>
  <c r="I19" i="4"/>
  <c r="Q18" i="4"/>
  <c r="I24" i="4"/>
  <c r="F26" i="4"/>
  <c r="I13" i="4"/>
  <c r="L10" i="4"/>
  <c r="I20" i="4" l="1"/>
  <c r="Q20" i="4" s="1"/>
  <c r="Q19" i="4"/>
  <c r="I8" i="4"/>
  <c r="K6" i="4"/>
  <c r="I25" i="4"/>
  <c r="L11" i="4"/>
  <c r="N9" i="4"/>
  <c r="M10" i="4"/>
  <c r="M11" i="4" s="1"/>
  <c r="M12" i="4" s="1"/>
  <c r="M13" i="4" s="1"/>
  <c r="M14" i="4" s="1"/>
  <c r="I14" i="4"/>
  <c r="O9" i="4" l="1"/>
  <c r="K7" i="4"/>
  <c r="N4" i="4"/>
  <c r="N5" i="4"/>
  <c r="I26" i="4"/>
  <c r="N10" i="4"/>
  <c r="N11" i="4" s="1"/>
  <c r="L12" i="4"/>
  <c r="O20" i="3"/>
  <c r="N6" i="4" l="1"/>
  <c r="K8" i="4"/>
  <c r="O4" i="4"/>
  <c r="P9" i="4"/>
  <c r="O5" i="4"/>
  <c r="O6" i="4" s="1"/>
  <c r="O7" i="4" s="1"/>
  <c r="O8" i="4" s="1"/>
  <c r="O10" i="4"/>
  <c r="O11" i="4" s="1"/>
  <c r="O12" i="4" s="1"/>
  <c r="O13" i="4" s="1"/>
  <c r="O14" i="4" s="1"/>
  <c r="N27" i="4"/>
  <c r="N12" i="4"/>
  <c r="N13" i="4" s="1"/>
  <c r="N14" i="4" s="1"/>
  <c r="L13" i="4"/>
  <c r="O21" i="3"/>
  <c r="O4" i="3"/>
  <c r="O8" i="3"/>
  <c r="O27" i="4" l="1"/>
  <c r="P10" i="4"/>
  <c r="Q10" i="4" s="1"/>
  <c r="P4" i="4"/>
  <c r="Q4" i="4" s="1"/>
  <c r="P5" i="4"/>
  <c r="P6" i="4" s="1"/>
  <c r="P7" i="4" s="1"/>
  <c r="P8" i="4" s="1"/>
  <c r="P11" i="4"/>
  <c r="Q9" i="4"/>
  <c r="Q5" i="4"/>
  <c r="N7" i="4"/>
  <c r="Q6" i="4"/>
  <c r="N22" i="4"/>
  <c r="N23" i="4" s="1"/>
  <c r="L14" i="4"/>
  <c r="O5" i="3"/>
  <c r="N8" i="4" l="1"/>
  <c r="Q8" i="4" s="1"/>
  <c r="Q7" i="4"/>
  <c r="P12" i="4"/>
  <c r="Q11" i="4"/>
  <c r="P27" i="4"/>
  <c r="O22" i="4"/>
  <c r="O23" i="4" s="1"/>
  <c r="O24" i="4" s="1"/>
  <c r="O25" i="4" s="1"/>
  <c r="O26" i="4" s="1"/>
  <c r="N24" i="4"/>
  <c r="O22" i="3"/>
  <c r="O15" i="3"/>
  <c r="O14" i="3"/>
  <c r="O9" i="3"/>
  <c r="O7" i="3"/>
  <c r="O6" i="3"/>
  <c r="P22" i="4" l="1"/>
  <c r="Q22" i="4" s="1"/>
  <c r="P23" i="4"/>
  <c r="Q23" i="4" s="1"/>
  <c r="Q27" i="4"/>
  <c r="P13" i="4"/>
  <c r="Q12" i="4"/>
  <c r="N25" i="4"/>
  <c r="O23" i="3"/>
  <c r="O10" i="3"/>
  <c r="O11" i="3"/>
  <c r="B20" i="1"/>
  <c r="D23" i="1"/>
  <c r="D22" i="1"/>
  <c r="D24" i="1" s="1"/>
  <c r="P14" i="4" l="1"/>
  <c r="Q14" i="4" s="1"/>
  <c r="Q13" i="4"/>
  <c r="P24" i="4"/>
  <c r="N26" i="4"/>
  <c r="O25" i="3"/>
  <c r="O24" i="3"/>
  <c r="O16" i="3"/>
  <c r="O13" i="3"/>
  <c r="O12" i="3"/>
  <c r="D27" i="1"/>
  <c r="D25" i="1"/>
  <c r="Q24" i="4" l="1"/>
  <c r="P25" i="4"/>
  <c r="O17" i="3"/>
  <c r="D32" i="1"/>
  <c r="D29" i="1"/>
  <c r="D30" i="1" s="1"/>
  <c r="D28" i="1"/>
  <c r="D26" i="1"/>
  <c r="D31" i="1" s="1"/>
  <c r="P26" i="4" l="1"/>
  <c r="Q26" i="4" s="1"/>
  <c r="Q25" i="4"/>
  <c r="O19" i="3"/>
  <c r="O18" i="3"/>
</calcChain>
</file>

<file path=xl/sharedStrings.xml><?xml version="1.0" encoding="utf-8"?>
<sst xmlns="http://schemas.openxmlformats.org/spreadsheetml/2006/main" count="85" uniqueCount="26">
  <si>
    <t>cons_kg_s</t>
  </si>
  <si>
    <t>pressure_bar</t>
  </si>
  <si>
    <t>NODE</t>
  </si>
  <si>
    <t>TYPE (Entry-Exit-Junction)</t>
  </si>
  <si>
    <t>type of regulation</t>
  </si>
  <si>
    <t>type of non-pipe nodal element</t>
  </si>
  <si>
    <t>p_set</t>
  </si>
  <si>
    <t>L_set</t>
  </si>
  <si>
    <t>p_min</t>
  </si>
  <si>
    <t>p_max</t>
  </si>
  <si>
    <t>L_min</t>
  </si>
  <si>
    <t>L_max</t>
  </si>
  <si>
    <t>Remi w/o backflow (cod. Entry1.1)</t>
  </si>
  <si>
    <t>n.a.</t>
  </si>
  <si>
    <t>Junction</t>
  </si>
  <si>
    <t>L regulated</t>
  </si>
  <si>
    <t>-</t>
  </si>
  <si>
    <t>Exit</t>
  </si>
  <si>
    <t>Consump. w/o p reg (cod. Exit2.1)</t>
  </si>
  <si>
    <t>Injectrion w press contr (cod. Entry2.2)</t>
  </si>
  <si>
    <t>f</t>
  </si>
  <si>
    <t>0.85</t>
  </si>
  <si>
    <t>OLD DATA</t>
  </si>
  <si>
    <t>TYPE</t>
  </si>
  <si>
    <t>Entry - P</t>
  </si>
  <si>
    <t>Entry -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</si>
</sst>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name val="Calibri"/>
      <family val="2"/>
    </font>
    <font>
      <i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EF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20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5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2" fontId="4" fillId="0" borderId="0" xfId="0" applyNumberFormat="1" applyFont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2" fontId="4" fillId="0" borderId="0" xfId="0" applyNumberFormat="1" applyFont="1"/>
    <xf numFmtId="2" fontId="9" fillId="0" borderId="0" xfId="0" applyNumberFormat="1" applyFont="1"/>
    <xf numFmtId="0" fontId="10" fillId="3" borderId="0" xfId="0" applyFont="1" applyFill="1"/>
    <xf numFmtId="0" fontId="0" fillId="2" borderId="0" xfId="0" applyFill="1" applyAlignment="1">
      <alignment horizontal="center"/>
    </xf>
    <xf numFmtId="0" fontId="11" fillId="4" borderId="0" xfId="0" applyFont="1" applyFill="1"/>
    <xf numFmtId="0" fontId="0" fillId="5" borderId="0" xfId="0" applyFill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7" borderId="0" xfId="0" applyFill="1"/>
    <xf numFmtId="0" fontId="3" fillId="7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top"/>
    </xf>
    <xf numFmtId="0" fontId="10" fillId="6" borderId="0" xfId="0" applyFont="1" applyFill="1"/>
    <xf numFmtId="0" fontId="0" fillId="8" borderId="1" xfId="0" applyFill="1" applyBorder="1"/>
    <xf numFmtId="0" fontId="0" fillId="0" borderId="1" xfId="0" applyBorder="1"/>
    <xf numFmtId="0" fontId="0" fillId="9" borderId="0" xfId="0" applyFill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12" fillId="0" borderId="0" xfId="0" applyFont="1"/>
    <xf numFmtId="0" fontId="0" fillId="0" borderId="1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e" xfId="0" builtinId="0"/>
  </cellStyles>
  <dxfs count="11">
    <dxf>
      <font>
        <color theme="4" tint="-0.49998474074526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EBEEF1"/>
      <color rgb="FFF2F2F2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Profiles!$B$3:$B$27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0.9916666666666667</c:v>
                </c:pt>
                <c:pt idx="2">
                  <c:v>0.98333333333333339</c:v>
                </c:pt>
                <c:pt idx="3">
                  <c:v>0.97500000000000009</c:v>
                </c:pt>
                <c:pt idx="4">
                  <c:v>0.96666666666666679</c:v>
                </c:pt>
                <c:pt idx="5">
                  <c:v>0.95833333333333348</c:v>
                </c:pt>
                <c:pt idx="6" formatCode="General">
                  <c:v>0.95</c:v>
                </c:pt>
                <c:pt idx="7">
                  <c:v>0.95833333333333326</c:v>
                </c:pt>
                <c:pt idx="8">
                  <c:v>0.96666666666666656</c:v>
                </c:pt>
                <c:pt idx="9">
                  <c:v>0.97499999999999987</c:v>
                </c:pt>
                <c:pt idx="10">
                  <c:v>0.98333333333333317</c:v>
                </c:pt>
                <c:pt idx="11">
                  <c:v>0.99166666666666647</c:v>
                </c:pt>
                <c:pt idx="12">
                  <c:v>1</c:v>
                </c:pt>
                <c:pt idx="13">
                  <c:v>1.0333333333333332</c:v>
                </c:pt>
                <c:pt idx="14">
                  <c:v>1.0666666666666664</c:v>
                </c:pt>
                <c:pt idx="15">
                  <c:v>1.0999999999999996</c:v>
                </c:pt>
                <c:pt idx="16">
                  <c:v>1.1333333333333329</c:v>
                </c:pt>
                <c:pt idx="17">
                  <c:v>1.1666666666666661</c:v>
                </c:pt>
                <c:pt idx="18" formatCode="General">
                  <c:v>1.2</c:v>
                </c:pt>
                <c:pt idx="19" formatCode="0.00">
                  <c:v>1.1666666666666665</c:v>
                </c:pt>
                <c:pt idx="20" formatCode="0.00">
                  <c:v>1.1333333333333333</c:v>
                </c:pt>
                <c:pt idx="21" formatCode="0.00">
                  <c:v>1.1000000000000001</c:v>
                </c:pt>
                <c:pt idx="22" formatCode="0.00">
                  <c:v>1.0666666666666669</c:v>
                </c:pt>
                <c:pt idx="23" formatCode="0.00">
                  <c:v>1.0333333333333337</c:v>
                </c:pt>
                <c:pt idx="24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B-4443-9115-217EBEA9C9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Profiles!$C$3:$C$27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0.95833333333333337</c:v>
                </c:pt>
                <c:pt idx="2">
                  <c:v>0.91666666666666674</c:v>
                </c:pt>
                <c:pt idx="3">
                  <c:v>0.87500000000000011</c:v>
                </c:pt>
                <c:pt idx="4">
                  <c:v>0.83333333333333348</c:v>
                </c:pt>
                <c:pt idx="5">
                  <c:v>0.79166666666666685</c:v>
                </c:pt>
                <c:pt idx="6" formatCode="General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 formatCode="General">
                  <c:v>0.75</c:v>
                </c:pt>
                <c:pt idx="19" formatCode="0.00">
                  <c:v>0.83333333333333337</c:v>
                </c:pt>
                <c:pt idx="20" formatCode="0.00">
                  <c:v>0.91666666666666674</c:v>
                </c:pt>
                <c:pt idx="21" formatCode="0.00">
                  <c:v>1</c:v>
                </c:pt>
                <c:pt idx="22" formatCode="0.00">
                  <c:v>1.0833333333333333</c:v>
                </c:pt>
                <c:pt idx="23" formatCode="0.00">
                  <c:v>1.1666666666666665</c:v>
                </c:pt>
                <c:pt idx="24" formatCode="General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0B-4443-9115-217EBEA9C9A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Profiles!$D$3:$D$27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1.0333333333333332</c:v>
                </c:pt>
                <c:pt idx="2">
                  <c:v>1.0666666666666664</c:v>
                </c:pt>
                <c:pt idx="3">
                  <c:v>1.0999999999999996</c:v>
                </c:pt>
                <c:pt idx="4">
                  <c:v>1.1333333333333329</c:v>
                </c:pt>
                <c:pt idx="5">
                  <c:v>1.1666666666666661</c:v>
                </c:pt>
                <c:pt idx="6" formatCode="0.00">
                  <c:v>1.2</c:v>
                </c:pt>
                <c:pt idx="7">
                  <c:v>1.1333333333333333</c:v>
                </c:pt>
                <c:pt idx="8">
                  <c:v>1.0666666666666667</c:v>
                </c:pt>
                <c:pt idx="9">
                  <c:v>1</c:v>
                </c:pt>
                <c:pt idx="10">
                  <c:v>0.93333333333333335</c:v>
                </c:pt>
                <c:pt idx="11">
                  <c:v>0.8666666666666667</c:v>
                </c:pt>
                <c:pt idx="12" formatCode="0.00">
                  <c:v>0.8</c:v>
                </c:pt>
                <c:pt idx="13">
                  <c:v>0.83333333333333337</c:v>
                </c:pt>
                <c:pt idx="14">
                  <c:v>0.8666666666666667</c:v>
                </c:pt>
                <c:pt idx="15">
                  <c:v>0.9</c:v>
                </c:pt>
                <c:pt idx="16">
                  <c:v>0.93333333333333335</c:v>
                </c:pt>
                <c:pt idx="17">
                  <c:v>0.96666666666666667</c:v>
                </c:pt>
                <c:pt idx="18" formatCode="0.00">
                  <c:v>1</c:v>
                </c:pt>
                <c:pt idx="19" formatCode="0.00">
                  <c:v>0.96666666666666667</c:v>
                </c:pt>
                <c:pt idx="20" formatCode="0.00">
                  <c:v>0.93333333333333335</c:v>
                </c:pt>
                <c:pt idx="21" formatCode="0.00">
                  <c:v>0.9</c:v>
                </c:pt>
                <c:pt idx="22" formatCode="0.00">
                  <c:v>0.8666666666666667</c:v>
                </c:pt>
                <c:pt idx="23" formatCode="0.00">
                  <c:v>0.83333333333333337</c:v>
                </c:pt>
                <c:pt idx="24" formatCode="0.00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0B-4443-9115-217EBEA9C9A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Profiles!$E$3:$E$27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0.96666666666666667</c:v>
                </c:pt>
                <c:pt idx="2">
                  <c:v>0.93333333333333335</c:v>
                </c:pt>
                <c:pt idx="3">
                  <c:v>0.9</c:v>
                </c:pt>
                <c:pt idx="4">
                  <c:v>0.8666666666666667</c:v>
                </c:pt>
                <c:pt idx="5">
                  <c:v>0.83333333333333337</c:v>
                </c:pt>
                <c:pt idx="6" formatCode="0.00">
                  <c:v>0.8</c:v>
                </c:pt>
                <c:pt idx="7">
                  <c:v>0.83333333333333337</c:v>
                </c:pt>
                <c:pt idx="8">
                  <c:v>0.8666666666666667</c:v>
                </c:pt>
                <c:pt idx="9">
                  <c:v>0.9</c:v>
                </c:pt>
                <c:pt idx="10">
                  <c:v>0.93333333333333335</c:v>
                </c:pt>
                <c:pt idx="11">
                  <c:v>0.96666666666666667</c:v>
                </c:pt>
                <c:pt idx="12" formatCode="0.00">
                  <c:v>1</c:v>
                </c:pt>
                <c:pt idx="13">
                  <c:v>0.96666666666666667</c:v>
                </c:pt>
                <c:pt idx="14">
                  <c:v>0.93333333333333335</c:v>
                </c:pt>
                <c:pt idx="15">
                  <c:v>0.9</c:v>
                </c:pt>
                <c:pt idx="16">
                  <c:v>0.8666666666666667</c:v>
                </c:pt>
                <c:pt idx="17">
                  <c:v>0.83333333333333337</c:v>
                </c:pt>
                <c:pt idx="18" formatCode="0.00">
                  <c:v>0.8</c:v>
                </c:pt>
                <c:pt idx="19" formatCode="0.00">
                  <c:v>0.83333333333333337</c:v>
                </c:pt>
                <c:pt idx="20" formatCode="0.00">
                  <c:v>0.8666666666666667</c:v>
                </c:pt>
                <c:pt idx="21" formatCode="0.00">
                  <c:v>0.9</c:v>
                </c:pt>
                <c:pt idx="22" formatCode="0.00">
                  <c:v>0.93333333333333335</c:v>
                </c:pt>
                <c:pt idx="23" formatCode="0.00">
                  <c:v>0.96666666666666667</c:v>
                </c:pt>
                <c:pt idx="24" formatCode="0.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0B-4443-9115-217EBEA9C9A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Profiles!$F$3:$F$27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 formatCode="0.00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">
                  <c:v>1</c:v>
                </c:pt>
                <c:pt idx="13">
                  <c:v>0.96666666666666667</c:v>
                </c:pt>
                <c:pt idx="14">
                  <c:v>0.93333333333333335</c:v>
                </c:pt>
                <c:pt idx="15">
                  <c:v>0.9</c:v>
                </c:pt>
                <c:pt idx="16">
                  <c:v>0.8666666666666667</c:v>
                </c:pt>
                <c:pt idx="17">
                  <c:v>0.83333333333333337</c:v>
                </c:pt>
                <c:pt idx="18" formatCode="0.00">
                  <c:v>0.8</c:v>
                </c:pt>
                <c:pt idx="19" formatCode="0.00">
                  <c:v>0.83333333333333337</c:v>
                </c:pt>
                <c:pt idx="20" formatCode="0.00">
                  <c:v>0.8666666666666667</c:v>
                </c:pt>
                <c:pt idx="21" formatCode="0.00">
                  <c:v>0.9</c:v>
                </c:pt>
                <c:pt idx="22" formatCode="0.00">
                  <c:v>0.93333333333333335</c:v>
                </c:pt>
                <c:pt idx="23" formatCode="0.00">
                  <c:v>0.96666666666666667</c:v>
                </c:pt>
                <c:pt idx="24" formatCode="0.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0B-4443-9115-217EBEA9C9A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Profiles!$G$3:$G$27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0.96666666666666667</c:v>
                </c:pt>
                <c:pt idx="2">
                  <c:v>0.93333333333333335</c:v>
                </c:pt>
                <c:pt idx="3">
                  <c:v>0.9</c:v>
                </c:pt>
                <c:pt idx="4">
                  <c:v>0.8666666666666667</c:v>
                </c:pt>
                <c:pt idx="5">
                  <c:v>0.83333333333333337</c:v>
                </c:pt>
                <c:pt idx="6" formatCode="0.00">
                  <c:v>0.8</c:v>
                </c:pt>
                <c:pt idx="7">
                  <c:v>0.83333333333333337</c:v>
                </c:pt>
                <c:pt idx="8">
                  <c:v>0.8666666666666667</c:v>
                </c:pt>
                <c:pt idx="9">
                  <c:v>0.9</c:v>
                </c:pt>
                <c:pt idx="10">
                  <c:v>0.93333333333333335</c:v>
                </c:pt>
                <c:pt idx="11">
                  <c:v>0.96666666666666667</c:v>
                </c:pt>
                <c:pt idx="12" formatCode="0.00">
                  <c:v>1</c:v>
                </c:pt>
                <c:pt idx="13">
                  <c:v>0.96666666666666667</c:v>
                </c:pt>
                <c:pt idx="14">
                  <c:v>0.93333333333333335</c:v>
                </c:pt>
                <c:pt idx="15">
                  <c:v>0.9</c:v>
                </c:pt>
                <c:pt idx="16">
                  <c:v>0.8666666666666667</c:v>
                </c:pt>
                <c:pt idx="17">
                  <c:v>0.83333333333333337</c:v>
                </c:pt>
                <c:pt idx="18" formatCode="0.00">
                  <c:v>0.8</c:v>
                </c:pt>
                <c:pt idx="19" formatCode="0.00">
                  <c:v>0.83333333333333337</c:v>
                </c:pt>
                <c:pt idx="20" formatCode="0.00">
                  <c:v>0.8666666666666667</c:v>
                </c:pt>
                <c:pt idx="21" formatCode="0.00">
                  <c:v>0.9</c:v>
                </c:pt>
                <c:pt idx="22" formatCode="0.00">
                  <c:v>0.93333333333333335</c:v>
                </c:pt>
                <c:pt idx="23" formatCode="0.00">
                  <c:v>0.96666666666666667</c:v>
                </c:pt>
                <c:pt idx="24" formatCode="0.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0B-4443-9115-217EBEA9C9A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Profiles!$H$3:$H$27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 formatCode="0.00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">
                  <c:v>1</c:v>
                </c:pt>
                <c:pt idx="13">
                  <c:v>0.96666666666666667</c:v>
                </c:pt>
                <c:pt idx="14">
                  <c:v>0.93333333333333335</c:v>
                </c:pt>
                <c:pt idx="15">
                  <c:v>0.9</c:v>
                </c:pt>
                <c:pt idx="16">
                  <c:v>0.8666666666666667</c:v>
                </c:pt>
                <c:pt idx="17">
                  <c:v>0.83333333333333337</c:v>
                </c:pt>
                <c:pt idx="18" formatCode="0.00">
                  <c:v>0.8</c:v>
                </c:pt>
                <c:pt idx="19" formatCode="0.00">
                  <c:v>0.83333333333333337</c:v>
                </c:pt>
                <c:pt idx="20" formatCode="0.00">
                  <c:v>0.8666666666666667</c:v>
                </c:pt>
                <c:pt idx="21" formatCode="0.00">
                  <c:v>0.9</c:v>
                </c:pt>
                <c:pt idx="22" formatCode="0.00">
                  <c:v>0.93333333333333335</c:v>
                </c:pt>
                <c:pt idx="23" formatCode="0.00">
                  <c:v>0.96666666666666667</c:v>
                </c:pt>
                <c:pt idx="24" formatCode="0.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0B-4443-9115-217EBEA9C9A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Profiles!$I$3:$I$27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 formatCode="0.00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">
                  <c:v>1</c:v>
                </c:pt>
                <c:pt idx="13">
                  <c:v>0.96666666666666667</c:v>
                </c:pt>
                <c:pt idx="14">
                  <c:v>0.93333333333333335</c:v>
                </c:pt>
                <c:pt idx="15">
                  <c:v>0.9</c:v>
                </c:pt>
                <c:pt idx="16">
                  <c:v>0.8666666666666667</c:v>
                </c:pt>
                <c:pt idx="17">
                  <c:v>0.83333333333333337</c:v>
                </c:pt>
                <c:pt idx="18" formatCode="0.00">
                  <c:v>0.8</c:v>
                </c:pt>
                <c:pt idx="19" formatCode="0.00">
                  <c:v>0.83333333333333337</c:v>
                </c:pt>
                <c:pt idx="20" formatCode="0.00">
                  <c:v>0.8666666666666667</c:v>
                </c:pt>
                <c:pt idx="21" formatCode="0.00">
                  <c:v>0.9</c:v>
                </c:pt>
                <c:pt idx="22" formatCode="0.00">
                  <c:v>0.93333333333333335</c:v>
                </c:pt>
                <c:pt idx="23" formatCode="0.00">
                  <c:v>0.96666666666666667</c:v>
                </c:pt>
                <c:pt idx="24" formatCode="0.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0B-4443-9115-217EBEA9C9A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Profiles!$J$3:$J$27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1.0416666666666667</c:v>
                </c:pt>
                <c:pt idx="2">
                  <c:v>1.0833333333333335</c:v>
                </c:pt>
                <c:pt idx="3">
                  <c:v>1.1250000000000002</c:v>
                </c:pt>
                <c:pt idx="4">
                  <c:v>1.166666666666667</c:v>
                </c:pt>
                <c:pt idx="5">
                  <c:v>1.2083333333333337</c:v>
                </c:pt>
                <c:pt idx="6" formatCode="0.00">
                  <c:v>1.25</c:v>
                </c:pt>
                <c:pt idx="7">
                  <c:v>1.175</c:v>
                </c:pt>
                <c:pt idx="8">
                  <c:v>1.1000000000000001</c:v>
                </c:pt>
                <c:pt idx="9">
                  <c:v>1.0250000000000001</c:v>
                </c:pt>
                <c:pt idx="10">
                  <c:v>0.95000000000000018</c:v>
                </c:pt>
                <c:pt idx="11">
                  <c:v>0.87500000000000022</c:v>
                </c:pt>
                <c:pt idx="12" formatCode="0.00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 formatCode="0.00">
                  <c:v>0.8</c:v>
                </c:pt>
                <c:pt idx="19" formatCode="0.00">
                  <c:v>0.83333333333333337</c:v>
                </c:pt>
                <c:pt idx="20" formatCode="0.00">
                  <c:v>0.8666666666666667</c:v>
                </c:pt>
                <c:pt idx="21" formatCode="0.00">
                  <c:v>0.9</c:v>
                </c:pt>
                <c:pt idx="22" formatCode="0.00">
                  <c:v>0.93333333333333335</c:v>
                </c:pt>
                <c:pt idx="23" formatCode="0.00">
                  <c:v>0.96666666666666667</c:v>
                </c:pt>
                <c:pt idx="24" formatCode="0.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10B-4443-9115-217EBEA9C9A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Profiles!$K$3:$K$27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1.0416666666666667</c:v>
                </c:pt>
                <c:pt idx="2">
                  <c:v>1.0833333333333335</c:v>
                </c:pt>
                <c:pt idx="3">
                  <c:v>1.1250000000000002</c:v>
                </c:pt>
                <c:pt idx="4">
                  <c:v>1.166666666666667</c:v>
                </c:pt>
                <c:pt idx="5">
                  <c:v>1.2083333333333337</c:v>
                </c:pt>
                <c:pt idx="6" formatCode="0.00">
                  <c:v>1.25</c:v>
                </c:pt>
                <c:pt idx="7">
                  <c:v>1.2083333333333333</c:v>
                </c:pt>
                <c:pt idx="8">
                  <c:v>1.1666666666666665</c:v>
                </c:pt>
                <c:pt idx="9">
                  <c:v>1.1249999999999998</c:v>
                </c:pt>
                <c:pt idx="10">
                  <c:v>1.083333333333333</c:v>
                </c:pt>
                <c:pt idx="11">
                  <c:v>1.0416666666666663</c:v>
                </c:pt>
                <c:pt idx="12" formatCode="0.00">
                  <c:v>1</c:v>
                </c:pt>
                <c:pt idx="13">
                  <c:v>0.96666666666666667</c:v>
                </c:pt>
                <c:pt idx="14">
                  <c:v>0.93333333333333335</c:v>
                </c:pt>
                <c:pt idx="15">
                  <c:v>0.9</c:v>
                </c:pt>
                <c:pt idx="16">
                  <c:v>0.8666666666666667</c:v>
                </c:pt>
                <c:pt idx="17">
                  <c:v>0.83333333333333337</c:v>
                </c:pt>
                <c:pt idx="18" formatCode="0.00">
                  <c:v>0.8</c:v>
                </c:pt>
                <c:pt idx="19" formatCode="0.00">
                  <c:v>0.83333333333333337</c:v>
                </c:pt>
                <c:pt idx="20" formatCode="0.00">
                  <c:v>0.8666666666666667</c:v>
                </c:pt>
                <c:pt idx="21" formatCode="0.00">
                  <c:v>0.9</c:v>
                </c:pt>
                <c:pt idx="22" formatCode="0.00">
                  <c:v>0.93333333333333335</c:v>
                </c:pt>
                <c:pt idx="23" formatCode="0.00">
                  <c:v>0.96666666666666667</c:v>
                </c:pt>
                <c:pt idx="24" formatCode="0.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10B-4443-9115-217EBEA9C9A4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Profiles!$L$3:$L$27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0.98333333333333339</c:v>
                </c:pt>
                <c:pt idx="2">
                  <c:v>0.96666666666666679</c:v>
                </c:pt>
                <c:pt idx="3">
                  <c:v>0.95000000000000018</c:v>
                </c:pt>
                <c:pt idx="4">
                  <c:v>0.93333333333333357</c:v>
                </c:pt>
                <c:pt idx="5">
                  <c:v>0.91666666666666696</c:v>
                </c:pt>
                <c:pt idx="6" formatCode="0.00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1.1500000000000001</c:v>
                </c:pt>
                <c:pt idx="12" formatCode="0.00">
                  <c:v>1.2</c:v>
                </c:pt>
                <c:pt idx="13">
                  <c:v>1.1666666666666665</c:v>
                </c:pt>
                <c:pt idx="14">
                  <c:v>1.1333333333333333</c:v>
                </c:pt>
                <c:pt idx="15">
                  <c:v>1.1000000000000001</c:v>
                </c:pt>
                <c:pt idx="16">
                  <c:v>1.0666666666666669</c:v>
                </c:pt>
                <c:pt idx="17">
                  <c:v>1.0333333333333337</c:v>
                </c:pt>
                <c:pt idx="18" formatCode="0.00">
                  <c:v>1</c:v>
                </c:pt>
                <c:pt idx="19" formatCode="0.00">
                  <c:v>1.0166666666666666</c:v>
                </c:pt>
                <c:pt idx="20" formatCode="0.00">
                  <c:v>1.0333333333333332</c:v>
                </c:pt>
                <c:pt idx="21" formatCode="0.00">
                  <c:v>1.0499999999999998</c:v>
                </c:pt>
                <c:pt idx="22" formatCode="0.00">
                  <c:v>1.0666666666666664</c:v>
                </c:pt>
                <c:pt idx="23" formatCode="0.00">
                  <c:v>1.083333333333333</c:v>
                </c:pt>
                <c:pt idx="24" formatCode="0.00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10B-4443-9115-217EBEA9C9A4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Profiles!$M$3:$M$27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0.96666666666666667</c:v>
                </c:pt>
                <c:pt idx="2">
                  <c:v>0.93333333333333335</c:v>
                </c:pt>
                <c:pt idx="3">
                  <c:v>0.9</c:v>
                </c:pt>
                <c:pt idx="4">
                  <c:v>0.8666666666666667</c:v>
                </c:pt>
                <c:pt idx="5">
                  <c:v>0.83333333333333337</c:v>
                </c:pt>
                <c:pt idx="6" formatCode="0.00">
                  <c:v>0.8</c:v>
                </c:pt>
                <c:pt idx="7">
                  <c:v>0.83333333333333337</c:v>
                </c:pt>
                <c:pt idx="8">
                  <c:v>0.8666666666666667</c:v>
                </c:pt>
                <c:pt idx="9">
                  <c:v>0.9</c:v>
                </c:pt>
                <c:pt idx="10">
                  <c:v>0.93333333333333335</c:v>
                </c:pt>
                <c:pt idx="11">
                  <c:v>0.96666666666666667</c:v>
                </c:pt>
                <c:pt idx="12" formatCode="0.00">
                  <c:v>1</c:v>
                </c:pt>
                <c:pt idx="13">
                  <c:v>1.0333333333333332</c:v>
                </c:pt>
                <c:pt idx="14">
                  <c:v>1.0666666666666664</c:v>
                </c:pt>
                <c:pt idx="15">
                  <c:v>1.0999999999999996</c:v>
                </c:pt>
                <c:pt idx="16">
                  <c:v>1.1333333333333329</c:v>
                </c:pt>
                <c:pt idx="17">
                  <c:v>1.1666666666666661</c:v>
                </c:pt>
                <c:pt idx="18" formatCode="0.00">
                  <c:v>1.2</c:v>
                </c:pt>
                <c:pt idx="19" formatCode="0.00">
                  <c:v>1.2083333333333333</c:v>
                </c:pt>
                <c:pt idx="20" formatCode="0.00">
                  <c:v>1.2166666666666666</c:v>
                </c:pt>
                <c:pt idx="21" formatCode="0.00">
                  <c:v>1.2249999999999999</c:v>
                </c:pt>
                <c:pt idx="22" formatCode="0.00">
                  <c:v>1.2333333333333332</c:v>
                </c:pt>
                <c:pt idx="23" formatCode="0.00">
                  <c:v>1.2416666666666665</c:v>
                </c:pt>
                <c:pt idx="24" formatCode="0.00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10B-4443-9115-217EBEA9C9A4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Profiles!$N$3:$N$27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0.96666666666666667</c:v>
                </c:pt>
                <c:pt idx="2">
                  <c:v>0.93333333333333335</c:v>
                </c:pt>
                <c:pt idx="3">
                  <c:v>0.9</c:v>
                </c:pt>
                <c:pt idx="4">
                  <c:v>0.8666666666666667</c:v>
                </c:pt>
                <c:pt idx="5">
                  <c:v>0.83333333333333337</c:v>
                </c:pt>
                <c:pt idx="6" formatCode="0.00">
                  <c:v>0.8</c:v>
                </c:pt>
                <c:pt idx="7">
                  <c:v>0.83333333333333337</c:v>
                </c:pt>
                <c:pt idx="8">
                  <c:v>0.8666666666666667</c:v>
                </c:pt>
                <c:pt idx="9">
                  <c:v>0.9</c:v>
                </c:pt>
                <c:pt idx="10">
                  <c:v>0.93333333333333335</c:v>
                </c:pt>
                <c:pt idx="11">
                  <c:v>0.96666666666666667</c:v>
                </c:pt>
                <c:pt idx="12" formatCode="0.00">
                  <c:v>1</c:v>
                </c:pt>
                <c:pt idx="13">
                  <c:v>0.98333333333333339</c:v>
                </c:pt>
                <c:pt idx="14">
                  <c:v>0.96666666666666679</c:v>
                </c:pt>
                <c:pt idx="15">
                  <c:v>0.95000000000000018</c:v>
                </c:pt>
                <c:pt idx="16">
                  <c:v>0.93333333333333357</c:v>
                </c:pt>
                <c:pt idx="17">
                  <c:v>0.91666666666666696</c:v>
                </c:pt>
                <c:pt idx="18" formatCode="0.00">
                  <c:v>0.9</c:v>
                </c:pt>
                <c:pt idx="19" formatCode="0.00">
                  <c:v>0.95833333333333337</c:v>
                </c:pt>
                <c:pt idx="20" formatCode="0.00">
                  <c:v>1.0166666666666666</c:v>
                </c:pt>
                <c:pt idx="21" formatCode="0.00">
                  <c:v>1.075</c:v>
                </c:pt>
                <c:pt idx="22" formatCode="0.00">
                  <c:v>1.1333333333333333</c:v>
                </c:pt>
                <c:pt idx="23" formatCode="0.00">
                  <c:v>1.1916666666666667</c:v>
                </c:pt>
                <c:pt idx="24" formatCode="0.00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10B-4443-9115-217EBEA9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59488"/>
        <c:axId val="1013336928"/>
      </c:scatterChart>
      <c:valAx>
        <c:axId val="10339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336928"/>
        <c:crosses val="autoZero"/>
        <c:crossBetween val="midCat"/>
      </c:valAx>
      <c:valAx>
        <c:axId val="10133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39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Profiles!$A$3:$A$27</c:f>
              <c:numCache>
                <c:formatCode>0.00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Profiles!$Q$3:$Q$27</c:f>
              <c:numCache>
                <c:formatCode>0.000</c:formatCode>
                <c:ptCount val="25"/>
                <c:pt idx="0">
                  <c:v>1</c:v>
                </c:pt>
                <c:pt idx="1">
                  <c:v>0.98988095238095242</c:v>
                </c:pt>
                <c:pt idx="2">
                  <c:v>0.97976190476190494</c:v>
                </c:pt>
                <c:pt idx="3">
                  <c:v>0.96964285714285736</c:v>
                </c:pt>
                <c:pt idx="4">
                  <c:v>0.95952380952380967</c:v>
                </c:pt>
                <c:pt idx="5">
                  <c:v>0.9494047619047622</c:v>
                </c:pt>
                <c:pt idx="6">
                  <c:v>0.93928571428571461</c:v>
                </c:pt>
                <c:pt idx="7">
                  <c:v>0.95000000000000018</c:v>
                </c:pt>
                <c:pt idx="8">
                  <c:v>0.96071428571428574</c:v>
                </c:pt>
                <c:pt idx="9">
                  <c:v>0.97142857142857153</c:v>
                </c:pt>
                <c:pt idx="10">
                  <c:v>0.98214285714285732</c:v>
                </c:pt>
                <c:pt idx="11">
                  <c:v>0.99285714285714288</c:v>
                </c:pt>
                <c:pt idx="12">
                  <c:v>1.0035714285714286</c:v>
                </c:pt>
                <c:pt idx="13">
                  <c:v>0.9821428571428571</c:v>
                </c:pt>
                <c:pt idx="14">
                  <c:v>0.96071428571428574</c:v>
                </c:pt>
                <c:pt idx="15">
                  <c:v>0.93928571428571417</c:v>
                </c:pt>
                <c:pt idx="16">
                  <c:v>0.91785714285714282</c:v>
                </c:pt>
                <c:pt idx="17">
                  <c:v>0.89642857142857146</c:v>
                </c:pt>
                <c:pt idx="18">
                  <c:v>0.87499999999999989</c:v>
                </c:pt>
                <c:pt idx="19">
                  <c:v>0.90952380952380962</c:v>
                </c:pt>
                <c:pt idx="20">
                  <c:v>0.94404761904761891</c:v>
                </c:pt>
                <c:pt idx="21">
                  <c:v>0.97857142857142843</c:v>
                </c:pt>
                <c:pt idx="22">
                  <c:v>1.013095238095238</c:v>
                </c:pt>
                <c:pt idx="23">
                  <c:v>1.0476190476190477</c:v>
                </c:pt>
                <c:pt idx="24">
                  <c:v>1.0821428571428571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6C-45BE-8793-18634DAD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59488"/>
        <c:axId val="1013336928"/>
      </c:scatterChart>
      <c:valAx>
        <c:axId val="10339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336928"/>
        <c:crosses val="autoZero"/>
        <c:crossBetween val="midCat"/>
      </c:valAx>
      <c:valAx>
        <c:axId val="10133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39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Profiles!$A$3:$A$26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Profiles!$B$3:$B$27</c:f>
              <c:numCache>
                <c:formatCode>0.000</c:formatCode>
                <c:ptCount val="25"/>
                <c:pt idx="0" formatCode="General">
                  <c:v>1</c:v>
                </c:pt>
                <c:pt idx="1">
                  <c:v>0.9916666666666667</c:v>
                </c:pt>
                <c:pt idx="2">
                  <c:v>0.98333333333333339</c:v>
                </c:pt>
                <c:pt idx="3">
                  <c:v>0.97500000000000009</c:v>
                </c:pt>
                <c:pt idx="4">
                  <c:v>0.96666666666666679</c:v>
                </c:pt>
                <c:pt idx="5">
                  <c:v>0.95833333333333348</c:v>
                </c:pt>
                <c:pt idx="6" formatCode="General">
                  <c:v>0.95</c:v>
                </c:pt>
                <c:pt idx="7">
                  <c:v>0.95833333333333326</c:v>
                </c:pt>
                <c:pt idx="8">
                  <c:v>0.96666666666666656</c:v>
                </c:pt>
                <c:pt idx="9">
                  <c:v>0.97499999999999987</c:v>
                </c:pt>
                <c:pt idx="10">
                  <c:v>0.98333333333333317</c:v>
                </c:pt>
                <c:pt idx="11">
                  <c:v>0.99166666666666647</c:v>
                </c:pt>
                <c:pt idx="12">
                  <c:v>1</c:v>
                </c:pt>
                <c:pt idx="13">
                  <c:v>1.0333333333333332</c:v>
                </c:pt>
                <c:pt idx="14">
                  <c:v>1.0666666666666664</c:v>
                </c:pt>
                <c:pt idx="15">
                  <c:v>1.0999999999999996</c:v>
                </c:pt>
                <c:pt idx="16">
                  <c:v>1.1333333333333329</c:v>
                </c:pt>
                <c:pt idx="17">
                  <c:v>1.1666666666666661</c:v>
                </c:pt>
                <c:pt idx="18" formatCode="General">
                  <c:v>1.2</c:v>
                </c:pt>
                <c:pt idx="19" formatCode="0.00">
                  <c:v>1.1666666666666665</c:v>
                </c:pt>
                <c:pt idx="20" formatCode="0.00">
                  <c:v>1.1333333333333333</c:v>
                </c:pt>
                <c:pt idx="21" formatCode="0.00">
                  <c:v>1.1000000000000001</c:v>
                </c:pt>
                <c:pt idx="22" formatCode="0.00">
                  <c:v>1.0666666666666669</c:v>
                </c:pt>
                <c:pt idx="23" formatCode="0.00">
                  <c:v>1.0333333333333337</c:v>
                </c:pt>
                <c:pt idx="24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B-44CE-8040-285B9F0BC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59488"/>
        <c:axId val="1013336928"/>
      </c:scatterChart>
      <c:valAx>
        <c:axId val="10339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336928"/>
        <c:crosses val="autoZero"/>
        <c:crossBetween val="midCat"/>
      </c:valAx>
      <c:valAx>
        <c:axId val="10133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39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(homog)'!$B$3:$B$26</c:f>
              <c:numCache>
                <c:formatCode>General</c:formatCode>
                <c:ptCount val="24"/>
                <c:pt idx="0">
                  <c:v>1</c:v>
                </c:pt>
                <c:pt idx="1">
                  <c:v>0.96666666666666667</c:v>
                </c:pt>
                <c:pt idx="2">
                  <c:v>0.93333333333333335</c:v>
                </c:pt>
                <c:pt idx="3">
                  <c:v>0.9</c:v>
                </c:pt>
                <c:pt idx="4">
                  <c:v>0.8666666666666667</c:v>
                </c:pt>
                <c:pt idx="5">
                  <c:v>0.83333333333333337</c:v>
                </c:pt>
                <c:pt idx="6">
                  <c:v>0.8</c:v>
                </c:pt>
                <c:pt idx="7">
                  <c:v>0.83333333333333337</c:v>
                </c:pt>
                <c:pt idx="8">
                  <c:v>0.8666666666666667</c:v>
                </c:pt>
                <c:pt idx="9">
                  <c:v>0.9</c:v>
                </c:pt>
                <c:pt idx="10">
                  <c:v>0.93333333333333335</c:v>
                </c:pt>
                <c:pt idx="11">
                  <c:v>0.96666666666666667</c:v>
                </c:pt>
                <c:pt idx="12">
                  <c:v>1</c:v>
                </c:pt>
                <c:pt idx="13">
                  <c:v>1.0333333333333332</c:v>
                </c:pt>
                <c:pt idx="14">
                  <c:v>1.0666666666666664</c:v>
                </c:pt>
                <c:pt idx="15">
                  <c:v>1.0999999999999996</c:v>
                </c:pt>
                <c:pt idx="16">
                  <c:v>1.1333333333333329</c:v>
                </c:pt>
                <c:pt idx="17">
                  <c:v>1.1666666666666661</c:v>
                </c:pt>
                <c:pt idx="18">
                  <c:v>1.2</c:v>
                </c:pt>
                <c:pt idx="19">
                  <c:v>1.1666666666666665</c:v>
                </c:pt>
                <c:pt idx="20">
                  <c:v>1.1333333333333333</c:v>
                </c:pt>
                <c:pt idx="21">
                  <c:v>1.1000000000000001</c:v>
                </c:pt>
                <c:pt idx="22">
                  <c:v>1.0666666666666669</c:v>
                </c:pt>
                <c:pt idx="23">
                  <c:v>1.0333333333333337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1A-4B17-9F33-47593287C2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(homog)'!$C$3:$C$26</c:f>
              <c:numCache>
                <c:formatCode>General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 formatCode="0.000">
                  <c:v>0.75</c:v>
                </c:pt>
                <c:pt idx="7" formatCode="0.000">
                  <c:v>0.83333333333333337</c:v>
                </c:pt>
                <c:pt idx="8" formatCode="0.000">
                  <c:v>0.91666666666666674</c:v>
                </c:pt>
                <c:pt idx="9" formatCode="0.000">
                  <c:v>1</c:v>
                </c:pt>
                <c:pt idx="10" formatCode="0.000">
                  <c:v>1.0833333333333333</c:v>
                </c:pt>
                <c:pt idx="11" formatCode="0.000">
                  <c:v>1.1666666666666665</c:v>
                </c:pt>
                <c:pt idx="12" formatCode="0.000">
                  <c:v>1.25</c:v>
                </c:pt>
                <c:pt idx="13" formatCode="0.000">
                  <c:v>1.1666666666666667</c:v>
                </c:pt>
                <c:pt idx="14" formatCode="0.000">
                  <c:v>1.0833333333333335</c:v>
                </c:pt>
                <c:pt idx="15" formatCode="0.000">
                  <c:v>1.0000000000000002</c:v>
                </c:pt>
                <c:pt idx="16" formatCode="0.000">
                  <c:v>0.91666666666666685</c:v>
                </c:pt>
                <c:pt idx="17">
                  <c:v>0.83333333333333348</c:v>
                </c:pt>
                <c:pt idx="18" formatCode="0.00">
                  <c:v>0.75</c:v>
                </c:pt>
                <c:pt idx="19" formatCode="0.00">
                  <c:v>0.83333333333333337</c:v>
                </c:pt>
                <c:pt idx="20" formatCode="0.00">
                  <c:v>0.91666666666666674</c:v>
                </c:pt>
                <c:pt idx="21" formatCode="0.00">
                  <c:v>1</c:v>
                </c:pt>
                <c:pt idx="22" formatCode="0.00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1A-4B17-9F33-47593287C2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(homog)'!$D$3:$D$26</c:f>
              <c:numCache>
                <c:formatCode>0.00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>
                  <c:v>0.75</c:v>
                </c:pt>
                <c:pt idx="19">
                  <c:v>0.83333333333333337</c:v>
                </c:pt>
                <c:pt idx="20">
                  <c:v>0.91666666666666674</c:v>
                </c:pt>
                <c:pt idx="21">
                  <c:v>1</c:v>
                </c:pt>
                <c:pt idx="22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1A-4B17-9F33-47593287C2C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(homog)'!$E$3:$E$26</c:f>
              <c:numCache>
                <c:formatCode>0.00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>
                  <c:v>0.75</c:v>
                </c:pt>
                <c:pt idx="19">
                  <c:v>0.83333333333333337</c:v>
                </c:pt>
                <c:pt idx="20">
                  <c:v>0.91666666666666674</c:v>
                </c:pt>
                <c:pt idx="21">
                  <c:v>1</c:v>
                </c:pt>
                <c:pt idx="22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1A-4B17-9F33-47593287C2C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(homog)'!$F$3:$F$26</c:f>
              <c:numCache>
                <c:formatCode>0.00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>
                  <c:v>0.75</c:v>
                </c:pt>
                <c:pt idx="19">
                  <c:v>0.83333333333333337</c:v>
                </c:pt>
                <c:pt idx="20">
                  <c:v>0.91666666666666674</c:v>
                </c:pt>
                <c:pt idx="21">
                  <c:v>1</c:v>
                </c:pt>
                <c:pt idx="22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1A-4B17-9F33-47593287C2C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(homog)'!$G$3:$G$26</c:f>
              <c:numCache>
                <c:formatCode>0.00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>
                  <c:v>0.75</c:v>
                </c:pt>
                <c:pt idx="19">
                  <c:v>0.83333333333333337</c:v>
                </c:pt>
                <c:pt idx="20">
                  <c:v>0.91666666666666674</c:v>
                </c:pt>
                <c:pt idx="21">
                  <c:v>1</c:v>
                </c:pt>
                <c:pt idx="22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1A-4B17-9F33-47593287C2C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(homog)'!$H$3:$H$26</c:f>
              <c:numCache>
                <c:formatCode>0.00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>
                  <c:v>0.75</c:v>
                </c:pt>
                <c:pt idx="19">
                  <c:v>0.83333333333333337</c:v>
                </c:pt>
                <c:pt idx="20">
                  <c:v>0.91666666666666674</c:v>
                </c:pt>
                <c:pt idx="21">
                  <c:v>1</c:v>
                </c:pt>
                <c:pt idx="22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D1A-4B17-9F33-47593287C2C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(homog)'!$I$3:$I$26</c:f>
              <c:numCache>
                <c:formatCode>0.00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>
                  <c:v>0.75</c:v>
                </c:pt>
                <c:pt idx="19">
                  <c:v>0.83333333333333337</c:v>
                </c:pt>
                <c:pt idx="20">
                  <c:v>0.91666666666666674</c:v>
                </c:pt>
                <c:pt idx="21">
                  <c:v>1</c:v>
                </c:pt>
                <c:pt idx="22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D1A-4B17-9F33-47593287C2C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(homog)'!$J$3:$J$26</c:f>
              <c:numCache>
                <c:formatCode>0.00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>
                  <c:v>0.75</c:v>
                </c:pt>
                <c:pt idx="19">
                  <c:v>0.83333333333333337</c:v>
                </c:pt>
                <c:pt idx="20">
                  <c:v>0.91666666666666674</c:v>
                </c:pt>
                <c:pt idx="21">
                  <c:v>1</c:v>
                </c:pt>
                <c:pt idx="22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D1A-4B17-9F33-47593287C2C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(homog)'!$K$3:$K$26</c:f>
              <c:numCache>
                <c:formatCode>0.00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>
                  <c:v>0.75</c:v>
                </c:pt>
                <c:pt idx="19">
                  <c:v>0.83333333333333337</c:v>
                </c:pt>
                <c:pt idx="20">
                  <c:v>0.91666666666666674</c:v>
                </c:pt>
                <c:pt idx="21">
                  <c:v>1</c:v>
                </c:pt>
                <c:pt idx="22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D1A-4B17-9F33-47593287C2C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(homog)'!$L$3:$L$26</c:f>
              <c:numCache>
                <c:formatCode>0.00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>
                  <c:v>0.75</c:v>
                </c:pt>
                <c:pt idx="19">
                  <c:v>0.83333333333333337</c:v>
                </c:pt>
                <c:pt idx="20">
                  <c:v>0.91666666666666674</c:v>
                </c:pt>
                <c:pt idx="21">
                  <c:v>1</c:v>
                </c:pt>
                <c:pt idx="22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D1A-4B17-9F33-47593287C2C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(homog)'!$M$3:$M$26</c:f>
              <c:numCache>
                <c:formatCode>0.00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>
                  <c:v>0.75</c:v>
                </c:pt>
                <c:pt idx="19">
                  <c:v>0.83333333333333337</c:v>
                </c:pt>
                <c:pt idx="20">
                  <c:v>0.91666666666666674</c:v>
                </c:pt>
                <c:pt idx="21">
                  <c:v>1</c:v>
                </c:pt>
                <c:pt idx="22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D1A-4B17-9F33-47593287C2CF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(homog)'!$N$3:$N$26</c:f>
              <c:numCache>
                <c:formatCode>0.00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0.91666666666666674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1.1666666666666665</c:v>
                </c:pt>
                <c:pt idx="12">
                  <c:v>1.25</c:v>
                </c:pt>
                <c:pt idx="13">
                  <c:v>1.1666666666666667</c:v>
                </c:pt>
                <c:pt idx="14">
                  <c:v>1.0833333333333335</c:v>
                </c:pt>
                <c:pt idx="15">
                  <c:v>1.0000000000000002</c:v>
                </c:pt>
                <c:pt idx="16">
                  <c:v>0.91666666666666685</c:v>
                </c:pt>
                <c:pt idx="17">
                  <c:v>0.83333333333333348</c:v>
                </c:pt>
                <c:pt idx="18">
                  <c:v>0.75</c:v>
                </c:pt>
                <c:pt idx="19">
                  <c:v>0.83333333333333337</c:v>
                </c:pt>
                <c:pt idx="20">
                  <c:v>0.91666666666666674</c:v>
                </c:pt>
                <c:pt idx="21">
                  <c:v>1</c:v>
                </c:pt>
                <c:pt idx="22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D1A-4B17-9F33-47593287C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59488"/>
        <c:axId val="1013336928"/>
      </c:scatterChart>
      <c:valAx>
        <c:axId val="10339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336928"/>
        <c:crosses val="autoZero"/>
        <c:crossBetween val="midCat"/>
      </c:valAx>
      <c:valAx>
        <c:axId val="10133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39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'Profiles (homog)'!$A$3:$A$26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(homog)'!$C$3:$C$26</c:f>
              <c:numCache>
                <c:formatCode>General</c:formatCode>
                <c:ptCount val="24"/>
                <c:pt idx="0">
                  <c:v>1.25</c:v>
                </c:pt>
                <c:pt idx="1">
                  <c:v>1.1666666666666667</c:v>
                </c:pt>
                <c:pt idx="2">
                  <c:v>1.0833333333333335</c:v>
                </c:pt>
                <c:pt idx="3">
                  <c:v>1.0000000000000002</c:v>
                </c:pt>
                <c:pt idx="4">
                  <c:v>0.91666666666666685</c:v>
                </c:pt>
                <c:pt idx="5">
                  <c:v>0.83333333333333348</c:v>
                </c:pt>
                <c:pt idx="6" formatCode="0.000">
                  <c:v>0.75</c:v>
                </c:pt>
                <c:pt idx="7" formatCode="0.000">
                  <c:v>0.83333333333333337</c:v>
                </c:pt>
                <c:pt idx="8" formatCode="0.000">
                  <c:v>0.91666666666666674</c:v>
                </c:pt>
                <c:pt idx="9" formatCode="0.000">
                  <c:v>1</c:v>
                </c:pt>
                <c:pt idx="10" formatCode="0.000">
                  <c:v>1.0833333333333333</c:v>
                </c:pt>
                <c:pt idx="11" formatCode="0.000">
                  <c:v>1.1666666666666665</c:v>
                </c:pt>
                <c:pt idx="12" formatCode="0.000">
                  <c:v>1.25</c:v>
                </c:pt>
                <c:pt idx="13" formatCode="0.000">
                  <c:v>1.1666666666666667</c:v>
                </c:pt>
                <c:pt idx="14" formatCode="0.000">
                  <c:v>1.0833333333333335</c:v>
                </c:pt>
                <c:pt idx="15" formatCode="0.000">
                  <c:v>1.0000000000000002</c:v>
                </c:pt>
                <c:pt idx="16" formatCode="0.000">
                  <c:v>0.91666666666666685</c:v>
                </c:pt>
                <c:pt idx="17">
                  <c:v>0.83333333333333348</c:v>
                </c:pt>
                <c:pt idx="18" formatCode="0.00">
                  <c:v>0.75</c:v>
                </c:pt>
                <c:pt idx="19" formatCode="0.00">
                  <c:v>0.83333333333333337</c:v>
                </c:pt>
                <c:pt idx="20" formatCode="0.00">
                  <c:v>0.91666666666666674</c:v>
                </c:pt>
                <c:pt idx="21" formatCode="0.00">
                  <c:v>1</c:v>
                </c:pt>
                <c:pt idx="22" formatCode="0.00">
                  <c:v>1.0833333333333333</c:v>
                </c:pt>
                <c:pt idx="23">
                  <c:v>1.1666666666666665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8B-416D-8D66-1538C3595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59488"/>
        <c:axId val="1013336928"/>
      </c:scatterChart>
      <c:valAx>
        <c:axId val="10339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336928"/>
        <c:crosses val="autoZero"/>
        <c:crossBetween val="midCat"/>
      </c:valAx>
      <c:valAx>
        <c:axId val="10133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39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(Rand)'!$B$3:$B$26</c:f>
              <c:numCache>
                <c:formatCode>0.00</c:formatCode>
                <c:ptCount val="24"/>
                <c:pt idx="0">
                  <c:v>1</c:v>
                </c:pt>
                <c:pt idx="1">
                  <c:v>0.96666666666666667</c:v>
                </c:pt>
                <c:pt idx="2">
                  <c:v>0.93333333333333335</c:v>
                </c:pt>
                <c:pt idx="3">
                  <c:v>0.9</c:v>
                </c:pt>
                <c:pt idx="4">
                  <c:v>0.8666666666666667</c:v>
                </c:pt>
                <c:pt idx="5">
                  <c:v>0.83333333333333337</c:v>
                </c:pt>
                <c:pt idx="6">
                  <c:v>0.8</c:v>
                </c:pt>
                <c:pt idx="7">
                  <c:v>0.83333333333333337</c:v>
                </c:pt>
                <c:pt idx="8">
                  <c:v>0.8666666666666667</c:v>
                </c:pt>
                <c:pt idx="9">
                  <c:v>0.9</c:v>
                </c:pt>
                <c:pt idx="10">
                  <c:v>0.93333333333333335</c:v>
                </c:pt>
                <c:pt idx="11">
                  <c:v>0.96666666666666667</c:v>
                </c:pt>
                <c:pt idx="12">
                  <c:v>1</c:v>
                </c:pt>
                <c:pt idx="13">
                  <c:v>1.0333333333333332</c:v>
                </c:pt>
                <c:pt idx="14">
                  <c:v>1.0666666666666664</c:v>
                </c:pt>
                <c:pt idx="15">
                  <c:v>1.0999999999999996</c:v>
                </c:pt>
                <c:pt idx="16">
                  <c:v>1.1333333333333329</c:v>
                </c:pt>
                <c:pt idx="17">
                  <c:v>1.1666666666666661</c:v>
                </c:pt>
                <c:pt idx="18">
                  <c:v>1.2</c:v>
                </c:pt>
                <c:pt idx="19">
                  <c:v>1.1666666666666665</c:v>
                </c:pt>
                <c:pt idx="20">
                  <c:v>1.1333333333333333</c:v>
                </c:pt>
                <c:pt idx="21">
                  <c:v>1.1000000000000001</c:v>
                </c:pt>
                <c:pt idx="22">
                  <c:v>1.0666666666666669</c:v>
                </c:pt>
                <c:pt idx="23">
                  <c:v>1.0333333333333337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DC-44D4-B643-69FF5E95297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(Rand)'!$C$3:$C$26</c:f>
              <c:numCache>
                <c:formatCode>0.00</c:formatCode>
                <c:ptCount val="24"/>
                <c:pt idx="0">
                  <c:v>1.1200000000000001</c:v>
                </c:pt>
                <c:pt idx="1">
                  <c:v>0.8</c:v>
                </c:pt>
                <c:pt idx="2">
                  <c:v>1.0900000000000001</c:v>
                </c:pt>
                <c:pt idx="3">
                  <c:v>0.98</c:v>
                </c:pt>
                <c:pt idx="4">
                  <c:v>0.86</c:v>
                </c:pt>
                <c:pt idx="5">
                  <c:v>0.8</c:v>
                </c:pt>
                <c:pt idx="6">
                  <c:v>1.1599999999999999</c:v>
                </c:pt>
                <c:pt idx="7">
                  <c:v>0.84</c:v>
                </c:pt>
                <c:pt idx="8">
                  <c:v>0.83</c:v>
                </c:pt>
                <c:pt idx="9">
                  <c:v>1.08</c:v>
                </c:pt>
                <c:pt idx="10">
                  <c:v>1.2</c:v>
                </c:pt>
                <c:pt idx="11">
                  <c:v>1.01</c:v>
                </c:pt>
                <c:pt idx="12">
                  <c:v>1.1000000000000001</c:v>
                </c:pt>
                <c:pt idx="13">
                  <c:v>0.83</c:v>
                </c:pt>
                <c:pt idx="14">
                  <c:v>1.23</c:v>
                </c:pt>
                <c:pt idx="15">
                  <c:v>1.02</c:v>
                </c:pt>
                <c:pt idx="16">
                  <c:v>1.0900000000000001</c:v>
                </c:pt>
                <c:pt idx="17">
                  <c:v>0.77</c:v>
                </c:pt>
                <c:pt idx="18">
                  <c:v>1.1499999999999999</c:v>
                </c:pt>
                <c:pt idx="19">
                  <c:v>1.1200000000000001</c:v>
                </c:pt>
                <c:pt idx="20">
                  <c:v>0.81</c:v>
                </c:pt>
                <c:pt idx="21">
                  <c:v>1.01</c:v>
                </c:pt>
                <c:pt idx="22">
                  <c:v>0.91</c:v>
                </c:pt>
                <c:pt idx="23">
                  <c:v>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BDC-44D4-B643-69FF5E95297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(Rand)'!$D$3:$D$26</c:f>
              <c:numCache>
                <c:formatCode>General</c:formatCode>
                <c:ptCount val="24"/>
                <c:pt idx="0">
                  <c:v>0.96</c:v>
                </c:pt>
                <c:pt idx="1">
                  <c:v>0.84</c:v>
                </c:pt>
                <c:pt idx="2">
                  <c:v>0.88</c:v>
                </c:pt>
                <c:pt idx="3">
                  <c:v>0.76</c:v>
                </c:pt>
                <c:pt idx="4">
                  <c:v>1.21</c:v>
                </c:pt>
                <c:pt idx="5">
                  <c:v>1.08</c:v>
                </c:pt>
                <c:pt idx="6">
                  <c:v>1.22</c:v>
                </c:pt>
                <c:pt idx="7">
                  <c:v>0.83</c:v>
                </c:pt>
                <c:pt idx="8">
                  <c:v>1.21</c:v>
                </c:pt>
                <c:pt idx="9">
                  <c:v>1.1499999999999999</c:v>
                </c:pt>
                <c:pt idx="10">
                  <c:v>1.04</c:v>
                </c:pt>
                <c:pt idx="11">
                  <c:v>0.97</c:v>
                </c:pt>
                <c:pt idx="12">
                  <c:v>0.88</c:v>
                </c:pt>
                <c:pt idx="13">
                  <c:v>1.1299999999999999</c:v>
                </c:pt>
                <c:pt idx="14">
                  <c:v>0.86</c:v>
                </c:pt>
                <c:pt idx="15">
                  <c:v>0.78</c:v>
                </c:pt>
                <c:pt idx="16">
                  <c:v>1.1299999999999999</c:v>
                </c:pt>
                <c:pt idx="17">
                  <c:v>1.0900000000000001</c:v>
                </c:pt>
                <c:pt idx="18">
                  <c:v>1.1100000000000001</c:v>
                </c:pt>
                <c:pt idx="19">
                  <c:v>1.07</c:v>
                </c:pt>
                <c:pt idx="20">
                  <c:v>0.96</c:v>
                </c:pt>
                <c:pt idx="21">
                  <c:v>0.95</c:v>
                </c:pt>
                <c:pt idx="22">
                  <c:v>1.1599999999999999</c:v>
                </c:pt>
                <c:pt idx="23">
                  <c:v>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BDC-44D4-B643-69FF5E95297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(Rand)'!$E$3:$E$26</c:f>
              <c:numCache>
                <c:formatCode>General</c:formatCode>
                <c:ptCount val="24"/>
                <c:pt idx="0">
                  <c:v>1.1399999999999999</c:v>
                </c:pt>
                <c:pt idx="1">
                  <c:v>1.18</c:v>
                </c:pt>
                <c:pt idx="2">
                  <c:v>1</c:v>
                </c:pt>
                <c:pt idx="3">
                  <c:v>1.07</c:v>
                </c:pt>
                <c:pt idx="4">
                  <c:v>1.23</c:v>
                </c:pt>
                <c:pt idx="5">
                  <c:v>0.97</c:v>
                </c:pt>
                <c:pt idx="6">
                  <c:v>0.78</c:v>
                </c:pt>
                <c:pt idx="7">
                  <c:v>1.18</c:v>
                </c:pt>
                <c:pt idx="8">
                  <c:v>1.07</c:v>
                </c:pt>
                <c:pt idx="9">
                  <c:v>0.93</c:v>
                </c:pt>
                <c:pt idx="10">
                  <c:v>1.25</c:v>
                </c:pt>
                <c:pt idx="11">
                  <c:v>0.86</c:v>
                </c:pt>
                <c:pt idx="12">
                  <c:v>1.08</c:v>
                </c:pt>
                <c:pt idx="13">
                  <c:v>1.05</c:v>
                </c:pt>
                <c:pt idx="14">
                  <c:v>0.94</c:v>
                </c:pt>
                <c:pt idx="15">
                  <c:v>0.82</c:v>
                </c:pt>
                <c:pt idx="16">
                  <c:v>0.76</c:v>
                </c:pt>
                <c:pt idx="17">
                  <c:v>0.96</c:v>
                </c:pt>
                <c:pt idx="18">
                  <c:v>0.84</c:v>
                </c:pt>
                <c:pt idx="19">
                  <c:v>1.1100000000000001</c:v>
                </c:pt>
                <c:pt idx="20">
                  <c:v>0.94</c:v>
                </c:pt>
                <c:pt idx="21">
                  <c:v>1.17</c:v>
                </c:pt>
                <c:pt idx="22">
                  <c:v>1.1200000000000001</c:v>
                </c:pt>
                <c:pt idx="23">
                  <c:v>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BDC-44D4-B643-69FF5E95297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(Rand)'!$F$3:$F$26</c:f>
              <c:numCache>
                <c:formatCode>General</c:formatCode>
                <c:ptCount val="24"/>
                <c:pt idx="0">
                  <c:v>1.23</c:v>
                </c:pt>
                <c:pt idx="1">
                  <c:v>0.88</c:v>
                </c:pt>
                <c:pt idx="2">
                  <c:v>1.21</c:v>
                </c:pt>
                <c:pt idx="3">
                  <c:v>0.86</c:v>
                </c:pt>
                <c:pt idx="4">
                  <c:v>0.94</c:v>
                </c:pt>
                <c:pt idx="5">
                  <c:v>0.79</c:v>
                </c:pt>
                <c:pt idx="6">
                  <c:v>1.07</c:v>
                </c:pt>
                <c:pt idx="7">
                  <c:v>0.84</c:v>
                </c:pt>
                <c:pt idx="8">
                  <c:v>0.77</c:v>
                </c:pt>
                <c:pt idx="9">
                  <c:v>1.1100000000000001</c:v>
                </c:pt>
                <c:pt idx="10">
                  <c:v>0.92</c:v>
                </c:pt>
                <c:pt idx="11">
                  <c:v>1.08</c:v>
                </c:pt>
                <c:pt idx="12">
                  <c:v>0.94</c:v>
                </c:pt>
                <c:pt idx="13">
                  <c:v>1.06</c:v>
                </c:pt>
                <c:pt idx="14">
                  <c:v>0.76</c:v>
                </c:pt>
                <c:pt idx="15">
                  <c:v>1.21</c:v>
                </c:pt>
                <c:pt idx="16">
                  <c:v>1.1499999999999999</c:v>
                </c:pt>
                <c:pt idx="17">
                  <c:v>1.1200000000000001</c:v>
                </c:pt>
                <c:pt idx="18">
                  <c:v>1.1599999999999999</c:v>
                </c:pt>
                <c:pt idx="19">
                  <c:v>0.94</c:v>
                </c:pt>
                <c:pt idx="20">
                  <c:v>1.06</c:v>
                </c:pt>
                <c:pt idx="21">
                  <c:v>1.04</c:v>
                </c:pt>
                <c:pt idx="22">
                  <c:v>1.02</c:v>
                </c:pt>
                <c:pt idx="23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BDC-44D4-B643-69FF5E95297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(Rand)'!$G$3:$G$26</c:f>
              <c:numCache>
                <c:formatCode>General</c:formatCode>
                <c:ptCount val="24"/>
                <c:pt idx="0">
                  <c:v>0.98</c:v>
                </c:pt>
                <c:pt idx="1">
                  <c:v>0.86</c:v>
                </c:pt>
                <c:pt idx="2">
                  <c:v>1.1499999999999999</c:v>
                </c:pt>
                <c:pt idx="3">
                  <c:v>1.24</c:v>
                </c:pt>
                <c:pt idx="4">
                  <c:v>0.76</c:v>
                </c:pt>
                <c:pt idx="5">
                  <c:v>1.02</c:v>
                </c:pt>
                <c:pt idx="6">
                  <c:v>0.79</c:v>
                </c:pt>
                <c:pt idx="7">
                  <c:v>1.1499999999999999</c:v>
                </c:pt>
                <c:pt idx="8">
                  <c:v>1.24</c:v>
                </c:pt>
                <c:pt idx="9">
                  <c:v>0.78</c:v>
                </c:pt>
                <c:pt idx="10">
                  <c:v>1.22</c:v>
                </c:pt>
                <c:pt idx="11">
                  <c:v>0.76</c:v>
                </c:pt>
                <c:pt idx="12">
                  <c:v>1.0900000000000001</c:v>
                </c:pt>
                <c:pt idx="13">
                  <c:v>1.1399999999999999</c:v>
                </c:pt>
                <c:pt idx="14">
                  <c:v>1.02</c:v>
                </c:pt>
                <c:pt idx="15">
                  <c:v>1.19</c:v>
                </c:pt>
                <c:pt idx="16">
                  <c:v>1.2</c:v>
                </c:pt>
                <c:pt idx="17">
                  <c:v>1.06</c:v>
                </c:pt>
                <c:pt idx="18">
                  <c:v>0.82</c:v>
                </c:pt>
                <c:pt idx="19">
                  <c:v>0.86</c:v>
                </c:pt>
                <c:pt idx="20">
                  <c:v>0.84</c:v>
                </c:pt>
                <c:pt idx="21">
                  <c:v>0.77</c:v>
                </c:pt>
                <c:pt idx="22">
                  <c:v>0.8</c:v>
                </c:pt>
                <c:pt idx="23">
                  <c:v>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BDC-44D4-B643-69FF5E95297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(Rand)'!$H$3:$H$26</c:f>
              <c:numCache>
                <c:formatCode>General</c:formatCode>
                <c:ptCount val="24"/>
                <c:pt idx="0">
                  <c:v>0.93</c:v>
                </c:pt>
                <c:pt idx="1">
                  <c:v>0.96</c:v>
                </c:pt>
                <c:pt idx="2">
                  <c:v>1.24</c:v>
                </c:pt>
                <c:pt idx="3">
                  <c:v>1.22</c:v>
                </c:pt>
                <c:pt idx="4">
                  <c:v>1.0900000000000001</c:v>
                </c:pt>
                <c:pt idx="5">
                  <c:v>1.24</c:v>
                </c:pt>
                <c:pt idx="6">
                  <c:v>1.1299999999999999</c:v>
                </c:pt>
                <c:pt idx="7">
                  <c:v>0.92</c:v>
                </c:pt>
                <c:pt idx="8">
                  <c:v>1.08</c:v>
                </c:pt>
                <c:pt idx="9">
                  <c:v>0.87</c:v>
                </c:pt>
                <c:pt idx="10">
                  <c:v>0.9</c:v>
                </c:pt>
                <c:pt idx="11">
                  <c:v>1.0900000000000001</c:v>
                </c:pt>
                <c:pt idx="12">
                  <c:v>1.01</c:v>
                </c:pt>
                <c:pt idx="13">
                  <c:v>0.96</c:v>
                </c:pt>
                <c:pt idx="14">
                  <c:v>1.05</c:v>
                </c:pt>
                <c:pt idx="15">
                  <c:v>1.1299999999999999</c:v>
                </c:pt>
                <c:pt idx="16">
                  <c:v>1.04</c:v>
                </c:pt>
                <c:pt idx="17">
                  <c:v>1.03</c:v>
                </c:pt>
                <c:pt idx="18">
                  <c:v>1.04</c:v>
                </c:pt>
                <c:pt idx="19">
                  <c:v>1.01</c:v>
                </c:pt>
                <c:pt idx="20">
                  <c:v>0.79</c:v>
                </c:pt>
                <c:pt idx="21">
                  <c:v>1.1100000000000001</c:v>
                </c:pt>
                <c:pt idx="22">
                  <c:v>1.25</c:v>
                </c:pt>
                <c:pt idx="23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BDC-44D4-B643-69FF5E95297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(Rand)'!$I$3:$I$26</c:f>
              <c:numCache>
                <c:formatCode>General</c:formatCode>
                <c:ptCount val="24"/>
                <c:pt idx="0">
                  <c:v>0.92</c:v>
                </c:pt>
                <c:pt idx="1">
                  <c:v>1.19</c:v>
                </c:pt>
                <c:pt idx="2">
                  <c:v>0.98</c:v>
                </c:pt>
                <c:pt idx="3">
                  <c:v>0.96</c:v>
                </c:pt>
                <c:pt idx="4">
                  <c:v>0.86</c:v>
                </c:pt>
                <c:pt idx="5">
                  <c:v>0.81</c:v>
                </c:pt>
                <c:pt idx="6">
                  <c:v>0.9</c:v>
                </c:pt>
                <c:pt idx="7">
                  <c:v>1.1100000000000001</c:v>
                </c:pt>
                <c:pt idx="8">
                  <c:v>1.1399999999999999</c:v>
                </c:pt>
                <c:pt idx="9">
                  <c:v>1.1000000000000001</c:v>
                </c:pt>
                <c:pt idx="10">
                  <c:v>0.75</c:v>
                </c:pt>
                <c:pt idx="11">
                  <c:v>1.17</c:v>
                </c:pt>
                <c:pt idx="12">
                  <c:v>1.21</c:v>
                </c:pt>
                <c:pt idx="13">
                  <c:v>1.1399999999999999</c:v>
                </c:pt>
                <c:pt idx="14">
                  <c:v>0.77</c:v>
                </c:pt>
                <c:pt idx="15">
                  <c:v>0.94</c:v>
                </c:pt>
                <c:pt idx="16">
                  <c:v>1.1000000000000001</c:v>
                </c:pt>
                <c:pt idx="17">
                  <c:v>1.1100000000000001</c:v>
                </c:pt>
                <c:pt idx="18">
                  <c:v>0.86</c:v>
                </c:pt>
                <c:pt idx="19">
                  <c:v>0.88</c:v>
                </c:pt>
                <c:pt idx="20">
                  <c:v>1.0900000000000001</c:v>
                </c:pt>
                <c:pt idx="21">
                  <c:v>0.99</c:v>
                </c:pt>
                <c:pt idx="22">
                  <c:v>1.06</c:v>
                </c:pt>
                <c:pt idx="23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BDC-44D4-B643-69FF5E95297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(Rand)'!$J$3:$J$26</c:f>
              <c:numCache>
                <c:formatCode>General</c:formatCode>
                <c:ptCount val="24"/>
                <c:pt idx="0">
                  <c:v>1.1599999999999999</c:v>
                </c:pt>
                <c:pt idx="1">
                  <c:v>1.1299999999999999</c:v>
                </c:pt>
                <c:pt idx="2">
                  <c:v>1.22</c:v>
                </c:pt>
                <c:pt idx="3">
                  <c:v>0.8</c:v>
                </c:pt>
                <c:pt idx="4">
                  <c:v>0.84</c:v>
                </c:pt>
                <c:pt idx="5">
                  <c:v>0.8</c:v>
                </c:pt>
                <c:pt idx="6">
                  <c:v>0.99</c:v>
                </c:pt>
                <c:pt idx="7">
                  <c:v>0.85</c:v>
                </c:pt>
                <c:pt idx="8">
                  <c:v>1.2</c:v>
                </c:pt>
                <c:pt idx="9">
                  <c:v>0.8</c:v>
                </c:pt>
                <c:pt idx="10">
                  <c:v>0.77</c:v>
                </c:pt>
                <c:pt idx="11">
                  <c:v>1.03</c:v>
                </c:pt>
                <c:pt idx="12">
                  <c:v>1.1399999999999999</c:v>
                </c:pt>
                <c:pt idx="13">
                  <c:v>0.91</c:v>
                </c:pt>
                <c:pt idx="14">
                  <c:v>0.84</c:v>
                </c:pt>
                <c:pt idx="15">
                  <c:v>0.92</c:v>
                </c:pt>
                <c:pt idx="16">
                  <c:v>0.86</c:v>
                </c:pt>
                <c:pt idx="17">
                  <c:v>1.01</c:v>
                </c:pt>
                <c:pt idx="18">
                  <c:v>1.2</c:v>
                </c:pt>
                <c:pt idx="19">
                  <c:v>1.06</c:v>
                </c:pt>
                <c:pt idx="20">
                  <c:v>0.8</c:v>
                </c:pt>
                <c:pt idx="21">
                  <c:v>0.95</c:v>
                </c:pt>
                <c:pt idx="22">
                  <c:v>0.78</c:v>
                </c:pt>
                <c:pt idx="2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BDC-44D4-B643-69FF5E95297C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(Rand)'!$K$3:$K$26</c:f>
              <c:numCache>
                <c:formatCode>General</c:formatCode>
                <c:ptCount val="24"/>
                <c:pt idx="0">
                  <c:v>1.25</c:v>
                </c:pt>
                <c:pt idx="1">
                  <c:v>1.1599999999999999</c:v>
                </c:pt>
                <c:pt idx="2">
                  <c:v>0.99</c:v>
                </c:pt>
                <c:pt idx="3">
                  <c:v>1.2</c:v>
                </c:pt>
                <c:pt idx="4">
                  <c:v>0.82</c:v>
                </c:pt>
                <c:pt idx="5">
                  <c:v>0.95</c:v>
                </c:pt>
                <c:pt idx="6">
                  <c:v>1.21</c:v>
                </c:pt>
                <c:pt idx="7">
                  <c:v>1.21</c:v>
                </c:pt>
                <c:pt idx="8">
                  <c:v>1.1100000000000001</c:v>
                </c:pt>
                <c:pt idx="9">
                  <c:v>1.06</c:v>
                </c:pt>
                <c:pt idx="10">
                  <c:v>0.92</c:v>
                </c:pt>
                <c:pt idx="11">
                  <c:v>1.22</c:v>
                </c:pt>
                <c:pt idx="12">
                  <c:v>0.81</c:v>
                </c:pt>
                <c:pt idx="13">
                  <c:v>1.1200000000000001</c:v>
                </c:pt>
                <c:pt idx="14">
                  <c:v>1.07</c:v>
                </c:pt>
                <c:pt idx="15">
                  <c:v>1.17</c:v>
                </c:pt>
                <c:pt idx="16">
                  <c:v>0.95</c:v>
                </c:pt>
                <c:pt idx="17">
                  <c:v>1.1200000000000001</c:v>
                </c:pt>
                <c:pt idx="18">
                  <c:v>1.17</c:v>
                </c:pt>
                <c:pt idx="19">
                  <c:v>0.91</c:v>
                </c:pt>
                <c:pt idx="20">
                  <c:v>1.03</c:v>
                </c:pt>
                <c:pt idx="21">
                  <c:v>1.24</c:v>
                </c:pt>
                <c:pt idx="22">
                  <c:v>1.02</c:v>
                </c:pt>
                <c:pt idx="23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BDC-44D4-B643-69FF5E95297C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(Rand)'!$L$3:$L$26</c:f>
              <c:numCache>
                <c:formatCode>General</c:formatCode>
                <c:ptCount val="24"/>
                <c:pt idx="0">
                  <c:v>0.93</c:v>
                </c:pt>
                <c:pt idx="1">
                  <c:v>1.1299999999999999</c:v>
                </c:pt>
                <c:pt idx="2">
                  <c:v>0.96</c:v>
                </c:pt>
                <c:pt idx="3">
                  <c:v>1</c:v>
                </c:pt>
                <c:pt idx="4">
                  <c:v>1.1000000000000001</c:v>
                </c:pt>
                <c:pt idx="5">
                  <c:v>1.24</c:v>
                </c:pt>
                <c:pt idx="6">
                  <c:v>0.91</c:v>
                </c:pt>
                <c:pt idx="7">
                  <c:v>1.17</c:v>
                </c:pt>
                <c:pt idx="8">
                  <c:v>1.1200000000000001</c:v>
                </c:pt>
                <c:pt idx="9">
                  <c:v>1.23</c:v>
                </c:pt>
                <c:pt idx="10">
                  <c:v>0.77</c:v>
                </c:pt>
                <c:pt idx="11">
                  <c:v>0.93</c:v>
                </c:pt>
                <c:pt idx="12">
                  <c:v>1.08</c:v>
                </c:pt>
                <c:pt idx="13">
                  <c:v>0.89</c:v>
                </c:pt>
                <c:pt idx="14">
                  <c:v>0.87</c:v>
                </c:pt>
                <c:pt idx="15">
                  <c:v>1.1100000000000001</c:v>
                </c:pt>
                <c:pt idx="16">
                  <c:v>1.06</c:v>
                </c:pt>
                <c:pt idx="17">
                  <c:v>1.05</c:v>
                </c:pt>
                <c:pt idx="18">
                  <c:v>1.08</c:v>
                </c:pt>
                <c:pt idx="19">
                  <c:v>0.77</c:v>
                </c:pt>
                <c:pt idx="20">
                  <c:v>0.92</c:v>
                </c:pt>
                <c:pt idx="21">
                  <c:v>0.98</c:v>
                </c:pt>
                <c:pt idx="22">
                  <c:v>0.87</c:v>
                </c:pt>
                <c:pt idx="23">
                  <c:v>1.1100000000000001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BDC-44D4-B643-69FF5E95297C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(Rand)'!$M$3:$M$26</c:f>
              <c:numCache>
                <c:formatCode>General</c:formatCode>
                <c:ptCount val="24"/>
                <c:pt idx="0">
                  <c:v>0.89</c:v>
                </c:pt>
                <c:pt idx="1">
                  <c:v>1.1200000000000001</c:v>
                </c:pt>
                <c:pt idx="2">
                  <c:v>0.82</c:v>
                </c:pt>
                <c:pt idx="3">
                  <c:v>1.17</c:v>
                </c:pt>
                <c:pt idx="4">
                  <c:v>0.82</c:v>
                </c:pt>
                <c:pt idx="5">
                  <c:v>1.04</c:v>
                </c:pt>
                <c:pt idx="6">
                  <c:v>0.93</c:v>
                </c:pt>
                <c:pt idx="7">
                  <c:v>1.1499999999999999</c:v>
                </c:pt>
                <c:pt idx="8">
                  <c:v>1</c:v>
                </c:pt>
                <c:pt idx="9">
                  <c:v>0.99</c:v>
                </c:pt>
                <c:pt idx="10">
                  <c:v>1.19</c:v>
                </c:pt>
                <c:pt idx="11">
                  <c:v>0.93</c:v>
                </c:pt>
                <c:pt idx="12">
                  <c:v>0.97</c:v>
                </c:pt>
                <c:pt idx="13">
                  <c:v>1.23</c:v>
                </c:pt>
                <c:pt idx="14">
                  <c:v>0.77</c:v>
                </c:pt>
                <c:pt idx="15">
                  <c:v>1.24</c:v>
                </c:pt>
                <c:pt idx="16">
                  <c:v>0.84</c:v>
                </c:pt>
                <c:pt idx="17">
                  <c:v>1.08</c:v>
                </c:pt>
                <c:pt idx="18">
                  <c:v>1.04</c:v>
                </c:pt>
                <c:pt idx="19">
                  <c:v>1.0900000000000001</c:v>
                </c:pt>
                <c:pt idx="20">
                  <c:v>0.93</c:v>
                </c:pt>
                <c:pt idx="21">
                  <c:v>1.06</c:v>
                </c:pt>
                <c:pt idx="22">
                  <c:v>1.1599999999999999</c:v>
                </c:pt>
                <c:pt idx="23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BDC-44D4-B643-69FF5E95297C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(Rand)'!$N$3:$N$26</c:f>
              <c:numCache>
                <c:formatCode>General</c:formatCode>
                <c:ptCount val="24"/>
                <c:pt idx="0">
                  <c:v>1.24</c:v>
                </c:pt>
                <c:pt idx="1">
                  <c:v>1.08</c:v>
                </c:pt>
                <c:pt idx="2">
                  <c:v>0.87</c:v>
                </c:pt>
                <c:pt idx="3">
                  <c:v>0.95</c:v>
                </c:pt>
                <c:pt idx="4">
                  <c:v>0.81</c:v>
                </c:pt>
                <c:pt idx="5">
                  <c:v>0.88</c:v>
                </c:pt>
                <c:pt idx="6">
                  <c:v>0.88</c:v>
                </c:pt>
                <c:pt idx="7">
                  <c:v>0.92</c:v>
                </c:pt>
                <c:pt idx="8">
                  <c:v>0.83</c:v>
                </c:pt>
                <c:pt idx="9">
                  <c:v>0.92</c:v>
                </c:pt>
                <c:pt idx="10">
                  <c:v>0.81</c:v>
                </c:pt>
                <c:pt idx="11">
                  <c:v>1.19</c:v>
                </c:pt>
                <c:pt idx="12">
                  <c:v>0.8</c:v>
                </c:pt>
                <c:pt idx="13">
                  <c:v>1.22</c:v>
                </c:pt>
                <c:pt idx="14">
                  <c:v>0.95</c:v>
                </c:pt>
                <c:pt idx="15">
                  <c:v>0.77</c:v>
                </c:pt>
                <c:pt idx="16">
                  <c:v>0.92</c:v>
                </c:pt>
                <c:pt idx="17">
                  <c:v>1.1200000000000001</c:v>
                </c:pt>
                <c:pt idx="18">
                  <c:v>1.1499999999999999</c:v>
                </c:pt>
                <c:pt idx="19">
                  <c:v>1.02</c:v>
                </c:pt>
                <c:pt idx="20">
                  <c:v>1.0900000000000001</c:v>
                </c:pt>
                <c:pt idx="21">
                  <c:v>1.2</c:v>
                </c:pt>
                <c:pt idx="22">
                  <c:v>0.78</c:v>
                </c:pt>
                <c:pt idx="23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BDC-44D4-B643-69FF5E952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59488"/>
        <c:axId val="1013336928"/>
      </c:scatterChart>
      <c:valAx>
        <c:axId val="10339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336928"/>
        <c:crosses val="autoZero"/>
        <c:crossBetween val="midCat"/>
      </c:valAx>
      <c:valAx>
        <c:axId val="10133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39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'Profiles (Rand)'!$A$3:$A$26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'Profiles (Rand)'!$O$3:$O$26</c:f>
              <c:numCache>
                <c:formatCode>0.000</c:formatCode>
                <c:ptCount val="24"/>
                <c:pt idx="0">
                  <c:v>1.0625</c:v>
                </c:pt>
                <c:pt idx="1">
                  <c:v>1.0275000000000001</c:v>
                </c:pt>
                <c:pt idx="2">
                  <c:v>1.0341666666666669</c:v>
                </c:pt>
                <c:pt idx="3">
                  <c:v>1.0174999999999998</c:v>
                </c:pt>
                <c:pt idx="4">
                  <c:v>0.94499999999999995</c:v>
                </c:pt>
                <c:pt idx="5">
                  <c:v>0.9683333333333336</c:v>
                </c:pt>
                <c:pt idx="6">
                  <c:v>0.99750000000000005</c:v>
                </c:pt>
                <c:pt idx="7">
                  <c:v>1.0141666666666667</c:v>
                </c:pt>
                <c:pt idx="8">
                  <c:v>1.05</c:v>
                </c:pt>
                <c:pt idx="9">
                  <c:v>1.0016666666666667</c:v>
                </c:pt>
                <c:pt idx="10">
                  <c:v>0.97833333333333339</c:v>
                </c:pt>
                <c:pt idx="11">
                  <c:v>1.0199999999999998</c:v>
                </c:pt>
                <c:pt idx="12">
                  <c:v>1.0091666666666668</c:v>
                </c:pt>
                <c:pt idx="13">
                  <c:v>1.0566666666666669</c:v>
                </c:pt>
                <c:pt idx="14">
                  <c:v>0.92749999999999988</c:v>
                </c:pt>
                <c:pt idx="15">
                  <c:v>1.0249999999999999</c:v>
                </c:pt>
                <c:pt idx="16">
                  <c:v>1.0083333333333331</c:v>
                </c:pt>
                <c:pt idx="17">
                  <c:v>1.0433333333333332</c:v>
                </c:pt>
                <c:pt idx="18">
                  <c:v>1.0516666666666665</c:v>
                </c:pt>
                <c:pt idx="19">
                  <c:v>0.98666666666666669</c:v>
                </c:pt>
                <c:pt idx="20">
                  <c:v>0.93833333333333335</c:v>
                </c:pt>
                <c:pt idx="21">
                  <c:v>1.0391666666666668</c:v>
                </c:pt>
                <c:pt idx="22">
                  <c:v>0.99416666666666653</c:v>
                </c:pt>
                <c:pt idx="23">
                  <c:v>0.95083333333333331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3F-4E70-A80F-95F79A682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59488"/>
        <c:axId val="1013336928"/>
      </c:scatterChart>
      <c:valAx>
        <c:axId val="10339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336928"/>
        <c:crosses val="autoZero"/>
        <c:crossBetween val="midCat"/>
      </c:valAx>
      <c:valAx>
        <c:axId val="10133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39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622903</xdr:colOff>
      <xdr:row>0</xdr:row>
      <xdr:rowOff>0</xdr:rowOff>
    </xdr:from>
    <xdr:to>
      <xdr:col>22</xdr:col>
      <xdr:colOff>627982</xdr:colOff>
      <xdr:row>22</xdr:row>
      <xdr:rowOff>133048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5EA83E-9E35-38E5-F142-413012DF6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00689" y="2150048"/>
          <a:ext cx="5727699" cy="4523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70446</xdr:colOff>
      <xdr:row>0</xdr:row>
      <xdr:rowOff>0</xdr:rowOff>
    </xdr:from>
    <xdr:to>
      <xdr:col>30</xdr:col>
      <xdr:colOff>99219</xdr:colOff>
      <xdr:row>13</xdr:row>
      <xdr:rowOff>163512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458143A-95FD-44B3-9821-65E321B0F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119063</xdr:colOff>
      <xdr:row>16</xdr:row>
      <xdr:rowOff>9922</xdr:rowOff>
    </xdr:from>
    <xdr:to>
      <xdr:col>30</xdr:col>
      <xdr:colOff>147836</xdr:colOff>
      <xdr:row>29</xdr:row>
      <xdr:rowOff>173434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19BEC50-C164-49DC-9399-BE0C41888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200526</xdr:colOff>
      <xdr:row>29</xdr:row>
      <xdr:rowOff>83553</xdr:rowOff>
    </xdr:from>
    <xdr:to>
      <xdr:col>17</xdr:col>
      <xdr:colOff>229298</xdr:colOff>
      <xdr:row>43</xdr:row>
      <xdr:rowOff>46538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439441F-FB01-4AF3-B98C-6D2C1C67E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70446</xdr:colOff>
      <xdr:row>0</xdr:row>
      <xdr:rowOff>0</xdr:rowOff>
    </xdr:from>
    <xdr:to>
      <xdr:col>28</xdr:col>
      <xdr:colOff>99219</xdr:colOff>
      <xdr:row>13</xdr:row>
      <xdr:rowOff>163512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A20CA92-785F-4ECC-AB00-25E6EB4F3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119063</xdr:colOff>
      <xdr:row>16</xdr:row>
      <xdr:rowOff>9922</xdr:rowOff>
    </xdr:from>
    <xdr:to>
      <xdr:col>28</xdr:col>
      <xdr:colOff>147836</xdr:colOff>
      <xdr:row>29</xdr:row>
      <xdr:rowOff>173434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B567192-D7A2-4454-B97A-D2000A99B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70446</xdr:colOff>
      <xdr:row>0</xdr:row>
      <xdr:rowOff>0</xdr:rowOff>
    </xdr:from>
    <xdr:to>
      <xdr:col>28</xdr:col>
      <xdr:colOff>99219</xdr:colOff>
      <xdr:row>13</xdr:row>
      <xdr:rowOff>163512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D4F0EEF-FEC0-97D5-EC85-BBBC0093A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119063</xdr:colOff>
      <xdr:row>16</xdr:row>
      <xdr:rowOff>9922</xdr:rowOff>
    </xdr:from>
    <xdr:to>
      <xdr:col>28</xdr:col>
      <xdr:colOff>147836</xdr:colOff>
      <xdr:row>29</xdr:row>
      <xdr:rowOff>173434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F361E18-7A17-464F-BBFC-91791B774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33CCC-968E-774D-86FB-04D7CB656918}">
  <dimension ref="A2:N32"/>
  <sheetViews>
    <sheetView zoomScale="84" zoomScaleNormal="84" workbookViewId="0">
      <selection activeCell="F19" sqref="F19:G22"/>
    </sheetView>
  </sheetViews>
  <sheetFormatPr defaultColWidth="10.69921875" defaultRowHeight="15.6" x14ac:dyDescent="0.3"/>
  <cols>
    <col min="2" max="2" width="20.296875" customWidth="1"/>
    <col min="3" max="3" width="8.69921875" customWidth="1"/>
    <col min="4" max="4" width="20.5" customWidth="1"/>
    <col min="5" max="5" width="32.59765625" customWidth="1"/>
  </cols>
  <sheetData>
    <row r="2" spans="1:14" x14ac:dyDescent="0.3">
      <c r="A2" s="23" t="s">
        <v>2</v>
      </c>
      <c r="B2" s="23" t="s">
        <v>3</v>
      </c>
      <c r="C2" s="23" t="s">
        <v>23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23" t="s">
        <v>9</v>
      </c>
      <c r="J2" s="23" t="s">
        <v>10</v>
      </c>
      <c r="K2" s="23" t="s">
        <v>11</v>
      </c>
      <c r="L2" s="23" t="s">
        <v>20</v>
      </c>
      <c r="M2" s="2" t="s">
        <v>0</v>
      </c>
      <c r="N2" s="3" t="s">
        <v>1</v>
      </c>
    </row>
    <row r="3" spans="1:14" x14ac:dyDescent="0.3">
      <c r="A3" s="24">
        <v>1</v>
      </c>
      <c r="B3" t="str">
        <f>IF(C3=1,"Entry_p",IF(C3=2,"Entry_L",IF(C3=3,"Exit",IF(C3=0,"Junction"))))</f>
        <v>Entry_p</v>
      </c>
      <c r="C3" s="32">
        <v>1</v>
      </c>
      <c r="D3" t="str">
        <f>IF(C3=1,"p regulated",IF(OR(C3=2,C3=3,),"L regulated"))</f>
        <v>p regulated</v>
      </c>
      <c r="E3" t="s">
        <v>12</v>
      </c>
      <c r="F3" s="19">
        <v>70</v>
      </c>
      <c r="G3" s="20">
        <v>0</v>
      </c>
      <c r="H3" s="21">
        <v>60</v>
      </c>
      <c r="I3" s="21">
        <v>80</v>
      </c>
      <c r="J3" s="21">
        <v>-300</v>
      </c>
      <c r="K3" s="21">
        <v>-10</v>
      </c>
      <c r="L3" s="22" t="s">
        <v>13</v>
      </c>
      <c r="M3">
        <f>-1*SUM(M4:M15)</f>
        <v>-75</v>
      </c>
      <c r="N3">
        <f>F3</f>
        <v>70</v>
      </c>
    </row>
    <row r="4" spans="1:14" x14ac:dyDescent="0.3">
      <c r="A4" s="1">
        <v>2</v>
      </c>
      <c r="B4" t="str">
        <f t="shared" ref="B4:B17" si="0">IF(C4=1,"Entry_p",IF(C4=2,"Entry_L",IF(C4=3,"Exit",IF(C4=0,"Junction"))))</f>
        <v>Exit</v>
      </c>
      <c r="C4" s="32">
        <v>3</v>
      </c>
      <c r="D4" t="s">
        <v>15</v>
      </c>
      <c r="E4" s="22" t="s">
        <v>16</v>
      </c>
      <c r="F4" s="22">
        <v>0</v>
      </c>
      <c r="G4" s="25">
        <v>20</v>
      </c>
      <c r="H4" s="22" t="s">
        <v>13</v>
      </c>
      <c r="I4" s="22" t="s">
        <v>13</v>
      </c>
      <c r="J4" s="22" t="s">
        <v>13</v>
      </c>
      <c r="K4" s="22" t="s">
        <v>13</v>
      </c>
      <c r="L4" s="22" t="s">
        <v>13</v>
      </c>
      <c r="M4">
        <f>G4</f>
        <v>20</v>
      </c>
      <c r="N4">
        <v>70</v>
      </c>
    </row>
    <row r="5" spans="1:14" x14ac:dyDescent="0.3">
      <c r="A5" s="1">
        <v>3</v>
      </c>
      <c r="B5" t="str">
        <f t="shared" si="0"/>
        <v>Junction</v>
      </c>
      <c r="C5" s="22">
        <v>0</v>
      </c>
      <c r="E5" s="22" t="s">
        <v>16</v>
      </c>
      <c r="F5" s="22">
        <v>0</v>
      </c>
      <c r="G5" s="25">
        <v>0</v>
      </c>
      <c r="H5" s="22" t="s">
        <v>13</v>
      </c>
      <c r="I5" s="22" t="s">
        <v>13</v>
      </c>
      <c r="J5" s="22" t="s">
        <v>13</v>
      </c>
      <c r="K5" s="22" t="s">
        <v>13</v>
      </c>
      <c r="L5" s="22" t="s">
        <v>13</v>
      </c>
      <c r="M5">
        <f t="shared" ref="M5:M15" si="1">G5</f>
        <v>0</v>
      </c>
      <c r="N5">
        <v>69.3</v>
      </c>
    </row>
    <row r="6" spans="1:14" x14ac:dyDescent="0.3">
      <c r="A6" s="1">
        <v>4</v>
      </c>
      <c r="B6" t="str">
        <f t="shared" si="0"/>
        <v>Junction</v>
      </c>
      <c r="C6" s="22">
        <v>0</v>
      </c>
      <c r="E6" s="22" t="s">
        <v>16</v>
      </c>
      <c r="F6" s="22">
        <v>0</v>
      </c>
      <c r="G6" s="25">
        <v>0</v>
      </c>
      <c r="H6" s="22" t="s">
        <v>13</v>
      </c>
      <c r="I6" s="22" t="s">
        <v>13</v>
      </c>
      <c r="J6" s="22" t="s">
        <v>13</v>
      </c>
      <c r="K6" s="22" t="s">
        <v>13</v>
      </c>
      <c r="L6" s="22" t="s">
        <v>13</v>
      </c>
      <c r="M6">
        <f t="shared" si="1"/>
        <v>0</v>
      </c>
      <c r="N6">
        <v>69.3</v>
      </c>
    </row>
    <row r="7" spans="1:14" x14ac:dyDescent="0.3">
      <c r="A7" s="1">
        <v>5</v>
      </c>
      <c r="B7" t="str">
        <f t="shared" si="0"/>
        <v>Junction</v>
      </c>
      <c r="C7" s="22">
        <v>0</v>
      </c>
      <c r="E7" s="22" t="s">
        <v>16</v>
      </c>
      <c r="F7" s="22">
        <v>0</v>
      </c>
      <c r="G7" s="25">
        <v>0</v>
      </c>
      <c r="H7" s="22" t="s">
        <v>13</v>
      </c>
      <c r="I7" s="22" t="s">
        <v>13</v>
      </c>
      <c r="J7" s="22" t="s">
        <v>13</v>
      </c>
      <c r="K7" s="22" t="s">
        <v>13</v>
      </c>
      <c r="L7" s="22" t="s">
        <v>13</v>
      </c>
      <c r="M7">
        <f t="shared" si="1"/>
        <v>0</v>
      </c>
      <c r="N7">
        <v>68.606999999999999</v>
      </c>
    </row>
    <row r="8" spans="1:14" x14ac:dyDescent="0.3">
      <c r="A8" s="1">
        <v>6</v>
      </c>
      <c r="B8" t="str">
        <f t="shared" si="0"/>
        <v>Exit</v>
      </c>
      <c r="C8" s="22">
        <v>3</v>
      </c>
      <c r="D8" t="s">
        <v>15</v>
      </c>
      <c r="E8" t="s">
        <v>18</v>
      </c>
      <c r="F8">
        <v>0</v>
      </c>
      <c r="G8" s="25">
        <v>20</v>
      </c>
      <c r="H8" s="21">
        <v>60</v>
      </c>
      <c r="I8" s="21">
        <v>80</v>
      </c>
      <c r="J8" s="21">
        <v>-300</v>
      </c>
      <c r="K8" s="21">
        <v>-10</v>
      </c>
      <c r="L8" s="22" t="s">
        <v>13</v>
      </c>
      <c r="M8">
        <f t="shared" si="1"/>
        <v>20</v>
      </c>
      <c r="N8">
        <v>67.920929999999998</v>
      </c>
    </row>
    <row r="9" spans="1:14" x14ac:dyDescent="0.3">
      <c r="A9" s="1">
        <v>7</v>
      </c>
      <c r="B9" t="str">
        <f t="shared" si="0"/>
        <v>Junction</v>
      </c>
      <c r="C9" s="22">
        <v>0</v>
      </c>
      <c r="E9" s="22" t="s">
        <v>16</v>
      </c>
      <c r="F9" s="22">
        <v>0</v>
      </c>
      <c r="G9" s="25">
        <v>0</v>
      </c>
      <c r="H9" s="22" t="s">
        <v>13</v>
      </c>
      <c r="I9" s="22" t="s">
        <v>13</v>
      </c>
      <c r="J9" s="22" t="s">
        <v>13</v>
      </c>
      <c r="K9" s="22" t="s">
        <v>13</v>
      </c>
      <c r="L9" s="22" t="s">
        <v>13</v>
      </c>
      <c r="M9">
        <f t="shared" si="1"/>
        <v>0</v>
      </c>
      <c r="N9">
        <v>67.241720700000002</v>
      </c>
    </row>
    <row r="10" spans="1:14" x14ac:dyDescent="0.3">
      <c r="A10" s="1">
        <v>8</v>
      </c>
      <c r="B10" t="str">
        <f t="shared" si="0"/>
        <v>Junction</v>
      </c>
      <c r="C10" s="22">
        <v>0</v>
      </c>
      <c r="E10" s="22" t="s">
        <v>16</v>
      </c>
      <c r="F10" s="22">
        <v>0</v>
      </c>
      <c r="G10" s="25">
        <v>0</v>
      </c>
      <c r="H10" s="22" t="s">
        <v>13</v>
      </c>
      <c r="I10" s="22" t="s">
        <v>13</v>
      </c>
      <c r="J10" s="22" t="s">
        <v>13</v>
      </c>
      <c r="K10" s="22" t="s">
        <v>13</v>
      </c>
      <c r="L10" s="22" t="s">
        <v>13</v>
      </c>
      <c r="M10">
        <f t="shared" si="1"/>
        <v>0</v>
      </c>
      <c r="N10">
        <v>67.920929999999998</v>
      </c>
    </row>
    <row r="11" spans="1:14" x14ac:dyDescent="0.3">
      <c r="A11" s="1">
        <v>9</v>
      </c>
      <c r="B11" t="str">
        <f t="shared" si="0"/>
        <v>Exit</v>
      </c>
      <c r="C11" s="22">
        <v>3</v>
      </c>
      <c r="D11" t="s">
        <v>15</v>
      </c>
      <c r="E11" t="s">
        <v>18</v>
      </c>
      <c r="F11">
        <v>0</v>
      </c>
      <c r="G11" s="25">
        <v>50</v>
      </c>
      <c r="H11" s="21">
        <v>60</v>
      </c>
      <c r="I11" s="21">
        <v>80</v>
      </c>
      <c r="J11" s="21">
        <v>-300</v>
      </c>
      <c r="K11" s="21">
        <v>-10</v>
      </c>
      <c r="L11" s="22" t="s">
        <v>13</v>
      </c>
      <c r="M11">
        <f t="shared" si="1"/>
        <v>50</v>
      </c>
      <c r="N11">
        <v>67.241720700000002</v>
      </c>
    </row>
    <row r="12" spans="1:14" x14ac:dyDescent="0.3">
      <c r="A12" s="1">
        <v>10</v>
      </c>
      <c r="B12" t="str">
        <f t="shared" si="0"/>
        <v>Junction</v>
      </c>
      <c r="C12" s="22">
        <v>0</v>
      </c>
      <c r="E12" s="22" t="s">
        <v>16</v>
      </c>
      <c r="F12" s="22">
        <v>0</v>
      </c>
      <c r="G12" s="25">
        <v>0</v>
      </c>
      <c r="H12" s="22" t="s">
        <v>13</v>
      </c>
      <c r="I12" s="22" t="s">
        <v>13</v>
      </c>
      <c r="J12" s="22" t="s">
        <v>13</v>
      </c>
      <c r="K12" s="22" t="s">
        <v>13</v>
      </c>
      <c r="L12" s="22" t="s">
        <v>13</v>
      </c>
      <c r="M12">
        <f t="shared" si="1"/>
        <v>0</v>
      </c>
      <c r="N12">
        <v>67.241720700000002</v>
      </c>
    </row>
    <row r="13" spans="1:14" x14ac:dyDescent="0.3">
      <c r="A13" s="1">
        <v>11</v>
      </c>
      <c r="B13" t="str">
        <f t="shared" si="0"/>
        <v>Exit</v>
      </c>
      <c r="C13" s="22">
        <v>3</v>
      </c>
      <c r="D13" t="s">
        <v>15</v>
      </c>
      <c r="E13" t="s">
        <v>18</v>
      </c>
      <c r="F13">
        <v>0</v>
      </c>
      <c r="G13" s="25">
        <v>15</v>
      </c>
      <c r="H13" s="21">
        <v>60</v>
      </c>
      <c r="I13" s="21">
        <v>80</v>
      </c>
      <c r="J13" s="21">
        <v>-300</v>
      </c>
      <c r="K13" s="21">
        <v>-10</v>
      </c>
      <c r="L13" s="22" t="s">
        <v>13</v>
      </c>
      <c r="M13">
        <f t="shared" si="1"/>
        <v>15</v>
      </c>
      <c r="N13">
        <v>66.569303493000007</v>
      </c>
    </row>
    <row r="14" spans="1:14" x14ac:dyDescent="0.3">
      <c r="A14" s="1">
        <v>12</v>
      </c>
      <c r="B14" t="str">
        <f t="shared" si="0"/>
        <v>Entry_L</v>
      </c>
      <c r="C14" s="22">
        <v>2</v>
      </c>
      <c r="D14" t="s">
        <v>15</v>
      </c>
      <c r="E14" t="s">
        <v>19</v>
      </c>
      <c r="F14" s="29">
        <v>70</v>
      </c>
      <c r="G14" s="25">
        <v>-40</v>
      </c>
      <c r="H14" s="21">
        <v>60</v>
      </c>
      <c r="I14" s="21">
        <v>80</v>
      </c>
      <c r="J14" s="21">
        <v>-300</v>
      </c>
      <c r="K14" s="21">
        <v>-10</v>
      </c>
      <c r="L14" s="19" t="s">
        <v>21</v>
      </c>
      <c r="M14">
        <f t="shared" si="1"/>
        <v>-40</v>
      </c>
      <c r="N14">
        <f>F14</f>
        <v>70</v>
      </c>
    </row>
    <row r="15" spans="1:14" x14ac:dyDescent="0.3">
      <c r="A15" s="1">
        <v>13</v>
      </c>
      <c r="B15" t="str">
        <f t="shared" si="0"/>
        <v>Exit</v>
      </c>
      <c r="C15" s="22">
        <v>3</v>
      </c>
      <c r="D15" t="s">
        <v>15</v>
      </c>
      <c r="E15" s="22" t="s">
        <v>16</v>
      </c>
      <c r="F15" s="22">
        <v>0</v>
      </c>
      <c r="G15" s="25">
        <v>10</v>
      </c>
      <c r="H15" s="22" t="s">
        <v>13</v>
      </c>
      <c r="I15" s="22" t="s">
        <v>13</v>
      </c>
      <c r="J15" s="22" t="s">
        <v>13</v>
      </c>
      <c r="K15" s="22" t="s">
        <v>13</v>
      </c>
      <c r="L15" s="22" t="s">
        <v>13</v>
      </c>
      <c r="M15">
        <f t="shared" si="1"/>
        <v>10</v>
      </c>
      <c r="N15">
        <v>67.241720700000002</v>
      </c>
    </row>
    <row r="16" spans="1:14" x14ac:dyDescent="0.3">
      <c r="A16" s="1">
        <v>14</v>
      </c>
      <c r="B16" t="str">
        <f t="shared" si="0"/>
        <v>Junction</v>
      </c>
      <c r="C16" s="22">
        <v>0</v>
      </c>
      <c r="E16" s="22"/>
      <c r="F16" s="22">
        <v>0</v>
      </c>
      <c r="G16" s="25">
        <v>0</v>
      </c>
      <c r="H16" s="22"/>
      <c r="I16" s="22"/>
      <c r="J16" s="22"/>
      <c r="K16" s="22"/>
      <c r="L16" s="22"/>
      <c r="M16">
        <v>0</v>
      </c>
      <c r="N16">
        <v>67</v>
      </c>
    </row>
    <row r="17" spans="1:14" x14ac:dyDescent="0.3">
      <c r="A17" s="1">
        <v>15</v>
      </c>
      <c r="B17" t="str">
        <f t="shared" si="0"/>
        <v>Junction</v>
      </c>
      <c r="C17" s="22">
        <v>0</v>
      </c>
      <c r="E17" s="22"/>
      <c r="F17" s="22">
        <v>0</v>
      </c>
      <c r="G17" s="25">
        <v>0</v>
      </c>
      <c r="H17" s="22"/>
      <c r="I17" s="22"/>
      <c r="J17" s="22"/>
      <c r="K17" s="22"/>
      <c r="L17" s="22"/>
      <c r="M17">
        <v>0</v>
      </c>
      <c r="N17">
        <v>67</v>
      </c>
    </row>
    <row r="18" spans="1:14" x14ac:dyDescent="0.3">
      <c r="C18" s="36"/>
    </row>
    <row r="19" spans="1:14" x14ac:dyDescent="0.3">
      <c r="A19" s="30"/>
      <c r="B19" s="26" t="s">
        <v>0</v>
      </c>
      <c r="C19" s="26"/>
      <c r="D19" s="27" t="s">
        <v>1</v>
      </c>
      <c r="E19" t="b">
        <f>OR(C3=2,C3=3,)</f>
        <v>0</v>
      </c>
      <c r="F19" s="33">
        <v>0</v>
      </c>
      <c r="G19" s="31" t="s">
        <v>14</v>
      </c>
    </row>
    <row r="20" spans="1:14" x14ac:dyDescent="0.3">
      <c r="A20" s="28">
        <v>1</v>
      </c>
      <c r="B20" s="25">
        <f>-1 * SUM(B21:B32)</f>
        <v>-230</v>
      </c>
      <c r="C20" s="25"/>
      <c r="D20" s="25">
        <v>70</v>
      </c>
      <c r="F20" s="34">
        <v>1</v>
      </c>
      <c r="G20" s="31" t="s">
        <v>24</v>
      </c>
    </row>
    <row r="21" spans="1:14" x14ac:dyDescent="0.3">
      <c r="A21" s="28">
        <v>2</v>
      </c>
      <c r="B21" s="25">
        <v>20</v>
      </c>
      <c r="C21" s="25"/>
      <c r="D21" s="25">
        <v>70</v>
      </c>
      <c r="F21" s="34">
        <v>2</v>
      </c>
      <c r="G21" s="31" t="s">
        <v>25</v>
      </c>
    </row>
    <row r="22" spans="1:14" x14ac:dyDescent="0.3">
      <c r="A22" s="28">
        <v>3</v>
      </c>
      <c r="B22" s="25">
        <v>25</v>
      </c>
      <c r="C22" s="25"/>
      <c r="D22" s="25">
        <f>D21*0.99</f>
        <v>69.3</v>
      </c>
      <c r="F22" s="35">
        <v>3</v>
      </c>
      <c r="G22" s="31" t="s">
        <v>17</v>
      </c>
    </row>
    <row r="23" spans="1:14" x14ac:dyDescent="0.3">
      <c r="A23" s="28">
        <v>4</v>
      </c>
      <c r="B23" s="25">
        <v>0</v>
      </c>
      <c r="C23" s="25"/>
      <c r="D23" s="25">
        <f>D20*0.99</f>
        <v>69.3</v>
      </c>
    </row>
    <row r="24" spans="1:14" x14ac:dyDescent="0.3">
      <c r="A24" s="28">
        <v>5</v>
      </c>
      <c r="B24" s="25">
        <v>0</v>
      </c>
      <c r="C24" s="25"/>
      <c r="D24" s="25">
        <f>D22*0.99</f>
        <v>68.606999999999999</v>
      </c>
      <c r="F24" s="38"/>
      <c r="G24" s="39"/>
    </row>
    <row r="25" spans="1:14" x14ac:dyDescent="0.3">
      <c r="A25" s="28">
        <v>6</v>
      </c>
      <c r="B25" s="25">
        <v>20</v>
      </c>
      <c r="C25" s="25"/>
      <c r="D25" s="25">
        <f>D24*0.99</f>
        <v>67.920929999999998</v>
      </c>
      <c r="F25" s="37" t="s">
        <v>22</v>
      </c>
      <c r="G25" s="37"/>
    </row>
    <row r="26" spans="1:14" x14ac:dyDescent="0.3">
      <c r="A26" s="28">
        <v>7</v>
      </c>
      <c r="B26" s="25">
        <v>30</v>
      </c>
      <c r="C26" s="25"/>
      <c r="D26" s="25">
        <f>D27*0.99</f>
        <v>67.241720700000002</v>
      </c>
    </row>
    <row r="27" spans="1:14" x14ac:dyDescent="0.3">
      <c r="A27" s="28">
        <v>8</v>
      </c>
      <c r="B27" s="25">
        <v>0</v>
      </c>
      <c r="C27" s="25"/>
      <c r="D27" s="25">
        <f>D24*0.99</f>
        <v>67.920929999999998</v>
      </c>
    </row>
    <row r="28" spans="1:14" x14ac:dyDescent="0.3">
      <c r="A28" s="28">
        <v>9</v>
      </c>
      <c r="B28" s="25">
        <v>50</v>
      </c>
      <c r="C28" s="25"/>
      <c r="D28" s="25">
        <f>D27*0.99</f>
        <v>67.241720700000002</v>
      </c>
    </row>
    <row r="29" spans="1:14" x14ac:dyDescent="0.3">
      <c r="A29" s="28">
        <v>10</v>
      </c>
      <c r="B29" s="25">
        <v>20</v>
      </c>
      <c r="C29" s="25"/>
      <c r="D29" s="25">
        <f>D27*0.99</f>
        <v>67.241720700000002</v>
      </c>
    </row>
    <row r="30" spans="1:14" x14ac:dyDescent="0.3">
      <c r="A30" s="28">
        <v>11</v>
      </c>
      <c r="B30" s="25">
        <v>15</v>
      </c>
      <c r="C30" s="25"/>
      <c r="D30" s="25">
        <f>D29*0.99</f>
        <v>66.569303493000007</v>
      </c>
    </row>
    <row r="31" spans="1:14" x14ac:dyDescent="0.3">
      <c r="A31" s="28">
        <v>12</v>
      </c>
      <c r="B31" s="25">
        <v>40</v>
      </c>
      <c r="C31" s="25"/>
      <c r="D31" s="25">
        <f>D26*0.99</f>
        <v>66.569303493000007</v>
      </c>
    </row>
    <row r="32" spans="1:14" x14ac:dyDescent="0.3">
      <c r="A32" s="28">
        <v>13</v>
      </c>
      <c r="B32" s="25">
        <v>10</v>
      </c>
      <c r="C32" s="25"/>
      <c r="D32" s="25">
        <f>D27*0.99</f>
        <v>67.241720700000002</v>
      </c>
    </row>
  </sheetData>
  <mergeCells count="2">
    <mergeCell ref="F25:G25"/>
    <mergeCell ref="F24:G24"/>
  </mergeCells>
  <conditionalFormatting sqref="B3:B17">
    <cfRule type="containsText" dxfId="10" priority="1" operator="containsText" text="Junction">
      <formula>NOT(ISERROR(SEARCH("Junction",B3)))</formula>
    </cfRule>
  </conditionalFormatting>
  <conditionalFormatting sqref="B3:C3 B4:B17">
    <cfRule type="containsText" dxfId="9" priority="12" operator="containsText" text="Entry">
      <formula>NOT(ISERROR(SEARCH("Entry",B3)))</formula>
    </cfRule>
    <cfRule type="containsText" dxfId="8" priority="13" operator="containsText" text="Exit">
      <formula>NOT(ISERROR(SEARCH("Exit",B3)))</formula>
    </cfRule>
  </conditionalFormatting>
  <conditionalFormatting sqref="C8">
    <cfRule type="containsText" dxfId="7" priority="10" operator="containsText" text="Entry">
      <formula>NOT(ISERROR(SEARCH("Entry",C8)))</formula>
    </cfRule>
    <cfRule type="containsText" dxfId="6" priority="11" operator="containsText" text="Exit">
      <formula>NOT(ISERROR(SEARCH("Exit",C8)))</formula>
    </cfRule>
  </conditionalFormatting>
  <conditionalFormatting sqref="C11">
    <cfRule type="containsText" dxfId="5" priority="8" operator="containsText" text="Entry">
      <formula>NOT(ISERROR(SEARCH("Entry",C11)))</formula>
    </cfRule>
    <cfRule type="containsText" dxfId="4" priority="9" operator="containsText" text="Exit">
      <formula>NOT(ISERROR(SEARCH("Exit",C11)))</formula>
    </cfRule>
  </conditionalFormatting>
  <conditionalFormatting sqref="C13:C14">
    <cfRule type="containsText" dxfId="3" priority="4" operator="containsText" text="Entry">
      <formula>NOT(ISERROR(SEARCH("Entry",C13)))</formula>
    </cfRule>
    <cfRule type="containsText" dxfId="2" priority="5" operator="containsText" text="Exit">
      <formula>NOT(ISERROR(SEARCH("Exit",C13)))</formula>
    </cfRule>
  </conditionalFormatting>
  <conditionalFormatting sqref="D3:D17">
    <cfRule type="containsText" dxfId="1" priority="2" operator="containsText" text="L regulated">
      <formula>NOT(ISERROR(SEARCH("L regulated",D3)))</formula>
    </cfRule>
    <cfRule type="containsText" dxfId="0" priority="3" operator="containsText" text="p regulated">
      <formula>NOT(ISERROR(SEARCH("p regulated",D3)))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F1875-92E3-43DD-94C9-32EDFD2756F5}">
  <dimension ref="A1:Q98"/>
  <sheetViews>
    <sheetView zoomScale="60" zoomScaleNormal="60" workbookViewId="0">
      <selection sqref="A1:C27"/>
    </sheetView>
  </sheetViews>
  <sheetFormatPr defaultRowHeight="15.6" x14ac:dyDescent="0.3"/>
  <cols>
    <col min="1" max="1" width="15.19921875" bestFit="1" customWidth="1"/>
  </cols>
  <sheetData>
    <row r="1" spans="1:17" x14ac:dyDescent="0.3">
      <c r="B1" s="8">
        <v>-230</v>
      </c>
      <c r="C1" s="7">
        <v>20</v>
      </c>
      <c r="D1" s="6">
        <v>25</v>
      </c>
      <c r="E1" s="9">
        <v>0</v>
      </c>
      <c r="F1" s="9">
        <v>0</v>
      </c>
      <c r="G1" s="6">
        <v>20</v>
      </c>
      <c r="H1" s="6">
        <v>30</v>
      </c>
      <c r="I1" s="9">
        <v>0</v>
      </c>
      <c r="J1" s="6">
        <v>50</v>
      </c>
      <c r="K1" s="6">
        <v>20</v>
      </c>
      <c r="L1" s="6">
        <v>15</v>
      </c>
      <c r="M1" s="6">
        <v>-40</v>
      </c>
      <c r="N1" s="6">
        <v>10</v>
      </c>
      <c r="O1" s="9">
        <v>0</v>
      </c>
      <c r="P1" s="9">
        <v>0</v>
      </c>
    </row>
    <row r="2" spans="1:17" x14ac:dyDescent="0.3">
      <c r="B2" s="4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</row>
    <row r="3" spans="1:17" x14ac:dyDescent="0.3">
      <c r="A3" s="10">
        <v>0</v>
      </c>
      <c r="B3" s="12">
        <v>1</v>
      </c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1</v>
      </c>
      <c r="P3" s="12">
        <v>1</v>
      </c>
      <c r="Q3" s="11">
        <f t="shared" ref="Q3:Q27" si="0">AVERAGE(C3:P3)</f>
        <v>1</v>
      </c>
    </row>
    <row r="4" spans="1:17" x14ac:dyDescent="0.3">
      <c r="A4" s="10">
        <v>1</v>
      </c>
      <c r="B4" s="11">
        <f>(B$9-B$3)/6+B3</f>
        <v>0.9916666666666667</v>
      </c>
      <c r="C4" s="11">
        <f t="shared" ref="C4:N8" si="1">(C$9-C$3)/6+C3</f>
        <v>0.95833333333333337</v>
      </c>
      <c r="D4" s="11">
        <f t="shared" si="1"/>
        <v>1.0333333333333332</v>
      </c>
      <c r="E4" s="11">
        <f t="shared" si="1"/>
        <v>0.96666666666666667</v>
      </c>
      <c r="F4" s="11">
        <f t="shared" si="1"/>
        <v>1</v>
      </c>
      <c r="G4" s="11">
        <f t="shared" si="1"/>
        <v>0.96666666666666667</v>
      </c>
      <c r="H4" s="11">
        <f t="shared" si="1"/>
        <v>1</v>
      </c>
      <c r="I4" s="11">
        <f>(I$9-I$3)/6+I3</f>
        <v>1</v>
      </c>
      <c r="J4" s="11">
        <f t="shared" si="1"/>
        <v>1.0416666666666667</v>
      </c>
      <c r="K4" s="11">
        <f t="shared" si="1"/>
        <v>1.0416666666666667</v>
      </c>
      <c r="L4" s="11">
        <f t="shared" si="1"/>
        <v>0.98333333333333339</v>
      </c>
      <c r="M4" s="11">
        <f t="shared" si="1"/>
        <v>0.96666666666666667</v>
      </c>
      <c r="N4" s="11">
        <f t="shared" si="1"/>
        <v>0.96666666666666667</v>
      </c>
      <c r="O4" s="11">
        <f>(O$9-O$3)/6+O3</f>
        <v>0.96666666666666667</v>
      </c>
      <c r="P4" s="11">
        <f>(P$9-P$3)/6+P3</f>
        <v>0.96666666666666667</v>
      </c>
      <c r="Q4" s="11">
        <f t="shared" si="0"/>
        <v>0.98988095238095242</v>
      </c>
    </row>
    <row r="5" spans="1:17" x14ac:dyDescent="0.3">
      <c r="A5" s="10">
        <v>2</v>
      </c>
      <c r="B5" s="11">
        <f t="shared" ref="B5:B8" si="2">(B$9-B$3)/6+B4</f>
        <v>0.98333333333333339</v>
      </c>
      <c r="C5" s="11">
        <f t="shared" si="1"/>
        <v>0.91666666666666674</v>
      </c>
      <c r="D5" s="11">
        <f t="shared" si="1"/>
        <v>1.0666666666666664</v>
      </c>
      <c r="E5" s="11">
        <f t="shared" si="1"/>
        <v>0.93333333333333335</v>
      </c>
      <c r="F5" s="11">
        <f t="shared" si="1"/>
        <v>1</v>
      </c>
      <c r="G5" s="11">
        <f t="shared" si="1"/>
        <v>0.93333333333333335</v>
      </c>
      <c r="H5" s="11">
        <f t="shared" si="1"/>
        <v>1</v>
      </c>
      <c r="I5" s="11">
        <f t="shared" si="1"/>
        <v>1</v>
      </c>
      <c r="J5" s="11">
        <f t="shared" si="1"/>
        <v>1.0833333333333335</v>
      </c>
      <c r="K5" s="11">
        <f t="shared" si="1"/>
        <v>1.0833333333333335</v>
      </c>
      <c r="L5" s="11">
        <f t="shared" si="1"/>
        <v>0.96666666666666679</v>
      </c>
      <c r="M5" s="11">
        <f t="shared" si="1"/>
        <v>0.93333333333333335</v>
      </c>
      <c r="N5" s="11">
        <f t="shared" si="1"/>
        <v>0.93333333333333335</v>
      </c>
      <c r="O5" s="11">
        <f t="shared" ref="O5" si="3">(O$9-O$3)/6+O4</f>
        <v>0.93333333333333335</v>
      </c>
      <c r="P5" s="11">
        <f t="shared" ref="P5" si="4">(P$9-P$3)/6+P4</f>
        <v>0.93333333333333335</v>
      </c>
      <c r="Q5" s="11">
        <f t="shared" si="0"/>
        <v>0.97976190476190494</v>
      </c>
    </row>
    <row r="6" spans="1:17" x14ac:dyDescent="0.3">
      <c r="A6" s="10">
        <v>3</v>
      </c>
      <c r="B6" s="11">
        <f t="shared" si="2"/>
        <v>0.97500000000000009</v>
      </c>
      <c r="C6" s="11">
        <f t="shared" si="1"/>
        <v>0.87500000000000011</v>
      </c>
      <c r="D6" s="11">
        <f t="shared" si="1"/>
        <v>1.0999999999999996</v>
      </c>
      <c r="E6" s="11">
        <f t="shared" si="1"/>
        <v>0.9</v>
      </c>
      <c r="F6" s="11">
        <f t="shared" si="1"/>
        <v>1</v>
      </c>
      <c r="G6" s="11">
        <f t="shared" si="1"/>
        <v>0.9</v>
      </c>
      <c r="H6" s="11">
        <f t="shared" si="1"/>
        <v>1</v>
      </c>
      <c r="I6" s="11">
        <f t="shared" si="1"/>
        <v>1</v>
      </c>
      <c r="J6" s="11">
        <f t="shared" si="1"/>
        <v>1.1250000000000002</v>
      </c>
      <c r="K6" s="11">
        <f t="shared" si="1"/>
        <v>1.1250000000000002</v>
      </c>
      <c r="L6" s="11">
        <f t="shared" si="1"/>
        <v>0.95000000000000018</v>
      </c>
      <c r="M6" s="11">
        <f t="shared" si="1"/>
        <v>0.9</v>
      </c>
      <c r="N6" s="11">
        <f t="shared" si="1"/>
        <v>0.9</v>
      </c>
      <c r="O6" s="11">
        <f t="shared" ref="O6" si="5">(O$9-O$3)/6+O5</f>
        <v>0.9</v>
      </c>
      <c r="P6" s="11">
        <f t="shared" ref="P6" si="6">(P$9-P$3)/6+P5</f>
        <v>0.9</v>
      </c>
      <c r="Q6" s="11">
        <f t="shared" si="0"/>
        <v>0.96964285714285736</v>
      </c>
    </row>
    <row r="7" spans="1:17" x14ac:dyDescent="0.3">
      <c r="A7" s="10">
        <v>4</v>
      </c>
      <c r="B7" s="11">
        <f t="shared" si="2"/>
        <v>0.96666666666666679</v>
      </c>
      <c r="C7" s="11">
        <f t="shared" si="1"/>
        <v>0.83333333333333348</v>
      </c>
      <c r="D7" s="11">
        <f t="shared" si="1"/>
        <v>1.1333333333333329</v>
      </c>
      <c r="E7" s="11">
        <f t="shared" si="1"/>
        <v>0.8666666666666667</v>
      </c>
      <c r="F7" s="11">
        <f t="shared" si="1"/>
        <v>1</v>
      </c>
      <c r="G7" s="11">
        <f t="shared" si="1"/>
        <v>0.8666666666666667</v>
      </c>
      <c r="H7" s="11">
        <f t="shared" si="1"/>
        <v>1</v>
      </c>
      <c r="I7" s="11">
        <f t="shared" si="1"/>
        <v>1</v>
      </c>
      <c r="J7" s="11">
        <f t="shared" si="1"/>
        <v>1.166666666666667</v>
      </c>
      <c r="K7" s="11">
        <f t="shared" si="1"/>
        <v>1.166666666666667</v>
      </c>
      <c r="L7" s="11">
        <f t="shared" si="1"/>
        <v>0.93333333333333357</v>
      </c>
      <c r="M7" s="11">
        <f t="shared" si="1"/>
        <v>0.8666666666666667</v>
      </c>
      <c r="N7" s="11">
        <f t="shared" si="1"/>
        <v>0.8666666666666667</v>
      </c>
      <c r="O7" s="11">
        <f t="shared" ref="O7" si="7">(O$9-O$3)/6+O6</f>
        <v>0.8666666666666667</v>
      </c>
      <c r="P7" s="11">
        <f t="shared" ref="P7" si="8">(P$9-P$3)/6+P6</f>
        <v>0.8666666666666667</v>
      </c>
      <c r="Q7" s="11">
        <f t="shared" si="0"/>
        <v>0.95952380952380967</v>
      </c>
    </row>
    <row r="8" spans="1:17" s="12" customFormat="1" x14ac:dyDescent="0.3">
      <c r="A8" s="10">
        <v>5</v>
      </c>
      <c r="B8" s="11">
        <f t="shared" si="2"/>
        <v>0.95833333333333348</v>
      </c>
      <c r="C8" s="11">
        <f t="shared" si="1"/>
        <v>0.79166666666666685</v>
      </c>
      <c r="D8" s="11">
        <f t="shared" si="1"/>
        <v>1.1666666666666661</v>
      </c>
      <c r="E8" s="11">
        <f t="shared" si="1"/>
        <v>0.83333333333333337</v>
      </c>
      <c r="F8" s="11">
        <f t="shared" si="1"/>
        <v>1</v>
      </c>
      <c r="G8" s="11">
        <f t="shared" si="1"/>
        <v>0.83333333333333337</v>
      </c>
      <c r="H8" s="11">
        <f t="shared" si="1"/>
        <v>1</v>
      </c>
      <c r="I8" s="11">
        <f t="shared" si="1"/>
        <v>1</v>
      </c>
      <c r="J8" s="11">
        <f t="shared" si="1"/>
        <v>1.2083333333333337</v>
      </c>
      <c r="K8" s="11">
        <f t="shared" si="1"/>
        <v>1.2083333333333337</v>
      </c>
      <c r="L8" s="11">
        <f t="shared" si="1"/>
        <v>0.91666666666666696</v>
      </c>
      <c r="M8" s="11">
        <f t="shared" si="1"/>
        <v>0.83333333333333337</v>
      </c>
      <c r="N8" s="11">
        <f t="shared" si="1"/>
        <v>0.83333333333333337</v>
      </c>
      <c r="O8" s="11">
        <f t="shared" ref="O8" si="9">(O$9-O$3)/6+O7</f>
        <v>0.83333333333333337</v>
      </c>
      <c r="P8" s="11">
        <f t="shared" ref="P8" si="10">(P$9-P$3)/6+P7</f>
        <v>0.83333333333333337</v>
      </c>
      <c r="Q8" s="11">
        <f t="shared" si="0"/>
        <v>0.9494047619047622</v>
      </c>
    </row>
    <row r="9" spans="1:17" x14ac:dyDescent="0.3">
      <c r="A9" s="10">
        <v>6</v>
      </c>
      <c r="B9" s="12">
        <v>0.95</v>
      </c>
      <c r="C9" s="12">
        <v>0.75</v>
      </c>
      <c r="D9" s="17">
        <v>1.2</v>
      </c>
      <c r="E9" s="18">
        <v>0.8</v>
      </c>
      <c r="F9" s="18">
        <v>1</v>
      </c>
      <c r="G9" s="17">
        <v>0.8</v>
      </c>
      <c r="H9" s="17">
        <v>1</v>
      </c>
      <c r="I9" s="18">
        <f>H9</f>
        <v>1</v>
      </c>
      <c r="J9" s="17">
        <v>1.25</v>
      </c>
      <c r="K9" s="17">
        <f>J9</f>
        <v>1.25</v>
      </c>
      <c r="L9" s="17">
        <v>0.9</v>
      </c>
      <c r="M9" s="17">
        <v>0.8</v>
      </c>
      <c r="N9" s="17">
        <f>M9</f>
        <v>0.8</v>
      </c>
      <c r="O9" s="18">
        <f>N9</f>
        <v>0.8</v>
      </c>
      <c r="P9" s="18">
        <f>O9</f>
        <v>0.8</v>
      </c>
      <c r="Q9" s="11">
        <f t="shared" si="0"/>
        <v>0.93928571428571461</v>
      </c>
    </row>
    <row r="10" spans="1:17" x14ac:dyDescent="0.3">
      <c r="A10" s="10">
        <v>7</v>
      </c>
      <c r="B10" s="11">
        <f t="shared" ref="B10:N14" si="11">(B$15-B$9)/6+B9</f>
        <v>0.95833333333333326</v>
      </c>
      <c r="C10" s="11">
        <f t="shared" si="11"/>
        <v>0.83333333333333337</v>
      </c>
      <c r="D10" s="11">
        <f t="shared" si="11"/>
        <v>1.1333333333333333</v>
      </c>
      <c r="E10" s="16">
        <f t="shared" si="11"/>
        <v>0.83333333333333337</v>
      </c>
      <c r="F10" s="16">
        <f t="shared" si="11"/>
        <v>1</v>
      </c>
      <c r="G10" s="11">
        <f t="shared" si="11"/>
        <v>0.83333333333333337</v>
      </c>
      <c r="H10" s="11">
        <f t="shared" si="11"/>
        <v>1</v>
      </c>
      <c r="I10" s="16">
        <f t="shared" si="11"/>
        <v>1</v>
      </c>
      <c r="J10" s="11">
        <f t="shared" si="11"/>
        <v>1.175</v>
      </c>
      <c r="K10" s="11">
        <f t="shared" si="11"/>
        <v>1.2083333333333333</v>
      </c>
      <c r="L10" s="11">
        <f t="shared" si="11"/>
        <v>0.95</v>
      </c>
      <c r="M10" s="11">
        <f t="shared" si="11"/>
        <v>0.83333333333333337</v>
      </c>
      <c r="N10" s="11">
        <f t="shared" si="11"/>
        <v>0.83333333333333337</v>
      </c>
      <c r="O10" s="16">
        <f t="shared" ref="O10" si="12">(O$15-O$9)/6+O9</f>
        <v>0.83333333333333337</v>
      </c>
      <c r="P10" s="16">
        <f t="shared" ref="P10" si="13">(P$15-P$9)/6+P9</f>
        <v>0.83333333333333337</v>
      </c>
      <c r="Q10" s="11">
        <f t="shared" si="0"/>
        <v>0.95000000000000018</v>
      </c>
    </row>
    <row r="11" spans="1:17" x14ac:dyDescent="0.3">
      <c r="A11" s="10">
        <v>8</v>
      </c>
      <c r="B11" s="11">
        <f t="shared" si="11"/>
        <v>0.96666666666666656</v>
      </c>
      <c r="C11" s="11">
        <f t="shared" si="11"/>
        <v>0.91666666666666674</v>
      </c>
      <c r="D11" s="11">
        <f t="shared" si="11"/>
        <v>1.0666666666666667</v>
      </c>
      <c r="E11" s="16">
        <f t="shared" si="11"/>
        <v>0.8666666666666667</v>
      </c>
      <c r="F11" s="16">
        <f t="shared" si="11"/>
        <v>1</v>
      </c>
      <c r="G11" s="11">
        <f t="shared" si="11"/>
        <v>0.8666666666666667</v>
      </c>
      <c r="H11" s="11">
        <f t="shared" si="11"/>
        <v>1</v>
      </c>
      <c r="I11" s="16">
        <f t="shared" si="11"/>
        <v>1</v>
      </c>
      <c r="J11" s="11">
        <f t="shared" si="11"/>
        <v>1.1000000000000001</v>
      </c>
      <c r="K11" s="11">
        <f t="shared" si="11"/>
        <v>1.1666666666666665</v>
      </c>
      <c r="L11" s="11">
        <f t="shared" si="11"/>
        <v>1</v>
      </c>
      <c r="M11" s="11">
        <f t="shared" si="11"/>
        <v>0.8666666666666667</v>
      </c>
      <c r="N11" s="11">
        <f t="shared" si="11"/>
        <v>0.8666666666666667</v>
      </c>
      <c r="O11" s="16">
        <f t="shared" ref="O11" si="14">(O$15-O$9)/6+O10</f>
        <v>0.8666666666666667</v>
      </c>
      <c r="P11" s="16">
        <f t="shared" ref="P11" si="15">(P$15-P$9)/6+P10</f>
        <v>0.8666666666666667</v>
      </c>
      <c r="Q11" s="11">
        <f t="shared" si="0"/>
        <v>0.96071428571428574</v>
      </c>
    </row>
    <row r="12" spans="1:17" x14ac:dyDescent="0.3">
      <c r="A12" s="10">
        <v>9</v>
      </c>
      <c r="B12" s="11">
        <f t="shared" si="11"/>
        <v>0.97499999999999987</v>
      </c>
      <c r="C12" s="11">
        <f t="shared" si="11"/>
        <v>1</v>
      </c>
      <c r="D12" s="11">
        <f t="shared" si="11"/>
        <v>1</v>
      </c>
      <c r="E12" s="16">
        <f t="shared" si="11"/>
        <v>0.9</v>
      </c>
      <c r="F12" s="16">
        <f t="shared" si="11"/>
        <v>1</v>
      </c>
      <c r="G12" s="11">
        <f t="shared" si="11"/>
        <v>0.9</v>
      </c>
      <c r="H12" s="11">
        <f t="shared" si="11"/>
        <v>1</v>
      </c>
      <c r="I12" s="16">
        <f t="shared" si="11"/>
        <v>1</v>
      </c>
      <c r="J12" s="11">
        <f t="shared" si="11"/>
        <v>1.0250000000000001</v>
      </c>
      <c r="K12" s="11">
        <f t="shared" si="11"/>
        <v>1.1249999999999998</v>
      </c>
      <c r="L12" s="11">
        <f t="shared" si="11"/>
        <v>1.05</v>
      </c>
      <c r="M12" s="11">
        <f t="shared" si="11"/>
        <v>0.9</v>
      </c>
      <c r="N12" s="11">
        <f t="shared" si="11"/>
        <v>0.9</v>
      </c>
      <c r="O12" s="16">
        <f t="shared" ref="O12" si="16">(O$15-O$9)/6+O11</f>
        <v>0.9</v>
      </c>
      <c r="P12" s="16">
        <f t="shared" ref="P12" si="17">(P$15-P$9)/6+P11</f>
        <v>0.9</v>
      </c>
      <c r="Q12" s="11">
        <f t="shared" si="0"/>
        <v>0.97142857142857153</v>
      </c>
    </row>
    <row r="13" spans="1:17" x14ac:dyDescent="0.3">
      <c r="A13" s="10">
        <v>10</v>
      </c>
      <c r="B13" s="11">
        <f t="shared" si="11"/>
        <v>0.98333333333333317</v>
      </c>
      <c r="C13" s="11">
        <f t="shared" si="11"/>
        <v>1.0833333333333333</v>
      </c>
      <c r="D13" s="11">
        <f t="shared" si="11"/>
        <v>0.93333333333333335</v>
      </c>
      <c r="E13" s="16">
        <f t="shared" si="11"/>
        <v>0.93333333333333335</v>
      </c>
      <c r="F13" s="16">
        <f t="shared" si="11"/>
        <v>1</v>
      </c>
      <c r="G13" s="11">
        <f t="shared" si="11"/>
        <v>0.93333333333333335</v>
      </c>
      <c r="H13" s="11">
        <f t="shared" si="11"/>
        <v>1</v>
      </c>
      <c r="I13" s="16">
        <f t="shared" si="11"/>
        <v>1</v>
      </c>
      <c r="J13" s="11">
        <f t="shared" si="11"/>
        <v>0.95000000000000018</v>
      </c>
      <c r="K13" s="11">
        <f t="shared" si="11"/>
        <v>1.083333333333333</v>
      </c>
      <c r="L13" s="11">
        <f t="shared" si="11"/>
        <v>1.1000000000000001</v>
      </c>
      <c r="M13" s="11">
        <f t="shared" si="11"/>
        <v>0.93333333333333335</v>
      </c>
      <c r="N13" s="11">
        <f t="shared" si="11"/>
        <v>0.93333333333333335</v>
      </c>
      <c r="O13" s="16">
        <f t="shared" ref="O13" si="18">(O$15-O$9)/6+O12</f>
        <v>0.93333333333333335</v>
      </c>
      <c r="P13" s="16">
        <f t="shared" ref="P13" si="19">(P$15-P$9)/6+P12</f>
        <v>0.93333333333333335</v>
      </c>
      <c r="Q13" s="11">
        <f t="shared" si="0"/>
        <v>0.98214285714285732</v>
      </c>
    </row>
    <row r="14" spans="1:17" s="12" customFormat="1" x14ac:dyDescent="0.3">
      <c r="A14" s="10">
        <v>11</v>
      </c>
      <c r="B14" s="11">
        <f t="shared" si="11"/>
        <v>0.99166666666666647</v>
      </c>
      <c r="C14" s="11">
        <f t="shared" si="11"/>
        <v>1.1666666666666665</v>
      </c>
      <c r="D14" s="11">
        <f t="shared" si="11"/>
        <v>0.8666666666666667</v>
      </c>
      <c r="E14" s="16">
        <f t="shared" si="11"/>
        <v>0.96666666666666667</v>
      </c>
      <c r="F14" s="16">
        <f t="shared" si="11"/>
        <v>1</v>
      </c>
      <c r="G14" s="11">
        <f t="shared" si="11"/>
        <v>0.96666666666666667</v>
      </c>
      <c r="H14" s="11">
        <f t="shared" si="11"/>
        <v>1</v>
      </c>
      <c r="I14" s="16">
        <f t="shared" si="11"/>
        <v>1</v>
      </c>
      <c r="J14" s="11">
        <f t="shared" si="11"/>
        <v>0.87500000000000022</v>
      </c>
      <c r="K14" s="11">
        <f t="shared" si="11"/>
        <v>1.0416666666666663</v>
      </c>
      <c r="L14" s="11">
        <f t="shared" si="11"/>
        <v>1.1500000000000001</v>
      </c>
      <c r="M14" s="11">
        <f t="shared" si="11"/>
        <v>0.96666666666666667</v>
      </c>
      <c r="N14" s="11">
        <f t="shared" si="11"/>
        <v>0.96666666666666667</v>
      </c>
      <c r="O14" s="16">
        <f t="shared" ref="O14" si="20">(O$15-O$9)/6+O13</f>
        <v>0.96666666666666667</v>
      </c>
      <c r="P14" s="16">
        <f t="shared" ref="P14" si="21">(P$15-P$9)/6+P13</f>
        <v>0.96666666666666667</v>
      </c>
      <c r="Q14" s="11">
        <f t="shared" si="0"/>
        <v>0.99285714285714288</v>
      </c>
    </row>
    <row r="15" spans="1:17" x14ac:dyDescent="0.3">
      <c r="A15" s="10">
        <v>12</v>
      </c>
      <c r="B15" s="13">
        <v>1</v>
      </c>
      <c r="C15" s="13">
        <v>1.25</v>
      </c>
      <c r="D15" s="17">
        <v>0.8</v>
      </c>
      <c r="E15" s="18">
        <v>1</v>
      </c>
      <c r="F15" s="18">
        <f>E15</f>
        <v>1</v>
      </c>
      <c r="G15" s="17">
        <v>1</v>
      </c>
      <c r="H15" s="17">
        <f t="shared" ref="H15" si="22">G15</f>
        <v>1</v>
      </c>
      <c r="I15" s="18">
        <f>H15</f>
        <v>1</v>
      </c>
      <c r="J15" s="17">
        <v>0.8</v>
      </c>
      <c r="K15" s="17">
        <v>1</v>
      </c>
      <c r="L15" s="17">
        <v>1.2</v>
      </c>
      <c r="M15" s="17">
        <v>1</v>
      </c>
      <c r="N15" s="17">
        <f>M15</f>
        <v>1</v>
      </c>
      <c r="O15" s="18">
        <f>N15</f>
        <v>1</v>
      </c>
      <c r="P15" s="18">
        <f>O15</f>
        <v>1</v>
      </c>
      <c r="Q15" s="11">
        <f t="shared" si="0"/>
        <v>1.0035714285714286</v>
      </c>
    </row>
    <row r="16" spans="1:17" x14ac:dyDescent="0.3">
      <c r="A16" s="10">
        <v>13</v>
      </c>
      <c r="B16" s="11">
        <f t="shared" ref="B16:N20" si="23">(B$21-B$15)/6+B15</f>
        <v>1.0333333333333332</v>
      </c>
      <c r="C16" s="11">
        <f t="shared" si="23"/>
        <v>1.1666666666666667</v>
      </c>
      <c r="D16" s="11">
        <f t="shared" si="23"/>
        <v>0.83333333333333337</v>
      </c>
      <c r="E16" s="16">
        <f t="shared" si="23"/>
        <v>0.96666666666666667</v>
      </c>
      <c r="F16" s="16">
        <f t="shared" si="23"/>
        <v>0.96666666666666667</v>
      </c>
      <c r="G16" s="11">
        <f t="shared" si="23"/>
        <v>0.96666666666666667</v>
      </c>
      <c r="H16" s="11">
        <f t="shared" si="23"/>
        <v>0.96666666666666667</v>
      </c>
      <c r="I16" s="16">
        <f t="shared" si="23"/>
        <v>0.96666666666666667</v>
      </c>
      <c r="J16" s="11">
        <f t="shared" si="23"/>
        <v>0.8</v>
      </c>
      <c r="K16" s="11">
        <f t="shared" si="23"/>
        <v>0.96666666666666667</v>
      </c>
      <c r="L16" s="11">
        <f t="shared" si="23"/>
        <v>1.1666666666666665</v>
      </c>
      <c r="M16" s="11">
        <f t="shared" si="23"/>
        <v>1.0333333333333332</v>
      </c>
      <c r="N16" s="11">
        <f t="shared" si="23"/>
        <v>0.98333333333333339</v>
      </c>
      <c r="O16" s="16">
        <f t="shared" ref="O16" si="24">(O$21-O$15)/6+O15</f>
        <v>0.98333333333333339</v>
      </c>
      <c r="P16" s="16">
        <f t="shared" ref="P16" si="25">(P$21-P$15)/6+P15</f>
        <v>0.98333333333333339</v>
      </c>
      <c r="Q16" s="11">
        <f t="shared" si="0"/>
        <v>0.9821428571428571</v>
      </c>
    </row>
    <row r="17" spans="1:17" x14ac:dyDescent="0.3">
      <c r="A17" s="10">
        <v>14</v>
      </c>
      <c r="B17" s="11">
        <f t="shared" si="23"/>
        <v>1.0666666666666664</v>
      </c>
      <c r="C17" s="11">
        <f t="shared" si="23"/>
        <v>1.0833333333333335</v>
      </c>
      <c r="D17" s="11">
        <f t="shared" si="23"/>
        <v>0.8666666666666667</v>
      </c>
      <c r="E17" s="16">
        <f t="shared" si="23"/>
        <v>0.93333333333333335</v>
      </c>
      <c r="F17" s="16">
        <f t="shared" si="23"/>
        <v>0.93333333333333335</v>
      </c>
      <c r="G17" s="11">
        <f t="shared" si="23"/>
        <v>0.93333333333333335</v>
      </c>
      <c r="H17" s="11">
        <f t="shared" si="23"/>
        <v>0.93333333333333335</v>
      </c>
      <c r="I17" s="16">
        <f t="shared" si="23"/>
        <v>0.93333333333333335</v>
      </c>
      <c r="J17" s="11">
        <f t="shared" si="23"/>
        <v>0.8</v>
      </c>
      <c r="K17" s="11">
        <f t="shared" si="23"/>
        <v>0.93333333333333335</v>
      </c>
      <c r="L17" s="11">
        <f t="shared" si="23"/>
        <v>1.1333333333333333</v>
      </c>
      <c r="M17" s="11">
        <f t="shared" si="23"/>
        <v>1.0666666666666664</v>
      </c>
      <c r="N17" s="11">
        <f t="shared" si="23"/>
        <v>0.96666666666666679</v>
      </c>
      <c r="O17" s="16">
        <f t="shared" ref="O17" si="26">(O$21-O$15)/6+O16</f>
        <v>0.96666666666666679</v>
      </c>
      <c r="P17" s="16">
        <f t="shared" ref="P17" si="27">(P$21-P$15)/6+P16</f>
        <v>0.96666666666666679</v>
      </c>
      <c r="Q17" s="11">
        <f t="shared" si="0"/>
        <v>0.96071428571428574</v>
      </c>
    </row>
    <row r="18" spans="1:17" x14ac:dyDescent="0.3">
      <c r="A18" s="10">
        <v>15</v>
      </c>
      <c r="B18" s="11">
        <f t="shared" si="23"/>
        <v>1.0999999999999996</v>
      </c>
      <c r="C18" s="11">
        <f t="shared" si="23"/>
        <v>1.0000000000000002</v>
      </c>
      <c r="D18" s="11">
        <f t="shared" si="23"/>
        <v>0.9</v>
      </c>
      <c r="E18" s="16">
        <f t="shared" si="23"/>
        <v>0.9</v>
      </c>
      <c r="F18" s="16">
        <f t="shared" si="23"/>
        <v>0.9</v>
      </c>
      <c r="G18" s="11">
        <f t="shared" si="23"/>
        <v>0.9</v>
      </c>
      <c r="H18" s="11">
        <f t="shared" si="23"/>
        <v>0.9</v>
      </c>
      <c r="I18" s="16">
        <f t="shared" si="23"/>
        <v>0.9</v>
      </c>
      <c r="J18" s="11">
        <f t="shared" si="23"/>
        <v>0.8</v>
      </c>
      <c r="K18" s="11">
        <f t="shared" si="23"/>
        <v>0.9</v>
      </c>
      <c r="L18" s="11">
        <f t="shared" si="23"/>
        <v>1.1000000000000001</v>
      </c>
      <c r="M18" s="11">
        <f t="shared" si="23"/>
        <v>1.0999999999999996</v>
      </c>
      <c r="N18" s="11">
        <f t="shared" si="23"/>
        <v>0.95000000000000018</v>
      </c>
      <c r="O18" s="16">
        <f t="shared" ref="O18" si="28">(O$21-O$15)/6+O17</f>
        <v>0.95000000000000018</v>
      </c>
      <c r="P18" s="16">
        <f t="shared" ref="P18" si="29">(P$21-P$15)/6+P17</f>
        <v>0.95000000000000018</v>
      </c>
      <c r="Q18" s="11">
        <f t="shared" si="0"/>
        <v>0.93928571428571417</v>
      </c>
    </row>
    <row r="19" spans="1:17" x14ac:dyDescent="0.3">
      <c r="A19" s="10">
        <v>16</v>
      </c>
      <c r="B19" s="11">
        <f t="shared" si="23"/>
        <v>1.1333333333333329</v>
      </c>
      <c r="C19" s="11">
        <f t="shared" si="23"/>
        <v>0.91666666666666685</v>
      </c>
      <c r="D19" s="11">
        <f t="shared" si="23"/>
        <v>0.93333333333333335</v>
      </c>
      <c r="E19" s="16">
        <f t="shared" si="23"/>
        <v>0.8666666666666667</v>
      </c>
      <c r="F19" s="16">
        <f t="shared" si="23"/>
        <v>0.8666666666666667</v>
      </c>
      <c r="G19" s="11">
        <f t="shared" si="23"/>
        <v>0.8666666666666667</v>
      </c>
      <c r="H19" s="11">
        <f t="shared" si="23"/>
        <v>0.8666666666666667</v>
      </c>
      <c r="I19" s="16">
        <f t="shared" si="23"/>
        <v>0.8666666666666667</v>
      </c>
      <c r="J19" s="11">
        <f t="shared" si="23"/>
        <v>0.8</v>
      </c>
      <c r="K19" s="11">
        <f t="shared" si="23"/>
        <v>0.8666666666666667</v>
      </c>
      <c r="L19" s="11">
        <f t="shared" si="23"/>
        <v>1.0666666666666669</v>
      </c>
      <c r="M19" s="11">
        <f t="shared" si="23"/>
        <v>1.1333333333333329</v>
      </c>
      <c r="N19" s="11">
        <f t="shared" si="23"/>
        <v>0.93333333333333357</v>
      </c>
      <c r="O19" s="16">
        <f t="shared" ref="O19" si="30">(O$21-O$15)/6+O18</f>
        <v>0.93333333333333357</v>
      </c>
      <c r="P19" s="16">
        <f t="shared" ref="P19" si="31">(P$21-P$15)/6+P18</f>
        <v>0.93333333333333357</v>
      </c>
      <c r="Q19" s="11">
        <f t="shared" si="0"/>
        <v>0.91785714285714282</v>
      </c>
    </row>
    <row r="20" spans="1:17" s="12" customFormat="1" x14ac:dyDescent="0.3">
      <c r="A20" s="10">
        <v>17</v>
      </c>
      <c r="B20" s="11">
        <f t="shared" si="23"/>
        <v>1.1666666666666661</v>
      </c>
      <c r="C20" s="11">
        <f t="shared" si="23"/>
        <v>0.83333333333333348</v>
      </c>
      <c r="D20" s="11">
        <f t="shared" si="23"/>
        <v>0.96666666666666667</v>
      </c>
      <c r="E20" s="16">
        <f t="shared" si="23"/>
        <v>0.83333333333333337</v>
      </c>
      <c r="F20" s="16">
        <f t="shared" si="23"/>
        <v>0.83333333333333337</v>
      </c>
      <c r="G20" s="11">
        <f t="shared" si="23"/>
        <v>0.83333333333333337</v>
      </c>
      <c r="H20" s="11">
        <f t="shared" si="23"/>
        <v>0.83333333333333337</v>
      </c>
      <c r="I20" s="16">
        <f t="shared" si="23"/>
        <v>0.83333333333333337</v>
      </c>
      <c r="J20" s="11">
        <f t="shared" si="23"/>
        <v>0.8</v>
      </c>
      <c r="K20" s="11">
        <f t="shared" si="23"/>
        <v>0.83333333333333337</v>
      </c>
      <c r="L20" s="11">
        <f t="shared" si="23"/>
        <v>1.0333333333333337</v>
      </c>
      <c r="M20" s="11">
        <f t="shared" si="23"/>
        <v>1.1666666666666661</v>
      </c>
      <c r="N20" s="11">
        <f t="shared" si="23"/>
        <v>0.91666666666666696</v>
      </c>
      <c r="O20" s="16">
        <f t="shared" ref="O20" si="32">(O$21-O$15)/6+O19</f>
        <v>0.91666666666666696</v>
      </c>
      <c r="P20" s="16">
        <f t="shared" ref="P20" si="33">(P$21-P$15)/6+P19</f>
        <v>0.91666666666666696</v>
      </c>
      <c r="Q20" s="11">
        <f t="shared" si="0"/>
        <v>0.89642857142857146</v>
      </c>
    </row>
    <row r="21" spans="1:17" x14ac:dyDescent="0.3">
      <c r="A21" s="10">
        <v>18</v>
      </c>
      <c r="B21" s="12">
        <v>1.2</v>
      </c>
      <c r="C21" s="12">
        <v>0.75</v>
      </c>
      <c r="D21" s="17">
        <v>1</v>
      </c>
      <c r="E21" s="18">
        <v>0.8</v>
      </c>
      <c r="F21" s="18">
        <f>E21</f>
        <v>0.8</v>
      </c>
      <c r="G21" s="17">
        <v>0.8</v>
      </c>
      <c r="H21" s="17">
        <f t="shared" ref="H21" si="34">G21</f>
        <v>0.8</v>
      </c>
      <c r="I21" s="18">
        <f>H21</f>
        <v>0.8</v>
      </c>
      <c r="J21" s="17">
        <v>0.8</v>
      </c>
      <c r="K21" s="17">
        <f>J21</f>
        <v>0.8</v>
      </c>
      <c r="L21" s="17">
        <v>1</v>
      </c>
      <c r="M21" s="17">
        <v>1.2</v>
      </c>
      <c r="N21" s="17">
        <v>0.9</v>
      </c>
      <c r="O21" s="18">
        <f>N21</f>
        <v>0.9</v>
      </c>
      <c r="P21" s="18">
        <f>O21</f>
        <v>0.9</v>
      </c>
      <c r="Q21" s="11">
        <f t="shared" si="0"/>
        <v>0.87499999999999989</v>
      </c>
    </row>
    <row r="22" spans="1:17" x14ac:dyDescent="0.3">
      <c r="A22" s="10">
        <v>19</v>
      </c>
      <c r="B22" s="15">
        <f>(B$27-B$21)/6+B21</f>
        <v>1.1666666666666665</v>
      </c>
      <c r="C22" s="15">
        <f t="shared" ref="C22:N26" si="35">(C$27-C$21)/6+C21</f>
        <v>0.83333333333333337</v>
      </c>
      <c r="D22" s="15">
        <f t="shared" si="35"/>
        <v>0.96666666666666667</v>
      </c>
      <c r="E22" s="15">
        <f t="shared" si="35"/>
        <v>0.83333333333333337</v>
      </c>
      <c r="F22" s="15">
        <f t="shared" si="35"/>
        <v>0.83333333333333337</v>
      </c>
      <c r="G22" s="15">
        <f t="shared" si="35"/>
        <v>0.83333333333333337</v>
      </c>
      <c r="H22" s="15">
        <f t="shared" si="35"/>
        <v>0.83333333333333337</v>
      </c>
      <c r="I22" s="15">
        <f t="shared" si="35"/>
        <v>0.83333333333333337</v>
      </c>
      <c r="J22" s="15">
        <f t="shared" si="35"/>
        <v>0.83333333333333337</v>
      </c>
      <c r="K22" s="15">
        <f t="shared" si="35"/>
        <v>0.83333333333333337</v>
      </c>
      <c r="L22" s="15">
        <f t="shared" si="35"/>
        <v>1.0166666666666666</v>
      </c>
      <c r="M22" s="15">
        <f t="shared" si="35"/>
        <v>1.2083333333333333</v>
      </c>
      <c r="N22" s="15">
        <f t="shared" si="35"/>
        <v>0.95833333333333337</v>
      </c>
      <c r="O22" s="15">
        <f t="shared" ref="O22" si="36">(O$27-O$21)/6+O21</f>
        <v>0.95833333333333337</v>
      </c>
      <c r="P22" s="15">
        <f t="shared" ref="P22" si="37">(P$27-P$21)/6+P21</f>
        <v>0.95833333333333337</v>
      </c>
      <c r="Q22" s="11">
        <f t="shared" si="0"/>
        <v>0.90952380952380962</v>
      </c>
    </row>
    <row r="23" spans="1:17" x14ac:dyDescent="0.3">
      <c r="A23" s="10">
        <v>20</v>
      </c>
      <c r="B23" s="15">
        <f>(B$27-B$21)/6+B22</f>
        <v>1.1333333333333333</v>
      </c>
      <c r="C23" s="15">
        <f t="shared" si="35"/>
        <v>0.91666666666666674</v>
      </c>
      <c r="D23" s="15">
        <f t="shared" si="35"/>
        <v>0.93333333333333335</v>
      </c>
      <c r="E23" s="15">
        <f t="shared" si="35"/>
        <v>0.8666666666666667</v>
      </c>
      <c r="F23" s="15">
        <f t="shared" si="35"/>
        <v>0.8666666666666667</v>
      </c>
      <c r="G23" s="15">
        <f t="shared" si="35"/>
        <v>0.8666666666666667</v>
      </c>
      <c r="H23" s="15">
        <f t="shared" si="35"/>
        <v>0.8666666666666667</v>
      </c>
      <c r="I23" s="15">
        <f t="shared" si="35"/>
        <v>0.8666666666666667</v>
      </c>
      <c r="J23" s="15">
        <f t="shared" si="35"/>
        <v>0.8666666666666667</v>
      </c>
      <c r="K23" s="15">
        <f t="shared" si="35"/>
        <v>0.8666666666666667</v>
      </c>
      <c r="L23" s="15">
        <f t="shared" si="35"/>
        <v>1.0333333333333332</v>
      </c>
      <c r="M23" s="15">
        <f t="shared" si="35"/>
        <v>1.2166666666666666</v>
      </c>
      <c r="N23" s="15">
        <f t="shared" si="35"/>
        <v>1.0166666666666666</v>
      </c>
      <c r="O23" s="15">
        <f t="shared" ref="O23" si="38">(O$27-O$21)/6+O22</f>
        <v>1.0166666666666666</v>
      </c>
      <c r="P23" s="15">
        <f t="shared" ref="P23" si="39">(P$27-P$21)/6+P22</f>
        <v>1.0166666666666666</v>
      </c>
      <c r="Q23" s="11">
        <f t="shared" si="0"/>
        <v>0.94404761904761891</v>
      </c>
    </row>
    <row r="24" spans="1:17" x14ac:dyDescent="0.3">
      <c r="A24" s="10">
        <v>21</v>
      </c>
      <c r="B24" s="15">
        <f>(B$27-B$21)/6+B23</f>
        <v>1.1000000000000001</v>
      </c>
      <c r="C24" s="15">
        <f t="shared" si="35"/>
        <v>1</v>
      </c>
      <c r="D24" s="15">
        <f t="shared" si="35"/>
        <v>0.9</v>
      </c>
      <c r="E24" s="15">
        <f t="shared" si="35"/>
        <v>0.9</v>
      </c>
      <c r="F24" s="15">
        <f t="shared" si="35"/>
        <v>0.9</v>
      </c>
      <c r="G24" s="15">
        <f t="shared" si="35"/>
        <v>0.9</v>
      </c>
      <c r="H24" s="15">
        <f t="shared" si="35"/>
        <v>0.9</v>
      </c>
      <c r="I24" s="15">
        <f t="shared" si="35"/>
        <v>0.9</v>
      </c>
      <c r="J24" s="15">
        <f t="shared" si="35"/>
        <v>0.9</v>
      </c>
      <c r="K24" s="15">
        <f t="shared" si="35"/>
        <v>0.9</v>
      </c>
      <c r="L24" s="15">
        <f t="shared" si="35"/>
        <v>1.0499999999999998</v>
      </c>
      <c r="M24" s="15">
        <f t="shared" si="35"/>
        <v>1.2249999999999999</v>
      </c>
      <c r="N24" s="15">
        <f t="shared" si="35"/>
        <v>1.075</v>
      </c>
      <c r="O24" s="15">
        <f t="shared" ref="O24" si="40">(O$27-O$21)/6+O23</f>
        <v>1.075</v>
      </c>
      <c r="P24" s="15">
        <f t="shared" ref="P24" si="41">(P$27-P$21)/6+P23</f>
        <v>1.075</v>
      </c>
      <c r="Q24" s="11">
        <f t="shared" si="0"/>
        <v>0.97857142857142843</v>
      </c>
    </row>
    <row r="25" spans="1:17" x14ac:dyDescent="0.3">
      <c r="A25" s="10">
        <v>22</v>
      </c>
      <c r="B25" s="15">
        <f>(B$27-B$21)/6+B24</f>
        <v>1.0666666666666669</v>
      </c>
      <c r="C25" s="15">
        <f t="shared" si="35"/>
        <v>1.0833333333333333</v>
      </c>
      <c r="D25" s="15">
        <f t="shared" si="35"/>
        <v>0.8666666666666667</v>
      </c>
      <c r="E25" s="15">
        <f t="shared" si="35"/>
        <v>0.93333333333333335</v>
      </c>
      <c r="F25" s="15">
        <f t="shared" si="35"/>
        <v>0.93333333333333335</v>
      </c>
      <c r="G25" s="15">
        <f t="shared" si="35"/>
        <v>0.93333333333333335</v>
      </c>
      <c r="H25" s="15">
        <f t="shared" si="35"/>
        <v>0.93333333333333335</v>
      </c>
      <c r="I25" s="15">
        <f t="shared" si="35"/>
        <v>0.93333333333333335</v>
      </c>
      <c r="J25" s="15">
        <f t="shared" si="35"/>
        <v>0.93333333333333335</v>
      </c>
      <c r="K25" s="15">
        <f t="shared" si="35"/>
        <v>0.93333333333333335</v>
      </c>
      <c r="L25" s="15">
        <f t="shared" si="35"/>
        <v>1.0666666666666664</v>
      </c>
      <c r="M25" s="15">
        <f t="shared" si="35"/>
        <v>1.2333333333333332</v>
      </c>
      <c r="N25" s="15">
        <f t="shared" si="35"/>
        <v>1.1333333333333333</v>
      </c>
      <c r="O25" s="15">
        <f t="shared" ref="O25" si="42">(O$27-O$21)/6+O24</f>
        <v>1.1333333333333333</v>
      </c>
      <c r="P25" s="15">
        <f t="shared" ref="P25" si="43">(P$27-P$21)/6+P24</f>
        <v>1.1333333333333333</v>
      </c>
      <c r="Q25" s="11">
        <f t="shared" si="0"/>
        <v>1.013095238095238</v>
      </c>
    </row>
    <row r="26" spans="1:17" s="12" customFormat="1" x14ac:dyDescent="0.3">
      <c r="A26" s="10">
        <v>23</v>
      </c>
      <c r="B26" s="15">
        <f>(B$27-B$21)/6+B25</f>
        <v>1.0333333333333337</v>
      </c>
      <c r="C26" s="15">
        <f t="shared" si="35"/>
        <v>1.1666666666666665</v>
      </c>
      <c r="D26" s="15">
        <f t="shared" si="35"/>
        <v>0.83333333333333337</v>
      </c>
      <c r="E26" s="15">
        <f t="shared" si="35"/>
        <v>0.96666666666666667</v>
      </c>
      <c r="F26" s="15">
        <f t="shared" si="35"/>
        <v>0.96666666666666667</v>
      </c>
      <c r="G26" s="15">
        <f t="shared" si="35"/>
        <v>0.96666666666666667</v>
      </c>
      <c r="H26" s="15">
        <f t="shared" si="35"/>
        <v>0.96666666666666667</v>
      </c>
      <c r="I26" s="15">
        <f t="shared" si="35"/>
        <v>0.96666666666666667</v>
      </c>
      <c r="J26" s="15">
        <f t="shared" si="35"/>
        <v>0.96666666666666667</v>
      </c>
      <c r="K26" s="15">
        <f t="shared" si="35"/>
        <v>0.96666666666666667</v>
      </c>
      <c r="L26" s="15">
        <f t="shared" si="35"/>
        <v>1.083333333333333</v>
      </c>
      <c r="M26" s="15">
        <f t="shared" si="35"/>
        <v>1.2416666666666665</v>
      </c>
      <c r="N26" s="15">
        <f t="shared" si="35"/>
        <v>1.1916666666666667</v>
      </c>
      <c r="O26" s="15">
        <f t="shared" ref="O26" si="44">(O$27-O$21)/6+O25</f>
        <v>1.1916666666666667</v>
      </c>
      <c r="P26" s="15">
        <f t="shared" ref="P26" si="45">(P$27-P$21)/6+P25</f>
        <v>1.1916666666666667</v>
      </c>
      <c r="Q26" s="11">
        <f t="shared" si="0"/>
        <v>1.0476190476190477</v>
      </c>
    </row>
    <row r="27" spans="1:17" x14ac:dyDescent="0.3">
      <c r="A27" s="10">
        <v>24</v>
      </c>
      <c r="B27" s="12">
        <v>1</v>
      </c>
      <c r="C27" s="12">
        <v>1.25</v>
      </c>
      <c r="D27" s="17">
        <v>0.8</v>
      </c>
      <c r="E27" s="18">
        <v>1</v>
      </c>
      <c r="F27" s="18">
        <f>E27</f>
        <v>1</v>
      </c>
      <c r="G27" s="17">
        <v>1</v>
      </c>
      <c r="H27" s="17">
        <f t="shared" ref="H27" si="46">G27</f>
        <v>1</v>
      </c>
      <c r="I27" s="18">
        <f>H27</f>
        <v>1</v>
      </c>
      <c r="J27" s="17">
        <v>1</v>
      </c>
      <c r="K27" s="17">
        <v>1</v>
      </c>
      <c r="L27" s="17">
        <v>1.1000000000000001</v>
      </c>
      <c r="M27" s="17">
        <v>1.25</v>
      </c>
      <c r="N27" s="17">
        <f>M27</f>
        <v>1.25</v>
      </c>
      <c r="O27" s="18">
        <f>N27</f>
        <v>1.25</v>
      </c>
      <c r="P27" s="18">
        <f>O27</f>
        <v>1.25</v>
      </c>
      <c r="Q27" s="11">
        <f t="shared" si="0"/>
        <v>1.0821428571428571</v>
      </c>
    </row>
    <row r="28" spans="1:17" x14ac:dyDescent="0.3">
      <c r="A28" s="10"/>
    </row>
    <row r="29" spans="1:17" x14ac:dyDescent="0.3">
      <c r="A29" s="5"/>
    </row>
    <row r="30" spans="1:17" x14ac:dyDescent="0.3">
      <c r="A30" s="5"/>
    </row>
    <row r="31" spans="1:17" x14ac:dyDescent="0.3">
      <c r="A31" s="5"/>
    </row>
    <row r="32" spans="1:17" x14ac:dyDescent="0.3">
      <c r="A32" s="5"/>
    </row>
    <row r="33" spans="1:1" x14ac:dyDescent="0.3">
      <c r="A33" s="5"/>
    </row>
    <row r="34" spans="1:1" x14ac:dyDescent="0.3">
      <c r="A34" s="5"/>
    </row>
    <row r="35" spans="1:1" x14ac:dyDescent="0.3">
      <c r="A35" s="5"/>
    </row>
    <row r="36" spans="1:1" x14ac:dyDescent="0.3">
      <c r="A36" s="5"/>
    </row>
    <row r="37" spans="1:1" x14ac:dyDescent="0.3">
      <c r="A37" s="5"/>
    </row>
    <row r="38" spans="1:1" x14ac:dyDescent="0.3">
      <c r="A38" s="5"/>
    </row>
    <row r="39" spans="1:1" x14ac:dyDescent="0.3">
      <c r="A39" s="5"/>
    </row>
    <row r="40" spans="1:1" x14ac:dyDescent="0.3">
      <c r="A40" s="5"/>
    </row>
    <row r="41" spans="1:1" x14ac:dyDescent="0.3">
      <c r="A41" s="5"/>
    </row>
    <row r="42" spans="1:1" x14ac:dyDescent="0.3">
      <c r="A42" s="5"/>
    </row>
    <row r="43" spans="1:1" x14ac:dyDescent="0.3">
      <c r="A43" s="5"/>
    </row>
    <row r="44" spans="1:1" x14ac:dyDescent="0.3">
      <c r="A44" s="5"/>
    </row>
    <row r="45" spans="1:1" x14ac:dyDescent="0.3">
      <c r="A45" s="5"/>
    </row>
    <row r="46" spans="1:1" x14ac:dyDescent="0.3">
      <c r="A46" s="5"/>
    </row>
    <row r="47" spans="1:1" x14ac:dyDescent="0.3">
      <c r="A47" s="5"/>
    </row>
    <row r="48" spans="1:1" x14ac:dyDescent="0.3">
      <c r="A48" s="5"/>
    </row>
    <row r="49" spans="1:1" x14ac:dyDescent="0.3">
      <c r="A49" s="5"/>
    </row>
    <row r="50" spans="1:1" x14ac:dyDescent="0.3">
      <c r="A50" s="5"/>
    </row>
    <row r="51" spans="1:1" x14ac:dyDescent="0.3">
      <c r="A51" s="5"/>
    </row>
    <row r="52" spans="1:1" x14ac:dyDescent="0.3">
      <c r="A52" s="5"/>
    </row>
    <row r="53" spans="1:1" x14ac:dyDescent="0.3">
      <c r="A53" s="5"/>
    </row>
    <row r="54" spans="1:1" x14ac:dyDescent="0.3">
      <c r="A54" s="5"/>
    </row>
    <row r="55" spans="1:1" x14ac:dyDescent="0.3">
      <c r="A55" s="5"/>
    </row>
    <row r="56" spans="1:1" x14ac:dyDescent="0.3">
      <c r="A56" s="5"/>
    </row>
    <row r="57" spans="1:1" x14ac:dyDescent="0.3">
      <c r="A57" s="5"/>
    </row>
    <row r="58" spans="1:1" x14ac:dyDescent="0.3">
      <c r="A58" s="5"/>
    </row>
    <row r="59" spans="1:1" x14ac:dyDescent="0.3">
      <c r="A59" s="5"/>
    </row>
    <row r="60" spans="1:1" x14ac:dyDescent="0.3">
      <c r="A60" s="5"/>
    </row>
    <row r="61" spans="1:1" x14ac:dyDescent="0.3">
      <c r="A61" s="5"/>
    </row>
    <row r="62" spans="1:1" x14ac:dyDescent="0.3">
      <c r="A62" s="5"/>
    </row>
    <row r="63" spans="1:1" x14ac:dyDescent="0.3">
      <c r="A63" s="5"/>
    </row>
    <row r="64" spans="1:1" x14ac:dyDescent="0.3">
      <c r="A64" s="5"/>
    </row>
    <row r="65" spans="1:1" x14ac:dyDescent="0.3">
      <c r="A65" s="5"/>
    </row>
    <row r="66" spans="1:1" x14ac:dyDescent="0.3">
      <c r="A66" s="5"/>
    </row>
    <row r="67" spans="1:1" x14ac:dyDescent="0.3">
      <c r="A67" s="5"/>
    </row>
    <row r="68" spans="1:1" x14ac:dyDescent="0.3">
      <c r="A68" s="5"/>
    </row>
    <row r="69" spans="1:1" x14ac:dyDescent="0.3">
      <c r="A69" s="5"/>
    </row>
    <row r="70" spans="1:1" x14ac:dyDescent="0.3">
      <c r="A70" s="5"/>
    </row>
    <row r="71" spans="1:1" x14ac:dyDescent="0.3">
      <c r="A71" s="5"/>
    </row>
    <row r="72" spans="1:1" x14ac:dyDescent="0.3">
      <c r="A72" s="5"/>
    </row>
    <row r="73" spans="1:1" x14ac:dyDescent="0.3">
      <c r="A73" s="5"/>
    </row>
    <row r="74" spans="1:1" x14ac:dyDescent="0.3">
      <c r="A74" s="5"/>
    </row>
    <row r="75" spans="1:1" x14ac:dyDescent="0.3">
      <c r="A75" s="5"/>
    </row>
    <row r="76" spans="1:1" x14ac:dyDescent="0.3">
      <c r="A76" s="5"/>
    </row>
    <row r="77" spans="1:1" x14ac:dyDescent="0.3">
      <c r="A77" s="5"/>
    </row>
    <row r="78" spans="1:1" x14ac:dyDescent="0.3">
      <c r="A78" s="5"/>
    </row>
    <row r="79" spans="1:1" x14ac:dyDescent="0.3">
      <c r="A79" s="5"/>
    </row>
    <row r="80" spans="1:1" x14ac:dyDescent="0.3">
      <c r="A80" s="5"/>
    </row>
    <row r="81" spans="1:1" x14ac:dyDescent="0.3">
      <c r="A81" s="5"/>
    </row>
    <row r="82" spans="1:1" x14ac:dyDescent="0.3">
      <c r="A82" s="5"/>
    </row>
    <row r="83" spans="1:1" x14ac:dyDescent="0.3">
      <c r="A83" s="5"/>
    </row>
    <row r="84" spans="1:1" x14ac:dyDescent="0.3">
      <c r="A84" s="5"/>
    </row>
    <row r="85" spans="1:1" x14ac:dyDescent="0.3">
      <c r="A85" s="5"/>
    </row>
    <row r="86" spans="1:1" x14ac:dyDescent="0.3">
      <c r="A86" s="5"/>
    </row>
    <row r="87" spans="1:1" x14ac:dyDescent="0.3">
      <c r="A87" s="5"/>
    </row>
    <row r="88" spans="1:1" x14ac:dyDescent="0.3">
      <c r="A88" s="5"/>
    </row>
    <row r="89" spans="1:1" x14ac:dyDescent="0.3">
      <c r="A89" s="5"/>
    </row>
    <row r="90" spans="1:1" x14ac:dyDescent="0.3">
      <c r="A90" s="5"/>
    </row>
    <row r="91" spans="1:1" x14ac:dyDescent="0.3">
      <c r="A91" s="5"/>
    </row>
    <row r="92" spans="1:1" x14ac:dyDescent="0.3">
      <c r="A92" s="5"/>
    </row>
    <row r="93" spans="1:1" x14ac:dyDescent="0.3">
      <c r="A93" s="5"/>
    </row>
    <row r="94" spans="1:1" x14ac:dyDescent="0.3">
      <c r="A94" s="5"/>
    </row>
    <row r="95" spans="1:1" x14ac:dyDescent="0.3">
      <c r="A95" s="5"/>
    </row>
    <row r="96" spans="1:1" x14ac:dyDescent="0.3">
      <c r="A96" s="5"/>
    </row>
    <row r="97" spans="1:1" x14ac:dyDescent="0.3">
      <c r="A97" s="5"/>
    </row>
    <row r="98" spans="1:1" x14ac:dyDescent="0.3">
      <c r="A98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B01-174D-4533-9C34-D4650298C74F}">
  <dimension ref="A1:O98"/>
  <sheetViews>
    <sheetView zoomScale="64" zoomScaleNormal="64" workbookViewId="0">
      <selection sqref="A1:C27"/>
    </sheetView>
  </sheetViews>
  <sheetFormatPr defaultRowHeight="15.6" x14ac:dyDescent="0.3"/>
  <cols>
    <col min="1" max="1" width="15.19921875" bestFit="1" customWidth="1"/>
  </cols>
  <sheetData>
    <row r="1" spans="1:15" x14ac:dyDescent="0.3">
      <c r="B1" s="8">
        <v>-230</v>
      </c>
      <c r="C1" s="7">
        <v>20</v>
      </c>
      <c r="D1" s="6">
        <v>25</v>
      </c>
      <c r="E1" s="9">
        <v>0</v>
      </c>
      <c r="F1" s="9">
        <v>0</v>
      </c>
      <c r="G1" s="6">
        <v>20</v>
      </c>
      <c r="H1" s="6">
        <v>30</v>
      </c>
      <c r="I1" s="9">
        <v>0</v>
      </c>
      <c r="J1" s="6">
        <v>50</v>
      </c>
      <c r="K1" s="6">
        <v>20</v>
      </c>
      <c r="L1" s="6">
        <v>15</v>
      </c>
      <c r="M1" s="6">
        <v>40</v>
      </c>
      <c r="N1" s="6">
        <v>10</v>
      </c>
    </row>
    <row r="2" spans="1:15" x14ac:dyDescent="0.3">
      <c r="B2" s="4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</row>
    <row r="3" spans="1:15" x14ac:dyDescent="0.3">
      <c r="A3" s="10">
        <v>0</v>
      </c>
      <c r="B3">
        <v>1</v>
      </c>
      <c r="C3">
        <v>1.25</v>
      </c>
      <c r="D3" s="15">
        <f>C3</f>
        <v>1.25</v>
      </c>
      <c r="E3" s="15">
        <f t="shared" ref="E3:N3" si="0">D3</f>
        <v>1.25</v>
      </c>
      <c r="F3" s="15">
        <f t="shared" si="0"/>
        <v>1.25</v>
      </c>
      <c r="G3" s="15">
        <f t="shared" si="0"/>
        <v>1.25</v>
      </c>
      <c r="H3" s="15">
        <f t="shared" si="0"/>
        <v>1.25</v>
      </c>
      <c r="I3" s="15">
        <f t="shared" si="0"/>
        <v>1.25</v>
      </c>
      <c r="J3" s="15">
        <f t="shared" si="0"/>
        <v>1.25</v>
      </c>
      <c r="K3" s="15">
        <f t="shared" si="0"/>
        <v>1.25</v>
      </c>
      <c r="L3" s="15">
        <f t="shared" si="0"/>
        <v>1.25</v>
      </c>
      <c r="M3" s="15">
        <f t="shared" si="0"/>
        <v>1.25</v>
      </c>
      <c r="N3" s="15">
        <f t="shared" si="0"/>
        <v>1.25</v>
      </c>
      <c r="O3" s="11">
        <f>AVERAGE(C3:N3)</f>
        <v>1.25</v>
      </c>
    </row>
    <row r="4" spans="1:15" x14ac:dyDescent="0.3">
      <c r="A4" s="10">
        <v>1</v>
      </c>
      <c r="B4">
        <v>0.96666666666666667</v>
      </c>
      <c r="C4">
        <v>1.1666666666666667</v>
      </c>
      <c r="D4" s="15">
        <f t="shared" ref="D4:D26" si="1">C4</f>
        <v>1.1666666666666667</v>
      </c>
      <c r="E4" s="15">
        <f t="shared" ref="E4:N4" si="2">D4</f>
        <v>1.1666666666666667</v>
      </c>
      <c r="F4" s="15">
        <f t="shared" si="2"/>
        <v>1.1666666666666667</v>
      </c>
      <c r="G4" s="15">
        <f t="shared" si="2"/>
        <v>1.1666666666666667</v>
      </c>
      <c r="H4" s="15">
        <f t="shared" si="2"/>
        <v>1.1666666666666667</v>
      </c>
      <c r="I4" s="15">
        <f t="shared" si="2"/>
        <v>1.1666666666666667</v>
      </c>
      <c r="J4" s="15">
        <f t="shared" si="2"/>
        <v>1.1666666666666667</v>
      </c>
      <c r="K4" s="15">
        <f t="shared" si="2"/>
        <v>1.1666666666666667</v>
      </c>
      <c r="L4" s="15">
        <f t="shared" si="2"/>
        <v>1.1666666666666667</v>
      </c>
      <c r="M4" s="15">
        <f t="shared" si="2"/>
        <v>1.1666666666666667</v>
      </c>
      <c r="N4" s="15">
        <f t="shared" si="2"/>
        <v>1.1666666666666667</v>
      </c>
      <c r="O4" s="11">
        <f t="shared" ref="O4:O27" si="3">AVERAGE(C4:N4)</f>
        <v>1.1666666666666665</v>
      </c>
    </row>
    <row r="5" spans="1:15" x14ac:dyDescent="0.3">
      <c r="A5" s="10">
        <v>2</v>
      </c>
      <c r="B5">
        <v>0.93333333333333335</v>
      </c>
      <c r="C5">
        <v>1.0833333333333335</v>
      </c>
      <c r="D5" s="15">
        <f t="shared" si="1"/>
        <v>1.0833333333333335</v>
      </c>
      <c r="E5" s="15">
        <f t="shared" ref="E5:N5" si="4">D5</f>
        <v>1.0833333333333335</v>
      </c>
      <c r="F5" s="15">
        <f t="shared" si="4"/>
        <v>1.0833333333333335</v>
      </c>
      <c r="G5" s="15">
        <f t="shared" si="4"/>
        <v>1.0833333333333335</v>
      </c>
      <c r="H5" s="15">
        <f t="shared" si="4"/>
        <v>1.0833333333333335</v>
      </c>
      <c r="I5" s="15">
        <f t="shared" si="4"/>
        <v>1.0833333333333335</v>
      </c>
      <c r="J5" s="15">
        <f t="shared" si="4"/>
        <v>1.0833333333333335</v>
      </c>
      <c r="K5" s="15">
        <f t="shared" si="4"/>
        <v>1.0833333333333335</v>
      </c>
      <c r="L5" s="15">
        <f t="shared" si="4"/>
        <v>1.0833333333333335</v>
      </c>
      <c r="M5" s="15">
        <f t="shared" si="4"/>
        <v>1.0833333333333335</v>
      </c>
      <c r="N5" s="15">
        <f t="shared" si="4"/>
        <v>1.0833333333333335</v>
      </c>
      <c r="O5" s="11">
        <f t="shared" si="3"/>
        <v>1.0833333333333337</v>
      </c>
    </row>
    <row r="6" spans="1:15" x14ac:dyDescent="0.3">
      <c r="A6" s="10">
        <v>3</v>
      </c>
      <c r="B6">
        <v>0.9</v>
      </c>
      <c r="C6">
        <v>1.0000000000000002</v>
      </c>
      <c r="D6" s="15">
        <f t="shared" si="1"/>
        <v>1.0000000000000002</v>
      </c>
      <c r="E6" s="15">
        <f t="shared" ref="E6:N6" si="5">D6</f>
        <v>1.0000000000000002</v>
      </c>
      <c r="F6" s="15">
        <f t="shared" si="5"/>
        <v>1.0000000000000002</v>
      </c>
      <c r="G6" s="15">
        <f t="shared" si="5"/>
        <v>1.0000000000000002</v>
      </c>
      <c r="H6" s="15">
        <f t="shared" si="5"/>
        <v>1.0000000000000002</v>
      </c>
      <c r="I6" s="15">
        <f t="shared" si="5"/>
        <v>1.0000000000000002</v>
      </c>
      <c r="J6" s="15">
        <f t="shared" si="5"/>
        <v>1.0000000000000002</v>
      </c>
      <c r="K6" s="15">
        <f t="shared" si="5"/>
        <v>1.0000000000000002</v>
      </c>
      <c r="L6" s="15">
        <f t="shared" si="5"/>
        <v>1.0000000000000002</v>
      </c>
      <c r="M6" s="15">
        <f t="shared" si="5"/>
        <v>1.0000000000000002</v>
      </c>
      <c r="N6" s="15">
        <f t="shared" si="5"/>
        <v>1.0000000000000002</v>
      </c>
      <c r="O6" s="11">
        <f t="shared" si="3"/>
        <v>1.0000000000000002</v>
      </c>
    </row>
    <row r="7" spans="1:15" x14ac:dyDescent="0.3">
      <c r="A7" s="10">
        <v>4</v>
      </c>
      <c r="B7">
        <v>0.8666666666666667</v>
      </c>
      <c r="C7">
        <v>0.91666666666666685</v>
      </c>
      <c r="D7" s="15">
        <f t="shared" si="1"/>
        <v>0.91666666666666685</v>
      </c>
      <c r="E7" s="15">
        <f t="shared" ref="E7:N7" si="6">D7</f>
        <v>0.91666666666666685</v>
      </c>
      <c r="F7" s="15">
        <f t="shared" si="6"/>
        <v>0.91666666666666685</v>
      </c>
      <c r="G7" s="15">
        <f t="shared" si="6"/>
        <v>0.91666666666666685</v>
      </c>
      <c r="H7" s="15">
        <f t="shared" si="6"/>
        <v>0.91666666666666685</v>
      </c>
      <c r="I7" s="15">
        <f t="shared" si="6"/>
        <v>0.91666666666666685</v>
      </c>
      <c r="J7" s="15">
        <f t="shared" si="6"/>
        <v>0.91666666666666685</v>
      </c>
      <c r="K7" s="15">
        <f t="shared" si="6"/>
        <v>0.91666666666666685</v>
      </c>
      <c r="L7" s="15">
        <f t="shared" si="6"/>
        <v>0.91666666666666685</v>
      </c>
      <c r="M7" s="15">
        <f t="shared" si="6"/>
        <v>0.91666666666666685</v>
      </c>
      <c r="N7" s="15">
        <f t="shared" si="6"/>
        <v>0.91666666666666685</v>
      </c>
      <c r="O7" s="11">
        <f t="shared" si="3"/>
        <v>0.91666666666666663</v>
      </c>
    </row>
    <row r="8" spans="1:15" s="12" customFormat="1" x14ac:dyDescent="0.3">
      <c r="A8" s="14">
        <v>5</v>
      </c>
      <c r="B8" s="12">
        <v>0.83333333333333337</v>
      </c>
      <c r="C8" s="12">
        <v>0.83333333333333348</v>
      </c>
      <c r="D8" s="15">
        <f t="shared" si="1"/>
        <v>0.83333333333333348</v>
      </c>
      <c r="E8" s="15">
        <f t="shared" ref="E8:N8" si="7">D8</f>
        <v>0.83333333333333348</v>
      </c>
      <c r="F8" s="15">
        <f t="shared" si="7"/>
        <v>0.83333333333333348</v>
      </c>
      <c r="G8" s="15">
        <f t="shared" si="7"/>
        <v>0.83333333333333348</v>
      </c>
      <c r="H8" s="15">
        <f t="shared" si="7"/>
        <v>0.83333333333333348</v>
      </c>
      <c r="I8" s="15">
        <f t="shared" si="7"/>
        <v>0.83333333333333348</v>
      </c>
      <c r="J8" s="15">
        <f t="shared" si="7"/>
        <v>0.83333333333333348</v>
      </c>
      <c r="K8" s="15">
        <f t="shared" si="7"/>
        <v>0.83333333333333348</v>
      </c>
      <c r="L8" s="15">
        <f t="shared" si="7"/>
        <v>0.83333333333333348</v>
      </c>
      <c r="M8" s="15">
        <f t="shared" si="7"/>
        <v>0.83333333333333348</v>
      </c>
      <c r="N8" s="15">
        <f t="shared" si="7"/>
        <v>0.83333333333333348</v>
      </c>
      <c r="O8" s="13">
        <f t="shared" si="3"/>
        <v>0.83333333333333381</v>
      </c>
    </row>
    <row r="9" spans="1:15" x14ac:dyDescent="0.3">
      <c r="A9" s="10">
        <v>6</v>
      </c>
      <c r="B9">
        <v>0.8</v>
      </c>
      <c r="C9" s="11">
        <v>0.75</v>
      </c>
      <c r="D9" s="15">
        <f t="shared" si="1"/>
        <v>0.75</v>
      </c>
      <c r="E9" s="15">
        <f t="shared" ref="E9:N9" si="8">D9</f>
        <v>0.75</v>
      </c>
      <c r="F9" s="15">
        <f t="shared" si="8"/>
        <v>0.75</v>
      </c>
      <c r="G9" s="15">
        <f t="shared" si="8"/>
        <v>0.75</v>
      </c>
      <c r="H9" s="15">
        <f t="shared" si="8"/>
        <v>0.75</v>
      </c>
      <c r="I9" s="15">
        <f t="shared" si="8"/>
        <v>0.75</v>
      </c>
      <c r="J9" s="15">
        <f t="shared" si="8"/>
        <v>0.75</v>
      </c>
      <c r="K9" s="15">
        <f t="shared" si="8"/>
        <v>0.75</v>
      </c>
      <c r="L9" s="15">
        <f t="shared" si="8"/>
        <v>0.75</v>
      </c>
      <c r="M9" s="15">
        <f t="shared" si="8"/>
        <v>0.75</v>
      </c>
      <c r="N9" s="15">
        <f t="shared" si="8"/>
        <v>0.75</v>
      </c>
      <c r="O9" s="11">
        <f t="shared" si="3"/>
        <v>0.75</v>
      </c>
    </row>
    <row r="10" spans="1:15" x14ac:dyDescent="0.3">
      <c r="A10" s="10">
        <v>7</v>
      </c>
      <c r="B10">
        <v>0.83333333333333337</v>
      </c>
      <c r="C10" s="11">
        <v>0.83333333333333337</v>
      </c>
      <c r="D10" s="15">
        <f t="shared" si="1"/>
        <v>0.83333333333333337</v>
      </c>
      <c r="E10" s="15">
        <f t="shared" ref="E10:N10" si="9">D10</f>
        <v>0.83333333333333337</v>
      </c>
      <c r="F10" s="15">
        <f t="shared" si="9"/>
        <v>0.83333333333333337</v>
      </c>
      <c r="G10" s="15">
        <f t="shared" si="9"/>
        <v>0.83333333333333337</v>
      </c>
      <c r="H10" s="15">
        <f t="shared" si="9"/>
        <v>0.83333333333333337</v>
      </c>
      <c r="I10" s="15">
        <f t="shared" si="9"/>
        <v>0.83333333333333337</v>
      </c>
      <c r="J10" s="15">
        <f t="shared" si="9"/>
        <v>0.83333333333333337</v>
      </c>
      <c r="K10" s="15">
        <f t="shared" si="9"/>
        <v>0.83333333333333337</v>
      </c>
      <c r="L10" s="15">
        <f t="shared" si="9"/>
        <v>0.83333333333333337</v>
      </c>
      <c r="M10" s="15">
        <f t="shared" si="9"/>
        <v>0.83333333333333337</v>
      </c>
      <c r="N10" s="15">
        <f t="shared" si="9"/>
        <v>0.83333333333333337</v>
      </c>
      <c r="O10" s="11">
        <f t="shared" si="3"/>
        <v>0.83333333333333337</v>
      </c>
    </row>
    <row r="11" spans="1:15" x14ac:dyDescent="0.3">
      <c r="A11" s="10">
        <v>8</v>
      </c>
      <c r="B11">
        <v>0.8666666666666667</v>
      </c>
      <c r="C11" s="11">
        <v>0.91666666666666674</v>
      </c>
      <c r="D11" s="15">
        <f t="shared" si="1"/>
        <v>0.91666666666666674</v>
      </c>
      <c r="E11" s="15">
        <f t="shared" ref="E11:N11" si="10">D11</f>
        <v>0.91666666666666674</v>
      </c>
      <c r="F11" s="15">
        <f t="shared" si="10"/>
        <v>0.91666666666666674</v>
      </c>
      <c r="G11" s="15">
        <f t="shared" si="10"/>
        <v>0.91666666666666674</v>
      </c>
      <c r="H11" s="15">
        <f t="shared" si="10"/>
        <v>0.91666666666666674</v>
      </c>
      <c r="I11" s="15">
        <f t="shared" si="10"/>
        <v>0.91666666666666674</v>
      </c>
      <c r="J11" s="15">
        <f t="shared" si="10"/>
        <v>0.91666666666666674</v>
      </c>
      <c r="K11" s="15">
        <f t="shared" si="10"/>
        <v>0.91666666666666674</v>
      </c>
      <c r="L11" s="15">
        <f t="shared" si="10"/>
        <v>0.91666666666666674</v>
      </c>
      <c r="M11" s="15">
        <f t="shared" si="10"/>
        <v>0.91666666666666674</v>
      </c>
      <c r="N11" s="15">
        <f t="shared" si="10"/>
        <v>0.91666666666666674</v>
      </c>
      <c r="O11" s="11">
        <f t="shared" si="3"/>
        <v>0.91666666666666663</v>
      </c>
    </row>
    <row r="12" spans="1:15" x14ac:dyDescent="0.3">
      <c r="A12" s="10">
        <v>9</v>
      </c>
      <c r="B12">
        <v>0.9</v>
      </c>
      <c r="C12" s="11">
        <v>1</v>
      </c>
      <c r="D12" s="15">
        <f t="shared" si="1"/>
        <v>1</v>
      </c>
      <c r="E12" s="15">
        <f t="shared" ref="E12:N12" si="11">D12</f>
        <v>1</v>
      </c>
      <c r="F12" s="15">
        <f t="shared" si="11"/>
        <v>1</v>
      </c>
      <c r="G12" s="15">
        <f t="shared" si="11"/>
        <v>1</v>
      </c>
      <c r="H12" s="15">
        <f t="shared" si="11"/>
        <v>1</v>
      </c>
      <c r="I12" s="15">
        <f t="shared" si="11"/>
        <v>1</v>
      </c>
      <c r="J12" s="15">
        <f t="shared" si="11"/>
        <v>1</v>
      </c>
      <c r="K12" s="15">
        <f t="shared" si="11"/>
        <v>1</v>
      </c>
      <c r="L12" s="15">
        <f t="shared" si="11"/>
        <v>1</v>
      </c>
      <c r="M12" s="15">
        <f t="shared" si="11"/>
        <v>1</v>
      </c>
      <c r="N12" s="15">
        <f t="shared" si="11"/>
        <v>1</v>
      </c>
      <c r="O12" s="11">
        <f t="shared" si="3"/>
        <v>1</v>
      </c>
    </row>
    <row r="13" spans="1:15" x14ac:dyDescent="0.3">
      <c r="A13" s="10">
        <v>10</v>
      </c>
      <c r="B13">
        <v>0.93333333333333335</v>
      </c>
      <c r="C13" s="11">
        <v>1.0833333333333333</v>
      </c>
      <c r="D13" s="15">
        <f t="shared" si="1"/>
        <v>1.0833333333333333</v>
      </c>
      <c r="E13" s="15">
        <f t="shared" ref="E13:N13" si="12">D13</f>
        <v>1.0833333333333333</v>
      </c>
      <c r="F13" s="15">
        <f t="shared" si="12"/>
        <v>1.0833333333333333</v>
      </c>
      <c r="G13" s="15">
        <f t="shared" si="12"/>
        <v>1.0833333333333333</v>
      </c>
      <c r="H13" s="15">
        <f t="shared" si="12"/>
        <v>1.0833333333333333</v>
      </c>
      <c r="I13" s="15">
        <f t="shared" si="12"/>
        <v>1.0833333333333333</v>
      </c>
      <c r="J13" s="15">
        <f t="shared" si="12"/>
        <v>1.0833333333333333</v>
      </c>
      <c r="K13" s="15">
        <f t="shared" si="12"/>
        <v>1.0833333333333333</v>
      </c>
      <c r="L13" s="15">
        <f t="shared" si="12"/>
        <v>1.0833333333333333</v>
      </c>
      <c r="M13" s="15">
        <f t="shared" si="12"/>
        <v>1.0833333333333333</v>
      </c>
      <c r="N13" s="15">
        <f t="shared" si="12"/>
        <v>1.0833333333333333</v>
      </c>
      <c r="O13" s="11">
        <f t="shared" si="3"/>
        <v>1.0833333333333335</v>
      </c>
    </row>
    <row r="14" spans="1:15" s="12" customFormat="1" x14ac:dyDescent="0.3">
      <c r="A14" s="14">
        <v>11</v>
      </c>
      <c r="B14" s="12">
        <v>0.96666666666666667</v>
      </c>
      <c r="C14" s="13">
        <v>1.1666666666666665</v>
      </c>
      <c r="D14" s="15">
        <f t="shared" si="1"/>
        <v>1.1666666666666665</v>
      </c>
      <c r="E14" s="15">
        <f t="shared" ref="E14:N14" si="13">D14</f>
        <v>1.1666666666666665</v>
      </c>
      <c r="F14" s="15">
        <f t="shared" si="13"/>
        <v>1.1666666666666665</v>
      </c>
      <c r="G14" s="15">
        <f t="shared" si="13"/>
        <v>1.1666666666666665</v>
      </c>
      <c r="H14" s="15">
        <f t="shared" si="13"/>
        <v>1.1666666666666665</v>
      </c>
      <c r="I14" s="15">
        <f t="shared" si="13"/>
        <v>1.1666666666666665</v>
      </c>
      <c r="J14" s="15">
        <f t="shared" si="13"/>
        <v>1.1666666666666665</v>
      </c>
      <c r="K14" s="15">
        <f t="shared" si="13"/>
        <v>1.1666666666666665</v>
      </c>
      <c r="L14" s="15">
        <f t="shared" si="13"/>
        <v>1.1666666666666665</v>
      </c>
      <c r="M14" s="15">
        <f t="shared" si="13"/>
        <v>1.1666666666666665</v>
      </c>
      <c r="N14" s="15">
        <f t="shared" si="13"/>
        <v>1.1666666666666665</v>
      </c>
      <c r="O14" s="13">
        <f t="shared" si="3"/>
        <v>1.1666666666666663</v>
      </c>
    </row>
    <row r="15" spans="1:15" x14ac:dyDescent="0.3">
      <c r="A15" s="10">
        <v>12</v>
      </c>
      <c r="B15">
        <v>1</v>
      </c>
      <c r="C15" s="11">
        <v>1.25</v>
      </c>
      <c r="D15" s="15">
        <f t="shared" si="1"/>
        <v>1.25</v>
      </c>
      <c r="E15" s="15">
        <f t="shared" ref="E15:N15" si="14">D15</f>
        <v>1.25</v>
      </c>
      <c r="F15" s="15">
        <f t="shared" si="14"/>
        <v>1.25</v>
      </c>
      <c r="G15" s="15">
        <f t="shared" si="14"/>
        <v>1.25</v>
      </c>
      <c r="H15" s="15">
        <f t="shared" si="14"/>
        <v>1.25</v>
      </c>
      <c r="I15" s="15">
        <f t="shared" si="14"/>
        <v>1.25</v>
      </c>
      <c r="J15" s="15">
        <f t="shared" si="14"/>
        <v>1.25</v>
      </c>
      <c r="K15" s="15">
        <f t="shared" si="14"/>
        <v>1.25</v>
      </c>
      <c r="L15" s="15">
        <f t="shared" si="14"/>
        <v>1.25</v>
      </c>
      <c r="M15" s="15">
        <f t="shared" si="14"/>
        <v>1.25</v>
      </c>
      <c r="N15" s="15">
        <f t="shared" si="14"/>
        <v>1.25</v>
      </c>
      <c r="O15" s="11">
        <f t="shared" si="3"/>
        <v>1.25</v>
      </c>
    </row>
    <row r="16" spans="1:15" x14ac:dyDescent="0.3">
      <c r="A16" s="10">
        <v>13</v>
      </c>
      <c r="B16">
        <v>1.0333333333333332</v>
      </c>
      <c r="C16" s="11">
        <v>1.1666666666666667</v>
      </c>
      <c r="D16" s="15">
        <f t="shared" si="1"/>
        <v>1.1666666666666667</v>
      </c>
      <c r="E16" s="15">
        <f t="shared" ref="E16:N16" si="15">D16</f>
        <v>1.1666666666666667</v>
      </c>
      <c r="F16" s="15">
        <f t="shared" si="15"/>
        <v>1.1666666666666667</v>
      </c>
      <c r="G16" s="15">
        <f t="shared" si="15"/>
        <v>1.1666666666666667</v>
      </c>
      <c r="H16" s="15">
        <f t="shared" si="15"/>
        <v>1.1666666666666667</v>
      </c>
      <c r="I16" s="15">
        <f t="shared" si="15"/>
        <v>1.1666666666666667</v>
      </c>
      <c r="J16" s="15">
        <f t="shared" si="15"/>
        <v>1.1666666666666667</v>
      </c>
      <c r="K16" s="15">
        <f t="shared" si="15"/>
        <v>1.1666666666666667</v>
      </c>
      <c r="L16" s="15">
        <f t="shared" si="15"/>
        <v>1.1666666666666667</v>
      </c>
      <c r="M16" s="15">
        <f t="shared" si="15"/>
        <v>1.1666666666666667</v>
      </c>
      <c r="N16" s="15">
        <f t="shared" si="15"/>
        <v>1.1666666666666667</v>
      </c>
      <c r="O16" s="11">
        <f t="shared" si="3"/>
        <v>1.1666666666666665</v>
      </c>
    </row>
    <row r="17" spans="1:15" x14ac:dyDescent="0.3">
      <c r="A17" s="10">
        <v>14</v>
      </c>
      <c r="B17">
        <v>1.0666666666666664</v>
      </c>
      <c r="C17" s="11">
        <v>1.0833333333333335</v>
      </c>
      <c r="D17" s="15">
        <f t="shared" si="1"/>
        <v>1.0833333333333335</v>
      </c>
      <c r="E17" s="15">
        <f t="shared" ref="E17:N17" si="16">D17</f>
        <v>1.0833333333333335</v>
      </c>
      <c r="F17" s="15">
        <f t="shared" si="16"/>
        <v>1.0833333333333335</v>
      </c>
      <c r="G17" s="15">
        <f t="shared" si="16"/>
        <v>1.0833333333333335</v>
      </c>
      <c r="H17" s="15">
        <f t="shared" si="16"/>
        <v>1.0833333333333335</v>
      </c>
      <c r="I17" s="15">
        <f t="shared" si="16"/>
        <v>1.0833333333333335</v>
      </c>
      <c r="J17" s="15">
        <f t="shared" si="16"/>
        <v>1.0833333333333335</v>
      </c>
      <c r="K17" s="15">
        <f t="shared" si="16"/>
        <v>1.0833333333333335</v>
      </c>
      <c r="L17" s="15">
        <f t="shared" si="16"/>
        <v>1.0833333333333335</v>
      </c>
      <c r="M17" s="15">
        <f t="shared" si="16"/>
        <v>1.0833333333333335</v>
      </c>
      <c r="N17" s="15">
        <f t="shared" si="16"/>
        <v>1.0833333333333335</v>
      </c>
      <c r="O17" s="11">
        <f t="shared" si="3"/>
        <v>1.0833333333333337</v>
      </c>
    </row>
    <row r="18" spans="1:15" x14ac:dyDescent="0.3">
      <c r="A18" s="10">
        <v>15</v>
      </c>
      <c r="B18">
        <v>1.0999999999999996</v>
      </c>
      <c r="C18" s="11">
        <v>1.0000000000000002</v>
      </c>
      <c r="D18" s="15">
        <f t="shared" si="1"/>
        <v>1.0000000000000002</v>
      </c>
      <c r="E18" s="15">
        <f t="shared" ref="E18:N18" si="17">D18</f>
        <v>1.0000000000000002</v>
      </c>
      <c r="F18" s="15">
        <f t="shared" si="17"/>
        <v>1.0000000000000002</v>
      </c>
      <c r="G18" s="15">
        <f t="shared" si="17"/>
        <v>1.0000000000000002</v>
      </c>
      <c r="H18" s="15">
        <f t="shared" si="17"/>
        <v>1.0000000000000002</v>
      </c>
      <c r="I18" s="15">
        <f t="shared" si="17"/>
        <v>1.0000000000000002</v>
      </c>
      <c r="J18" s="15">
        <f t="shared" si="17"/>
        <v>1.0000000000000002</v>
      </c>
      <c r="K18" s="15">
        <f t="shared" si="17"/>
        <v>1.0000000000000002</v>
      </c>
      <c r="L18" s="15">
        <f t="shared" si="17"/>
        <v>1.0000000000000002</v>
      </c>
      <c r="M18" s="15">
        <f t="shared" si="17"/>
        <v>1.0000000000000002</v>
      </c>
      <c r="N18" s="15">
        <f t="shared" si="17"/>
        <v>1.0000000000000002</v>
      </c>
      <c r="O18" s="11">
        <f t="shared" si="3"/>
        <v>1.0000000000000002</v>
      </c>
    </row>
    <row r="19" spans="1:15" x14ac:dyDescent="0.3">
      <c r="A19" s="10">
        <v>16</v>
      </c>
      <c r="B19">
        <v>1.1333333333333329</v>
      </c>
      <c r="C19" s="11">
        <v>0.91666666666666685</v>
      </c>
      <c r="D19" s="15">
        <f t="shared" si="1"/>
        <v>0.91666666666666685</v>
      </c>
      <c r="E19" s="15">
        <f t="shared" ref="E19:N19" si="18">D19</f>
        <v>0.91666666666666685</v>
      </c>
      <c r="F19" s="15">
        <f t="shared" si="18"/>
        <v>0.91666666666666685</v>
      </c>
      <c r="G19" s="15">
        <f t="shared" si="18"/>
        <v>0.91666666666666685</v>
      </c>
      <c r="H19" s="15">
        <f t="shared" si="18"/>
        <v>0.91666666666666685</v>
      </c>
      <c r="I19" s="15">
        <f t="shared" si="18"/>
        <v>0.91666666666666685</v>
      </c>
      <c r="J19" s="15">
        <f t="shared" si="18"/>
        <v>0.91666666666666685</v>
      </c>
      <c r="K19" s="15">
        <f t="shared" si="18"/>
        <v>0.91666666666666685</v>
      </c>
      <c r="L19" s="15">
        <f t="shared" si="18"/>
        <v>0.91666666666666685</v>
      </c>
      <c r="M19" s="15">
        <f t="shared" si="18"/>
        <v>0.91666666666666685</v>
      </c>
      <c r="N19" s="15">
        <f t="shared" si="18"/>
        <v>0.91666666666666685</v>
      </c>
      <c r="O19" s="11">
        <f t="shared" si="3"/>
        <v>0.91666666666666663</v>
      </c>
    </row>
    <row r="20" spans="1:15" s="12" customFormat="1" x14ac:dyDescent="0.3">
      <c r="A20" s="14">
        <v>17</v>
      </c>
      <c r="B20" s="12">
        <v>1.1666666666666661</v>
      </c>
      <c r="C20" s="12">
        <v>0.83333333333333348</v>
      </c>
      <c r="D20" s="15">
        <f t="shared" si="1"/>
        <v>0.83333333333333348</v>
      </c>
      <c r="E20" s="15">
        <f t="shared" ref="E20:N20" si="19">D20</f>
        <v>0.83333333333333348</v>
      </c>
      <c r="F20" s="15">
        <f t="shared" si="19"/>
        <v>0.83333333333333348</v>
      </c>
      <c r="G20" s="15">
        <f t="shared" si="19"/>
        <v>0.83333333333333348</v>
      </c>
      <c r="H20" s="15">
        <f t="shared" si="19"/>
        <v>0.83333333333333348</v>
      </c>
      <c r="I20" s="15">
        <f t="shared" si="19"/>
        <v>0.83333333333333348</v>
      </c>
      <c r="J20" s="15">
        <f t="shared" si="19"/>
        <v>0.83333333333333348</v>
      </c>
      <c r="K20" s="15">
        <f t="shared" si="19"/>
        <v>0.83333333333333348</v>
      </c>
      <c r="L20" s="15">
        <f t="shared" si="19"/>
        <v>0.83333333333333348</v>
      </c>
      <c r="M20" s="15">
        <f t="shared" si="19"/>
        <v>0.83333333333333348</v>
      </c>
      <c r="N20" s="15">
        <f t="shared" si="19"/>
        <v>0.83333333333333348</v>
      </c>
      <c r="O20" s="13">
        <f t="shared" si="3"/>
        <v>0.83333333333333381</v>
      </c>
    </row>
    <row r="21" spans="1:15" x14ac:dyDescent="0.3">
      <c r="A21" s="10">
        <v>18</v>
      </c>
      <c r="B21">
        <v>1.2</v>
      </c>
      <c r="C21" s="15">
        <v>0.75</v>
      </c>
      <c r="D21" s="15">
        <f t="shared" si="1"/>
        <v>0.75</v>
      </c>
      <c r="E21" s="15">
        <f t="shared" ref="E21:N21" si="20">D21</f>
        <v>0.75</v>
      </c>
      <c r="F21" s="15">
        <f t="shared" si="20"/>
        <v>0.75</v>
      </c>
      <c r="G21" s="15">
        <f t="shared" si="20"/>
        <v>0.75</v>
      </c>
      <c r="H21" s="15">
        <f t="shared" si="20"/>
        <v>0.75</v>
      </c>
      <c r="I21" s="15">
        <f t="shared" si="20"/>
        <v>0.75</v>
      </c>
      <c r="J21" s="15">
        <f t="shared" si="20"/>
        <v>0.75</v>
      </c>
      <c r="K21" s="15">
        <f t="shared" si="20"/>
        <v>0.75</v>
      </c>
      <c r="L21" s="15">
        <f t="shared" si="20"/>
        <v>0.75</v>
      </c>
      <c r="M21" s="15">
        <f t="shared" si="20"/>
        <v>0.75</v>
      </c>
      <c r="N21" s="15">
        <f t="shared" si="20"/>
        <v>0.75</v>
      </c>
      <c r="O21" s="11">
        <f t="shared" si="3"/>
        <v>0.75</v>
      </c>
    </row>
    <row r="22" spans="1:15" x14ac:dyDescent="0.3">
      <c r="A22" s="10">
        <v>19</v>
      </c>
      <c r="B22">
        <v>1.1666666666666665</v>
      </c>
      <c r="C22" s="15">
        <v>0.83333333333333337</v>
      </c>
      <c r="D22" s="15">
        <f t="shared" si="1"/>
        <v>0.83333333333333337</v>
      </c>
      <c r="E22" s="15">
        <f t="shared" ref="E22:N22" si="21">D22</f>
        <v>0.83333333333333337</v>
      </c>
      <c r="F22" s="15">
        <f t="shared" si="21"/>
        <v>0.83333333333333337</v>
      </c>
      <c r="G22" s="15">
        <f t="shared" si="21"/>
        <v>0.83333333333333337</v>
      </c>
      <c r="H22" s="15">
        <f t="shared" si="21"/>
        <v>0.83333333333333337</v>
      </c>
      <c r="I22" s="15">
        <f t="shared" si="21"/>
        <v>0.83333333333333337</v>
      </c>
      <c r="J22" s="15">
        <f t="shared" si="21"/>
        <v>0.83333333333333337</v>
      </c>
      <c r="K22" s="15">
        <f t="shared" si="21"/>
        <v>0.83333333333333337</v>
      </c>
      <c r="L22" s="15">
        <f t="shared" si="21"/>
        <v>0.83333333333333337</v>
      </c>
      <c r="M22" s="15">
        <f t="shared" si="21"/>
        <v>0.83333333333333337</v>
      </c>
      <c r="N22" s="15">
        <f t="shared" si="21"/>
        <v>0.83333333333333337</v>
      </c>
      <c r="O22" s="11">
        <f t="shared" si="3"/>
        <v>0.83333333333333337</v>
      </c>
    </row>
    <row r="23" spans="1:15" x14ac:dyDescent="0.3">
      <c r="A23" s="10">
        <v>20</v>
      </c>
      <c r="B23">
        <v>1.1333333333333333</v>
      </c>
      <c r="C23" s="15">
        <v>0.91666666666666674</v>
      </c>
      <c r="D23" s="15">
        <f t="shared" si="1"/>
        <v>0.91666666666666674</v>
      </c>
      <c r="E23" s="15">
        <f t="shared" ref="E23:N23" si="22">D23</f>
        <v>0.91666666666666674</v>
      </c>
      <c r="F23" s="15">
        <f t="shared" si="22"/>
        <v>0.91666666666666674</v>
      </c>
      <c r="G23" s="15">
        <f t="shared" si="22"/>
        <v>0.91666666666666674</v>
      </c>
      <c r="H23" s="15">
        <f t="shared" si="22"/>
        <v>0.91666666666666674</v>
      </c>
      <c r="I23" s="15">
        <f t="shared" si="22"/>
        <v>0.91666666666666674</v>
      </c>
      <c r="J23" s="15">
        <f t="shared" si="22"/>
        <v>0.91666666666666674</v>
      </c>
      <c r="K23" s="15">
        <f t="shared" si="22"/>
        <v>0.91666666666666674</v>
      </c>
      <c r="L23" s="15">
        <f t="shared" si="22"/>
        <v>0.91666666666666674</v>
      </c>
      <c r="M23" s="15">
        <f t="shared" si="22"/>
        <v>0.91666666666666674</v>
      </c>
      <c r="N23" s="15">
        <f t="shared" si="22"/>
        <v>0.91666666666666674</v>
      </c>
      <c r="O23" s="11">
        <f t="shared" si="3"/>
        <v>0.91666666666666663</v>
      </c>
    </row>
    <row r="24" spans="1:15" x14ac:dyDescent="0.3">
      <c r="A24" s="10">
        <v>21</v>
      </c>
      <c r="B24">
        <v>1.1000000000000001</v>
      </c>
      <c r="C24" s="15">
        <v>1</v>
      </c>
      <c r="D24" s="15">
        <f t="shared" si="1"/>
        <v>1</v>
      </c>
      <c r="E24" s="15">
        <f t="shared" ref="E24:N24" si="23">D24</f>
        <v>1</v>
      </c>
      <c r="F24" s="15">
        <f t="shared" si="23"/>
        <v>1</v>
      </c>
      <c r="G24" s="15">
        <f t="shared" si="23"/>
        <v>1</v>
      </c>
      <c r="H24" s="15">
        <f t="shared" si="23"/>
        <v>1</v>
      </c>
      <c r="I24" s="15">
        <f t="shared" si="23"/>
        <v>1</v>
      </c>
      <c r="J24" s="15">
        <f t="shared" si="23"/>
        <v>1</v>
      </c>
      <c r="K24" s="15">
        <f t="shared" si="23"/>
        <v>1</v>
      </c>
      <c r="L24" s="15">
        <f t="shared" si="23"/>
        <v>1</v>
      </c>
      <c r="M24" s="15">
        <f t="shared" si="23"/>
        <v>1</v>
      </c>
      <c r="N24" s="15">
        <f t="shared" si="23"/>
        <v>1</v>
      </c>
      <c r="O24" s="11">
        <f t="shared" si="3"/>
        <v>1</v>
      </c>
    </row>
    <row r="25" spans="1:15" x14ac:dyDescent="0.3">
      <c r="A25" s="10">
        <v>22</v>
      </c>
      <c r="B25">
        <v>1.0666666666666669</v>
      </c>
      <c r="C25" s="15">
        <v>1.0833333333333333</v>
      </c>
      <c r="D25" s="15">
        <f t="shared" si="1"/>
        <v>1.0833333333333333</v>
      </c>
      <c r="E25" s="15">
        <f t="shared" ref="E25:N25" si="24">D25</f>
        <v>1.0833333333333333</v>
      </c>
      <c r="F25" s="15">
        <f t="shared" si="24"/>
        <v>1.0833333333333333</v>
      </c>
      <c r="G25" s="15">
        <f t="shared" si="24"/>
        <v>1.0833333333333333</v>
      </c>
      <c r="H25" s="15">
        <f t="shared" si="24"/>
        <v>1.0833333333333333</v>
      </c>
      <c r="I25" s="15">
        <f t="shared" si="24"/>
        <v>1.0833333333333333</v>
      </c>
      <c r="J25" s="15">
        <f t="shared" si="24"/>
        <v>1.0833333333333333</v>
      </c>
      <c r="K25" s="15">
        <f t="shared" si="24"/>
        <v>1.0833333333333333</v>
      </c>
      <c r="L25" s="15">
        <f t="shared" si="24"/>
        <v>1.0833333333333333</v>
      </c>
      <c r="M25" s="15">
        <f t="shared" si="24"/>
        <v>1.0833333333333333</v>
      </c>
      <c r="N25" s="15">
        <f t="shared" si="24"/>
        <v>1.0833333333333333</v>
      </c>
      <c r="O25" s="11">
        <f t="shared" si="3"/>
        <v>1.0833333333333335</v>
      </c>
    </row>
    <row r="26" spans="1:15" s="12" customFormat="1" x14ac:dyDescent="0.3">
      <c r="A26" s="14">
        <v>23</v>
      </c>
      <c r="B26" s="12">
        <v>1.0333333333333337</v>
      </c>
      <c r="C26" s="12">
        <v>1.1666666666666665</v>
      </c>
      <c r="D26" s="15">
        <f t="shared" si="1"/>
        <v>1.1666666666666665</v>
      </c>
      <c r="E26" s="15">
        <f t="shared" ref="E26:N26" si="25">D26</f>
        <v>1.1666666666666665</v>
      </c>
      <c r="F26" s="15">
        <f t="shared" si="25"/>
        <v>1.1666666666666665</v>
      </c>
      <c r="G26" s="15">
        <f t="shared" si="25"/>
        <v>1.1666666666666665</v>
      </c>
      <c r="H26" s="15">
        <f t="shared" si="25"/>
        <v>1.1666666666666665</v>
      </c>
      <c r="I26" s="15">
        <f t="shared" si="25"/>
        <v>1.1666666666666665</v>
      </c>
      <c r="J26" s="15">
        <f t="shared" si="25"/>
        <v>1.1666666666666665</v>
      </c>
      <c r="K26" s="15">
        <f t="shared" si="25"/>
        <v>1.1666666666666665</v>
      </c>
      <c r="L26" s="15">
        <f t="shared" si="25"/>
        <v>1.1666666666666665</v>
      </c>
      <c r="M26" s="15">
        <f t="shared" si="25"/>
        <v>1.1666666666666665</v>
      </c>
      <c r="N26" s="15">
        <f t="shared" si="25"/>
        <v>1.1666666666666665</v>
      </c>
      <c r="O26" s="13">
        <f t="shared" si="3"/>
        <v>1.1666666666666663</v>
      </c>
    </row>
    <row r="27" spans="1:15" x14ac:dyDescent="0.3">
      <c r="A27" s="5">
        <v>24</v>
      </c>
      <c r="B27">
        <v>1</v>
      </c>
      <c r="C27">
        <v>1.25</v>
      </c>
      <c r="D27" s="15">
        <f>C27</f>
        <v>1.25</v>
      </c>
      <c r="E27" s="15">
        <f t="shared" ref="E27:N27" si="26">D27</f>
        <v>1.25</v>
      </c>
      <c r="F27" s="15">
        <f t="shared" si="26"/>
        <v>1.25</v>
      </c>
      <c r="G27" s="15">
        <f t="shared" si="26"/>
        <v>1.25</v>
      </c>
      <c r="H27" s="15">
        <f t="shared" si="26"/>
        <v>1.25</v>
      </c>
      <c r="I27" s="15">
        <f t="shared" si="26"/>
        <v>1.25</v>
      </c>
      <c r="J27" s="15">
        <f t="shared" si="26"/>
        <v>1.25</v>
      </c>
      <c r="K27" s="15">
        <f t="shared" si="26"/>
        <v>1.25</v>
      </c>
      <c r="L27" s="15">
        <f t="shared" si="26"/>
        <v>1.25</v>
      </c>
      <c r="M27" s="15">
        <f t="shared" si="26"/>
        <v>1.25</v>
      </c>
      <c r="N27" s="15">
        <f t="shared" si="26"/>
        <v>1.25</v>
      </c>
      <c r="O27" s="13">
        <f t="shared" si="3"/>
        <v>1.25</v>
      </c>
    </row>
    <row r="28" spans="1:15" x14ac:dyDescent="0.3">
      <c r="A28" s="5"/>
    </row>
    <row r="29" spans="1:15" x14ac:dyDescent="0.3">
      <c r="A29" s="5"/>
    </row>
    <row r="30" spans="1:15" x14ac:dyDescent="0.3">
      <c r="A30" s="5"/>
    </row>
    <row r="31" spans="1:15" x14ac:dyDescent="0.3">
      <c r="A31" s="5"/>
    </row>
    <row r="32" spans="1:15" x14ac:dyDescent="0.3">
      <c r="A32" s="5"/>
    </row>
    <row r="33" spans="1:1" x14ac:dyDescent="0.3">
      <c r="A33" s="5"/>
    </row>
    <row r="34" spans="1:1" x14ac:dyDescent="0.3">
      <c r="A34" s="5"/>
    </row>
    <row r="35" spans="1:1" x14ac:dyDescent="0.3">
      <c r="A35" s="5"/>
    </row>
    <row r="36" spans="1:1" x14ac:dyDescent="0.3">
      <c r="A36" s="5"/>
    </row>
    <row r="37" spans="1:1" x14ac:dyDescent="0.3">
      <c r="A37" s="5"/>
    </row>
    <row r="38" spans="1:1" x14ac:dyDescent="0.3">
      <c r="A38" s="5"/>
    </row>
    <row r="39" spans="1:1" x14ac:dyDescent="0.3">
      <c r="A39" s="5"/>
    </row>
    <row r="40" spans="1:1" x14ac:dyDescent="0.3">
      <c r="A40" s="5"/>
    </row>
    <row r="41" spans="1:1" x14ac:dyDescent="0.3">
      <c r="A41" s="5"/>
    </row>
    <row r="42" spans="1:1" x14ac:dyDescent="0.3">
      <c r="A42" s="5"/>
    </row>
    <row r="43" spans="1:1" x14ac:dyDescent="0.3">
      <c r="A43" s="5"/>
    </row>
    <row r="44" spans="1:1" x14ac:dyDescent="0.3">
      <c r="A44" s="5"/>
    </row>
    <row r="45" spans="1:1" x14ac:dyDescent="0.3">
      <c r="A45" s="5"/>
    </row>
    <row r="46" spans="1:1" x14ac:dyDescent="0.3">
      <c r="A46" s="5"/>
    </row>
    <row r="47" spans="1:1" x14ac:dyDescent="0.3">
      <c r="A47" s="5"/>
    </row>
    <row r="48" spans="1:1" x14ac:dyDescent="0.3">
      <c r="A48" s="5"/>
    </row>
    <row r="49" spans="1:1" x14ac:dyDescent="0.3">
      <c r="A49" s="5"/>
    </row>
    <row r="50" spans="1:1" x14ac:dyDescent="0.3">
      <c r="A50" s="5"/>
    </row>
    <row r="51" spans="1:1" x14ac:dyDescent="0.3">
      <c r="A51" s="5"/>
    </row>
    <row r="52" spans="1:1" x14ac:dyDescent="0.3">
      <c r="A52" s="5"/>
    </row>
    <row r="53" spans="1:1" x14ac:dyDescent="0.3">
      <c r="A53" s="5"/>
    </row>
    <row r="54" spans="1:1" x14ac:dyDescent="0.3">
      <c r="A54" s="5"/>
    </row>
    <row r="55" spans="1:1" x14ac:dyDescent="0.3">
      <c r="A55" s="5"/>
    </row>
    <row r="56" spans="1:1" x14ac:dyDescent="0.3">
      <c r="A56" s="5"/>
    </row>
    <row r="57" spans="1:1" x14ac:dyDescent="0.3">
      <c r="A57" s="5"/>
    </row>
    <row r="58" spans="1:1" x14ac:dyDescent="0.3">
      <c r="A58" s="5"/>
    </row>
    <row r="59" spans="1:1" x14ac:dyDescent="0.3">
      <c r="A59" s="5"/>
    </row>
    <row r="60" spans="1:1" x14ac:dyDescent="0.3">
      <c r="A60" s="5"/>
    </row>
    <row r="61" spans="1:1" x14ac:dyDescent="0.3">
      <c r="A61" s="5"/>
    </row>
    <row r="62" spans="1:1" x14ac:dyDescent="0.3">
      <c r="A62" s="5"/>
    </row>
    <row r="63" spans="1:1" x14ac:dyDescent="0.3">
      <c r="A63" s="5"/>
    </row>
    <row r="64" spans="1:1" x14ac:dyDescent="0.3">
      <c r="A64" s="5"/>
    </row>
    <row r="65" spans="1:1" x14ac:dyDescent="0.3">
      <c r="A65" s="5"/>
    </row>
    <row r="66" spans="1:1" x14ac:dyDescent="0.3">
      <c r="A66" s="5"/>
    </row>
    <row r="67" spans="1:1" x14ac:dyDescent="0.3">
      <c r="A67" s="5"/>
    </row>
    <row r="68" spans="1:1" x14ac:dyDescent="0.3">
      <c r="A68" s="5"/>
    </row>
    <row r="69" spans="1:1" x14ac:dyDescent="0.3">
      <c r="A69" s="5"/>
    </row>
    <row r="70" spans="1:1" x14ac:dyDescent="0.3">
      <c r="A70" s="5"/>
    </row>
    <row r="71" spans="1:1" x14ac:dyDescent="0.3">
      <c r="A71" s="5"/>
    </row>
    <row r="72" spans="1:1" x14ac:dyDescent="0.3">
      <c r="A72" s="5"/>
    </row>
    <row r="73" spans="1:1" x14ac:dyDescent="0.3">
      <c r="A73" s="5"/>
    </row>
    <row r="74" spans="1:1" x14ac:dyDescent="0.3">
      <c r="A74" s="5"/>
    </row>
    <row r="75" spans="1:1" x14ac:dyDescent="0.3">
      <c r="A75" s="5"/>
    </row>
    <row r="76" spans="1:1" x14ac:dyDescent="0.3">
      <c r="A76" s="5"/>
    </row>
    <row r="77" spans="1:1" x14ac:dyDescent="0.3">
      <c r="A77" s="5"/>
    </row>
    <row r="78" spans="1:1" x14ac:dyDescent="0.3">
      <c r="A78" s="5"/>
    </row>
    <row r="79" spans="1:1" x14ac:dyDescent="0.3">
      <c r="A79" s="5"/>
    </row>
    <row r="80" spans="1:1" x14ac:dyDescent="0.3">
      <c r="A80" s="5"/>
    </row>
    <row r="81" spans="1:1" x14ac:dyDescent="0.3">
      <c r="A81" s="5"/>
    </row>
    <row r="82" spans="1:1" x14ac:dyDescent="0.3">
      <c r="A82" s="5"/>
    </row>
    <row r="83" spans="1:1" x14ac:dyDescent="0.3">
      <c r="A83" s="5"/>
    </row>
    <row r="84" spans="1:1" x14ac:dyDescent="0.3">
      <c r="A84" s="5"/>
    </row>
    <row r="85" spans="1:1" x14ac:dyDescent="0.3">
      <c r="A85" s="5"/>
    </row>
    <row r="86" spans="1:1" x14ac:dyDescent="0.3">
      <c r="A86" s="5"/>
    </row>
    <row r="87" spans="1:1" x14ac:dyDescent="0.3">
      <c r="A87" s="5"/>
    </row>
    <row r="88" spans="1:1" x14ac:dyDescent="0.3">
      <c r="A88" s="5"/>
    </row>
    <row r="89" spans="1:1" x14ac:dyDescent="0.3">
      <c r="A89" s="5"/>
    </row>
    <row r="90" spans="1:1" x14ac:dyDescent="0.3">
      <c r="A90" s="5"/>
    </row>
    <row r="91" spans="1:1" x14ac:dyDescent="0.3">
      <c r="A91" s="5"/>
    </row>
    <row r="92" spans="1:1" x14ac:dyDescent="0.3">
      <c r="A92" s="5"/>
    </row>
    <row r="93" spans="1:1" x14ac:dyDescent="0.3">
      <c r="A93" s="5"/>
    </row>
    <row r="94" spans="1:1" x14ac:dyDescent="0.3">
      <c r="A94" s="5"/>
    </row>
    <row r="95" spans="1:1" x14ac:dyDescent="0.3">
      <c r="A95" s="5"/>
    </row>
    <row r="96" spans="1:1" x14ac:dyDescent="0.3">
      <c r="A96" s="5"/>
    </row>
    <row r="97" spans="1:1" x14ac:dyDescent="0.3">
      <c r="A97" s="5"/>
    </row>
    <row r="98" spans="1:1" x14ac:dyDescent="0.3">
      <c r="A98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D7A2-A87C-4800-8C10-24BA169AA44C}">
  <dimension ref="A1:O98"/>
  <sheetViews>
    <sheetView tabSelected="1" zoomScale="64" zoomScaleNormal="64" workbookViewId="0">
      <selection activeCell="W43" sqref="W43"/>
    </sheetView>
  </sheetViews>
  <sheetFormatPr defaultRowHeight="15.6" x14ac:dyDescent="0.3"/>
  <cols>
    <col min="1" max="1" width="15.19921875" bestFit="1" customWidth="1"/>
  </cols>
  <sheetData>
    <row r="1" spans="1:15" x14ac:dyDescent="0.3">
      <c r="B1" s="8">
        <v>-230</v>
      </c>
      <c r="C1" s="7">
        <v>20</v>
      </c>
      <c r="D1" s="6">
        <v>25</v>
      </c>
      <c r="E1" s="9">
        <v>0</v>
      </c>
      <c r="F1" s="9">
        <v>0</v>
      </c>
      <c r="G1" s="6">
        <v>20</v>
      </c>
      <c r="H1" s="6">
        <v>30</v>
      </c>
      <c r="I1" s="9">
        <v>0</v>
      </c>
      <c r="J1" s="6">
        <v>50</v>
      </c>
      <c r="K1" s="6">
        <v>20</v>
      </c>
      <c r="L1" s="6">
        <v>15</v>
      </c>
      <c r="M1" s="6">
        <v>40</v>
      </c>
      <c r="N1" s="6">
        <v>10</v>
      </c>
    </row>
    <row r="2" spans="1:15" x14ac:dyDescent="0.3">
      <c r="B2" s="4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</row>
    <row r="3" spans="1:15" x14ac:dyDescent="0.3">
      <c r="A3" s="10">
        <v>0</v>
      </c>
      <c r="B3" s="15">
        <v>1</v>
      </c>
      <c r="C3" s="10">
        <v>1.1200000000000001</v>
      </c>
      <c r="D3">
        <v>0.96</v>
      </c>
      <c r="E3">
        <v>1.1399999999999999</v>
      </c>
      <c r="F3">
        <v>1.23</v>
      </c>
      <c r="G3">
        <v>0.98</v>
      </c>
      <c r="H3">
        <v>0.93</v>
      </c>
      <c r="I3">
        <v>0.92</v>
      </c>
      <c r="J3">
        <v>1.1599999999999999</v>
      </c>
      <c r="K3">
        <v>1.25</v>
      </c>
      <c r="L3">
        <v>0.93</v>
      </c>
      <c r="M3">
        <v>0.89</v>
      </c>
      <c r="N3">
        <v>1.24</v>
      </c>
      <c r="O3" s="11">
        <f>AVERAGE(C3:N3)</f>
        <v>1.0625</v>
      </c>
    </row>
    <row r="4" spans="1:15" x14ac:dyDescent="0.3">
      <c r="A4" s="10">
        <v>1</v>
      </c>
      <c r="B4" s="15">
        <v>0.96666666666666667</v>
      </c>
      <c r="C4" s="10">
        <v>0.8</v>
      </c>
      <c r="D4">
        <v>0.84</v>
      </c>
      <c r="E4">
        <v>1.18</v>
      </c>
      <c r="F4">
        <v>0.88</v>
      </c>
      <c r="G4">
        <v>0.86</v>
      </c>
      <c r="H4">
        <v>0.96</v>
      </c>
      <c r="I4">
        <v>1.19</v>
      </c>
      <c r="J4">
        <v>1.1299999999999999</v>
      </c>
      <c r="K4">
        <v>1.1599999999999999</v>
      </c>
      <c r="L4">
        <v>1.1299999999999999</v>
      </c>
      <c r="M4">
        <v>1.1200000000000001</v>
      </c>
      <c r="N4">
        <v>1.08</v>
      </c>
      <c r="O4" s="11">
        <f t="shared" ref="O4:O26" si="0">AVERAGE(C4:N4)</f>
        <v>1.0275000000000001</v>
      </c>
    </row>
    <row r="5" spans="1:15" x14ac:dyDescent="0.3">
      <c r="A5" s="10">
        <v>2</v>
      </c>
      <c r="B5" s="15">
        <v>0.93333333333333335</v>
      </c>
      <c r="C5" s="10">
        <v>1.0900000000000001</v>
      </c>
      <c r="D5">
        <v>0.88</v>
      </c>
      <c r="E5">
        <v>1</v>
      </c>
      <c r="F5">
        <v>1.21</v>
      </c>
      <c r="G5">
        <v>1.1499999999999999</v>
      </c>
      <c r="H5">
        <v>1.24</v>
      </c>
      <c r="I5">
        <v>0.98</v>
      </c>
      <c r="J5">
        <v>1.22</v>
      </c>
      <c r="K5">
        <v>0.99</v>
      </c>
      <c r="L5">
        <v>0.96</v>
      </c>
      <c r="M5">
        <v>0.82</v>
      </c>
      <c r="N5">
        <v>0.87</v>
      </c>
      <c r="O5" s="11">
        <f t="shared" si="0"/>
        <v>1.0341666666666669</v>
      </c>
    </row>
    <row r="6" spans="1:15" x14ac:dyDescent="0.3">
      <c r="A6" s="10">
        <v>3</v>
      </c>
      <c r="B6" s="15">
        <v>0.9</v>
      </c>
      <c r="C6" s="10">
        <v>0.98</v>
      </c>
      <c r="D6">
        <v>0.76</v>
      </c>
      <c r="E6">
        <v>1.07</v>
      </c>
      <c r="F6">
        <v>0.86</v>
      </c>
      <c r="G6">
        <v>1.24</v>
      </c>
      <c r="H6">
        <v>1.22</v>
      </c>
      <c r="I6">
        <v>0.96</v>
      </c>
      <c r="J6">
        <v>0.8</v>
      </c>
      <c r="K6">
        <v>1.2</v>
      </c>
      <c r="L6">
        <v>1</v>
      </c>
      <c r="M6">
        <v>1.17</v>
      </c>
      <c r="N6">
        <v>0.95</v>
      </c>
      <c r="O6" s="11">
        <f t="shared" si="0"/>
        <v>1.0174999999999998</v>
      </c>
    </row>
    <row r="7" spans="1:15" x14ac:dyDescent="0.3">
      <c r="A7" s="10">
        <v>4</v>
      </c>
      <c r="B7" s="15">
        <v>0.8666666666666667</v>
      </c>
      <c r="C7" s="10">
        <v>0.86</v>
      </c>
      <c r="D7">
        <v>1.21</v>
      </c>
      <c r="E7">
        <v>1.23</v>
      </c>
      <c r="F7">
        <v>0.94</v>
      </c>
      <c r="G7">
        <v>0.76</v>
      </c>
      <c r="H7">
        <v>1.0900000000000001</v>
      </c>
      <c r="I7">
        <v>0.86</v>
      </c>
      <c r="J7">
        <v>0.84</v>
      </c>
      <c r="K7">
        <v>0.82</v>
      </c>
      <c r="L7">
        <v>1.1000000000000001</v>
      </c>
      <c r="M7">
        <v>0.82</v>
      </c>
      <c r="N7">
        <v>0.81</v>
      </c>
      <c r="O7" s="11">
        <f t="shared" si="0"/>
        <v>0.94499999999999995</v>
      </c>
    </row>
    <row r="8" spans="1:15" x14ac:dyDescent="0.3">
      <c r="A8" s="10">
        <v>5</v>
      </c>
      <c r="B8" s="15">
        <v>0.83333333333333337</v>
      </c>
      <c r="C8" s="14">
        <v>0.8</v>
      </c>
      <c r="D8" s="12">
        <v>1.08</v>
      </c>
      <c r="E8">
        <v>0.97</v>
      </c>
      <c r="F8">
        <v>0.79</v>
      </c>
      <c r="G8">
        <v>1.02</v>
      </c>
      <c r="H8">
        <v>1.24</v>
      </c>
      <c r="I8">
        <v>0.81</v>
      </c>
      <c r="J8">
        <v>0.8</v>
      </c>
      <c r="K8">
        <v>0.95</v>
      </c>
      <c r="L8">
        <v>1.24</v>
      </c>
      <c r="M8">
        <v>1.04</v>
      </c>
      <c r="N8">
        <v>0.88</v>
      </c>
      <c r="O8" s="11">
        <f t="shared" si="0"/>
        <v>0.9683333333333336</v>
      </c>
    </row>
    <row r="9" spans="1:15" x14ac:dyDescent="0.3">
      <c r="A9" s="10">
        <v>6</v>
      </c>
      <c r="B9" s="15">
        <v>0.8</v>
      </c>
      <c r="C9" s="10">
        <v>1.1599999999999999</v>
      </c>
      <c r="D9">
        <v>1.22</v>
      </c>
      <c r="E9">
        <v>0.78</v>
      </c>
      <c r="F9">
        <v>1.07</v>
      </c>
      <c r="G9">
        <v>0.79</v>
      </c>
      <c r="H9">
        <v>1.1299999999999999</v>
      </c>
      <c r="I9">
        <v>0.9</v>
      </c>
      <c r="J9">
        <v>0.99</v>
      </c>
      <c r="K9">
        <v>1.21</v>
      </c>
      <c r="L9">
        <v>0.91</v>
      </c>
      <c r="M9">
        <v>0.93</v>
      </c>
      <c r="N9">
        <v>0.88</v>
      </c>
      <c r="O9" s="11">
        <f t="shared" si="0"/>
        <v>0.99750000000000005</v>
      </c>
    </row>
    <row r="10" spans="1:15" x14ac:dyDescent="0.3">
      <c r="A10" s="10">
        <v>7</v>
      </c>
      <c r="B10" s="15">
        <v>0.83333333333333337</v>
      </c>
      <c r="C10" s="10">
        <v>0.84</v>
      </c>
      <c r="D10">
        <v>0.83</v>
      </c>
      <c r="E10">
        <v>1.18</v>
      </c>
      <c r="F10">
        <v>0.84</v>
      </c>
      <c r="G10">
        <v>1.1499999999999999</v>
      </c>
      <c r="H10">
        <v>0.92</v>
      </c>
      <c r="I10">
        <v>1.1100000000000001</v>
      </c>
      <c r="J10">
        <v>0.85</v>
      </c>
      <c r="K10">
        <v>1.21</v>
      </c>
      <c r="L10">
        <v>1.17</v>
      </c>
      <c r="M10">
        <v>1.1499999999999999</v>
      </c>
      <c r="N10">
        <v>0.92</v>
      </c>
      <c r="O10" s="11">
        <f t="shared" si="0"/>
        <v>1.0141666666666667</v>
      </c>
    </row>
    <row r="11" spans="1:15" x14ac:dyDescent="0.3">
      <c r="A11" s="10">
        <v>8</v>
      </c>
      <c r="B11" s="15">
        <v>0.8666666666666667</v>
      </c>
      <c r="C11" s="10">
        <v>0.83</v>
      </c>
      <c r="D11">
        <v>1.21</v>
      </c>
      <c r="E11">
        <v>1.07</v>
      </c>
      <c r="F11">
        <v>0.77</v>
      </c>
      <c r="G11">
        <v>1.24</v>
      </c>
      <c r="H11">
        <v>1.08</v>
      </c>
      <c r="I11">
        <v>1.1399999999999999</v>
      </c>
      <c r="J11">
        <v>1.2</v>
      </c>
      <c r="K11">
        <v>1.1100000000000001</v>
      </c>
      <c r="L11">
        <v>1.1200000000000001</v>
      </c>
      <c r="M11">
        <v>1</v>
      </c>
      <c r="N11">
        <v>0.83</v>
      </c>
      <c r="O11" s="11">
        <f t="shared" si="0"/>
        <v>1.05</v>
      </c>
    </row>
    <row r="12" spans="1:15" x14ac:dyDescent="0.3">
      <c r="A12" s="10">
        <v>9</v>
      </c>
      <c r="B12" s="15">
        <v>0.9</v>
      </c>
      <c r="C12" s="10">
        <v>1.08</v>
      </c>
      <c r="D12">
        <v>1.1499999999999999</v>
      </c>
      <c r="E12">
        <v>0.93</v>
      </c>
      <c r="F12">
        <v>1.1100000000000001</v>
      </c>
      <c r="G12">
        <v>0.78</v>
      </c>
      <c r="H12">
        <v>0.87</v>
      </c>
      <c r="I12">
        <v>1.1000000000000001</v>
      </c>
      <c r="J12">
        <v>0.8</v>
      </c>
      <c r="K12">
        <v>1.06</v>
      </c>
      <c r="L12">
        <v>1.23</v>
      </c>
      <c r="M12">
        <v>0.99</v>
      </c>
      <c r="N12">
        <v>0.92</v>
      </c>
      <c r="O12" s="11">
        <f t="shared" si="0"/>
        <v>1.0016666666666667</v>
      </c>
    </row>
    <row r="13" spans="1:15" x14ac:dyDescent="0.3">
      <c r="A13" s="10">
        <v>10</v>
      </c>
      <c r="B13" s="15">
        <v>0.93333333333333335</v>
      </c>
      <c r="C13" s="10">
        <v>1.2</v>
      </c>
      <c r="D13">
        <v>1.04</v>
      </c>
      <c r="E13">
        <v>1.25</v>
      </c>
      <c r="F13">
        <v>0.92</v>
      </c>
      <c r="G13">
        <v>1.22</v>
      </c>
      <c r="H13">
        <v>0.9</v>
      </c>
      <c r="I13">
        <v>0.75</v>
      </c>
      <c r="J13">
        <v>0.77</v>
      </c>
      <c r="K13">
        <v>0.92</v>
      </c>
      <c r="L13">
        <v>0.77</v>
      </c>
      <c r="M13">
        <v>1.19</v>
      </c>
      <c r="N13">
        <v>0.81</v>
      </c>
      <c r="O13" s="11">
        <f t="shared" si="0"/>
        <v>0.97833333333333339</v>
      </c>
    </row>
    <row r="14" spans="1:15" x14ac:dyDescent="0.3">
      <c r="A14" s="10">
        <v>11</v>
      </c>
      <c r="B14" s="15">
        <v>0.96666666666666667</v>
      </c>
      <c r="C14" s="14">
        <v>1.01</v>
      </c>
      <c r="D14" s="12">
        <v>0.97</v>
      </c>
      <c r="E14">
        <v>0.86</v>
      </c>
      <c r="F14">
        <v>1.08</v>
      </c>
      <c r="G14">
        <v>0.76</v>
      </c>
      <c r="H14">
        <v>1.0900000000000001</v>
      </c>
      <c r="I14">
        <v>1.17</v>
      </c>
      <c r="J14">
        <v>1.03</v>
      </c>
      <c r="K14">
        <v>1.22</v>
      </c>
      <c r="L14">
        <v>0.93</v>
      </c>
      <c r="M14">
        <v>0.93</v>
      </c>
      <c r="N14">
        <v>1.19</v>
      </c>
      <c r="O14" s="11">
        <f t="shared" si="0"/>
        <v>1.0199999999999998</v>
      </c>
    </row>
    <row r="15" spans="1:15" x14ac:dyDescent="0.3">
      <c r="A15" s="10">
        <v>12</v>
      </c>
      <c r="B15" s="15">
        <v>1</v>
      </c>
      <c r="C15" s="10">
        <v>1.1000000000000001</v>
      </c>
      <c r="D15">
        <v>0.88</v>
      </c>
      <c r="E15">
        <v>1.08</v>
      </c>
      <c r="F15">
        <v>0.94</v>
      </c>
      <c r="G15">
        <v>1.0900000000000001</v>
      </c>
      <c r="H15">
        <v>1.01</v>
      </c>
      <c r="I15">
        <v>1.21</v>
      </c>
      <c r="J15">
        <v>1.1399999999999999</v>
      </c>
      <c r="K15">
        <v>0.81</v>
      </c>
      <c r="L15">
        <v>1.08</v>
      </c>
      <c r="M15">
        <v>0.97</v>
      </c>
      <c r="N15">
        <v>0.8</v>
      </c>
      <c r="O15" s="11">
        <f t="shared" si="0"/>
        <v>1.0091666666666668</v>
      </c>
    </row>
    <row r="16" spans="1:15" x14ac:dyDescent="0.3">
      <c r="A16" s="10">
        <v>13</v>
      </c>
      <c r="B16" s="15">
        <v>1.0333333333333332</v>
      </c>
      <c r="C16" s="10">
        <v>0.83</v>
      </c>
      <c r="D16">
        <v>1.1299999999999999</v>
      </c>
      <c r="E16">
        <v>1.05</v>
      </c>
      <c r="F16">
        <v>1.06</v>
      </c>
      <c r="G16">
        <v>1.1399999999999999</v>
      </c>
      <c r="H16">
        <v>0.96</v>
      </c>
      <c r="I16">
        <v>1.1399999999999999</v>
      </c>
      <c r="J16">
        <v>0.91</v>
      </c>
      <c r="K16">
        <v>1.1200000000000001</v>
      </c>
      <c r="L16">
        <v>0.89</v>
      </c>
      <c r="M16">
        <v>1.23</v>
      </c>
      <c r="N16">
        <v>1.22</v>
      </c>
      <c r="O16" s="11">
        <f t="shared" si="0"/>
        <v>1.0566666666666669</v>
      </c>
    </row>
    <row r="17" spans="1:15" x14ac:dyDescent="0.3">
      <c r="A17" s="10">
        <v>14</v>
      </c>
      <c r="B17" s="15">
        <v>1.0666666666666664</v>
      </c>
      <c r="C17" s="10">
        <v>1.23</v>
      </c>
      <c r="D17">
        <v>0.86</v>
      </c>
      <c r="E17">
        <v>0.94</v>
      </c>
      <c r="F17">
        <v>0.76</v>
      </c>
      <c r="G17">
        <v>1.02</v>
      </c>
      <c r="H17">
        <v>1.05</v>
      </c>
      <c r="I17">
        <v>0.77</v>
      </c>
      <c r="J17">
        <v>0.84</v>
      </c>
      <c r="K17">
        <v>1.07</v>
      </c>
      <c r="L17">
        <v>0.87</v>
      </c>
      <c r="M17">
        <v>0.77</v>
      </c>
      <c r="N17">
        <v>0.95</v>
      </c>
      <c r="O17" s="11">
        <f t="shared" si="0"/>
        <v>0.92749999999999988</v>
      </c>
    </row>
    <row r="18" spans="1:15" x14ac:dyDescent="0.3">
      <c r="A18" s="10">
        <v>15</v>
      </c>
      <c r="B18" s="15">
        <v>1.0999999999999996</v>
      </c>
      <c r="C18" s="10">
        <v>1.02</v>
      </c>
      <c r="D18">
        <v>0.78</v>
      </c>
      <c r="E18">
        <v>0.82</v>
      </c>
      <c r="F18">
        <v>1.21</v>
      </c>
      <c r="G18">
        <v>1.19</v>
      </c>
      <c r="H18">
        <v>1.1299999999999999</v>
      </c>
      <c r="I18">
        <v>0.94</v>
      </c>
      <c r="J18">
        <v>0.92</v>
      </c>
      <c r="K18">
        <v>1.17</v>
      </c>
      <c r="L18">
        <v>1.1100000000000001</v>
      </c>
      <c r="M18">
        <v>1.24</v>
      </c>
      <c r="N18">
        <v>0.77</v>
      </c>
      <c r="O18" s="11">
        <f t="shared" si="0"/>
        <v>1.0249999999999999</v>
      </c>
    </row>
    <row r="19" spans="1:15" x14ac:dyDescent="0.3">
      <c r="A19" s="10">
        <v>16</v>
      </c>
      <c r="B19" s="15">
        <v>1.1333333333333329</v>
      </c>
      <c r="C19" s="10">
        <v>1.0900000000000001</v>
      </c>
      <c r="D19">
        <v>1.1299999999999999</v>
      </c>
      <c r="E19">
        <v>0.76</v>
      </c>
      <c r="F19">
        <v>1.1499999999999999</v>
      </c>
      <c r="G19">
        <v>1.2</v>
      </c>
      <c r="H19">
        <v>1.04</v>
      </c>
      <c r="I19">
        <v>1.1000000000000001</v>
      </c>
      <c r="J19">
        <v>0.86</v>
      </c>
      <c r="K19">
        <v>0.95</v>
      </c>
      <c r="L19">
        <v>1.06</v>
      </c>
      <c r="M19">
        <v>0.84</v>
      </c>
      <c r="N19">
        <v>0.92</v>
      </c>
      <c r="O19" s="11">
        <f t="shared" si="0"/>
        <v>1.0083333333333331</v>
      </c>
    </row>
    <row r="20" spans="1:15" x14ac:dyDescent="0.3">
      <c r="A20" s="10">
        <v>17</v>
      </c>
      <c r="B20" s="15">
        <v>1.1666666666666661</v>
      </c>
      <c r="C20" s="14">
        <v>0.77</v>
      </c>
      <c r="D20" s="12">
        <v>1.0900000000000001</v>
      </c>
      <c r="E20">
        <v>0.96</v>
      </c>
      <c r="F20">
        <v>1.1200000000000001</v>
      </c>
      <c r="G20">
        <v>1.06</v>
      </c>
      <c r="H20">
        <v>1.03</v>
      </c>
      <c r="I20">
        <v>1.1100000000000001</v>
      </c>
      <c r="J20">
        <v>1.01</v>
      </c>
      <c r="K20">
        <v>1.1200000000000001</v>
      </c>
      <c r="L20">
        <v>1.05</v>
      </c>
      <c r="M20">
        <v>1.08</v>
      </c>
      <c r="N20">
        <v>1.1200000000000001</v>
      </c>
      <c r="O20" s="11">
        <f t="shared" si="0"/>
        <v>1.0433333333333332</v>
      </c>
    </row>
    <row r="21" spans="1:15" x14ac:dyDescent="0.3">
      <c r="A21" s="10">
        <v>18</v>
      </c>
      <c r="B21" s="15">
        <v>1.2</v>
      </c>
      <c r="C21" s="10">
        <v>1.1499999999999999</v>
      </c>
      <c r="D21">
        <v>1.1100000000000001</v>
      </c>
      <c r="E21">
        <v>0.84</v>
      </c>
      <c r="F21">
        <v>1.1599999999999999</v>
      </c>
      <c r="G21">
        <v>0.82</v>
      </c>
      <c r="H21">
        <v>1.04</v>
      </c>
      <c r="I21">
        <v>0.86</v>
      </c>
      <c r="J21">
        <v>1.2</v>
      </c>
      <c r="K21">
        <v>1.17</v>
      </c>
      <c r="L21">
        <v>1.08</v>
      </c>
      <c r="M21">
        <v>1.04</v>
      </c>
      <c r="N21">
        <v>1.1499999999999999</v>
      </c>
      <c r="O21" s="11">
        <f t="shared" si="0"/>
        <v>1.0516666666666665</v>
      </c>
    </row>
    <row r="22" spans="1:15" x14ac:dyDescent="0.3">
      <c r="A22" s="10">
        <v>19</v>
      </c>
      <c r="B22" s="15">
        <v>1.1666666666666665</v>
      </c>
      <c r="C22" s="10">
        <v>1.1200000000000001</v>
      </c>
      <c r="D22">
        <v>1.07</v>
      </c>
      <c r="E22">
        <v>1.1100000000000001</v>
      </c>
      <c r="F22">
        <v>0.94</v>
      </c>
      <c r="G22">
        <v>0.86</v>
      </c>
      <c r="H22">
        <v>1.01</v>
      </c>
      <c r="I22">
        <v>0.88</v>
      </c>
      <c r="J22">
        <v>1.06</v>
      </c>
      <c r="K22">
        <v>0.91</v>
      </c>
      <c r="L22">
        <v>0.77</v>
      </c>
      <c r="M22">
        <v>1.0900000000000001</v>
      </c>
      <c r="N22">
        <v>1.02</v>
      </c>
      <c r="O22" s="11">
        <f t="shared" si="0"/>
        <v>0.98666666666666669</v>
      </c>
    </row>
    <row r="23" spans="1:15" x14ac:dyDescent="0.3">
      <c r="A23" s="10">
        <v>20</v>
      </c>
      <c r="B23" s="15">
        <v>1.1333333333333333</v>
      </c>
      <c r="C23" s="10">
        <v>0.81</v>
      </c>
      <c r="D23">
        <v>0.96</v>
      </c>
      <c r="E23">
        <v>0.94</v>
      </c>
      <c r="F23">
        <v>1.06</v>
      </c>
      <c r="G23">
        <v>0.84</v>
      </c>
      <c r="H23">
        <v>0.79</v>
      </c>
      <c r="I23">
        <v>1.0900000000000001</v>
      </c>
      <c r="J23">
        <v>0.8</v>
      </c>
      <c r="K23">
        <v>1.03</v>
      </c>
      <c r="L23">
        <v>0.92</v>
      </c>
      <c r="M23">
        <v>0.93</v>
      </c>
      <c r="N23">
        <v>1.0900000000000001</v>
      </c>
      <c r="O23" s="11">
        <f t="shared" si="0"/>
        <v>0.93833333333333335</v>
      </c>
    </row>
    <row r="24" spans="1:15" x14ac:dyDescent="0.3">
      <c r="A24" s="10">
        <v>21</v>
      </c>
      <c r="B24" s="15">
        <v>1.1000000000000001</v>
      </c>
      <c r="C24" s="10">
        <v>1.01</v>
      </c>
      <c r="D24">
        <v>0.95</v>
      </c>
      <c r="E24">
        <v>1.17</v>
      </c>
      <c r="F24">
        <v>1.04</v>
      </c>
      <c r="G24">
        <v>0.77</v>
      </c>
      <c r="H24">
        <v>1.1100000000000001</v>
      </c>
      <c r="I24">
        <v>0.99</v>
      </c>
      <c r="J24">
        <v>0.95</v>
      </c>
      <c r="K24">
        <v>1.24</v>
      </c>
      <c r="L24">
        <v>0.98</v>
      </c>
      <c r="M24">
        <v>1.06</v>
      </c>
      <c r="N24">
        <v>1.2</v>
      </c>
      <c r="O24" s="11">
        <f t="shared" si="0"/>
        <v>1.0391666666666668</v>
      </c>
    </row>
    <row r="25" spans="1:15" x14ac:dyDescent="0.3">
      <c r="A25" s="10">
        <v>22</v>
      </c>
      <c r="B25" s="15">
        <v>1.0666666666666669</v>
      </c>
      <c r="C25" s="10">
        <v>0.91</v>
      </c>
      <c r="D25">
        <v>1.1599999999999999</v>
      </c>
      <c r="E25">
        <v>1.1200000000000001</v>
      </c>
      <c r="F25">
        <v>1.02</v>
      </c>
      <c r="G25">
        <v>0.8</v>
      </c>
      <c r="H25">
        <v>1.25</v>
      </c>
      <c r="I25">
        <v>1.06</v>
      </c>
      <c r="J25">
        <v>0.78</v>
      </c>
      <c r="K25">
        <v>1.02</v>
      </c>
      <c r="L25">
        <v>0.87</v>
      </c>
      <c r="M25">
        <v>1.1599999999999999</v>
      </c>
      <c r="N25">
        <v>0.78</v>
      </c>
      <c r="O25" s="11">
        <f t="shared" si="0"/>
        <v>0.99416666666666653</v>
      </c>
    </row>
    <row r="26" spans="1:15" x14ac:dyDescent="0.3">
      <c r="A26" s="10">
        <v>23</v>
      </c>
      <c r="B26" s="15">
        <v>1.0333333333333337</v>
      </c>
      <c r="C26" s="14">
        <v>1.02</v>
      </c>
      <c r="D26" s="12">
        <v>0.91</v>
      </c>
      <c r="E26">
        <v>1.04</v>
      </c>
      <c r="F26">
        <v>0.89</v>
      </c>
      <c r="G26">
        <v>1.06</v>
      </c>
      <c r="H26">
        <v>0.93</v>
      </c>
      <c r="I26">
        <v>0.87</v>
      </c>
      <c r="J26">
        <v>1</v>
      </c>
      <c r="K26">
        <v>0.92</v>
      </c>
      <c r="L26">
        <v>1.1100000000000001</v>
      </c>
      <c r="M26">
        <v>0.76</v>
      </c>
      <c r="N26">
        <v>0.9</v>
      </c>
      <c r="O26" s="11">
        <f t="shared" si="0"/>
        <v>0.95083333333333331</v>
      </c>
    </row>
    <row r="27" spans="1:15" x14ac:dyDescent="0.3">
      <c r="A27" s="5">
        <v>24</v>
      </c>
      <c r="B27" s="15">
        <v>1</v>
      </c>
      <c r="C27" s="11">
        <v>0.95</v>
      </c>
      <c r="D27">
        <v>1.1599999999999999</v>
      </c>
      <c r="E27">
        <v>0.84</v>
      </c>
      <c r="F27">
        <v>0.87</v>
      </c>
      <c r="G27">
        <v>1.22</v>
      </c>
      <c r="H27">
        <v>1.24</v>
      </c>
      <c r="I27">
        <v>0.84</v>
      </c>
      <c r="J27">
        <v>0.97</v>
      </c>
      <c r="K27">
        <v>1.06</v>
      </c>
      <c r="L27">
        <v>1.18</v>
      </c>
      <c r="M27">
        <v>0.79</v>
      </c>
      <c r="N27">
        <v>0.77</v>
      </c>
    </row>
    <row r="28" spans="1:15" x14ac:dyDescent="0.3">
      <c r="A28" s="5"/>
    </row>
    <row r="29" spans="1:15" x14ac:dyDescent="0.3">
      <c r="A29" s="5"/>
    </row>
    <row r="30" spans="1:15" x14ac:dyDescent="0.3">
      <c r="A30" s="5"/>
    </row>
    <row r="31" spans="1:15" x14ac:dyDescent="0.3">
      <c r="A31" s="5"/>
    </row>
    <row r="32" spans="1:15" x14ac:dyDescent="0.3">
      <c r="A32" s="5"/>
    </row>
    <row r="33" spans="1:1" x14ac:dyDescent="0.3">
      <c r="A33" s="5"/>
    </row>
    <row r="34" spans="1:1" x14ac:dyDescent="0.3">
      <c r="A34" s="5"/>
    </row>
    <row r="35" spans="1:1" x14ac:dyDescent="0.3">
      <c r="A35" s="5"/>
    </row>
    <row r="36" spans="1:1" x14ac:dyDescent="0.3">
      <c r="A36" s="5"/>
    </row>
    <row r="37" spans="1:1" x14ac:dyDescent="0.3">
      <c r="A37" s="5"/>
    </row>
    <row r="38" spans="1:1" x14ac:dyDescent="0.3">
      <c r="A38" s="5"/>
    </row>
    <row r="39" spans="1:1" x14ac:dyDescent="0.3">
      <c r="A39" s="5"/>
    </row>
    <row r="40" spans="1:1" x14ac:dyDescent="0.3">
      <c r="A40" s="5"/>
    </row>
    <row r="41" spans="1:1" x14ac:dyDescent="0.3">
      <c r="A41" s="5"/>
    </row>
    <row r="42" spans="1:1" x14ac:dyDescent="0.3">
      <c r="A42" s="5"/>
    </row>
    <row r="43" spans="1:1" x14ac:dyDescent="0.3">
      <c r="A43" s="5"/>
    </row>
    <row r="44" spans="1:1" x14ac:dyDescent="0.3">
      <c r="A44" s="5"/>
    </row>
    <row r="45" spans="1:1" x14ac:dyDescent="0.3">
      <c r="A45" s="5"/>
    </row>
    <row r="46" spans="1:1" x14ac:dyDescent="0.3">
      <c r="A46" s="5"/>
    </row>
    <row r="47" spans="1:1" x14ac:dyDescent="0.3">
      <c r="A47" s="5"/>
    </row>
    <row r="48" spans="1:1" x14ac:dyDescent="0.3">
      <c r="A48" s="5"/>
    </row>
    <row r="49" spans="1:1" x14ac:dyDescent="0.3">
      <c r="A49" s="5"/>
    </row>
    <row r="50" spans="1:1" x14ac:dyDescent="0.3">
      <c r="A50" s="5"/>
    </row>
    <row r="51" spans="1:1" x14ac:dyDescent="0.3">
      <c r="A51" s="5"/>
    </row>
    <row r="52" spans="1:1" x14ac:dyDescent="0.3">
      <c r="A52" s="5"/>
    </row>
    <row r="53" spans="1:1" x14ac:dyDescent="0.3">
      <c r="A53" s="5"/>
    </row>
    <row r="54" spans="1:1" x14ac:dyDescent="0.3">
      <c r="A54" s="5"/>
    </row>
    <row r="55" spans="1:1" x14ac:dyDescent="0.3">
      <c r="A55" s="5"/>
    </row>
    <row r="56" spans="1:1" x14ac:dyDescent="0.3">
      <c r="A56" s="5"/>
    </row>
    <row r="57" spans="1:1" x14ac:dyDescent="0.3">
      <c r="A57" s="5"/>
    </row>
    <row r="58" spans="1:1" x14ac:dyDescent="0.3">
      <c r="A58" s="5"/>
    </row>
    <row r="59" spans="1:1" x14ac:dyDescent="0.3">
      <c r="A59" s="5"/>
    </row>
    <row r="60" spans="1:1" x14ac:dyDescent="0.3">
      <c r="A60" s="5"/>
    </row>
    <row r="61" spans="1:1" x14ac:dyDescent="0.3">
      <c r="A61" s="5"/>
    </row>
    <row r="62" spans="1:1" x14ac:dyDescent="0.3">
      <c r="A62" s="5"/>
    </row>
    <row r="63" spans="1:1" x14ac:dyDescent="0.3">
      <c r="A63" s="5"/>
    </row>
    <row r="64" spans="1:1" x14ac:dyDescent="0.3">
      <c r="A64" s="5"/>
    </row>
    <row r="65" spans="1:1" x14ac:dyDescent="0.3">
      <c r="A65" s="5"/>
    </row>
    <row r="66" spans="1:1" x14ac:dyDescent="0.3">
      <c r="A66" s="5"/>
    </row>
    <row r="67" spans="1:1" x14ac:dyDescent="0.3">
      <c r="A67" s="5"/>
    </row>
    <row r="68" spans="1:1" x14ac:dyDescent="0.3">
      <c r="A68" s="5"/>
    </row>
    <row r="69" spans="1:1" x14ac:dyDescent="0.3">
      <c r="A69" s="5"/>
    </row>
    <row r="70" spans="1:1" x14ac:dyDescent="0.3">
      <c r="A70" s="5"/>
    </row>
    <row r="71" spans="1:1" x14ac:dyDescent="0.3">
      <c r="A71" s="5"/>
    </row>
    <row r="72" spans="1:1" x14ac:dyDescent="0.3">
      <c r="A72" s="5"/>
    </row>
    <row r="73" spans="1:1" x14ac:dyDescent="0.3">
      <c r="A73" s="5"/>
    </row>
    <row r="74" spans="1:1" x14ac:dyDescent="0.3">
      <c r="A74" s="5"/>
    </row>
    <row r="75" spans="1:1" x14ac:dyDescent="0.3">
      <c r="A75" s="5"/>
    </row>
    <row r="76" spans="1:1" x14ac:dyDescent="0.3">
      <c r="A76" s="5"/>
    </row>
    <row r="77" spans="1:1" x14ac:dyDescent="0.3">
      <c r="A77" s="5"/>
    </row>
    <row r="78" spans="1:1" x14ac:dyDescent="0.3">
      <c r="A78" s="5"/>
    </row>
    <row r="79" spans="1:1" x14ac:dyDescent="0.3">
      <c r="A79" s="5"/>
    </row>
    <row r="80" spans="1:1" x14ac:dyDescent="0.3">
      <c r="A80" s="5"/>
    </row>
    <row r="81" spans="1:1" x14ac:dyDescent="0.3">
      <c r="A81" s="5"/>
    </row>
    <row r="82" spans="1:1" x14ac:dyDescent="0.3">
      <c r="A82" s="5"/>
    </row>
    <row r="83" spans="1:1" x14ac:dyDescent="0.3">
      <c r="A83" s="5"/>
    </row>
    <row r="84" spans="1:1" x14ac:dyDescent="0.3">
      <c r="A84" s="5"/>
    </row>
    <row r="85" spans="1:1" x14ac:dyDescent="0.3">
      <c r="A85" s="5"/>
    </row>
    <row r="86" spans="1:1" x14ac:dyDescent="0.3">
      <c r="A86" s="5"/>
    </row>
    <row r="87" spans="1:1" x14ac:dyDescent="0.3">
      <c r="A87" s="5"/>
    </row>
    <row r="88" spans="1:1" x14ac:dyDescent="0.3">
      <c r="A88" s="5"/>
    </row>
    <row r="89" spans="1:1" x14ac:dyDescent="0.3">
      <c r="A89" s="5"/>
    </row>
    <row r="90" spans="1:1" x14ac:dyDescent="0.3">
      <c r="A90" s="5"/>
    </row>
    <row r="91" spans="1:1" x14ac:dyDescent="0.3">
      <c r="A91" s="5"/>
    </row>
    <row r="92" spans="1:1" x14ac:dyDescent="0.3">
      <c r="A92" s="5"/>
    </row>
    <row r="93" spans="1:1" x14ac:dyDescent="0.3">
      <c r="A93" s="5"/>
    </row>
    <row r="94" spans="1:1" x14ac:dyDescent="0.3">
      <c r="A94" s="5"/>
    </row>
    <row r="95" spans="1:1" x14ac:dyDescent="0.3">
      <c r="A95" s="5"/>
    </row>
    <row r="96" spans="1:1" x14ac:dyDescent="0.3">
      <c r="A96" s="5"/>
    </row>
    <row r="97" spans="1:1" x14ac:dyDescent="0.3">
      <c r="A97" s="5"/>
    </row>
    <row r="98" spans="1:1" x14ac:dyDescent="0.3">
      <c r="A9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Consumpt</vt:lpstr>
      <vt:lpstr>Profiles</vt:lpstr>
      <vt:lpstr>Profiles (homog)</vt:lpstr>
      <vt:lpstr>Profiles (Rand)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Francesco  Luisa</dc:creator>
  <cp:lastModifiedBy>Luisa  Di Francesco</cp:lastModifiedBy>
  <dcterms:created xsi:type="dcterms:W3CDTF">2024-01-30T15:53:39Z</dcterms:created>
  <dcterms:modified xsi:type="dcterms:W3CDTF">2024-11-26T11:12:44Z</dcterms:modified>
</cp:coreProperties>
</file>