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hools/4/Experiment/Filter_circuit/"/>
    </mc:Choice>
  </mc:AlternateContent>
  <xr:revisionPtr revIDLastSave="0" documentId="13_ncr:1_{E6EDBDA5-D180-0543-9A95-B8F1E27C1837}" xr6:coauthVersionLast="47" xr6:coauthVersionMax="47" xr10:uidLastSave="{00000000-0000-0000-0000-000000000000}"/>
  <bookViews>
    <workbookView xWindow="0" yWindow="0" windowWidth="28800" windowHeight="18000" activeTab="2" xr2:uid="{A3DCC0F3-5C84-194E-AF5F-7552A7E78A1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H9" i="3" s="1"/>
  <c r="G10" i="3"/>
  <c r="G11" i="3"/>
  <c r="G12" i="3"/>
  <c r="G13" i="3"/>
  <c r="H13" i="3" s="1"/>
  <c r="G14" i="3"/>
  <c r="G15" i="3"/>
  <c r="G16" i="3"/>
  <c r="G17" i="3"/>
  <c r="H17" i="3" s="1"/>
  <c r="G18" i="3"/>
  <c r="G19" i="3"/>
  <c r="G20" i="3"/>
  <c r="G21" i="3"/>
  <c r="H21" i="3" s="1"/>
  <c r="G22" i="3"/>
  <c r="G23" i="3"/>
  <c r="G24" i="3"/>
  <c r="G25" i="3"/>
  <c r="H25" i="3" s="1"/>
  <c r="G26" i="3"/>
  <c r="G27" i="3"/>
  <c r="G28" i="3"/>
  <c r="G29" i="3"/>
  <c r="H29" i="3" s="1"/>
  <c r="G30" i="3"/>
  <c r="G31" i="3"/>
  <c r="G32" i="3"/>
  <c r="G33" i="3"/>
  <c r="H33" i="3" s="1"/>
  <c r="G34" i="3"/>
  <c r="G35" i="3"/>
  <c r="G36" i="3"/>
  <c r="G37" i="3"/>
  <c r="H37" i="3" s="1"/>
  <c r="G4" i="3"/>
  <c r="G5" i="3"/>
  <c r="H5" i="3" s="1"/>
  <c r="G5" i="2"/>
  <c r="G6" i="2"/>
  <c r="G7" i="2"/>
  <c r="G8" i="2"/>
  <c r="G9" i="2"/>
  <c r="G10" i="2"/>
  <c r="G11" i="2"/>
  <c r="G12" i="2"/>
  <c r="H12" i="2" s="1"/>
  <c r="G13" i="2"/>
  <c r="G14" i="2"/>
  <c r="G15" i="2"/>
  <c r="G16" i="2"/>
  <c r="G17" i="2"/>
  <c r="G18" i="2"/>
  <c r="G19" i="2"/>
  <c r="G20" i="2"/>
  <c r="H20" i="2" s="1"/>
  <c r="G21" i="2"/>
  <c r="G22" i="2"/>
  <c r="G23" i="2"/>
  <c r="G24" i="2"/>
  <c r="H24" i="2" s="1"/>
  <c r="G25" i="2"/>
  <c r="G26" i="2"/>
  <c r="G27" i="2"/>
  <c r="G28" i="2"/>
  <c r="H28" i="2" s="1"/>
  <c r="G29" i="2"/>
  <c r="G30" i="2"/>
  <c r="G31" i="2"/>
  <c r="G32" i="2"/>
  <c r="H32" i="2" s="1"/>
  <c r="G33" i="2"/>
  <c r="G34" i="2"/>
  <c r="G35" i="2"/>
  <c r="G36" i="2"/>
  <c r="H36" i="2" s="1"/>
  <c r="G37" i="2"/>
  <c r="G38" i="2"/>
  <c r="G39" i="2"/>
  <c r="G40" i="2"/>
  <c r="H40" i="2" s="1"/>
  <c r="G41" i="2"/>
  <c r="G42" i="2"/>
  <c r="G43" i="2"/>
  <c r="G44" i="2"/>
  <c r="G45" i="2"/>
  <c r="G46" i="2"/>
  <c r="G47" i="2"/>
  <c r="G4" i="2"/>
  <c r="H4" i="2" s="1"/>
  <c r="H25" i="2"/>
  <c r="H6" i="3"/>
  <c r="H7" i="3"/>
  <c r="H8" i="3"/>
  <c r="H10" i="3"/>
  <c r="H11" i="3"/>
  <c r="H12" i="3"/>
  <c r="H14" i="3"/>
  <c r="H15" i="3"/>
  <c r="H16" i="3"/>
  <c r="H18" i="3"/>
  <c r="H19" i="3"/>
  <c r="H20" i="3"/>
  <c r="H22" i="3"/>
  <c r="H23" i="3"/>
  <c r="H24" i="3"/>
  <c r="H26" i="3"/>
  <c r="H27" i="3"/>
  <c r="H28" i="3"/>
  <c r="H30" i="3"/>
  <c r="H31" i="3"/>
  <c r="H32" i="3"/>
  <c r="H34" i="3"/>
  <c r="H35" i="3"/>
  <c r="H36" i="3"/>
  <c r="H4" i="3"/>
  <c r="H5" i="2"/>
  <c r="H9" i="2"/>
  <c r="H21" i="2"/>
  <c r="H29" i="2"/>
  <c r="H33" i="2"/>
  <c r="H37" i="2"/>
  <c r="H45" i="2"/>
  <c r="F4" i="2"/>
  <c r="F5" i="2"/>
  <c r="F6" i="2"/>
  <c r="F7" i="2"/>
  <c r="F8" i="2"/>
  <c r="F9" i="2"/>
  <c r="F10" i="2"/>
  <c r="F11" i="2"/>
  <c r="F12" i="2"/>
  <c r="F13" i="2"/>
  <c r="H14" i="2"/>
  <c r="H17" i="2"/>
  <c r="H22" i="2"/>
  <c r="H26" i="2"/>
  <c r="H30" i="2"/>
  <c r="H38" i="2"/>
  <c r="H42" i="2"/>
  <c r="H46" i="2"/>
  <c r="H7" i="2"/>
  <c r="H11" i="2"/>
  <c r="H13" i="2"/>
  <c r="H15" i="2"/>
  <c r="H19" i="2"/>
  <c r="H23" i="2"/>
  <c r="H27" i="2"/>
  <c r="H31" i="2"/>
  <c r="H35" i="2"/>
  <c r="H39" i="2"/>
  <c r="H43" i="2"/>
  <c r="H47" i="2"/>
  <c r="H6" i="2"/>
  <c r="H8" i="2"/>
  <c r="H10" i="2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H34" i="2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H41" i="2"/>
  <c r="E42" i="2"/>
  <c r="F42" i="2" s="1"/>
  <c r="E43" i="2"/>
  <c r="F43" i="2" s="1"/>
  <c r="E44" i="2"/>
  <c r="F44" i="2" s="1"/>
  <c r="H44" i="2"/>
  <c r="E45" i="2"/>
  <c r="F45" i="2" s="1"/>
  <c r="E46" i="2"/>
  <c r="F46" i="2" s="1"/>
  <c r="E47" i="2"/>
  <c r="F47" i="2" s="1"/>
  <c r="E13" i="2"/>
  <c r="E14" i="2"/>
  <c r="F14" i="2" s="1"/>
  <c r="E15" i="2"/>
  <c r="F15" i="2" s="1"/>
  <c r="E16" i="2"/>
  <c r="F16" i="2" s="1"/>
  <c r="H16" i="2"/>
  <c r="E17" i="2"/>
  <c r="F17" i="2" s="1"/>
  <c r="E18" i="2"/>
  <c r="F18" i="2" s="1"/>
  <c r="H18" i="2"/>
  <c r="E19" i="2"/>
  <c r="F19" i="2" s="1"/>
  <c r="E20" i="2"/>
  <c r="F20" i="2" s="1"/>
  <c r="E21" i="2"/>
  <c r="F21" i="2" s="1"/>
  <c r="E22" i="2"/>
  <c r="F22" i="2" s="1"/>
  <c r="J12" i="3"/>
  <c r="K13" i="2"/>
  <c r="E5" i="3"/>
  <c r="F5" i="3" s="1"/>
  <c r="E6" i="3"/>
  <c r="E7" i="3"/>
  <c r="E8" i="3"/>
  <c r="F8" i="3" s="1"/>
  <c r="E9" i="3"/>
  <c r="F9" i="3" s="1"/>
  <c r="E10" i="3"/>
  <c r="F10" i="3" s="1"/>
  <c r="E11" i="3"/>
  <c r="E12" i="3"/>
  <c r="F12" i="3" s="1"/>
  <c r="E13" i="3"/>
  <c r="F13" i="3" s="1"/>
  <c r="E14" i="3"/>
  <c r="E15" i="3"/>
  <c r="E16" i="3"/>
  <c r="F16" i="3" s="1"/>
  <c r="E17" i="3"/>
  <c r="F17" i="3" s="1"/>
  <c r="E18" i="3"/>
  <c r="F18" i="3" s="1"/>
  <c r="E19" i="3"/>
  <c r="E20" i="3"/>
  <c r="E21" i="3"/>
  <c r="F21" i="3" s="1"/>
  <c r="E22" i="3"/>
  <c r="E23" i="3"/>
  <c r="E24" i="3"/>
  <c r="E25" i="3"/>
  <c r="F25" i="3" s="1"/>
  <c r="E26" i="3"/>
  <c r="F26" i="3" s="1"/>
  <c r="E27" i="3"/>
  <c r="E28" i="3"/>
  <c r="E29" i="3"/>
  <c r="F29" i="3" s="1"/>
  <c r="E30" i="3"/>
  <c r="F30" i="3" s="1"/>
  <c r="E31" i="3"/>
  <c r="E32" i="3"/>
  <c r="E33" i="3"/>
  <c r="F33" i="3" s="1"/>
  <c r="E34" i="3"/>
  <c r="F34" i="3" s="1"/>
  <c r="E35" i="3"/>
  <c r="E36" i="3"/>
  <c r="E37" i="3"/>
  <c r="F37" i="3" s="1"/>
  <c r="E4" i="3"/>
  <c r="F4" i="3" s="1"/>
  <c r="F6" i="3"/>
  <c r="F7" i="3"/>
  <c r="F11" i="3"/>
  <c r="F14" i="3"/>
  <c r="F15" i="3"/>
  <c r="F20" i="3"/>
  <c r="F22" i="3"/>
  <c r="F23" i="3"/>
  <c r="F24" i="3"/>
  <c r="F27" i="3"/>
  <c r="F28" i="3"/>
  <c r="F31" i="3"/>
  <c r="F32" i="3"/>
  <c r="F35" i="3"/>
  <c r="F36" i="3"/>
  <c r="F19" i="3"/>
</calcChain>
</file>

<file path=xl/sharedStrings.xml><?xml version="1.0" encoding="utf-8"?>
<sst xmlns="http://schemas.openxmlformats.org/spreadsheetml/2006/main" count="42" uniqueCount="17">
  <si>
    <t>Vin</t>
  </si>
  <si>
    <t>Vpp</t>
  </si>
  <si>
    <t>Freq[HZ]</t>
  </si>
  <si>
    <t>Freq[Hz]</t>
  </si>
  <si>
    <t>Vpp2</t>
  </si>
  <si>
    <t>Vout</t>
  </si>
  <si>
    <t>LPF</t>
  </si>
  <si>
    <t>HPF</t>
  </si>
  <si>
    <t>G(測定値)</t>
  </si>
  <si>
    <t>G(理論値)</t>
  </si>
  <si>
    <t>Vin(理論値)</t>
  </si>
  <si>
    <t>db</t>
  </si>
  <si>
    <t>★</t>
  </si>
  <si>
    <t>fc</t>
  </si>
  <si>
    <t>db(理論値)</t>
  </si>
  <si>
    <t>G{理論値)</t>
  </si>
  <si>
    <t>db(測定値)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</si>
</sst>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  <c:pt idx="29">
                  <c:v>650</c:v>
                </c:pt>
                <c:pt idx="30">
                  <c:v>700</c:v>
                </c:pt>
                <c:pt idx="31">
                  <c:v>750</c:v>
                </c:pt>
                <c:pt idx="32">
                  <c:v>800</c:v>
                </c:pt>
                <c:pt idx="33">
                  <c:v>850</c:v>
                </c:pt>
                <c:pt idx="34">
                  <c:v>900</c:v>
                </c:pt>
                <c:pt idx="35">
                  <c:v>1000</c:v>
                </c:pt>
                <c:pt idx="36">
                  <c:v>2000</c:v>
                </c:pt>
                <c:pt idx="37">
                  <c:v>3000</c:v>
                </c:pt>
                <c:pt idx="38">
                  <c:v>4000</c:v>
                </c:pt>
                <c:pt idx="39">
                  <c:v>5000</c:v>
                </c:pt>
                <c:pt idx="40">
                  <c:v>6000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</c:numCache>
            </c:numRef>
          </c:xVal>
          <c:yVal>
            <c:numRef>
              <c:f>Sheet1!$F$5:$F$48</c:f>
              <c:numCache>
                <c:formatCode>General</c:formatCode>
                <c:ptCount val="44"/>
                <c:pt idx="0">
                  <c:v>2.4</c:v>
                </c:pt>
                <c:pt idx="1">
                  <c:v>4</c:v>
                </c:pt>
                <c:pt idx="2">
                  <c:v>5.4</c:v>
                </c:pt>
                <c:pt idx="3">
                  <c:v>6.4</c:v>
                </c:pt>
                <c:pt idx="4">
                  <c:v>7.4</c:v>
                </c:pt>
                <c:pt idx="5">
                  <c:v>7.7</c:v>
                </c:pt>
                <c:pt idx="6">
                  <c:v>8.4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9</c:v>
                </c:pt>
                <c:pt idx="10">
                  <c:v>9.3000000000000007</c:v>
                </c:pt>
                <c:pt idx="11">
                  <c:v>10</c:v>
                </c:pt>
                <c:pt idx="12">
                  <c:v>9.6999999999999993</c:v>
                </c:pt>
                <c:pt idx="13">
                  <c:v>10.4</c:v>
                </c:pt>
                <c:pt idx="14">
                  <c:v>9.8000000000000007</c:v>
                </c:pt>
                <c:pt idx="15">
                  <c:v>10.6</c:v>
                </c:pt>
                <c:pt idx="16">
                  <c:v>10.4</c:v>
                </c:pt>
                <c:pt idx="17">
                  <c:v>10.4</c:v>
                </c:pt>
                <c:pt idx="18">
                  <c:v>10.6</c:v>
                </c:pt>
                <c:pt idx="19">
                  <c:v>9.8000000000000007</c:v>
                </c:pt>
                <c:pt idx="20">
                  <c:v>9</c:v>
                </c:pt>
                <c:pt idx="21">
                  <c:v>8.1999999999999993</c:v>
                </c:pt>
                <c:pt idx="22">
                  <c:v>7.8</c:v>
                </c:pt>
                <c:pt idx="23">
                  <c:v>7.4</c:v>
                </c:pt>
                <c:pt idx="24">
                  <c:v>6.8</c:v>
                </c:pt>
                <c:pt idx="25">
                  <c:v>6.4</c:v>
                </c:pt>
                <c:pt idx="26">
                  <c:v>6</c:v>
                </c:pt>
                <c:pt idx="27">
                  <c:v>5.4</c:v>
                </c:pt>
                <c:pt idx="28">
                  <c:v>5.2</c:v>
                </c:pt>
                <c:pt idx="29">
                  <c:v>4.8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4.2</c:v>
                </c:pt>
                <c:pt idx="33">
                  <c:v>4</c:v>
                </c:pt>
                <c:pt idx="34">
                  <c:v>4</c:v>
                </c:pt>
                <c:pt idx="35">
                  <c:v>3.6</c:v>
                </c:pt>
                <c:pt idx="36">
                  <c:v>2.2000000000000002</c:v>
                </c:pt>
                <c:pt idx="37">
                  <c:v>1</c:v>
                </c:pt>
                <c:pt idx="38">
                  <c:v>0.82</c:v>
                </c:pt>
                <c:pt idx="39">
                  <c:v>0.66</c:v>
                </c:pt>
                <c:pt idx="40">
                  <c:v>0.56000000000000005</c:v>
                </c:pt>
                <c:pt idx="41">
                  <c:v>0.48</c:v>
                </c:pt>
                <c:pt idx="42">
                  <c:v>0.42</c:v>
                </c:pt>
                <c:pt idx="43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D-0044-9D33-EE47577FA929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Vpp2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  <c:pt idx="29">
                  <c:v>650</c:v>
                </c:pt>
                <c:pt idx="30">
                  <c:v>700</c:v>
                </c:pt>
                <c:pt idx="31">
                  <c:v>750</c:v>
                </c:pt>
                <c:pt idx="32">
                  <c:v>800</c:v>
                </c:pt>
                <c:pt idx="33">
                  <c:v>850</c:v>
                </c:pt>
                <c:pt idx="34">
                  <c:v>900</c:v>
                </c:pt>
                <c:pt idx="35">
                  <c:v>1000</c:v>
                </c:pt>
                <c:pt idx="36">
                  <c:v>2000</c:v>
                </c:pt>
                <c:pt idx="37">
                  <c:v>3000</c:v>
                </c:pt>
                <c:pt idx="38">
                  <c:v>4000</c:v>
                </c:pt>
                <c:pt idx="39">
                  <c:v>5000</c:v>
                </c:pt>
                <c:pt idx="40">
                  <c:v>6000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</c:numCache>
            </c:numRef>
          </c:xVal>
          <c:yVal>
            <c:numRef>
              <c:f>Sheet1!$G$5:$G$48</c:f>
              <c:numCache>
                <c:formatCode>General</c:formatCode>
                <c:ptCount val="44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10.6</c:v>
                </c:pt>
                <c:pt idx="10">
                  <c:v>10.4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1D-0044-9D33-EE47577F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7424"/>
        <c:axId val="2142806192"/>
      </c:scatterChart>
      <c:valAx>
        <c:axId val="2144157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42806192"/>
        <c:crosses val="autoZero"/>
        <c:crossBetween val="midCat"/>
      </c:valAx>
      <c:valAx>
        <c:axId val="2142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441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Sheet1!$I$5:$I$48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</c:numCache>
            </c:numRef>
          </c:xVal>
          <c:yVal>
            <c:numRef>
              <c:f>Sheet1!$J$5:$J$48</c:f>
              <c:numCache>
                <c:formatCode>General</c:formatCode>
                <c:ptCount val="44"/>
                <c:pt idx="0">
                  <c:v>0.28799999999999998</c:v>
                </c:pt>
                <c:pt idx="1">
                  <c:v>0.6</c:v>
                </c:pt>
                <c:pt idx="2">
                  <c:v>0.88</c:v>
                </c:pt>
                <c:pt idx="3">
                  <c:v>1.17</c:v>
                </c:pt>
                <c:pt idx="4">
                  <c:v>1.47</c:v>
                </c:pt>
                <c:pt idx="5">
                  <c:v>1.84</c:v>
                </c:pt>
                <c:pt idx="6">
                  <c:v>2.16</c:v>
                </c:pt>
                <c:pt idx="7">
                  <c:v>2.4</c:v>
                </c:pt>
                <c:pt idx="8">
                  <c:v>2.72</c:v>
                </c:pt>
                <c:pt idx="9">
                  <c:v>2.96</c:v>
                </c:pt>
                <c:pt idx="10">
                  <c:v>4.3</c:v>
                </c:pt>
                <c:pt idx="11">
                  <c:v>5.2</c:v>
                </c:pt>
                <c:pt idx="12">
                  <c:v>6</c:v>
                </c:pt>
                <c:pt idx="13">
                  <c:v>6.6</c:v>
                </c:pt>
                <c:pt idx="14">
                  <c:v>7.1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8.5</c:v>
                </c:pt>
                <c:pt idx="21">
                  <c:v>8.6999999999999993</c:v>
                </c:pt>
                <c:pt idx="22">
                  <c:v>8.8000000000000007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</c:v>
                </c:pt>
                <c:pt idx="27">
                  <c:v>9</c:v>
                </c:pt>
                <c:pt idx="28">
                  <c:v>9.3000000000000007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C-2245-9B16-939B5993D263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Vpp2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Sheet1!$I$5:$I$48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</c:numCache>
            </c:numRef>
          </c:xVal>
          <c:yVal>
            <c:numRef>
              <c:f>Sheet1!$K$5:$K$48</c:f>
              <c:numCache>
                <c:formatCode>General</c:formatCode>
                <c:ptCount val="44"/>
                <c:pt idx="0">
                  <c:v>10.4</c:v>
                </c:pt>
                <c:pt idx="1">
                  <c:v>10.6</c:v>
                </c:pt>
                <c:pt idx="2">
                  <c:v>10.4</c:v>
                </c:pt>
                <c:pt idx="3">
                  <c:v>10.4</c:v>
                </c:pt>
                <c:pt idx="4">
                  <c:v>10.6</c:v>
                </c:pt>
                <c:pt idx="5">
                  <c:v>10.4</c:v>
                </c:pt>
                <c:pt idx="6">
                  <c:v>10.6</c:v>
                </c:pt>
                <c:pt idx="7">
                  <c:v>10.4</c:v>
                </c:pt>
                <c:pt idx="8">
                  <c:v>10.6</c:v>
                </c:pt>
                <c:pt idx="9">
                  <c:v>10.4</c:v>
                </c:pt>
                <c:pt idx="10">
                  <c:v>10.6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 formatCode="d\-mmm">
                  <c:v>10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10.199999999999999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C-2245-9B16-939B5993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8735"/>
        <c:axId val="21576543"/>
      </c:scatterChart>
      <c:valAx>
        <c:axId val="60198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576543"/>
        <c:crosses val="autoZero"/>
        <c:crossBetween val="midCat"/>
      </c:valAx>
      <c:valAx>
        <c:axId val="21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1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Sheet2!$B$13:$B$47</c:f>
              <c:numCache>
                <c:formatCode>General</c:formatCode>
                <c:ptCount val="3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1000</c:v>
                </c:pt>
                <c:pt idx="27">
                  <c:v>2000</c:v>
                </c:pt>
                <c:pt idx="28">
                  <c:v>3000</c:v>
                </c:pt>
                <c:pt idx="29">
                  <c:v>4000</c:v>
                </c:pt>
                <c:pt idx="30">
                  <c:v>5000</c:v>
                </c:pt>
                <c:pt idx="31">
                  <c:v>6000</c:v>
                </c:pt>
                <c:pt idx="32">
                  <c:v>7000</c:v>
                </c:pt>
                <c:pt idx="33">
                  <c:v>8000</c:v>
                </c:pt>
                <c:pt idx="34">
                  <c:v>9000</c:v>
                </c:pt>
              </c:numCache>
            </c:numRef>
          </c:xVal>
          <c:yVal>
            <c:numRef>
              <c:f>Sheet2!$C$13:$C$47</c:f>
              <c:numCache>
                <c:formatCode>General</c:formatCode>
                <c:ptCount val="35"/>
                <c:pt idx="0">
                  <c:v>9</c:v>
                </c:pt>
                <c:pt idx="1">
                  <c:v>9.3000000000000007</c:v>
                </c:pt>
                <c:pt idx="2">
                  <c:v>10</c:v>
                </c:pt>
                <c:pt idx="3">
                  <c:v>9.6999999999999993</c:v>
                </c:pt>
                <c:pt idx="4">
                  <c:v>10.4</c:v>
                </c:pt>
                <c:pt idx="5">
                  <c:v>9.8000000000000007</c:v>
                </c:pt>
                <c:pt idx="6">
                  <c:v>10.6</c:v>
                </c:pt>
                <c:pt idx="7">
                  <c:v>10.4</c:v>
                </c:pt>
                <c:pt idx="8">
                  <c:v>10.4</c:v>
                </c:pt>
                <c:pt idx="9">
                  <c:v>10.6</c:v>
                </c:pt>
                <c:pt idx="10">
                  <c:v>9.8000000000000007</c:v>
                </c:pt>
                <c:pt idx="11">
                  <c:v>9</c:v>
                </c:pt>
                <c:pt idx="12">
                  <c:v>8.1999999999999993</c:v>
                </c:pt>
                <c:pt idx="13">
                  <c:v>7.8</c:v>
                </c:pt>
                <c:pt idx="14">
                  <c:v>7.4</c:v>
                </c:pt>
                <c:pt idx="15">
                  <c:v>6.8</c:v>
                </c:pt>
                <c:pt idx="16">
                  <c:v>6.4</c:v>
                </c:pt>
                <c:pt idx="17">
                  <c:v>6</c:v>
                </c:pt>
                <c:pt idx="18">
                  <c:v>5.4</c:v>
                </c:pt>
                <c:pt idx="19">
                  <c:v>5.2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4.2</c:v>
                </c:pt>
                <c:pt idx="24">
                  <c:v>4</c:v>
                </c:pt>
                <c:pt idx="25">
                  <c:v>4</c:v>
                </c:pt>
                <c:pt idx="26">
                  <c:v>3.6</c:v>
                </c:pt>
                <c:pt idx="27">
                  <c:v>2.2000000000000002</c:v>
                </c:pt>
                <c:pt idx="28">
                  <c:v>1</c:v>
                </c:pt>
                <c:pt idx="29">
                  <c:v>0.82</c:v>
                </c:pt>
                <c:pt idx="30">
                  <c:v>0.66</c:v>
                </c:pt>
                <c:pt idx="31">
                  <c:v>0.56000000000000005</c:v>
                </c:pt>
                <c:pt idx="32">
                  <c:v>0.48</c:v>
                </c:pt>
                <c:pt idx="33">
                  <c:v>0.42</c:v>
                </c:pt>
                <c:pt idx="34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4-F74A-9E51-5E8E1BA5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34768"/>
        <c:axId val="437485600"/>
      </c:scatterChart>
      <c:valAx>
        <c:axId val="393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37485600"/>
        <c:crosses val="autoZero"/>
        <c:crossBetween val="midCat"/>
      </c:valAx>
      <c:valAx>
        <c:axId val="4374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939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電圧利得 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3533333333333333"/>
          <c:y val="0.17168999708369787"/>
          <c:w val="0.78172222222222232"/>
          <c:h val="0.712569262175561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Sheet2!$B$8:$B$47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750</c:v>
                </c:pt>
                <c:pt idx="28">
                  <c:v>800</c:v>
                </c:pt>
                <c:pt idx="29">
                  <c:v>850</c:v>
                </c:pt>
                <c:pt idx="30">
                  <c:v>900</c:v>
                </c:pt>
                <c:pt idx="31">
                  <c:v>1000</c:v>
                </c:pt>
                <c:pt idx="32">
                  <c:v>2000</c:v>
                </c:pt>
                <c:pt idx="33">
                  <c:v>3000</c:v>
                </c:pt>
                <c:pt idx="34">
                  <c:v>4000</c:v>
                </c:pt>
                <c:pt idx="35">
                  <c:v>5000</c:v>
                </c:pt>
                <c:pt idx="36">
                  <c:v>6000</c:v>
                </c:pt>
                <c:pt idx="37">
                  <c:v>7000</c:v>
                </c:pt>
                <c:pt idx="38">
                  <c:v>8000</c:v>
                </c:pt>
                <c:pt idx="39">
                  <c:v>9000</c:v>
                </c:pt>
              </c:numCache>
            </c:numRef>
          </c:xVal>
          <c:yVal>
            <c:numRef>
              <c:f>Sheet2!$F$8:$F$47</c:f>
              <c:numCache>
                <c:formatCode>General</c:formatCode>
                <c:ptCount val="40"/>
                <c:pt idx="0">
                  <c:v>-3.2838407174670077</c:v>
                </c:pt>
                <c:pt idx="1">
                  <c:v>-2.9386606058381419</c:v>
                </c:pt>
                <c:pt idx="2">
                  <c:v>-2.1828893860196779</c:v>
                </c:pt>
                <c:pt idx="3">
                  <c:v>-1.778821664761556</c:v>
                </c:pt>
                <c:pt idx="4">
                  <c:v>-1.778821664761556</c:v>
                </c:pt>
                <c:pt idx="5">
                  <c:v>-1.4212671165089068</c:v>
                </c:pt>
                <c:pt idx="6">
                  <c:v>-0.97100781489690435</c:v>
                </c:pt>
                <c:pt idx="7">
                  <c:v>-0.17200343523835063</c:v>
                </c:pt>
                <c:pt idx="8">
                  <c:v>-0.43656874991345462</c:v>
                </c:pt>
                <c:pt idx="9">
                  <c:v>0</c:v>
                </c:pt>
                <c:pt idx="10">
                  <c:v>-0.51614527212571004</c:v>
                </c:pt>
                <c:pt idx="11">
                  <c:v>0.16545051931979715</c:v>
                </c:pt>
                <c:pt idx="12">
                  <c:v>0</c:v>
                </c:pt>
                <c:pt idx="13">
                  <c:v>0</c:v>
                </c:pt>
                <c:pt idx="14">
                  <c:v>0.33411387005705429</c:v>
                </c:pt>
                <c:pt idx="15">
                  <c:v>-0.3474819213884528</c:v>
                </c:pt>
                <c:pt idx="16">
                  <c:v>-1.087153246451853</c:v>
                </c:pt>
                <c:pt idx="17">
                  <c:v>-1.8957263875640171</c:v>
                </c:pt>
                <c:pt idx="18">
                  <c:v>-2.3301113814287424</c:v>
                </c:pt>
                <c:pt idx="19">
                  <c:v>-2.7873690406188261</c:v>
                </c:pt>
                <c:pt idx="20">
                  <c:v>-3.5218251811136234</c:v>
                </c:pt>
                <c:pt idx="21">
                  <c:v>-4.0484039555606071</c:v>
                </c:pt>
                <c:pt idx="22">
                  <c:v>-4.6089784275654786</c:v>
                </c:pt>
                <c:pt idx="23">
                  <c:v>-5.524128238778979</c:v>
                </c:pt>
                <c:pt idx="24">
                  <c:v>-5.8519365625423667</c:v>
                </c:pt>
                <c:pt idx="25">
                  <c:v>-6.3751752524882557</c:v>
                </c:pt>
                <c:pt idx="26">
                  <c:v>-6.744843366368519</c:v>
                </c:pt>
                <c:pt idx="27">
                  <c:v>-6.744843366368519</c:v>
                </c:pt>
                <c:pt idx="28">
                  <c:v>-7.5350141920419897</c:v>
                </c:pt>
                <c:pt idx="29">
                  <c:v>-7.9588001734407516</c:v>
                </c:pt>
                <c:pt idx="30">
                  <c:v>-7.9588001734407516</c:v>
                </c:pt>
                <c:pt idx="31">
                  <c:v>-8.8739499846542547</c:v>
                </c:pt>
                <c:pt idx="32">
                  <c:v>-13.151546383555875</c:v>
                </c:pt>
                <c:pt idx="33">
                  <c:v>-20</c:v>
                </c:pt>
                <c:pt idx="34">
                  <c:v>-21.723722952325666</c:v>
                </c:pt>
                <c:pt idx="35">
                  <c:v>-23.781124724400975</c:v>
                </c:pt>
                <c:pt idx="36">
                  <c:v>-25.208242895114342</c:v>
                </c:pt>
                <c:pt idx="37">
                  <c:v>-26.547178687726607</c:v>
                </c:pt>
                <c:pt idx="38">
                  <c:v>-27.707017627280344</c:v>
                </c:pt>
                <c:pt idx="39">
                  <c:v>-28.57633150290215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3-A747-A922-18738C93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55935"/>
        <c:axId val="1349757615"/>
      </c:scatterChart>
      <c:valAx>
        <c:axId val="1349755935"/>
        <c:scaling>
          <c:logBase val="10"/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周波数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49757615"/>
        <c:crosses val="autoZero"/>
        <c:crossBetween val="midCat"/>
      </c:valAx>
      <c:valAx>
        <c:axId val="13497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電圧利得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4975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Sheet1!$I$5:$I$48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</c:numCache>
            </c:numRef>
          </c:xVal>
          <c:yVal>
            <c:numRef>
              <c:f>Sheet1!$J$5:$J$48</c:f>
              <c:numCache>
                <c:formatCode>General</c:formatCode>
                <c:ptCount val="44"/>
                <c:pt idx="0">
                  <c:v>0.28799999999999998</c:v>
                </c:pt>
                <c:pt idx="1">
                  <c:v>0.6</c:v>
                </c:pt>
                <c:pt idx="2">
                  <c:v>0.88</c:v>
                </c:pt>
                <c:pt idx="3">
                  <c:v>1.17</c:v>
                </c:pt>
                <c:pt idx="4">
                  <c:v>1.47</c:v>
                </c:pt>
                <c:pt idx="5">
                  <c:v>1.84</c:v>
                </c:pt>
                <c:pt idx="6">
                  <c:v>2.16</c:v>
                </c:pt>
                <c:pt idx="7">
                  <c:v>2.4</c:v>
                </c:pt>
                <c:pt idx="8">
                  <c:v>2.72</c:v>
                </c:pt>
                <c:pt idx="9">
                  <c:v>2.96</c:v>
                </c:pt>
                <c:pt idx="10">
                  <c:v>4.3</c:v>
                </c:pt>
                <c:pt idx="11">
                  <c:v>5.2</c:v>
                </c:pt>
                <c:pt idx="12">
                  <c:v>6</c:v>
                </c:pt>
                <c:pt idx="13">
                  <c:v>6.6</c:v>
                </c:pt>
                <c:pt idx="14">
                  <c:v>7.1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8.5</c:v>
                </c:pt>
                <c:pt idx="21">
                  <c:v>8.6999999999999993</c:v>
                </c:pt>
                <c:pt idx="22">
                  <c:v>8.8000000000000007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</c:v>
                </c:pt>
                <c:pt idx="27">
                  <c:v>9</c:v>
                </c:pt>
                <c:pt idx="28">
                  <c:v>9.3000000000000007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9-2E42-9303-5AFBA0A449A3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Vpp2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Sheet1!$I$5:$I$48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</c:numCache>
            </c:numRef>
          </c:xVal>
          <c:yVal>
            <c:numRef>
              <c:f>Sheet1!$K$5:$K$48</c:f>
              <c:numCache>
                <c:formatCode>General</c:formatCode>
                <c:ptCount val="44"/>
                <c:pt idx="0">
                  <c:v>10.4</c:v>
                </c:pt>
                <c:pt idx="1">
                  <c:v>10.6</c:v>
                </c:pt>
                <c:pt idx="2">
                  <c:v>10.4</c:v>
                </c:pt>
                <c:pt idx="3">
                  <c:v>10.4</c:v>
                </c:pt>
                <c:pt idx="4">
                  <c:v>10.6</c:v>
                </c:pt>
                <c:pt idx="5">
                  <c:v>10.4</c:v>
                </c:pt>
                <c:pt idx="6">
                  <c:v>10.6</c:v>
                </c:pt>
                <c:pt idx="7">
                  <c:v>10.4</c:v>
                </c:pt>
                <c:pt idx="8">
                  <c:v>10.6</c:v>
                </c:pt>
                <c:pt idx="9">
                  <c:v>10.4</c:v>
                </c:pt>
                <c:pt idx="10">
                  <c:v>10.6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 formatCode="d\-mmm">
                  <c:v>10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10.199999999999999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9-2E42-9303-5AFBA0A4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8735"/>
        <c:axId val="21576543"/>
      </c:scatterChart>
      <c:valAx>
        <c:axId val="60198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576543"/>
        <c:crosses val="autoZero"/>
        <c:crossBetween val="midCat"/>
      </c:valAx>
      <c:valAx>
        <c:axId val="21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1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電圧利得</a:t>
            </a:r>
            <a:r>
              <a:rPr lang="en-US" altLang="ja-JP"/>
              <a:t> [db]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3533333333333333"/>
          <c:y val="0.17168999708369787"/>
          <c:w val="0.78527777777777774"/>
          <c:h val="0.70793963254593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db(測定値)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Sheet3!$B$4:$B$37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</c:numCache>
            </c:numRef>
          </c:xVal>
          <c:yVal>
            <c:numRef>
              <c:f>Sheet3!$F$4:$F$37</c:f>
              <c:numCache>
                <c:formatCode>General</c:formatCode>
                <c:ptCount val="34"/>
                <c:pt idx="0">
                  <c:v>-31.152817030790988</c:v>
                </c:pt>
                <c:pt idx="1">
                  <c:v>-24.943092297622531</c:v>
                </c:pt>
                <c:pt idx="2">
                  <c:v>-21.451013342972235</c:v>
                </c:pt>
                <c:pt idx="3">
                  <c:v>-18.976949551052375</c:v>
                </c:pt>
                <c:pt idx="4">
                  <c:v>-17.159770610331883</c:v>
                </c:pt>
                <c:pt idx="5">
                  <c:v>-15.044310325784878</c:v>
                </c:pt>
                <c:pt idx="6">
                  <c:v>-13.817042282276786</c:v>
                </c:pt>
                <c:pt idx="7">
                  <c:v>-12.736441951743487</c:v>
                </c:pt>
                <c:pt idx="8">
                  <c:v>-11.814739224611428</c:v>
                </c:pt>
                <c:pt idx="9">
                  <c:v>-10.914832564796836</c:v>
                </c:pt>
                <c:pt idx="10">
                  <c:v>-7.8367481937036745</c:v>
                </c:pt>
                <c:pt idx="11">
                  <c:v>-5.8519365625423667</c:v>
                </c:pt>
                <c:pt idx="12">
                  <c:v>-4.6089784275654786</c:v>
                </c:pt>
                <c:pt idx="13">
                  <c:v>-3.7811247244009771</c:v>
                </c:pt>
                <c:pt idx="14">
                  <c:v>-3.146836460856846</c:v>
                </c:pt>
                <c:pt idx="15">
                  <c:v>-2.498774732165999</c:v>
                </c:pt>
                <c:pt idx="16">
                  <c:v>-2.3301113814287424</c:v>
                </c:pt>
                <c:pt idx="17">
                  <c:v>-2.1102036953994787</c:v>
                </c:pt>
                <c:pt idx="18">
                  <c:v>-1.790441587716872</c:v>
                </c:pt>
                <c:pt idx="19">
                  <c:v>-1.6864177140007173</c:v>
                </c:pt>
                <c:pt idx="20">
                  <c:v>-1.4116214857141456</c:v>
                </c:pt>
                <c:pt idx="21">
                  <c:v>-1.2096149476276306</c:v>
                </c:pt>
                <c:pt idx="22">
                  <c:v>-1.1103465569966262</c:v>
                </c:pt>
                <c:pt idx="23">
                  <c:v>-1.1103465569966262</c:v>
                </c:pt>
                <c:pt idx="24">
                  <c:v>-1.282349992234977</c:v>
                </c:pt>
                <c:pt idx="25">
                  <c:v>-1.0121998671017443</c:v>
                </c:pt>
                <c:pt idx="26">
                  <c:v>-1.087153246451853</c:v>
                </c:pt>
                <c:pt idx="27">
                  <c:v>-0.91514981121350236</c:v>
                </c:pt>
                <c:pt idx="28">
                  <c:v>-0.802344464159648</c:v>
                </c:pt>
                <c:pt idx="29">
                  <c:v>-0.70944636324437749</c:v>
                </c:pt>
                <c:pt idx="30">
                  <c:v>-0.53744292800602622</c:v>
                </c:pt>
                <c:pt idx="31">
                  <c:v>-0.70944636324437749</c:v>
                </c:pt>
                <c:pt idx="32">
                  <c:v>-0.70944636324437749</c:v>
                </c:pt>
                <c:pt idx="33">
                  <c:v>-0.53744292800602622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A-DE4B-B118-46447FD7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94352"/>
        <c:axId val="960796000"/>
      </c:scatterChart>
      <c:valAx>
        <c:axId val="960794352"/>
        <c:scaling>
          <c:logBase val="10"/>
          <c:orientation val="minMax"/>
          <c:max val="5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周波数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0796000"/>
        <c:crosses val="autoZero"/>
        <c:crossBetween val="midCat"/>
      </c:valAx>
      <c:valAx>
        <c:axId val="960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電圧利得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07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748286</xdr:colOff>
      <xdr:row>3</xdr:row>
      <xdr:rowOff>128066</xdr:rowOff>
    </xdr:from>
    <xdr:to>
      <xdr:col>17</xdr:col>
      <xdr:colOff>405546</xdr:colOff>
      <xdr:row>25</xdr:row>
      <xdr:rowOff>53361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C2F48-D6BA-5547-B74D-E90206EF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680890</xdr:colOff>
      <xdr:row>25</xdr:row>
      <xdr:rowOff>74493</xdr:rowOff>
    </xdr:from>
    <xdr:to>
      <xdr:col>17</xdr:col>
      <xdr:colOff>322302</xdr:colOff>
      <xdr:row>38</xdr:row>
      <xdr:rowOff>181643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E684A-B5EF-114F-9418-48A43D1F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31750</xdr:rowOff>
    </xdr:from>
    <xdr:to>
      <xdr:col>16</xdr:col>
      <xdr:colOff>615950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7E1FD-684A-5C47-B01D-1A83CC96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18</xdr:row>
      <xdr:rowOff>19050</xdr:rowOff>
    </xdr:from>
    <xdr:to>
      <xdr:col>15</xdr:col>
      <xdr:colOff>273050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F703F-2E22-A64A-84E7-FB89A57B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1</xdr:row>
      <xdr:rowOff>152400</xdr:rowOff>
    </xdr:from>
    <xdr:to>
      <xdr:col>18</xdr:col>
      <xdr:colOff>660400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89BF0-8596-AC4D-A196-64A35AD6D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22</xdr:row>
      <xdr:rowOff>133350</xdr:rowOff>
    </xdr:from>
    <xdr:to>
      <xdr:col>16</xdr:col>
      <xdr:colOff>361950</xdr:colOff>
      <xdr:row>36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96824-70DE-174A-8938-B3D6035E5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14BA3-82BC-9A4F-B4E0-82F11F59E7B3}" name="Table1" displayName="Table1" ref="E4:G48" totalsRowShown="0">
  <autoFilter ref="E4:G48" xr:uid="{2F2963AF-1130-6540-8A7B-7F1C8A8D029A}"/>
  <tableColumns count="3">
    <tableColumn id="1" xr3:uid="{AF3FA7EA-9957-434D-82EE-E4C60DA7FF73}" name="Freq[Hz]"/>
    <tableColumn id="2" xr3:uid="{5FC21426-FD95-904B-A0A5-BE9EDC8A0349}" name="Vpp"/>
    <tableColumn id="8" xr3:uid="{215919F0-F811-9B4B-957F-C9290243DD41}" name="Vpp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A6087E-F60A-774C-8BA6-CF3795558D72}" name="Table5" displayName="Table5" ref="I4:K49" totalsRowShown="0">
  <tableColumns count="3">
    <tableColumn id="1" xr3:uid="{F977D611-5E12-4241-B7B9-F9767C76E4BC}" name="Freq[Hz]"/>
    <tableColumn id="2" xr3:uid="{FC8EEB0C-4D3D-AF48-8A85-42567944477A}" name="Vpp"/>
    <tableColumn id="3" xr3:uid="{AE15A2A4-EE7F-0743-94FF-A05A9CB8751A}" name="Vpp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52B1-4750-7C4D-9238-BA19F744AA22}">
  <dimension ref="A1:K48"/>
  <sheetViews>
    <sheetView zoomScale="92" workbookViewId="0">
      <selection activeCell="L8" sqref="L8"/>
    </sheetView>
  </sheetViews>
  <sheetFormatPr baseColWidth="10" defaultRowHeight="16" x14ac:dyDescent="0.2"/>
  <sheetData>
    <row r="1" spans="1:11" x14ac:dyDescent="0.2">
      <c r="E1" t="s">
        <v>6</v>
      </c>
    </row>
    <row r="3" spans="1:11" x14ac:dyDescent="0.2">
      <c r="F3" t="s">
        <v>5</v>
      </c>
      <c r="G3" t="s">
        <v>0</v>
      </c>
      <c r="J3" t="s">
        <v>5</v>
      </c>
      <c r="K3" t="s">
        <v>0</v>
      </c>
    </row>
    <row r="4" spans="1:11" x14ac:dyDescent="0.2">
      <c r="E4" t="s">
        <v>3</v>
      </c>
      <c r="F4" t="s">
        <v>1</v>
      </c>
      <c r="G4" t="s">
        <v>4</v>
      </c>
      <c r="I4" t="s">
        <v>3</v>
      </c>
      <c r="J4" t="s">
        <v>1</v>
      </c>
      <c r="K4" t="s">
        <v>4</v>
      </c>
    </row>
    <row r="5" spans="1:11" x14ac:dyDescent="0.2">
      <c r="A5" t="s">
        <v>0</v>
      </c>
      <c r="B5" t="s">
        <v>2</v>
      </c>
      <c r="C5" t="s">
        <v>1</v>
      </c>
      <c r="E5">
        <v>1</v>
      </c>
      <c r="F5">
        <v>2.4</v>
      </c>
      <c r="G5">
        <v>10.8</v>
      </c>
      <c r="I5">
        <v>10</v>
      </c>
      <c r="J5">
        <v>0.28799999999999998</v>
      </c>
      <c r="K5">
        <v>10.4</v>
      </c>
    </row>
    <row r="6" spans="1:11" x14ac:dyDescent="0.2">
      <c r="B6">
        <v>6</v>
      </c>
      <c r="C6">
        <v>7.7</v>
      </c>
      <c r="E6">
        <v>2</v>
      </c>
      <c r="F6">
        <v>4</v>
      </c>
      <c r="G6">
        <v>10.8</v>
      </c>
      <c r="I6">
        <v>20</v>
      </c>
      <c r="J6">
        <v>0.6</v>
      </c>
      <c r="K6">
        <v>10.6</v>
      </c>
    </row>
    <row r="7" spans="1:11" x14ac:dyDescent="0.2">
      <c r="B7">
        <v>15</v>
      </c>
      <c r="C7">
        <v>9.3000000000000007</v>
      </c>
      <c r="E7">
        <v>3</v>
      </c>
      <c r="F7">
        <v>5.4</v>
      </c>
      <c r="G7">
        <v>10.8</v>
      </c>
      <c r="I7">
        <v>30</v>
      </c>
      <c r="J7">
        <v>0.88</v>
      </c>
      <c r="K7">
        <v>10.4</v>
      </c>
    </row>
    <row r="8" spans="1:11" x14ac:dyDescent="0.2">
      <c r="B8">
        <v>30</v>
      </c>
      <c r="C8">
        <v>9.6999999999999993</v>
      </c>
      <c r="E8">
        <v>4</v>
      </c>
      <c r="F8">
        <v>6.4</v>
      </c>
      <c r="G8">
        <v>10.8</v>
      </c>
      <c r="I8">
        <v>40</v>
      </c>
      <c r="J8">
        <v>1.17</v>
      </c>
      <c r="K8">
        <v>10.4</v>
      </c>
    </row>
    <row r="9" spans="1:11" x14ac:dyDescent="0.2">
      <c r="B9">
        <v>60</v>
      </c>
      <c r="C9">
        <v>9.8000000000000007</v>
      </c>
      <c r="E9">
        <v>5</v>
      </c>
      <c r="F9">
        <v>7.4</v>
      </c>
      <c r="G9">
        <v>10.8</v>
      </c>
      <c r="I9">
        <v>50</v>
      </c>
      <c r="J9">
        <v>1.47</v>
      </c>
      <c r="K9">
        <v>10.6</v>
      </c>
    </row>
    <row r="10" spans="1:11" x14ac:dyDescent="0.2">
      <c r="E10">
        <v>6</v>
      </c>
      <c r="F10">
        <v>7.7</v>
      </c>
      <c r="G10">
        <v>10.8</v>
      </c>
      <c r="I10">
        <v>60</v>
      </c>
      <c r="J10">
        <v>1.84</v>
      </c>
      <c r="K10">
        <v>10.4</v>
      </c>
    </row>
    <row r="11" spans="1:11" x14ac:dyDescent="0.2">
      <c r="E11">
        <v>7</v>
      </c>
      <c r="F11">
        <v>8.4</v>
      </c>
      <c r="G11">
        <v>10.8</v>
      </c>
      <c r="I11">
        <v>70</v>
      </c>
      <c r="J11">
        <v>2.16</v>
      </c>
      <c r="K11">
        <v>10.6</v>
      </c>
    </row>
    <row r="12" spans="1:11" x14ac:dyDescent="0.2">
      <c r="E12">
        <v>8</v>
      </c>
      <c r="F12">
        <v>8.8000000000000007</v>
      </c>
      <c r="G12">
        <v>10.8</v>
      </c>
      <c r="I12">
        <v>80</v>
      </c>
      <c r="J12">
        <v>2.4</v>
      </c>
      <c r="K12">
        <v>10.4</v>
      </c>
    </row>
    <row r="13" spans="1:11" x14ac:dyDescent="0.2">
      <c r="B13">
        <v>100</v>
      </c>
      <c r="C13">
        <v>10.6</v>
      </c>
      <c r="E13">
        <v>9</v>
      </c>
      <c r="F13">
        <v>8.8000000000000007</v>
      </c>
      <c r="G13">
        <v>10.8</v>
      </c>
      <c r="I13">
        <v>90</v>
      </c>
      <c r="J13">
        <v>2.72</v>
      </c>
      <c r="K13">
        <v>10.6</v>
      </c>
    </row>
    <row r="14" spans="1:11" x14ac:dyDescent="0.2">
      <c r="B14">
        <v>300</v>
      </c>
      <c r="C14">
        <v>7.8</v>
      </c>
      <c r="E14">
        <v>10</v>
      </c>
      <c r="F14">
        <v>9</v>
      </c>
      <c r="G14">
        <v>10.6</v>
      </c>
      <c r="I14">
        <v>100</v>
      </c>
      <c r="J14">
        <v>2.96</v>
      </c>
      <c r="K14">
        <v>10.4</v>
      </c>
    </row>
    <row r="15" spans="1:11" x14ac:dyDescent="0.2">
      <c r="B15">
        <v>1000</v>
      </c>
      <c r="C15">
        <v>3</v>
      </c>
      <c r="E15">
        <v>15</v>
      </c>
      <c r="F15">
        <v>9.3000000000000007</v>
      </c>
      <c r="G15">
        <v>10.4</v>
      </c>
      <c r="I15">
        <v>150</v>
      </c>
      <c r="J15">
        <v>4.3</v>
      </c>
      <c r="K15">
        <v>10.6</v>
      </c>
    </row>
    <row r="16" spans="1:11" x14ac:dyDescent="0.2">
      <c r="E16">
        <v>20</v>
      </c>
      <c r="F16">
        <v>10</v>
      </c>
      <c r="G16">
        <v>10.199999999999999</v>
      </c>
      <c r="I16">
        <v>200</v>
      </c>
      <c r="J16">
        <v>5.2</v>
      </c>
      <c r="K16">
        <v>10.199999999999999</v>
      </c>
    </row>
    <row r="17" spans="5:11" x14ac:dyDescent="0.2">
      <c r="E17">
        <v>30</v>
      </c>
      <c r="F17">
        <v>9.6999999999999993</v>
      </c>
      <c r="G17">
        <v>10.199999999999999</v>
      </c>
      <c r="I17">
        <v>250</v>
      </c>
      <c r="J17">
        <v>6</v>
      </c>
      <c r="K17">
        <v>10.199999999999999</v>
      </c>
    </row>
    <row r="18" spans="5:11" x14ac:dyDescent="0.2">
      <c r="E18">
        <v>50</v>
      </c>
      <c r="F18">
        <v>10.4</v>
      </c>
      <c r="G18">
        <v>10.4</v>
      </c>
      <c r="I18">
        <v>300</v>
      </c>
      <c r="J18">
        <v>6.6</v>
      </c>
      <c r="K18">
        <v>10.199999999999999</v>
      </c>
    </row>
    <row r="19" spans="5:11" x14ac:dyDescent="0.2">
      <c r="E19">
        <v>60</v>
      </c>
      <c r="F19">
        <v>9.8000000000000007</v>
      </c>
      <c r="G19">
        <v>10.4</v>
      </c>
      <c r="I19">
        <v>350</v>
      </c>
      <c r="J19">
        <v>7.1</v>
      </c>
      <c r="K19">
        <v>10.199999999999999</v>
      </c>
    </row>
    <row r="20" spans="5:11" x14ac:dyDescent="0.2">
      <c r="E20">
        <v>70</v>
      </c>
      <c r="F20">
        <v>10.6</v>
      </c>
      <c r="G20">
        <v>10.4</v>
      </c>
      <c r="I20">
        <v>400</v>
      </c>
      <c r="J20">
        <v>7.5</v>
      </c>
      <c r="K20" s="1">
        <v>10</v>
      </c>
    </row>
    <row r="21" spans="5:11" x14ac:dyDescent="0.2">
      <c r="E21">
        <v>80</v>
      </c>
      <c r="F21">
        <v>10.4</v>
      </c>
      <c r="G21">
        <v>10.4</v>
      </c>
      <c r="I21">
        <v>450</v>
      </c>
      <c r="J21">
        <v>7.8</v>
      </c>
      <c r="K21">
        <v>10.199999999999999</v>
      </c>
    </row>
    <row r="22" spans="5:11" x14ac:dyDescent="0.2">
      <c r="E22">
        <v>90</v>
      </c>
      <c r="F22">
        <v>10.4</v>
      </c>
      <c r="G22">
        <v>10.4</v>
      </c>
      <c r="I22">
        <v>500</v>
      </c>
      <c r="J22">
        <v>8</v>
      </c>
      <c r="K22">
        <v>10.199999999999999</v>
      </c>
    </row>
    <row r="23" spans="5:11" x14ac:dyDescent="0.2">
      <c r="E23">
        <v>100</v>
      </c>
      <c r="F23">
        <v>10.6</v>
      </c>
      <c r="G23">
        <v>10.199999999999999</v>
      </c>
      <c r="I23">
        <v>550</v>
      </c>
      <c r="J23">
        <v>8.3000000000000007</v>
      </c>
      <c r="K23">
        <v>10.199999999999999</v>
      </c>
    </row>
    <row r="24" spans="5:11" x14ac:dyDescent="0.2">
      <c r="E24">
        <v>150</v>
      </c>
      <c r="F24">
        <v>9.8000000000000007</v>
      </c>
      <c r="G24">
        <v>10.199999999999999</v>
      </c>
      <c r="I24">
        <v>600</v>
      </c>
      <c r="J24">
        <v>8.4</v>
      </c>
      <c r="K24">
        <v>10.199999999999999</v>
      </c>
    </row>
    <row r="25" spans="5:11" x14ac:dyDescent="0.2">
      <c r="E25">
        <v>200</v>
      </c>
      <c r="F25">
        <v>9</v>
      </c>
      <c r="G25">
        <v>10.199999999999999</v>
      </c>
      <c r="I25">
        <v>650</v>
      </c>
      <c r="J25">
        <v>8.5</v>
      </c>
      <c r="K25">
        <v>10</v>
      </c>
    </row>
    <row r="26" spans="5:11" x14ac:dyDescent="0.2">
      <c r="E26">
        <v>250</v>
      </c>
      <c r="F26">
        <v>8.1999999999999993</v>
      </c>
      <c r="G26">
        <v>10.199999999999999</v>
      </c>
      <c r="I26">
        <v>700</v>
      </c>
      <c r="J26">
        <v>8.6999999999999993</v>
      </c>
      <c r="K26">
        <v>10</v>
      </c>
    </row>
    <row r="27" spans="5:11" x14ac:dyDescent="0.2">
      <c r="E27">
        <v>300</v>
      </c>
      <c r="F27">
        <v>7.8</v>
      </c>
      <c r="G27">
        <v>10.199999999999999</v>
      </c>
      <c r="I27">
        <v>750</v>
      </c>
      <c r="J27">
        <v>8.8000000000000007</v>
      </c>
      <c r="K27">
        <v>10</v>
      </c>
    </row>
    <row r="28" spans="5:11" x14ac:dyDescent="0.2">
      <c r="E28">
        <v>350</v>
      </c>
      <c r="F28">
        <v>7.4</v>
      </c>
      <c r="G28">
        <v>10.199999999999999</v>
      </c>
      <c r="I28">
        <v>800</v>
      </c>
      <c r="J28">
        <v>8.8000000000000007</v>
      </c>
      <c r="K28">
        <v>10</v>
      </c>
    </row>
    <row r="29" spans="5:11" x14ac:dyDescent="0.2">
      <c r="E29">
        <v>400</v>
      </c>
      <c r="F29">
        <v>6.8</v>
      </c>
      <c r="G29">
        <v>10.199999999999999</v>
      </c>
      <c r="I29">
        <v>850</v>
      </c>
      <c r="J29">
        <v>8.8000000000000007</v>
      </c>
      <c r="K29">
        <v>10.199999999999999</v>
      </c>
    </row>
    <row r="30" spans="5:11" x14ac:dyDescent="0.2">
      <c r="E30">
        <v>450</v>
      </c>
      <c r="F30">
        <v>6.4</v>
      </c>
      <c r="G30">
        <v>10.199999999999999</v>
      </c>
      <c r="I30">
        <v>900</v>
      </c>
      <c r="J30">
        <v>8.9</v>
      </c>
      <c r="K30">
        <v>10</v>
      </c>
    </row>
    <row r="31" spans="5:11" x14ac:dyDescent="0.2">
      <c r="E31">
        <v>500</v>
      </c>
      <c r="F31">
        <v>6</v>
      </c>
      <c r="G31">
        <v>10.199999999999999</v>
      </c>
      <c r="I31">
        <v>950</v>
      </c>
      <c r="J31">
        <v>9</v>
      </c>
      <c r="K31">
        <v>10.199999999999999</v>
      </c>
    </row>
    <row r="32" spans="5:11" x14ac:dyDescent="0.2">
      <c r="E32">
        <v>550</v>
      </c>
      <c r="F32">
        <v>5.4</v>
      </c>
      <c r="G32">
        <v>10.199999999999999</v>
      </c>
      <c r="I32">
        <v>1000</v>
      </c>
      <c r="J32">
        <v>9</v>
      </c>
      <c r="K32">
        <v>10</v>
      </c>
    </row>
    <row r="33" spans="5:11" x14ac:dyDescent="0.2">
      <c r="E33">
        <v>600</v>
      </c>
      <c r="F33">
        <v>5.2</v>
      </c>
      <c r="G33">
        <v>10.199999999999999</v>
      </c>
      <c r="I33">
        <v>1500</v>
      </c>
      <c r="J33">
        <v>9.3000000000000007</v>
      </c>
      <c r="K33">
        <v>10.199999999999999</v>
      </c>
    </row>
    <row r="34" spans="5:11" x14ac:dyDescent="0.2">
      <c r="E34">
        <v>650</v>
      </c>
      <c r="F34">
        <v>4.8</v>
      </c>
      <c r="G34">
        <v>10</v>
      </c>
      <c r="I34">
        <v>2000</v>
      </c>
      <c r="J34">
        <v>9.4</v>
      </c>
      <c r="K34">
        <v>10.199999999999999</v>
      </c>
    </row>
    <row r="35" spans="5:11" x14ac:dyDescent="0.2">
      <c r="E35">
        <v>700</v>
      </c>
      <c r="F35">
        <v>4.5999999999999996</v>
      </c>
      <c r="G35">
        <v>10</v>
      </c>
      <c r="I35">
        <v>2500</v>
      </c>
      <c r="J35">
        <v>9.4</v>
      </c>
      <c r="K35">
        <v>10</v>
      </c>
    </row>
    <row r="36" spans="5:11" x14ac:dyDescent="0.2">
      <c r="E36">
        <v>750</v>
      </c>
      <c r="F36">
        <v>4.5999999999999996</v>
      </c>
      <c r="G36">
        <v>10</v>
      </c>
      <c r="I36">
        <v>3000</v>
      </c>
      <c r="J36">
        <v>9.4</v>
      </c>
      <c r="K36">
        <v>10.199999999999999</v>
      </c>
    </row>
    <row r="37" spans="5:11" x14ac:dyDescent="0.2">
      <c r="E37">
        <v>800</v>
      </c>
      <c r="F37">
        <v>4.2</v>
      </c>
      <c r="G37">
        <v>10</v>
      </c>
      <c r="I37">
        <v>3500</v>
      </c>
      <c r="J37">
        <v>9.4</v>
      </c>
      <c r="K37">
        <v>10.199999999999999</v>
      </c>
    </row>
    <row r="38" spans="5:11" x14ac:dyDescent="0.2">
      <c r="E38">
        <v>850</v>
      </c>
      <c r="F38">
        <v>4</v>
      </c>
      <c r="G38">
        <v>10</v>
      </c>
      <c r="I38">
        <v>4000</v>
      </c>
      <c r="J38">
        <v>9.4</v>
      </c>
      <c r="K38">
        <v>10</v>
      </c>
    </row>
    <row r="39" spans="5:11" x14ac:dyDescent="0.2">
      <c r="E39">
        <v>900</v>
      </c>
      <c r="F39">
        <v>4</v>
      </c>
      <c r="G39">
        <v>10</v>
      </c>
    </row>
    <row r="40" spans="5:11" x14ac:dyDescent="0.2">
      <c r="E40">
        <v>1000</v>
      </c>
      <c r="F40">
        <v>3.6</v>
      </c>
      <c r="G40">
        <v>10</v>
      </c>
    </row>
    <row r="41" spans="5:11" x14ac:dyDescent="0.2">
      <c r="E41">
        <v>2000</v>
      </c>
      <c r="F41">
        <v>2.2000000000000002</v>
      </c>
      <c r="G41">
        <v>10</v>
      </c>
    </row>
    <row r="42" spans="5:11" x14ac:dyDescent="0.2">
      <c r="E42">
        <v>3000</v>
      </c>
      <c r="F42">
        <v>1</v>
      </c>
      <c r="G42">
        <v>10</v>
      </c>
    </row>
    <row r="43" spans="5:11" x14ac:dyDescent="0.2">
      <c r="E43">
        <v>4000</v>
      </c>
      <c r="F43">
        <v>0.82</v>
      </c>
      <c r="G43">
        <v>10</v>
      </c>
    </row>
    <row r="44" spans="5:11" x14ac:dyDescent="0.2">
      <c r="E44">
        <v>5000</v>
      </c>
      <c r="F44">
        <v>0.66</v>
      </c>
      <c r="G44">
        <v>10.199999999999999</v>
      </c>
    </row>
    <row r="45" spans="5:11" x14ac:dyDescent="0.2">
      <c r="E45">
        <v>6000</v>
      </c>
      <c r="F45">
        <v>0.56000000000000005</v>
      </c>
      <c r="G45">
        <v>10.199999999999999</v>
      </c>
    </row>
    <row r="46" spans="5:11" x14ac:dyDescent="0.2">
      <c r="E46">
        <v>7000</v>
      </c>
      <c r="F46">
        <v>0.48</v>
      </c>
      <c r="G46">
        <v>10.199999999999999</v>
      </c>
    </row>
    <row r="47" spans="5:11" x14ac:dyDescent="0.2">
      <c r="E47">
        <v>8000</v>
      </c>
      <c r="F47">
        <v>0.42</v>
      </c>
      <c r="G47">
        <v>10.199999999999999</v>
      </c>
    </row>
    <row r="48" spans="5:11" x14ac:dyDescent="0.2">
      <c r="E48">
        <v>9000</v>
      </c>
      <c r="F48">
        <v>0.38</v>
      </c>
      <c r="G48">
        <v>10.199999999999999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0FDC-1F8D-B248-BE1E-B7142040A59A}">
  <dimension ref="A1:K47"/>
  <sheetViews>
    <sheetView workbookViewId="0">
      <selection activeCell="B3" sqref="B3:H47"/>
    </sheetView>
  </sheetViews>
  <sheetFormatPr baseColWidth="10" defaultRowHeight="16" x14ac:dyDescent="0.2"/>
  <sheetData>
    <row r="1" spans="1:11" x14ac:dyDescent="0.2">
      <c r="A1" t="s">
        <v>6</v>
      </c>
    </row>
    <row r="3" spans="1:11" x14ac:dyDescent="0.2">
      <c r="B3" t="s">
        <v>3</v>
      </c>
      <c r="C3" t="s">
        <v>5</v>
      </c>
      <c r="D3" t="s">
        <v>0</v>
      </c>
      <c r="E3" t="s">
        <v>8</v>
      </c>
      <c r="F3" t="s">
        <v>11</v>
      </c>
      <c r="G3" t="s">
        <v>9</v>
      </c>
      <c r="H3" t="s">
        <v>14</v>
      </c>
      <c r="I3" t="s">
        <v>10</v>
      </c>
    </row>
    <row r="4" spans="1:11" x14ac:dyDescent="0.2">
      <c r="B4">
        <v>1</v>
      </c>
      <c r="C4">
        <v>2.4</v>
      </c>
      <c r="D4">
        <v>10.8</v>
      </c>
      <c r="E4">
        <v>0.222222222</v>
      </c>
      <c r="F4">
        <f>20*LOG(E4)</f>
        <v>-13.064250284192765</v>
      </c>
      <c r="G4">
        <f>1/SQRT(1+(2*PI()*B4)*2*0.47*0.001)</f>
        <v>0.99705992002697408</v>
      </c>
      <c r="H4">
        <f>20*LOG(G4)</f>
        <v>-2.557482463733414E-2</v>
      </c>
    </row>
    <row r="5" spans="1:11" x14ac:dyDescent="0.2">
      <c r="B5">
        <v>2</v>
      </c>
      <c r="C5">
        <v>4</v>
      </c>
      <c r="D5">
        <v>10.8</v>
      </c>
      <c r="E5">
        <v>0.37037037</v>
      </c>
      <c r="F5">
        <f>20*LOG(E5)</f>
        <v>-8.6272752918656366</v>
      </c>
      <c r="G5">
        <f t="shared" ref="G5:G47" si="0">1/SQRT(1+(2*PI()*B5)*2*0.47*0.001)</f>
        <v>0.99414562070725077</v>
      </c>
      <c r="H5">
        <f>20*LOG(G5)</f>
        <v>-5.0999924979783867E-2</v>
      </c>
    </row>
    <row r="6" spans="1:11" x14ac:dyDescent="0.2">
      <c r="B6">
        <v>3</v>
      </c>
      <c r="C6">
        <v>5.4</v>
      </c>
      <c r="D6">
        <v>10.8</v>
      </c>
      <c r="E6">
        <v>0.5</v>
      </c>
      <c r="F6">
        <f>20*LOG(E6)</f>
        <v>-6.0205999132796242</v>
      </c>
      <c r="G6">
        <f t="shared" si="0"/>
        <v>0.99125672745904936</v>
      </c>
      <c r="H6">
        <f>20*LOG(G6)</f>
        <v>-7.627704390943664E-2</v>
      </c>
    </row>
    <row r="7" spans="1:11" x14ac:dyDescent="0.2">
      <c r="B7">
        <v>4</v>
      </c>
      <c r="C7">
        <v>6.4</v>
      </c>
      <c r="D7">
        <v>10.8</v>
      </c>
      <c r="E7">
        <v>0.592592593</v>
      </c>
      <c r="F7">
        <f>20*LOG(E7)</f>
        <v>-4.5448756240897019</v>
      </c>
      <c r="G7">
        <f t="shared" si="0"/>
        <v>0.98839287327608882</v>
      </c>
      <c r="H7">
        <f>20*LOG(G7)</f>
        <v>-0.10140789405208037</v>
      </c>
    </row>
    <row r="8" spans="1:11" x14ac:dyDescent="0.2">
      <c r="B8">
        <v>5</v>
      </c>
      <c r="C8">
        <v>7.4</v>
      </c>
      <c r="D8">
        <v>10.8</v>
      </c>
      <c r="E8">
        <v>0.68518518500000003</v>
      </c>
      <c r="F8">
        <f>20*LOG(E8)</f>
        <v>-3.2838407174670077</v>
      </c>
      <c r="G8">
        <f t="shared" si="0"/>
        <v>0.98555369853174035</v>
      </c>
      <c r="H8">
        <f>20*LOG(G8)</f>
        <v>-0.12639415847350222</v>
      </c>
    </row>
    <row r="9" spans="1:11" x14ac:dyDescent="0.2">
      <c r="B9">
        <v>6</v>
      </c>
      <c r="C9">
        <v>7.7</v>
      </c>
      <c r="D9">
        <v>10.8</v>
      </c>
      <c r="E9">
        <v>0.71296296299999995</v>
      </c>
      <c r="F9">
        <f>20*LOG(E9)</f>
        <v>-2.9386606058381419</v>
      </c>
      <c r="G9">
        <f t="shared" si="0"/>
        <v>0.98273885078933154</v>
      </c>
      <c r="H9">
        <f>20*LOG(G9)</f>
        <v>-0.15123749135588396</v>
      </c>
    </row>
    <row r="10" spans="1:11" x14ac:dyDescent="0.2">
      <c r="B10">
        <v>7</v>
      </c>
      <c r="C10">
        <v>8.4</v>
      </c>
      <c r="D10">
        <v>10.8</v>
      </c>
      <c r="E10">
        <v>0.77777777800000003</v>
      </c>
      <c r="F10">
        <f>20*LOG(E10)</f>
        <v>-2.1828893860196779</v>
      </c>
      <c r="G10">
        <f t="shared" si="0"/>
        <v>0.9799479846183784</v>
      </c>
      <c r="H10">
        <f>20*LOG(G10)</f>
        <v>-0.17593951865494367</v>
      </c>
    </row>
    <row r="11" spans="1:11" x14ac:dyDescent="0.2">
      <c r="B11">
        <v>8</v>
      </c>
      <c r="C11">
        <v>8.8000000000000007</v>
      </c>
      <c r="D11">
        <v>10.8</v>
      </c>
      <c r="E11">
        <v>0.81481481499999997</v>
      </c>
      <c r="F11">
        <f>20*LOG(E11)</f>
        <v>-1.778821664761556</v>
      </c>
      <c r="G11">
        <f t="shared" si="0"/>
        <v>0.97718076141652477</v>
      </c>
      <c r="H11">
        <f>20*LOG(G11)</f>
        <v>-0.20050183873850219</v>
      </c>
    </row>
    <row r="12" spans="1:11" x14ac:dyDescent="0.2">
      <c r="B12">
        <v>9</v>
      </c>
      <c r="C12">
        <v>8.8000000000000007</v>
      </c>
      <c r="D12">
        <v>10.8</v>
      </c>
      <c r="E12">
        <v>0.81481481499999997</v>
      </c>
      <c r="F12">
        <f>20*LOG(E12)</f>
        <v>-1.778821664761556</v>
      </c>
      <c r="G12">
        <f t="shared" si="0"/>
        <v>0.97443684923698048</v>
      </c>
      <c r="H12">
        <f>20*LOG(G12)</f>
        <v>-0.22492602300710413</v>
      </c>
      <c r="K12" t="s">
        <v>13</v>
      </c>
    </row>
    <row r="13" spans="1:11" x14ac:dyDescent="0.2">
      <c r="A13" t="s">
        <v>12</v>
      </c>
      <c r="B13">
        <v>10</v>
      </c>
      <c r="C13">
        <v>9</v>
      </c>
      <c r="D13">
        <v>10.6</v>
      </c>
      <c r="E13">
        <f t="shared" ref="E13:E47" si="1">ABS(C13/D13)</f>
        <v>0.84905660377358494</v>
      </c>
      <c r="F13">
        <f>20*LOG(E13)</f>
        <v>-1.4212671165089068</v>
      </c>
      <c r="G13">
        <f t="shared" si="0"/>
        <v>0.97171592262126327</v>
      </c>
      <c r="H13">
        <f>20*LOG(G13)</f>
        <v>-0.24921361649725421</v>
      </c>
      <c r="K13">
        <f>1/2/PI()/0.47/0.001</f>
        <v>338.62753849339435</v>
      </c>
    </row>
    <row r="14" spans="1:11" x14ac:dyDescent="0.2">
      <c r="B14">
        <v>15</v>
      </c>
      <c r="C14">
        <v>9.3000000000000007</v>
      </c>
      <c r="D14">
        <v>10.4</v>
      </c>
      <c r="E14">
        <f t="shared" si="1"/>
        <v>0.89423076923076927</v>
      </c>
      <c r="F14">
        <f>20*LOG(E14)</f>
        <v>-0.97100781489690435</v>
      </c>
      <c r="G14">
        <f t="shared" si="0"/>
        <v>0.95844511611103578</v>
      </c>
      <c r="H14">
        <f>20*LOG(G14)</f>
        <v>-0.36865502562069696</v>
      </c>
    </row>
    <row r="15" spans="1:11" x14ac:dyDescent="0.2">
      <c r="B15">
        <v>20</v>
      </c>
      <c r="C15">
        <v>10</v>
      </c>
      <c r="D15">
        <v>10.199999999999999</v>
      </c>
      <c r="E15">
        <f t="shared" si="1"/>
        <v>0.98039215686274517</v>
      </c>
      <c r="F15">
        <f>20*LOG(E15)</f>
        <v>-0.17200343523835063</v>
      </c>
      <c r="G15">
        <f t="shared" si="0"/>
        <v>0.94570359032931739</v>
      </c>
      <c r="H15">
        <f>20*LOG(G15)</f>
        <v>-0.48489924354725744</v>
      </c>
    </row>
    <row r="16" spans="1:11" x14ac:dyDescent="0.2">
      <c r="B16">
        <v>30</v>
      </c>
      <c r="C16">
        <v>9.6999999999999993</v>
      </c>
      <c r="D16">
        <v>10.199999999999999</v>
      </c>
      <c r="E16">
        <f t="shared" si="1"/>
        <v>0.9509803921568627</v>
      </c>
      <c r="F16">
        <f>20*LOG(E16)</f>
        <v>-0.43656874991345462</v>
      </c>
      <c r="G16">
        <f t="shared" si="0"/>
        <v>0.92167432151090378</v>
      </c>
      <c r="H16">
        <f>20*LOG(G16)</f>
        <v>-0.70845024177117033</v>
      </c>
    </row>
    <row r="17" spans="1:8" x14ac:dyDescent="0.2">
      <c r="B17">
        <v>50</v>
      </c>
      <c r="C17">
        <v>10.4</v>
      </c>
      <c r="D17">
        <v>10.4</v>
      </c>
      <c r="E17">
        <f t="shared" si="1"/>
        <v>1</v>
      </c>
      <c r="F17">
        <f>20*LOG(E17)</f>
        <v>0</v>
      </c>
      <c r="G17">
        <f t="shared" si="0"/>
        <v>0.8786444892378259</v>
      </c>
      <c r="H17">
        <f>20*LOG(G17)</f>
        <v>-1.1237362094102463</v>
      </c>
    </row>
    <row r="18" spans="1:8" x14ac:dyDescent="0.2">
      <c r="B18">
        <v>60</v>
      </c>
      <c r="C18">
        <v>9.8000000000000007</v>
      </c>
      <c r="D18">
        <v>10.4</v>
      </c>
      <c r="E18">
        <f t="shared" si="1"/>
        <v>0.94230769230769229</v>
      </c>
      <c r="F18">
        <f>20*LOG(E18)</f>
        <v>-0.51614527212571004</v>
      </c>
      <c r="G18">
        <f t="shared" si="0"/>
        <v>0.85927281583339643</v>
      </c>
      <c r="H18">
        <f>20*LOG(G18)</f>
        <v>-1.317378548749478</v>
      </c>
    </row>
    <row r="19" spans="1:8" x14ac:dyDescent="0.2">
      <c r="B19">
        <v>70</v>
      </c>
      <c r="C19">
        <v>10.6</v>
      </c>
      <c r="D19">
        <v>10.4</v>
      </c>
      <c r="E19">
        <f t="shared" si="1"/>
        <v>1.0192307692307692</v>
      </c>
      <c r="F19">
        <f>20*LOG(E19)</f>
        <v>0.16545051931979715</v>
      </c>
      <c r="G19">
        <f t="shared" si="0"/>
        <v>0.84112839743433343</v>
      </c>
      <c r="H19">
        <f>20*LOG(G19)</f>
        <v>-1.5027540902016931</v>
      </c>
    </row>
    <row r="20" spans="1:8" x14ac:dyDescent="0.2">
      <c r="B20">
        <v>80</v>
      </c>
      <c r="C20">
        <v>10.4</v>
      </c>
      <c r="D20">
        <v>10.4</v>
      </c>
      <c r="E20">
        <f t="shared" si="1"/>
        <v>1</v>
      </c>
      <c r="F20">
        <f>20*LOG(E20)</f>
        <v>0</v>
      </c>
      <c r="G20">
        <f t="shared" si="0"/>
        <v>0.8240868928253835</v>
      </c>
      <c r="H20">
        <f>20*LOG(G20)</f>
        <v>-1.680539865936634</v>
      </c>
    </row>
    <row r="21" spans="1:8" x14ac:dyDescent="0.2">
      <c r="B21">
        <v>90</v>
      </c>
      <c r="C21">
        <v>10.4</v>
      </c>
      <c r="D21">
        <v>10.4</v>
      </c>
      <c r="E21">
        <f t="shared" si="1"/>
        <v>1</v>
      </c>
      <c r="F21">
        <f>20*LOG(E21)</f>
        <v>0</v>
      </c>
      <c r="G21">
        <f t="shared" si="0"/>
        <v>0.8080409118820765</v>
      </c>
      <c r="H21">
        <f>20*LOG(G21)</f>
        <v>-1.8513329984978297</v>
      </c>
    </row>
    <row r="22" spans="1:8" x14ac:dyDescent="0.2">
      <c r="A22" t="s">
        <v>12</v>
      </c>
      <c r="B22">
        <v>100</v>
      </c>
      <c r="C22">
        <v>10.6</v>
      </c>
      <c r="D22">
        <v>10.199999999999999</v>
      </c>
      <c r="E22">
        <f t="shared" si="1"/>
        <v>1.0392156862745099</v>
      </c>
      <c r="F22">
        <f>20*LOG(E22)</f>
        <v>0.33411387005705429</v>
      </c>
      <c r="G22">
        <f t="shared" si="0"/>
        <v>0.79289715564259378</v>
      </c>
      <c r="H22">
        <f>20*LOG(G22)</f>
        <v>-2.0156628017805089</v>
      </c>
    </row>
    <row r="23" spans="1:8" x14ac:dyDescent="0.2">
      <c r="B23">
        <v>150</v>
      </c>
      <c r="C23">
        <v>9.8000000000000007</v>
      </c>
      <c r="D23">
        <v>10.199999999999999</v>
      </c>
      <c r="E23">
        <f t="shared" si="1"/>
        <v>0.96078431372549034</v>
      </c>
      <c r="F23">
        <f>20*LOG(E23)</f>
        <v>-0.3474819213884528</v>
      </c>
      <c r="G23">
        <f t="shared" si="0"/>
        <v>0.72817760118685537</v>
      </c>
      <c r="H23">
        <f>20*LOG(G23)</f>
        <v>-2.7552536827341827</v>
      </c>
    </row>
    <row r="24" spans="1:8" x14ac:dyDescent="0.2">
      <c r="B24">
        <v>200</v>
      </c>
      <c r="C24">
        <v>9</v>
      </c>
      <c r="D24">
        <v>10.199999999999999</v>
      </c>
      <c r="E24">
        <f t="shared" si="1"/>
        <v>0.88235294117647067</v>
      </c>
      <c r="F24">
        <f>20*LOG(E24)</f>
        <v>-1.087153246451853</v>
      </c>
      <c r="G24">
        <f t="shared" si="0"/>
        <v>0.67709310153368218</v>
      </c>
      <c r="H24">
        <f>20*LOG(G24)</f>
        <v>-3.3870322185461896</v>
      </c>
    </row>
    <row r="25" spans="1:8" x14ac:dyDescent="0.2">
      <c r="B25">
        <v>250</v>
      </c>
      <c r="C25">
        <v>8.1999999999999993</v>
      </c>
      <c r="D25">
        <v>10.199999999999999</v>
      </c>
      <c r="E25">
        <f t="shared" si="1"/>
        <v>0.80392156862745101</v>
      </c>
      <c r="F25">
        <f>20*LOG(E25)</f>
        <v>-1.8957263875640171</v>
      </c>
      <c r="G25">
        <f t="shared" si="0"/>
        <v>0.63544296665898559</v>
      </c>
      <c r="H25">
        <f>20*LOG(G25)</f>
        <v>-3.9384684577248761</v>
      </c>
    </row>
    <row r="26" spans="1:8" x14ac:dyDescent="0.2">
      <c r="B26">
        <v>300</v>
      </c>
      <c r="C26">
        <v>7.8</v>
      </c>
      <c r="D26">
        <v>10.199999999999999</v>
      </c>
      <c r="E26">
        <f t="shared" si="1"/>
        <v>0.76470588235294124</v>
      </c>
      <c r="F26">
        <f>20*LOG(E26)</f>
        <v>-2.3301113814287424</v>
      </c>
      <c r="G26">
        <f t="shared" si="0"/>
        <v>0.6006403318901834</v>
      </c>
      <c r="H26">
        <f>20*LOG(G26)</f>
        <v>-4.4277101816932207</v>
      </c>
    </row>
    <row r="27" spans="1:8" x14ac:dyDescent="0.2">
      <c r="B27">
        <v>350</v>
      </c>
      <c r="C27">
        <v>7.4</v>
      </c>
      <c r="D27">
        <v>10.199999999999999</v>
      </c>
      <c r="E27">
        <f t="shared" si="1"/>
        <v>0.72549019607843146</v>
      </c>
      <c r="F27">
        <f>20*LOG(E27)</f>
        <v>-2.7873690406188261</v>
      </c>
      <c r="G27">
        <f t="shared" si="0"/>
        <v>0.57099357326858002</v>
      </c>
      <c r="H27">
        <f>20*LOG(G27)</f>
        <v>-4.8673755972441484</v>
      </c>
    </row>
    <row r="28" spans="1:8" x14ac:dyDescent="0.2">
      <c r="B28">
        <v>400</v>
      </c>
      <c r="C28">
        <v>6.8</v>
      </c>
      <c r="D28">
        <v>10.199999999999999</v>
      </c>
      <c r="E28">
        <f t="shared" si="1"/>
        <v>0.66666666666666674</v>
      </c>
      <c r="F28">
        <f>20*LOG(E28)</f>
        <v>-3.5218251811136234</v>
      </c>
      <c r="G28">
        <f t="shared" si="0"/>
        <v>0.54534369349058764</v>
      </c>
      <c r="H28">
        <f>20*LOG(G28)</f>
        <v>-5.2665940960836677</v>
      </c>
    </row>
    <row r="29" spans="1:8" x14ac:dyDescent="0.2">
      <c r="B29">
        <v>450</v>
      </c>
      <c r="C29">
        <v>6.4</v>
      </c>
      <c r="D29">
        <v>10.199999999999999</v>
      </c>
      <c r="E29">
        <f t="shared" si="1"/>
        <v>0.62745098039215697</v>
      </c>
      <c r="F29">
        <f>20*LOG(E29)</f>
        <v>-4.0484039555606071</v>
      </c>
      <c r="G29">
        <f t="shared" si="0"/>
        <v>0.52286644412748706</v>
      </c>
      <c r="H29">
        <f>20*LOG(G29)</f>
        <v>-5.6321845777456119</v>
      </c>
    </row>
    <row r="30" spans="1:8" x14ac:dyDescent="0.2">
      <c r="A30" t="s">
        <v>12</v>
      </c>
      <c r="B30">
        <v>500</v>
      </c>
      <c r="C30">
        <v>6</v>
      </c>
      <c r="D30">
        <v>10.199999999999999</v>
      </c>
      <c r="E30">
        <f t="shared" si="1"/>
        <v>0.58823529411764708</v>
      </c>
      <c r="F30">
        <f>20*LOG(E30)</f>
        <v>-4.6089784275654786</v>
      </c>
      <c r="G30">
        <f t="shared" si="0"/>
        <v>0.50295746599389368</v>
      </c>
      <c r="H30">
        <f>20*LOG(G30)</f>
        <v>-5.9693748143964971</v>
      </c>
    </row>
    <row r="31" spans="1:8" x14ac:dyDescent="0.2">
      <c r="B31">
        <v>550</v>
      </c>
      <c r="C31">
        <v>5.4</v>
      </c>
      <c r="D31">
        <v>10.199999999999999</v>
      </c>
      <c r="E31">
        <f t="shared" si="1"/>
        <v>0.52941176470588247</v>
      </c>
      <c r="F31">
        <f>20*LOG(E31)</f>
        <v>-5.524128238778979</v>
      </c>
      <c r="G31">
        <f t="shared" si="0"/>
        <v>0.48516219489770268</v>
      </c>
      <c r="H31">
        <f>20*LOG(G31)</f>
        <v>-6.2822609568919336</v>
      </c>
    </row>
    <row r="32" spans="1:8" x14ac:dyDescent="0.2">
      <c r="B32">
        <v>600</v>
      </c>
      <c r="C32">
        <v>5.2</v>
      </c>
      <c r="D32">
        <v>10.199999999999999</v>
      </c>
      <c r="E32">
        <f t="shared" si="1"/>
        <v>0.50980392156862753</v>
      </c>
      <c r="F32">
        <f>20*LOG(E32)</f>
        <v>-5.8519365625423667</v>
      </c>
      <c r="G32">
        <f t="shared" si="0"/>
        <v>0.46913127473666405</v>
      </c>
      <c r="H32">
        <f>20*LOG(G32)</f>
        <v>-6.5741122750663061</v>
      </c>
    </row>
    <row r="33" spans="1:8" x14ac:dyDescent="0.2">
      <c r="B33">
        <v>650</v>
      </c>
      <c r="C33">
        <v>4.8</v>
      </c>
      <c r="D33">
        <v>10</v>
      </c>
      <c r="E33">
        <f t="shared" si="1"/>
        <v>0.48</v>
      </c>
      <c r="F33">
        <f>20*LOG(E33)</f>
        <v>-6.3751752524882557</v>
      </c>
      <c r="G33">
        <f t="shared" si="0"/>
        <v>0.45459118727818743</v>
      </c>
      <c r="H33">
        <f>20*LOG(G33)</f>
        <v>-6.8475797555712345</v>
      </c>
    </row>
    <row r="34" spans="1:8" x14ac:dyDescent="0.2">
      <c r="B34">
        <v>700</v>
      </c>
      <c r="C34">
        <v>4.5999999999999996</v>
      </c>
      <c r="D34">
        <v>10</v>
      </c>
      <c r="E34">
        <f t="shared" si="1"/>
        <v>0.45999999999999996</v>
      </c>
      <c r="F34">
        <f>20*LOG(E34)</f>
        <v>-6.744843366368519</v>
      </c>
      <c r="G34">
        <f t="shared" si="0"/>
        <v>0.44132431900960301</v>
      </c>
      <c r="H34">
        <f>20*LOG(G34)</f>
        <v>-7.1048428052064416</v>
      </c>
    </row>
    <row r="35" spans="1:8" x14ac:dyDescent="0.2">
      <c r="B35">
        <v>750</v>
      </c>
      <c r="C35">
        <v>4.5999999999999996</v>
      </c>
      <c r="D35">
        <v>10</v>
      </c>
      <c r="E35">
        <f t="shared" si="1"/>
        <v>0.45999999999999996</v>
      </c>
      <c r="F35">
        <f>20*LOG(E35)</f>
        <v>-6.744843366368519</v>
      </c>
      <c r="G35">
        <f t="shared" si="0"/>
        <v>0.429155078848724</v>
      </c>
      <c r="H35">
        <f>20*LOG(G35)</f>
        <v>-7.3477148687499731</v>
      </c>
    </row>
    <row r="36" spans="1:8" x14ac:dyDescent="0.2">
      <c r="B36">
        <v>800</v>
      </c>
      <c r="C36">
        <v>4.2</v>
      </c>
      <c r="D36">
        <v>10</v>
      </c>
      <c r="E36">
        <f t="shared" si="1"/>
        <v>0.42000000000000004</v>
      </c>
      <c r="F36">
        <f>20*LOG(E36)</f>
        <v>-7.5350141920419897</v>
      </c>
      <c r="G36">
        <f t="shared" si="0"/>
        <v>0.41794000927881353</v>
      </c>
      <c r="H36">
        <f>20*LOG(G36)</f>
        <v>-7.5777210395684254</v>
      </c>
    </row>
    <row r="37" spans="1:8" x14ac:dyDescent="0.2">
      <c r="B37">
        <v>850</v>
      </c>
      <c r="C37">
        <v>4</v>
      </c>
      <c r="D37">
        <v>10</v>
      </c>
      <c r="E37">
        <f t="shared" si="1"/>
        <v>0.4</v>
      </c>
      <c r="F37">
        <f>20*LOG(E37)</f>
        <v>-7.9588001734407516</v>
      </c>
      <c r="G37">
        <f t="shared" si="0"/>
        <v>0.40756060062728522</v>
      </c>
      <c r="H37">
        <f>20*LOG(G37)</f>
        <v>-7.7961561281110914</v>
      </c>
    </row>
    <row r="38" spans="1:8" x14ac:dyDescent="0.2">
      <c r="B38">
        <v>900</v>
      </c>
      <c r="C38">
        <v>4</v>
      </c>
      <c r="D38">
        <v>10</v>
      </c>
      <c r="E38">
        <f t="shared" si="1"/>
        <v>0.4</v>
      </c>
      <c r="F38">
        <f>20*LOG(E38)</f>
        <v>-7.9588001734407516</v>
      </c>
      <c r="G38">
        <f t="shared" si="0"/>
        <v>0.3979179764996304</v>
      </c>
      <c r="H38">
        <f>20*LOG(G38)</f>
        <v>-8.0041288110283766</v>
      </c>
    </row>
    <row r="39" spans="1:8" x14ac:dyDescent="0.2">
      <c r="A39" t="s">
        <v>12</v>
      </c>
      <c r="B39">
        <v>1000</v>
      </c>
      <c r="C39">
        <v>3.6</v>
      </c>
      <c r="D39">
        <v>10</v>
      </c>
      <c r="E39">
        <f t="shared" si="1"/>
        <v>0.36</v>
      </c>
      <c r="F39">
        <f>20*LOG(E39)</f>
        <v>-8.8739499846542547</v>
      </c>
      <c r="G39">
        <f t="shared" si="0"/>
        <v>0.38052273287963034</v>
      </c>
      <c r="H39">
        <f>20*LOG(G39)</f>
        <v>-8.3923878570129755</v>
      </c>
    </row>
    <row r="40" spans="1:8" x14ac:dyDescent="0.2">
      <c r="B40">
        <v>2000</v>
      </c>
      <c r="C40">
        <v>2.2000000000000002</v>
      </c>
      <c r="D40">
        <v>10</v>
      </c>
      <c r="E40">
        <f t="shared" si="1"/>
        <v>0.22000000000000003</v>
      </c>
      <c r="F40">
        <f>20*LOG(E40)</f>
        <v>-13.151546383555875</v>
      </c>
      <c r="G40">
        <f t="shared" si="0"/>
        <v>0.27937333526075614</v>
      </c>
      <c r="H40">
        <f>20*LOG(G40)</f>
        <v>-11.076300948097412</v>
      </c>
    </row>
    <row r="41" spans="1:8" x14ac:dyDescent="0.2">
      <c r="B41">
        <v>3000</v>
      </c>
      <c r="C41">
        <v>1</v>
      </c>
      <c r="D41">
        <v>10</v>
      </c>
      <c r="E41">
        <f t="shared" si="1"/>
        <v>0.1</v>
      </c>
      <c r="F41">
        <f>20*LOG(E41)</f>
        <v>-20</v>
      </c>
      <c r="G41">
        <f t="shared" si="0"/>
        <v>0.23113383237743068</v>
      </c>
      <c r="H41">
        <f>20*LOG(G41)</f>
        <v>-12.722729594146891</v>
      </c>
    </row>
    <row r="42" spans="1:8" x14ac:dyDescent="0.2">
      <c r="B42">
        <v>4000</v>
      </c>
      <c r="C42">
        <v>0.82</v>
      </c>
      <c r="D42">
        <v>10</v>
      </c>
      <c r="E42">
        <f t="shared" si="1"/>
        <v>8.199999999999999E-2</v>
      </c>
      <c r="F42">
        <f>20*LOG(E42)</f>
        <v>-21.723722952325666</v>
      </c>
      <c r="G42">
        <f t="shared" si="0"/>
        <v>0.20151800220566352</v>
      </c>
      <c r="H42">
        <f>20*LOG(G42)</f>
        <v>-13.913723019305362</v>
      </c>
    </row>
    <row r="43" spans="1:8" x14ac:dyDescent="0.2">
      <c r="B43">
        <v>5000</v>
      </c>
      <c r="C43">
        <v>0.66</v>
      </c>
      <c r="D43">
        <v>10.199999999999999</v>
      </c>
      <c r="E43">
        <f t="shared" si="1"/>
        <v>6.4705882352941183E-2</v>
      </c>
      <c r="F43">
        <f>20*LOG(E43)</f>
        <v>-23.781124724400975</v>
      </c>
      <c r="G43">
        <f t="shared" si="0"/>
        <v>0.18097962835231218</v>
      </c>
      <c r="H43">
        <f>20*LOG(G43)</f>
        <v>-14.847406159201871</v>
      </c>
    </row>
    <row r="44" spans="1:8" x14ac:dyDescent="0.2">
      <c r="B44">
        <v>6000</v>
      </c>
      <c r="C44">
        <v>0.56000000000000005</v>
      </c>
      <c r="D44">
        <v>10.199999999999999</v>
      </c>
      <c r="E44">
        <f t="shared" si="1"/>
        <v>5.4901960784313732E-2</v>
      </c>
      <c r="F44">
        <f>20*LOG(E44)</f>
        <v>-25.208242895114342</v>
      </c>
      <c r="G44">
        <f t="shared" si="0"/>
        <v>0.16566383455523009</v>
      </c>
      <c r="H44">
        <f>20*LOG(G44)</f>
        <v>-15.615445808364329</v>
      </c>
    </row>
    <row r="45" spans="1:8" x14ac:dyDescent="0.2">
      <c r="B45">
        <v>7000</v>
      </c>
      <c r="C45">
        <v>0.48</v>
      </c>
      <c r="D45">
        <v>10.199999999999999</v>
      </c>
      <c r="E45">
        <f t="shared" si="1"/>
        <v>4.7058823529411764E-2</v>
      </c>
      <c r="F45">
        <f>20*LOG(E45)</f>
        <v>-26.547178687726607</v>
      </c>
      <c r="G45">
        <f t="shared" si="0"/>
        <v>0.15367645901800203</v>
      </c>
      <c r="H45">
        <f>20*LOG(G45)</f>
        <v>-16.267853099140069</v>
      </c>
    </row>
    <row r="46" spans="1:8" x14ac:dyDescent="0.2">
      <c r="B46">
        <v>8000</v>
      </c>
      <c r="C46">
        <v>0.42</v>
      </c>
      <c r="D46">
        <v>10.199999999999999</v>
      </c>
      <c r="E46">
        <f t="shared" si="1"/>
        <v>4.1176470588235294E-2</v>
      </c>
      <c r="F46">
        <f>20*LOG(E46)</f>
        <v>-27.707017627280344</v>
      </c>
      <c r="G46">
        <f t="shared" si="0"/>
        <v>0.14396381624874813</v>
      </c>
      <c r="H46">
        <f>20*LOG(G46)</f>
        <v>-16.834932988395099</v>
      </c>
    </row>
    <row r="47" spans="1:8" x14ac:dyDescent="0.2">
      <c r="A47" t="s">
        <v>12</v>
      </c>
      <c r="B47">
        <v>9000</v>
      </c>
      <c r="C47">
        <v>0.38</v>
      </c>
      <c r="D47">
        <v>10.199999999999999</v>
      </c>
      <c r="E47">
        <f t="shared" si="1"/>
        <v>3.725490196078432E-2</v>
      </c>
      <c r="F47">
        <f>20*LOG(E47)</f>
        <v>-28.57633150290215</v>
      </c>
      <c r="G47">
        <f t="shared" si="0"/>
        <v>0.13588694089671111</v>
      </c>
      <c r="H47">
        <f>20*LOG(G47)</f>
        <v>-17.336445562776358</v>
      </c>
    </row>
  </sheetData>
  <pageMargins left="0.7" right="0.7" top="0.75" bottom="0.75" header="0.3" footer="0.3"/>
  <ignoredErrors>
    <ignoredError sqref="G4:G4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EFF0-46C6-E947-8AE9-8B82E03DD93B}">
  <dimension ref="A1:J37"/>
  <sheetViews>
    <sheetView tabSelected="1" workbookViewId="0">
      <selection activeCell="J17" sqref="J17"/>
    </sheetView>
  </sheetViews>
  <sheetFormatPr baseColWidth="10" defaultRowHeight="16" x14ac:dyDescent="0.2"/>
  <sheetData>
    <row r="1" spans="1:10" x14ac:dyDescent="0.2">
      <c r="A1" t="s">
        <v>7</v>
      </c>
    </row>
    <row r="3" spans="1:10" x14ac:dyDescent="0.2">
      <c r="B3" t="s">
        <v>3</v>
      </c>
      <c r="C3" t="s">
        <v>5</v>
      </c>
      <c r="D3" t="s">
        <v>0</v>
      </c>
      <c r="E3" t="s">
        <v>8</v>
      </c>
      <c r="F3" t="s">
        <v>16</v>
      </c>
      <c r="G3" t="s">
        <v>15</v>
      </c>
      <c r="H3" t="s">
        <v>14</v>
      </c>
    </row>
    <row r="4" spans="1:10" x14ac:dyDescent="0.2">
      <c r="B4">
        <v>10</v>
      </c>
      <c r="C4">
        <v>0.28799999999999998</v>
      </c>
      <c r="D4">
        <v>10.4</v>
      </c>
      <c r="E4">
        <f>ABS(C4/D4)</f>
        <v>2.769230769230769E-2</v>
      </c>
      <c r="F4">
        <f>20*LOG(E4)</f>
        <v>-31.152817030790988</v>
      </c>
      <c r="G4">
        <f>2*PI()*B4*0.47*0.001/SQRT(1+2*PI()*B4*0.47*0.001)</f>
        <v>2.9104357634840313E-2</v>
      </c>
      <c r="H4">
        <f>20*LOG(G4)</f>
        <v>-30.720839632596849</v>
      </c>
    </row>
    <row r="5" spans="1:10" x14ac:dyDescent="0.2">
      <c r="B5">
        <v>20</v>
      </c>
      <c r="C5">
        <v>0.6</v>
      </c>
      <c r="D5">
        <v>10.6</v>
      </c>
      <c r="E5">
        <f t="shared" ref="E5:E37" si="0">ABS(C5/D5)</f>
        <v>5.6603773584905662E-2</v>
      </c>
      <c r="F5">
        <f t="shared" ref="F5:F37" si="1">20*LOG(E5)</f>
        <v>-24.943092297622531</v>
      </c>
      <c r="G5">
        <f>2*PI()*B5*0.47*0.001/SQRT(1+2*PI()*B5*0.47*0.001)</f>
        <v>5.7391429353003939E-2</v>
      </c>
      <c r="H5">
        <f t="shared" ref="H5:H37" si="2">20*LOG(G5)</f>
        <v>-24.823059177340983</v>
      </c>
    </row>
    <row r="6" spans="1:10" x14ac:dyDescent="0.2">
      <c r="B6">
        <v>30</v>
      </c>
      <c r="C6">
        <v>0.88</v>
      </c>
      <c r="D6">
        <v>10.4</v>
      </c>
      <c r="E6">
        <f t="shared" si="0"/>
        <v>8.4615384615384606E-2</v>
      </c>
      <c r="F6">
        <f t="shared" si="1"/>
        <v>-21.451013342972235</v>
      </c>
      <c r="G6">
        <f t="shared" ref="G6:G37" si="3">2*PI()*B6*0.47*0.001/SQRT(1+2*PI()*B6*0.47*0.001)</f>
        <v>8.4911444625145188E-2</v>
      </c>
      <c r="H6">
        <f t="shared" si="2"/>
        <v>-21.420675405350799</v>
      </c>
    </row>
    <row r="7" spans="1:10" x14ac:dyDescent="0.2">
      <c r="A7" t="s">
        <v>12</v>
      </c>
      <c r="B7">
        <v>40</v>
      </c>
      <c r="C7">
        <v>1.17</v>
      </c>
      <c r="D7">
        <v>10.4</v>
      </c>
      <c r="E7">
        <f t="shared" si="0"/>
        <v>0.11249999999999999</v>
      </c>
      <c r="F7">
        <f t="shared" si="1"/>
        <v>-18.976949551052375</v>
      </c>
      <c r="G7">
        <f t="shared" si="3"/>
        <v>0.11171018098963802</v>
      </c>
      <c r="H7">
        <f t="shared" si="2"/>
        <v>-19.038144891111358</v>
      </c>
    </row>
    <row r="8" spans="1:10" x14ac:dyDescent="0.2">
      <c r="B8">
        <v>50</v>
      </c>
      <c r="C8">
        <v>1.47</v>
      </c>
      <c r="D8">
        <v>10.6</v>
      </c>
      <c r="E8">
        <f t="shared" si="0"/>
        <v>0.13867924528301886</v>
      </c>
      <c r="F8">
        <f t="shared" si="1"/>
        <v>-17.159770610331883</v>
      </c>
      <c r="G8">
        <f t="shared" si="3"/>
        <v>0.13782946854319594</v>
      </c>
      <c r="H8">
        <f t="shared" si="2"/>
        <v>-17.213158368819634</v>
      </c>
    </row>
    <row r="9" spans="1:10" x14ac:dyDescent="0.2">
      <c r="B9">
        <v>60</v>
      </c>
      <c r="C9">
        <v>1.84</v>
      </c>
      <c r="D9">
        <v>10.4</v>
      </c>
      <c r="E9">
        <f t="shared" si="0"/>
        <v>0.17692307692307693</v>
      </c>
      <c r="F9">
        <f t="shared" si="1"/>
        <v>-15.044310325784878</v>
      </c>
      <c r="G9">
        <f t="shared" si="3"/>
        <v>0.16330762564880108</v>
      </c>
      <c r="H9">
        <f t="shared" si="2"/>
        <v>-15.739870708221648</v>
      </c>
    </row>
    <row r="10" spans="1:10" x14ac:dyDescent="0.2">
      <c r="B10">
        <v>70</v>
      </c>
      <c r="C10">
        <v>2.16</v>
      </c>
      <c r="D10">
        <v>10.6</v>
      </c>
      <c r="E10">
        <f t="shared" si="0"/>
        <v>0.20377358490566039</v>
      </c>
      <c r="F10">
        <f t="shared" si="1"/>
        <v>-13.817042282276786</v>
      </c>
      <c r="G10">
        <f t="shared" si="3"/>
        <v>0.18817983673027383</v>
      </c>
      <c r="H10">
        <f t="shared" si="2"/>
        <v>-14.508538252171325</v>
      </c>
    </row>
    <row r="11" spans="1:10" x14ac:dyDescent="0.2">
      <c r="B11">
        <v>80</v>
      </c>
      <c r="C11">
        <v>2.4</v>
      </c>
      <c r="D11">
        <v>10.4</v>
      </c>
      <c r="E11">
        <f t="shared" si="0"/>
        <v>0.23076923076923075</v>
      </c>
      <c r="F11">
        <f t="shared" si="1"/>
        <v>-12.736441951743487</v>
      </c>
      <c r="G11">
        <f t="shared" si="3"/>
        <v>0.2124784810820774</v>
      </c>
      <c r="H11">
        <f t="shared" si="2"/>
        <v>-13.453700937735322</v>
      </c>
      <c r="J11" t="s">
        <v>13</v>
      </c>
    </row>
    <row r="12" spans="1:10" x14ac:dyDescent="0.2">
      <c r="B12">
        <v>90</v>
      </c>
      <c r="C12">
        <v>2.72</v>
      </c>
      <c r="D12">
        <v>10.6</v>
      </c>
      <c r="E12">
        <f t="shared" si="0"/>
        <v>0.25660377358490571</v>
      </c>
      <c r="F12">
        <f t="shared" si="1"/>
        <v>-11.814739224611428</v>
      </c>
      <c r="G12">
        <f t="shared" si="3"/>
        <v>0.23623342006656869</v>
      </c>
      <c r="H12">
        <f t="shared" si="2"/>
        <v>-12.533173250132981</v>
      </c>
      <c r="J12">
        <f>1/2/PI()/0.47/0.001</f>
        <v>338.62753849339435</v>
      </c>
    </row>
    <row r="13" spans="1:10" x14ac:dyDescent="0.2">
      <c r="A13" t="s">
        <v>12</v>
      </c>
      <c r="B13">
        <v>100</v>
      </c>
      <c r="C13">
        <v>2.96</v>
      </c>
      <c r="D13">
        <v>10.4</v>
      </c>
      <c r="E13">
        <f t="shared" si="0"/>
        <v>0.2846153846153846</v>
      </c>
      <c r="F13">
        <f t="shared" si="1"/>
        <v>-10.914832564796836</v>
      </c>
      <c r="G13">
        <f t="shared" si="3"/>
        <v>0.25947224881563075</v>
      </c>
      <c r="H13">
        <f t="shared" si="2"/>
        <v>-11.718181683533595</v>
      </c>
    </row>
    <row r="14" spans="1:10" x14ac:dyDescent="0.2">
      <c r="B14">
        <v>150</v>
      </c>
      <c r="C14">
        <v>4.3</v>
      </c>
      <c r="D14">
        <v>10.6</v>
      </c>
      <c r="E14">
        <f t="shared" si="0"/>
        <v>0.40566037735849059</v>
      </c>
      <c r="F14">
        <f t="shared" si="1"/>
        <v>-7.8367481937036745</v>
      </c>
      <c r="G14">
        <f t="shared" si="3"/>
        <v>0.36875774654559024</v>
      </c>
      <c r="H14">
        <f t="shared" si="2"/>
        <v>-8.6651769526598059</v>
      </c>
    </row>
    <row r="15" spans="1:10" x14ac:dyDescent="0.2">
      <c r="B15">
        <v>200</v>
      </c>
      <c r="C15">
        <v>5.2</v>
      </c>
      <c r="D15">
        <v>10.199999999999999</v>
      </c>
      <c r="E15">
        <f t="shared" si="0"/>
        <v>0.50980392156862753</v>
      </c>
      <c r="F15">
        <f t="shared" si="1"/>
        <v>-5.8519365625423667</v>
      </c>
      <c r="G15">
        <f t="shared" si="3"/>
        <v>0.46830045729317493</v>
      </c>
      <c r="H15">
        <f t="shared" si="2"/>
        <v>-6.589508362624235</v>
      </c>
    </row>
    <row r="16" spans="1:10" x14ac:dyDescent="0.2">
      <c r="B16">
        <v>250</v>
      </c>
      <c r="C16">
        <v>6</v>
      </c>
      <c r="D16">
        <v>10.199999999999999</v>
      </c>
      <c r="E16">
        <f t="shared" si="0"/>
        <v>0.58823529411764708</v>
      </c>
      <c r="F16">
        <f t="shared" si="1"/>
        <v>-4.6089784275654786</v>
      </c>
      <c r="G16">
        <f t="shared" si="3"/>
        <v>0.55996203559509516</v>
      </c>
      <c r="H16">
        <f t="shared" si="2"/>
        <v>-5.0368283273926107</v>
      </c>
    </row>
    <row r="17" spans="1:8" x14ac:dyDescent="0.2">
      <c r="B17">
        <v>300</v>
      </c>
      <c r="C17">
        <v>6.6</v>
      </c>
      <c r="D17">
        <v>10.199999999999999</v>
      </c>
      <c r="E17">
        <f t="shared" si="0"/>
        <v>0.6470588235294118</v>
      </c>
      <c r="F17">
        <f t="shared" si="1"/>
        <v>-3.7811247244009771</v>
      </c>
      <c r="G17">
        <f t="shared" si="3"/>
        <v>0.64511374747602823</v>
      </c>
      <c r="H17">
        <f t="shared" si="2"/>
        <v>-3.8072740624642836</v>
      </c>
    </row>
    <row r="18" spans="1:8" x14ac:dyDescent="0.2">
      <c r="B18">
        <v>350</v>
      </c>
      <c r="C18">
        <v>7.1</v>
      </c>
      <c r="D18">
        <v>10.199999999999999</v>
      </c>
      <c r="E18">
        <f t="shared" si="0"/>
        <v>0.69607843137254899</v>
      </c>
      <c r="F18">
        <f t="shared" si="1"/>
        <v>-3.146836460856846</v>
      </c>
      <c r="G18">
        <f t="shared" si="3"/>
        <v>0.72479420833293173</v>
      </c>
      <c r="H18">
        <f t="shared" si="2"/>
        <v>-2.7957057133328771</v>
      </c>
    </row>
    <row r="19" spans="1:8" x14ac:dyDescent="0.2">
      <c r="B19">
        <v>400</v>
      </c>
      <c r="C19">
        <v>7.5</v>
      </c>
      <c r="D19" s="2">
        <v>10</v>
      </c>
      <c r="E19">
        <f t="shared" si="0"/>
        <v>0.75</v>
      </c>
      <c r="F19">
        <f t="shared" si="1"/>
        <v>-2.498774732165999</v>
      </c>
      <c r="G19">
        <f t="shared" si="3"/>
        <v>0.79980866830402852</v>
      </c>
      <c r="H19">
        <f t="shared" si="2"/>
        <v>-1.9402778661102913</v>
      </c>
    </row>
    <row r="20" spans="1:8" x14ac:dyDescent="0.2">
      <c r="B20">
        <v>450</v>
      </c>
      <c r="C20">
        <v>7.8</v>
      </c>
      <c r="D20">
        <v>10.199999999999999</v>
      </c>
      <c r="E20">
        <f t="shared" si="0"/>
        <v>0.76470588235294124</v>
      </c>
      <c r="F20">
        <f t="shared" si="1"/>
        <v>-2.3301113814287424</v>
      </c>
      <c r="G20">
        <f t="shared" si="3"/>
        <v>0.87079395943388715</v>
      </c>
      <c r="H20">
        <f t="shared" si="2"/>
        <v>-1.2016918451137981</v>
      </c>
    </row>
    <row r="21" spans="1:8" x14ac:dyDescent="0.2">
      <c r="A21" t="s">
        <v>12</v>
      </c>
      <c r="B21">
        <v>500</v>
      </c>
      <c r="C21">
        <v>8</v>
      </c>
      <c r="D21">
        <v>10.199999999999999</v>
      </c>
      <c r="E21">
        <f t="shared" si="0"/>
        <v>0.78431372549019618</v>
      </c>
      <c r="F21">
        <f t="shared" si="1"/>
        <v>-2.1102036953994787</v>
      </c>
      <c r="G21">
        <f t="shared" si="3"/>
        <v>0.93826238924065131</v>
      </c>
      <c r="H21">
        <f t="shared" si="2"/>
        <v>-0.55351384512785029</v>
      </c>
    </row>
    <row r="22" spans="1:8" x14ac:dyDescent="0.2">
      <c r="B22">
        <v>550</v>
      </c>
      <c r="C22">
        <v>8.3000000000000007</v>
      </c>
      <c r="D22">
        <v>10.199999999999999</v>
      </c>
      <c r="E22">
        <f t="shared" si="0"/>
        <v>0.81372549019607854</v>
      </c>
      <c r="F22">
        <f t="shared" si="1"/>
        <v>-1.790441587716872</v>
      </c>
      <c r="G22">
        <f t="shared" si="3"/>
        <v>1.0026322476481937</v>
      </c>
      <c r="H22">
        <f t="shared" si="2"/>
        <v>2.2833374191039292E-2</v>
      </c>
    </row>
    <row r="23" spans="1:8" x14ac:dyDescent="0.2">
      <c r="B23">
        <v>600</v>
      </c>
      <c r="C23">
        <v>8.4</v>
      </c>
      <c r="D23">
        <v>10.199999999999999</v>
      </c>
      <c r="E23">
        <f t="shared" si="0"/>
        <v>0.82352941176470595</v>
      </c>
      <c r="F23">
        <f t="shared" si="1"/>
        <v>-1.6864177140007173</v>
      </c>
      <c r="G23">
        <f t="shared" si="3"/>
        <v>1.0642495313213876</v>
      </c>
      <c r="H23">
        <f t="shared" si="2"/>
        <v>0.54086935185630247</v>
      </c>
    </row>
    <row r="24" spans="1:8" x14ac:dyDescent="0.2">
      <c r="B24">
        <v>650</v>
      </c>
      <c r="C24">
        <v>8.5</v>
      </c>
      <c r="D24">
        <v>10</v>
      </c>
      <c r="E24">
        <f t="shared" si="0"/>
        <v>0.85</v>
      </c>
      <c r="F24">
        <f t="shared" si="1"/>
        <v>-1.4116214857141456</v>
      </c>
      <c r="G24">
        <f t="shared" si="3"/>
        <v>1.1234037466344864</v>
      </c>
      <c r="H24">
        <f t="shared" si="2"/>
        <v>1.010717358934387</v>
      </c>
    </row>
    <row r="25" spans="1:8" x14ac:dyDescent="0.2">
      <c r="B25">
        <v>700</v>
      </c>
      <c r="C25">
        <v>8.6999999999999993</v>
      </c>
      <c r="D25">
        <v>10</v>
      </c>
      <c r="E25">
        <f t="shared" si="0"/>
        <v>0.86999999999999988</v>
      </c>
      <c r="F25">
        <f t="shared" si="1"/>
        <v>-1.2096149476276306</v>
      </c>
      <c r="G25">
        <f t="shared" si="3"/>
        <v>1.1803396234881318</v>
      </c>
      <c r="H25">
        <f t="shared" si="2"/>
        <v>1.4401397289176365</v>
      </c>
    </row>
    <row r="26" spans="1:8" x14ac:dyDescent="0.2">
      <c r="B26">
        <v>750</v>
      </c>
      <c r="C26">
        <v>8.8000000000000007</v>
      </c>
      <c r="D26">
        <v>10</v>
      </c>
      <c r="E26">
        <f t="shared" si="0"/>
        <v>0.88000000000000012</v>
      </c>
      <c r="F26">
        <f t="shared" si="1"/>
        <v>-1.1103465569966262</v>
      </c>
      <c r="G26">
        <f t="shared" si="3"/>
        <v>1.2352659446343712</v>
      </c>
      <c r="H26">
        <f t="shared" si="2"/>
        <v>1.8352093681613995</v>
      </c>
    </row>
    <row r="27" spans="1:8" x14ac:dyDescent="0.2">
      <c r="B27">
        <v>800</v>
      </c>
      <c r="C27">
        <v>8.8000000000000007</v>
      </c>
      <c r="D27">
        <v>10</v>
      </c>
      <c r="E27">
        <f t="shared" si="0"/>
        <v>0.88000000000000012</v>
      </c>
      <c r="F27">
        <f t="shared" si="1"/>
        <v>-1.1103465569966262</v>
      </c>
      <c r="G27">
        <f t="shared" si="3"/>
        <v>1.2883623013459686</v>
      </c>
      <c r="H27">
        <f t="shared" si="2"/>
        <v>2.2007601696318533</v>
      </c>
    </row>
    <row r="28" spans="1:8" x14ac:dyDescent="0.2">
      <c r="B28">
        <v>850</v>
      </c>
      <c r="C28">
        <v>8.8000000000000007</v>
      </c>
      <c r="D28">
        <v>10.199999999999999</v>
      </c>
      <c r="E28">
        <f t="shared" si="0"/>
        <v>0.86274509803921584</v>
      </c>
      <c r="F28">
        <f t="shared" si="1"/>
        <v>-1.282349992234977</v>
      </c>
      <c r="G28">
        <f t="shared" si="3"/>
        <v>1.3397843327525107</v>
      </c>
      <c r="H28">
        <f t="shared" si="2"/>
        <v>2.5406978981370894</v>
      </c>
    </row>
    <row r="29" spans="1:8" x14ac:dyDescent="0.2">
      <c r="B29">
        <v>900</v>
      </c>
      <c r="C29">
        <v>8.9</v>
      </c>
      <c r="D29">
        <v>10</v>
      </c>
      <c r="E29">
        <f t="shared" si="0"/>
        <v>0.89</v>
      </c>
      <c r="F29">
        <f t="shared" si="1"/>
        <v>-1.0121998671017443</v>
      </c>
      <c r="G29">
        <f t="shared" si="3"/>
        <v>1.3896678392088837</v>
      </c>
      <c r="H29">
        <f t="shared" si="2"/>
        <v>2.8582201369175371</v>
      </c>
    </row>
    <row r="30" spans="1:8" x14ac:dyDescent="0.2">
      <c r="B30">
        <v>950</v>
      </c>
      <c r="C30">
        <v>9</v>
      </c>
      <c r="D30">
        <v>10.199999999999999</v>
      </c>
      <c r="E30">
        <f t="shared" si="0"/>
        <v>0.88235294117647067</v>
      </c>
      <c r="F30">
        <f t="shared" si="1"/>
        <v>-1.087153246451853</v>
      </c>
      <c r="G30">
        <f t="shared" si="3"/>
        <v>1.4381320478254496</v>
      </c>
      <c r="H30">
        <f t="shared" si="2"/>
        <v>3.1559752871272391</v>
      </c>
    </row>
    <row r="31" spans="1:8" x14ac:dyDescent="0.2">
      <c r="A31" t="s">
        <v>12</v>
      </c>
      <c r="B31">
        <v>1000</v>
      </c>
      <c r="C31">
        <v>9</v>
      </c>
      <c r="D31">
        <v>10</v>
      </c>
      <c r="E31">
        <f t="shared" si="0"/>
        <v>0.9</v>
      </c>
      <c r="F31">
        <f t="shared" si="1"/>
        <v>-0.91514981121350236</v>
      </c>
      <c r="G31">
        <f t="shared" si="3"/>
        <v>1.4852822314204812</v>
      </c>
      <c r="H31">
        <f t="shared" si="2"/>
        <v>3.4361797114801513</v>
      </c>
    </row>
    <row r="32" spans="1:8" x14ac:dyDescent="0.2">
      <c r="B32">
        <v>1500</v>
      </c>
      <c r="C32">
        <v>9.3000000000000007</v>
      </c>
      <c r="D32">
        <v>10.199999999999999</v>
      </c>
      <c r="E32">
        <f t="shared" si="0"/>
        <v>0.91176470588235303</v>
      </c>
      <c r="F32">
        <f t="shared" si="1"/>
        <v>-0.802344464159648</v>
      </c>
      <c r="G32">
        <f t="shared" si="3"/>
        <v>1.9010049245762786</v>
      </c>
      <c r="H32">
        <f t="shared" si="2"/>
        <v>5.5796648382403022</v>
      </c>
    </row>
    <row r="33" spans="2:8" x14ac:dyDescent="0.2">
      <c r="B33">
        <v>2000</v>
      </c>
      <c r="C33">
        <v>9.4</v>
      </c>
      <c r="D33">
        <v>10.199999999999999</v>
      </c>
      <c r="E33">
        <f t="shared" si="0"/>
        <v>0.92156862745098045</v>
      </c>
      <c r="F33">
        <f t="shared" si="1"/>
        <v>-0.70944636324437749</v>
      </c>
      <c r="G33">
        <f t="shared" si="3"/>
        <v>2.2474411536204886</v>
      </c>
      <c r="H33">
        <f t="shared" si="2"/>
        <v>7.0337665821432971</v>
      </c>
    </row>
    <row r="34" spans="2:8" x14ac:dyDescent="0.2">
      <c r="B34">
        <v>2500</v>
      </c>
      <c r="C34">
        <v>9.4</v>
      </c>
      <c r="D34">
        <v>10</v>
      </c>
      <c r="E34">
        <f t="shared" si="0"/>
        <v>0.94000000000000006</v>
      </c>
      <c r="F34">
        <f t="shared" si="1"/>
        <v>-0.53744292800602622</v>
      </c>
      <c r="G34">
        <f t="shared" si="3"/>
        <v>2.549908907043771</v>
      </c>
      <c r="H34">
        <f t="shared" si="2"/>
        <v>8.1304933194644864</v>
      </c>
    </row>
    <row r="35" spans="2:8" x14ac:dyDescent="0.2">
      <c r="B35">
        <v>3000</v>
      </c>
      <c r="C35">
        <v>9.4</v>
      </c>
      <c r="D35">
        <v>10.199999999999999</v>
      </c>
      <c r="E35">
        <f t="shared" si="0"/>
        <v>0.92156862745098045</v>
      </c>
      <c r="F35">
        <f t="shared" si="1"/>
        <v>-0.70944636324437749</v>
      </c>
      <c r="G35">
        <f t="shared" si="3"/>
        <v>2.8214745173046136</v>
      </c>
      <c r="H35">
        <f t="shared" si="2"/>
        <v>9.0095226441753091</v>
      </c>
    </row>
    <row r="36" spans="2:8" x14ac:dyDescent="0.2">
      <c r="B36">
        <v>3500</v>
      </c>
      <c r="C36">
        <v>9.4</v>
      </c>
      <c r="D36">
        <v>10.199999999999999</v>
      </c>
      <c r="E36">
        <f t="shared" si="0"/>
        <v>0.92156862745098045</v>
      </c>
      <c r="F36">
        <f t="shared" si="1"/>
        <v>-0.70944636324437749</v>
      </c>
      <c r="G36">
        <f t="shared" si="3"/>
        <v>3.0698624748501508</v>
      </c>
      <c r="H36">
        <f t="shared" si="2"/>
        <v>9.7423784036707097</v>
      </c>
    </row>
    <row r="37" spans="2:8" x14ac:dyDescent="0.2">
      <c r="B37">
        <v>4000</v>
      </c>
      <c r="C37">
        <v>9.4</v>
      </c>
      <c r="D37">
        <v>10</v>
      </c>
      <c r="E37">
        <f t="shared" si="0"/>
        <v>0.94000000000000006</v>
      </c>
      <c r="F37">
        <f t="shared" si="1"/>
        <v>-0.53744292800602622</v>
      </c>
      <c r="G37">
        <f t="shared" si="3"/>
        <v>3.3000663384169022</v>
      </c>
      <c r="H37">
        <f t="shared" si="2"/>
        <v>10.370453404338484</v>
      </c>
    </row>
  </sheetData>
  <pageMargins left="0.7" right="0.7" top="0.75" bottom="0.75" header="0.3" footer="0.3"/>
  <ignoredErrors>
    <ignoredError sqref="G4:G3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2021-06-22T05:00:15Z</dcterms:created>
  <dcterms:modified xsi:type="dcterms:W3CDTF">2021-07-05T07:35:32Z</dcterms:modified>
</cp:coreProperties>
</file>