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徐大\Desktop\"/>
    </mc:Choice>
  </mc:AlternateContent>
  <xr:revisionPtr revIDLastSave="0" documentId="13_ncr:1_{398E4ED8-1883-4A19-8AE6-F237AD0C35C3}" xr6:coauthVersionLast="47" xr6:coauthVersionMax="47" xr10:uidLastSave="{00000000-0000-0000-0000-000000000000}"/>
  <bookViews>
    <workbookView xWindow="11520" yWindow="0" windowWidth="11520" windowHeight="1236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4" l="1"/>
  <c r="AE3" i="4"/>
  <c r="V4" i="4"/>
  <c r="V5" i="4"/>
  <c r="V3" i="4"/>
  <c r="M4" i="4" l="1"/>
  <c r="M5" i="4"/>
  <c r="M3" i="4"/>
  <c r="D4" i="4"/>
  <c r="D5" i="4"/>
  <c r="D3" i="4"/>
  <c r="I13" i="2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E2" i="3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A2" i="3"/>
  <c r="G25" i="2" l="1"/>
  <c r="I25" i="2" s="1"/>
  <c r="H20" i="2"/>
  <c r="H22" i="2"/>
  <c r="H23" i="2"/>
  <c r="H16" i="2"/>
  <c r="H17" i="2"/>
  <c r="G13" i="2"/>
  <c r="H3" i="2"/>
  <c r="H7" i="2"/>
  <c r="H8" i="2"/>
  <c r="H10" i="2"/>
  <c r="H11" i="2"/>
  <c r="H2" i="2"/>
  <c r="A2" i="2"/>
  <c r="H25" i="2" l="1"/>
  <c r="H13" i="2"/>
</calcChain>
</file>

<file path=xl/sharedStrings.xml><?xml version="1.0" encoding="utf-8"?>
<sst xmlns="http://schemas.openxmlformats.org/spreadsheetml/2006/main" count="127" uniqueCount="92">
  <si>
    <t>脱包出库</t>
    <phoneticPr fontId="4" type="noConversion"/>
  </si>
  <si>
    <t>箱出库</t>
    <phoneticPr fontId="4" type="noConversion"/>
  </si>
  <si>
    <t>序号</t>
  </si>
  <si>
    <t>序号</t>
    <phoneticPr fontId="3" type="noConversion"/>
  </si>
  <si>
    <t>工序</t>
  </si>
  <si>
    <t>工序</t>
    <phoneticPr fontId="3" type="noConversion"/>
  </si>
  <si>
    <t>动素</t>
  </si>
  <si>
    <t>动素</t>
    <phoneticPr fontId="3" type="noConversion"/>
  </si>
  <si>
    <t>设备使用</t>
  </si>
  <si>
    <t>设备使用</t>
    <phoneticPr fontId="3" type="noConversion"/>
  </si>
  <si>
    <t>人员</t>
  </si>
  <si>
    <t>人员</t>
    <phoneticPr fontId="3" type="noConversion"/>
  </si>
  <si>
    <t>工序节拍/s</t>
  </si>
  <si>
    <t>工序节拍/s</t>
    <phoneticPr fontId="3" type="noConversion"/>
  </si>
  <si>
    <t>每小时产出</t>
  </si>
  <si>
    <t>每小时产出</t>
    <phoneticPr fontId="3" type="noConversion"/>
  </si>
  <si>
    <t>下架</t>
  </si>
  <si>
    <t>下架</t>
    <phoneticPr fontId="3" type="noConversion"/>
  </si>
  <si>
    <t>VNA取货下架</t>
  </si>
  <si>
    <t>拣货配合</t>
  </si>
  <si>
    <t>拣货配合</t>
    <phoneticPr fontId="3" type="noConversion"/>
  </si>
  <si>
    <t>确认拆垛</t>
  </si>
  <si>
    <t>确认拆垛</t>
    <phoneticPr fontId="3" type="noConversion"/>
  </si>
  <si>
    <t>拼托</t>
    <phoneticPr fontId="3" type="noConversion"/>
  </si>
  <si>
    <t>贴标</t>
  </si>
  <si>
    <t>贴标</t>
    <phoneticPr fontId="3" type="noConversion"/>
  </si>
  <si>
    <t>拆箱</t>
  </si>
  <si>
    <t>拆箱</t>
    <phoneticPr fontId="3" type="noConversion"/>
  </si>
  <si>
    <t>搬运至输送线</t>
  </si>
  <si>
    <t>搬运至输送线</t>
    <phoneticPr fontId="3" type="noConversion"/>
  </si>
  <si>
    <t>搬运</t>
    <phoneticPr fontId="3" type="noConversion"/>
  </si>
  <si>
    <t>分拣</t>
    <phoneticPr fontId="3" type="noConversion"/>
  </si>
  <si>
    <t>搬运至分拣区</t>
    <phoneticPr fontId="3" type="noConversion"/>
  </si>
  <si>
    <t>原材料分拣</t>
  </si>
  <si>
    <t>原材料分拣</t>
    <phoneticPr fontId="3" type="noConversion"/>
  </si>
  <si>
    <t>配送期栋</t>
  </si>
  <si>
    <t>配送期栋</t>
    <phoneticPr fontId="3" type="noConversion"/>
  </si>
  <si>
    <t>配送前室</t>
  </si>
  <si>
    <t>配送前室</t>
    <phoneticPr fontId="3" type="noConversion"/>
  </si>
  <si>
    <t>叉车搬运</t>
  </si>
  <si>
    <t>叉车搬运</t>
    <phoneticPr fontId="3" type="noConversion"/>
  </si>
  <si>
    <t>人工搬运</t>
  </si>
  <si>
    <t>人工搬运</t>
    <phoneticPr fontId="3" type="noConversion"/>
  </si>
  <si>
    <t>分拣搬运</t>
    <phoneticPr fontId="3" type="noConversion"/>
  </si>
  <si>
    <t>VNA</t>
    <phoneticPr fontId="3" type="noConversion"/>
  </si>
  <si>
    <t>取货下架</t>
    <phoneticPr fontId="3" type="noConversion"/>
  </si>
  <si>
    <t>PDA</t>
    <phoneticPr fontId="3" type="noConversion"/>
  </si>
  <si>
    <t>刀</t>
    <phoneticPr fontId="3" type="noConversion"/>
  </si>
  <si>
    <t>PDA+打印机</t>
    <phoneticPr fontId="3" type="noConversion"/>
  </si>
  <si>
    <t>\</t>
    <phoneticPr fontId="3" type="noConversion"/>
  </si>
  <si>
    <t>叉车</t>
    <phoneticPr fontId="3" type="noConversion"/>
  </si>
  <si>
    <t>液压车</t>
    <phoneticPr fontId="3" type="noConversion"/>
  </si>
  <si>
    <t>标准用时/s</t>
    <phoneticPr fontId="3" type="noConversion"/>
  </si>
  <si>
    <t>序号</t>
    <phoneticPr fontId="4" type="noConversion"/>
  </si>
  <si>
    <t>国内供应商</t>
    <phoneticPr fontId="4" type="noConversion"/>
  </si>
  <si>
    <t>国外供应商</t>
    <phoneticPr fontId="4" type="noConversion"/>
  </si>
  <si>
    <t>国内平均到货</t>
    <phoneticPr fontId="4" type="noConversion"/>
  </si>
  <si>
    <t>国外平均到货</t>
    <phoneticPr fontId="4" type="noConversion"/>
  </si>
  <si>
    <r>
      <t>标准用时</t>
    </r>
    <r>
      <rPr>
        <b/>
        <sz val="10.5"/>
        <color theme="1"/>
        <rFont val="Times New Roman"/>
        <family val="1"/>
      </rPr>
      <t>/s</t>
    </r>
  </si>
  <si>
    <r>
      <t>工序节拍</t>
    </r>
    <r>
      <rPr>
        <b/>
        <sz val="10.5"/>
        <color theme="1"/>
        <rFont val="Times New Roman"/>
        <family val="1"/>
      </rPr>
      <t>/s</t>
    </r>
  </si>
  <si>
    <r>
      <t>VNA</t>
    </r>
    <r>
      <rPr>
        <sz val="10.5"/>
        <color theme="1"/>
        <rFont val="宋体"/>
        <family val="3"/>
        <charset val="134"/>
      </rPr>
      <t>取货下架</t>
    </r>
  </si>
  <si>
    <t>VNA</t>
  </si>
  <si>
    <t>PDA</t>
  </si>
  <si>
    <t>刀</t>
  </si>
  <si>
    <r>
      <t>PDA+</t>
    </r>
    <r>
      <rPr>
        <sz val="10.5"/>
        <color theme="1"/>
        <rFont val="宋体"/>
        <family val="3"/>
        <charset val="134"/>
      </rPr>
      <t>打印机</t>
    </r>
  </si>
  <si>
    <t>分拣搬运</t>
  </si>
  <si>
    <t>\</t>
  </si>
  <si>
    <t>叉车</t>
  </si>
  <si>
    <t>液压车</t>
  </si>
  <si>
    <t>优化前</t>
  </si>
  <si>
    <t>优化前</t>
    <phoneticPr fontId="3" type="noConversion"/>
  </si>
  <si>
    <t>Utilize</t>
  </si>
  <si>
    <t>Utilize</t>
    <phoneticPr fontId="3" type="noConversion"/>
  </si>
  <si>
    <t>Idle</t>
  </si>
  <si>
    <t>Idle</t>
    <phoneticPr fontId="3" type="noConversion"/>
  </si>
  <si>
    <t>Output</t>
  </si>
  <si>
    <t>Output</t>
    <phoneticPr fontId="3" type="noConversion"/>
  </si>
  <si>
    <t>分拣周转箱</t>
  </si>
  <si>
    <t>分拣周转箱</t>
    <phoneticPr fontId="3" type="noConversion"/>
  </si>
  <si>
    <t>拣货托盘</t>
  </si>
  <si>
    <t>拣货托盘</t>
    <phoneticPr fontId="3" type="noConversion"/>
  </si>
  <si>
    <t>下架作业</t>
  </si>
  <si>
    <t>下架作业</t>
    <phoneticPr fontId="3" type="noConversion"/>
  </si>
  <si>
    <t>拼托作业</t>
    <phoneticPr fontId="3" type="noConversion"/>
  </si>
  <si>
    <t>分拣作业</t>
  </si>
  <si>
    <t>分拣作业</t>
    <phoneticPr fontId="3" type="noConversion"/>
  </si>
  <si>
    <t>拣货配合人员</t>
  </si>
  <si>
    <t>拣货配合人员</t>
    <phoneticPr fontId="3" type="noConversion"/>
  </si>
  <si>
    <t>分拣人员</t>
  </si>
  <si>
    <t>分拣人员</t>
    <phoneticPr fontId="3" type="noConversion"/>
  </si>
  <si>
    <t>Waiting</t>
  </si>
  <si>
    <t>Waiting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</si>
</sst>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宋体"/>
      <family val="2"/>
      <charset val="134"/>
    </font>
    <font>
      <sz val="9"/>
      <name val="等线"/>
      <family val="3"/>
      <charset val="134"/>
      <scheme val="minor"/>
    </font>
    <font>
      <sz val="9"/>
      <name val="Times New Roman"/>
      <family val="2"/>
      <charset val="134"/>
    </font>
    <font>
      <sz val="11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0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6D-4D77-A9D3-E7DB0C6BA3E2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6D-4D77-A9D3-E7DB0C6BA3E2}"/>
              </c:ext>
            </c:extLst>
          </c:dPt>
          <c:dLbls>
            <c:dLbl>
              <c:idx val="0"/>
              <c:layout>
                <c:manualLayout>
                  <c:x val="0.18369633838383834"/>
                  <c:y val="-0.1216136950904392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D6D-4D77-A9D3-E7DB0C6BA3E2}"/>
                </c:ext>
              </c:extLst>
            </c:dLbl>
            <c:dLbl>
              <c:idx val="1"/>
              <c:layout>
                <c:manualLayout>
                  <c:x val="-0.1569989478114478"/>
                  <c:y val="0.1179770671834625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6D-4D77-A9D3-E7DB0C6BA3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Sheet1!$A$1:$B$1</c:f>
              <c:strCache>
                <c:ptCount val="2"/>
                <c:pt idx="0">
                  <c:v>脱包出库</c:v>
                </c:pt>
                <c:pt idx="1">
                  <c:v>箱出库</c:v>
                </c:pt>
              </c:strCache>
            </c:strRef>
          </c:cat>
          <c:val>
            <c:numRef>
              <c:f>Sheet1!$A$2:$B$2</c:f>
              <c:numCache>
                <c:formatCode>0.00%</c:formatCode>
                <c:ptCount val="2"/>
                <c:pt idx="0">
                  <c:v>0.67105683648778114</c:v>
                </c:pt>
                <c:pt idx="1">
                  <c:v>0.32894316351221886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6D-4D77-A9D3-E7DB0C6BA3E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2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baseline="0">
          <a:latin typeface="Times New Roman" panose="02020603050405020304" pitchFamily="18" charset="0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3979468599034"/>
          <c:y val="0.13056423611111112"/>
          <c:w val="0.83047483896940411"/>
          <c:h val="0.7227390046296298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国内供应商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Sheet3!$A$2:$A$133</c:f>
              <c:numCache>
                <c:formatCode>General</c:formatCode>
                <c:ptCount val="1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</c:numCache>
            </c:numRef>
          </c:xVal>
          <c:yVal>
            <c:numRef>
              <c:f>Sheet3!$B$2:$B$133</c:f>
              <c:numCache>
                <c:formatCode>General</c:formatCode>
                <c:ptCount val="132"/>
                <c:pt idx="0">
                  <c:v>0</c:v>
                </c:pt>
                <c:pt idx="1">
                  <c:v>58</c:v>
                </c:pt>
                <c:pt idx="2">
                  <c:v>63</c:v>
                </c:pt>
                <c:pt idx="3">
                  <c:v>1</c:v>
                </c:pt>
                <c:pt idx="4">
                  <c:v>47</c:v>
                </c:pt>
                <c:pt idx="5">
                  <c:v>27</c:v>
                </c:pt>
                <c:pt idx="6">
                  <c:v>60</c:v>
                </c:pt>
                <c:pt idx="7">
                  <c:v>60</c:v>
                </c:pt>
                <c:pt idx="8">
                  <c:v>31</c:v>
                </c:pt>
                <c:pt idx="9">
                  <c:v>33</c:v>
                </c:pt>
                <c:pt idx="10">
                  <c:v>43</c:v>
                </c:pt>
                <c:pt idx="11">
                  <c:v>56</c:v>
                </c:pt>
                <c:pt idx="12">
                  <c:v>66</c:v>
                </c:pt>
                <c:pt idx="13">
                  <c:v>35</c:v>
                </c:pt>
                <c:pt idx="14">
                  <c:v>59</c:v>
                </c:pt>
                <c:pt idx="15">
                  <c:v>2</c:v>
                </c:pt>
                <c:pt idx="16">
                  <c:v>0</c:v>
                </c:pt>
                <c:pt idx="17">
                  <c:v>57</c:v>
                </c:pt>
                <c:pt idx="18">
                  <c:v>48</c:v>
                </c:pt>
                <c:pt idx="19">
                  <c:v>80</c:v>
                </c:pt>
                <c:pt idx="20">
                  <c:v>2</c:v>
                </c:pt>
                <c:pt idx="21">
                  <c:v>0</c:v>
                </c:pt>
                <c:pt idx="22">
                  <c:v>59</c:v>
                </c:pt>
                <c:pt idx="23">
                  <c:v>24</c:v>
                </c:pt>
                <c:pt idx="24">
                  <c:v>24</c:v>
                </c:pt>
                <c:pt idx="25">
                  <c:v>64</c:v>
                </c:pt>
                <c:pt idx="26">
                  <c:v>50</c:v>
                </c:pt>
                <c:pt idx="27">
                  <c:v>76</c:v>
                </c:pt>
                <c:pt idx="28">
                  <c:v>59</c:v>
                </c:pt>
                <c:pt idx="29">
                  <c:v>0</c:v>
                </c:pt>
                <c:pt idx="30">
                  <c:v>0</c:v>
                </c:pt>
                <c:pt idx="31">
                  <c:v>54</c:v>
                </c:pt>
                <c:pt idx="32">
                  <c:v>60</c:v>
                </c:pt>
                <c:pt idx="33">
                  <c:v>61</c:v>
                </c:pt>
                <c:pt idx="34">
                  <c:v>32</c:v>
                </c:pt>
                <c:pt idx="35">
                  <c:v>3</c:v>
                </c:pt>
                <c:pt idx="36">
                  <c:v>57</c:v>
                </c:pt>
                <c:pt idx="37">
                  <c:v>31</c:v>
                </c:pt>
                <c:pt idx="38">
                  <c:v>9</c:v>
                </c:pt>
                <c:pt idx="39">
                  <c:v>2</c:v>
                </c:pt>
                <c:pt idx="40">
                  <c:v>0</c:v>
                </c:pt>
                <c:pt idx="41">
                  <c:v>72</c:v>
                </c:pt>
                <c:pt idx="42">
                  <c:v>34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56</c:v>
                </c:pt>
                <c:pt idx="50">
                  <c:v>50</c:v>
                </c:pt>
                <c:pt idx="51">
                  <c:v>67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12</c:v>
                </c:pt>
                <c:pt idx="56">
                  <c:v>1</c:v>
                </c:pt>
                <c:pt idx="57">
                  <c:v>0</c:v>
                </c:pt>
                <c:pt idx="58">
                  <c:v>61</c:v>
                </c:pt>
                <c:pt idx="59">
                  <c:v>66</c:v>
                </c:pt>
                <c:pt idx="60">
                  <c:v>69</c:v>
                </c:pt>
                <c:pt idx="61">
                  <c:v>21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0</c:v>
                </c:pt>
                <c:pt idx="68">
                  <c:v>12</c:v>
                </c:pt>
                <c:pt idx="69">
                  <c:v>2</c:v>
                </c:pt>
                <c:pt idx="70">
                  <c:v>67</c:v>
                </c:pt>
                <c:pt idx="71">
                  <c:v>0</c:v>
                </c:pt>
                <c:pt idx="72">
                  <c:v>67</c:v>
                </c:pt>
                <c:pt idx="73">
                  <c:v>53</c:v>
                </c:pt>
                <c:pt idx="74">
                  <c:v>63</c:v>
                </c:pt>
                <c:pt idx="75">
                  <c:v>58</c:v>
                </c:pt>
                <c:pt idx="76">
                  <c:v>40</c:v>
                </c:pt>
                <c:pt idx="77">
                  <c:v>0</c:v>
                </c:pt>
                <c:pt idx="78">
                  <c:v>58</c:v>
                </c:pt>
                <c:pt idx="79">
                  <c:v>63</c:v>
                </c:pt>
                <c:pt idx="80">
                  <c:v>35</c:v>
                </c:pt>
                <c:pt idx="81">
                  <c:v>5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64</c:v>
                </c:pt>
                <c:pt idx="88">
                  <c:v>1</c:v>
                </c:pt>
                <c:pt idx="89">
                  <c:v>66</c:v>
                </c:pt>
                <c:pt idx="90">
                  <c:v>64</c:v>
                </c:pt>
                <c:pt idx="91">
                  <c:v>23</c:v>
                </c:pt>
                <c:pt idx="92">
                  <c:v>68</c:v>
                </c:pt>
                <c:pt idx="93">
                  <c:v>67</c:v>
                </c:pt>
                <c:pt idx="94">
                  <c:v>0</c:v>
                </c:pt>
                <c:pt idx="95">
                  <c:v>63</c:v>
                </c:pt>
                <c:pt idx="96">
                  <c:v>68</c:v>
                </c:pt>
                <c:pt idx="97">
                  <c:v>58</c:v>
                </c:pt>
                <c:pt idx="98">
                  <c:v>49</c:v>
                </c:pt>
                <c:pt idx="99">
                  <c:v>36</c:v>
                </c:pt>
                <c:pt idx="100">
                  <c:v>59</c:v>
                </c:pt>
                <c:pt idx="101">
                  <c:v>61</c:v>
                </c:pt>
                <c:pt idx="102">
                  <c:v>62</c:v>
                </c:pt>
                <c:pt idx="103">
                  <c:v>1</c:v>
                </c:pt>
                <c:pt idx="104">
                  <c:v>0</c:v>
                </c:pt>
                <c:pt idx="105">
                  <c:v>56</c:v>
                </c:pt>
                <c:pt idx="106">
                  <c:v>67</c:v>
                </c:pt>
                <c:pt idx="107">
                  <c:v>12</c:v>
                </c:pt>
                <c:pt idx="108">
                  <c:v>0</c:v>
                </c:pt>
                <c:pt idx="109">
                  <c:v>65</c:v>
                </c:pt>
                <c:pt idx="110">
                  <c:v>11</c:v>
                </c:pt>
                <c:pt idx="111">
                  <c:v>1</c:v>
                </c:pt>
                <c:pt idx="112">
                  <c:v>2</c:v>
                </c:pt>
                <c:pt idx="113">
                  <c:v>13</c:v>
                </c:pt>
                <c:pt idx="114">
                  <c:v>0</c:v>
                </c:pt>
                <c:pt idx="115">
                  <c:v>0</c:v>
                </c:pt>
                <c:pt idx="116">
                  <c:v>64</c:v>
                </c:pt>
                <c:pt idx="117">
                  <c:v>58</c:v>
                </c:pt>
                <c:pt idx="118">
                  <c:v>53</c:v>
                </c:pt>
                <c:pt idx="119">
                  <c:v>66</c:v>
                </c:pt>
                <c:pt idx="120">
                  <c:v>34</c:v>
                </c:pt>
                <c:pt idx="121">
                  <c:v>52</c:v>
                </c:pt>
                <c:pt idx="122">
                  <c:v>66</c:v>
                </c:pt>
                <c:pt idx="123">
                  <c:v>30</c:v>
                </c:pt>
                <c:pt idx="124">
                  <c:v>0</c:v>
                </c:pt>
                <c:pt idx="125">
                  <c:v>61</c:v>
                </c:pt>
                <c:pt idx="126">
                  <c:v>48</c:v>
                </c:pt>
                <c:pt idx="127">
                  <c:v>3</c:v>
                </c:pt>
                <c:pt idx="128">
                  <c:v>1</c:v>
                </c:pt>
                <c:pt idx="129">
                  <c:v>65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0D-42A7-92A4-6ECF7E289A3B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国外供应商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Sheet3!$A$2:$A$133</c:f>
              <c:numCache>
                <c:formatCode>General</c:formatCode>
                <c:ptCount val="1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</c:numCache>
            </c:numRef>
          </c:xVal>
          <c:yVal>
            <c:numRef>
              <c:f>Sheet3!$C$2:$C$133</c:f>
              <c:numCache>
                <c:formatCode>General</c:formatCode>
                <c:ptCount val="132"/>
                <c:pt idx="0">
                  <c:v>3</c:v>
                </c:pt>
                <c:pt idx="1">
                  <c:v>148</c:v>
                </c:pt>
                <c:pt idx="2">
                  <c:v>133</c:v>
                </c:pt>
                <c:pt idx="3">
                  <c:v>179</c:v>
                </c:pt>
                <c:pt idx="4">
                  <c:v>147</c:v>
                </c:pt>
                <c:pt idx="5">
                  <c:v>41</c:v>
                </c:pt>
                <c:pt idx="6">
                  <c:v>178</c:v>
                </c:pt>
                <c:pt idx="7">
                  <c:v>140</c:v>
                </c:pt>
                <c:pt idx="8">
                  <c:v>173</c:v>
                </c:pt>
                <c:pt idx="9">
                  <c:v>92</c:v>
                </c:pt>
                <c:pt idx="10">
                  <c:v>100</c:v>
                </c:pt>
                <c:pt idx="11">
                  <c:v>78</c:v>
                </c:pt>
                <c:pt idx="12">
                  <c:v>159</c:v>
                </c:pt>
                <c:pt idx="13">
                  <c:v>127</c:v>
                </c:pt>
                <c:pt idx="14">
                  <c:v>213</c:v>
                </c:pt>
                <c:pt idx="15">
                  <c:v>8</c:v>
                </c:pt>
                <c:pt idx="16">
                  <c:v>17</c:v>
                </c:pt>
                <c:pt idx="17">
                  <c:v>252</c:v>
                </c:pt>
                <c:pt idx="18">
                  <c:v>175</c:v>
                </c:pt>
                <c:pt idx="19">
                  <c:v>98</c:v>
                </c:pt>
                <c:pt idx="20">
                  <c:v>6</c:v>
                </c:pt>
                <c:pt idx="21">
                  <c:v>2</c:v>
                </c:pt>
                <c:pt idx="22">
                  <c:v>144</c:v>
                </c:pt>
                <c:pt idx="23">
                  <c:v>91</c:v>
                </c:pt>
                <c:pt idx="24">
                  <c:v>161</c:v>
                </c:pt>
                <c:pt idx="25">
                  <c:v>97</c:v>
                </c:pt>
                <c:pt idx="26">
                  <c:v>116</c:v>
                </c:pt>
                <c:pt idx="27">
                  <c:v>161</c:v>
                </c:pt>
                <c:pt idx="28">
                  <c:v>98</c:v>
                </c:pt>
                <c:pt idx="29">
                  <c:v>157</c:v>
                </c:pt>
                <c:pt idx="30">
                  <c:v>60</c:v>
                </c:pt>
                <c:pt idx="31">
                  <c:v>57</c:v>
                </c:pt>
                <c:pt idx="32">
                  <c:v>120</c:v>
                </c:pt>
                <c:pt idx="33">
                  <c:v>126</c:v>
                </c:pt>
                <c:pt idx="34">
                  <c:v>55</c:v>
                </c:pt>
                <c:pt idx="35">
                  <c:v>112</c:v>
                </c:pt>
                <c:pt idx="36">
                  <c:v>51</c:v>
                </c:pt>
                <c:pt idx="37">
                  <c:v>65</c:v>
                </c:pt>
                <c:pt idx="38">
                  <c:v>199</c:v>
                </c:pt>
                <c:pt idx="39">
                  <c:v>53</c:v>
                </c:pt>
                <c:pt idx="40">
                  <c:v>47</c:v>
                </c:pt>
                <c:pt idx="41">
                  <c:v>63</c:v>
                </c:pt>
                <c:pt idx="42">
                  <c:v>74</c:v>
                </c:pt>
                <c:pt idx="43">
                  <c:v>6</c:v>
                </c:pt>
                <c:pt idx="44">
                  <c:v>5</c:v>
                </c:pt>
                <c:pt idx="45">
                  <c:v>140</c:v>
                </c:pt>
                <c:pt idx="46">
                  <c:v>0</c:v>
                </c:pt>
                <c:pt idx="47">
                  <c:v>2</c:v>
                </c:pt>
                <c:pt idx="48">
                  <c:v>1</c:v>
                </c:pt>
                <c:pt idx="49">
                  <c:v>262</c:v>
                </c:pt>
                <c:pt idx="50">
                  <c:v>167</c:v>
                </c:pt>
                <c:pt idx="51">
                  <c:v>76</c:v>
                </c:pt>
                <c:pt idx="52">
                  <c:v>116</c:v>
                </c:pt>
                <c:pt idx="53">
                  <c:v>140</c:v>
                </c:pt>
                <c:pt idx="54">
                  <c:v>76</c:v>
                </c:pt>
                <c:pt idx="55">
                  <c:v>161</c:v>
                </c:pt>
                <c:pt idx="56">
                  <c:v>157</c:v>
                </c:pt>
                <c:pt idx="57">
                  <c:v>18</c:v>
                </c:pt>
                <c:pt idx="58">
                  <c:v>31</c:v>
                </c:pt>
                <c:pt idx="59">
                  <c:v>46</c:v>
                </c:pt>
                <c:pt idx="60">
                  <c:v>123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16</c:v>
                </c:pt>
                <c:pt idx="65">
                  <c:v>2</c:v>
                </c:pt>
                <c:pt idx="66">
                  <c:v>21</c:v>
                </c:pt>
                <c:pt idx="67">
                  <c:v>303</c:v>
                </c:pt>
                <c:pt idx="68">
                  <c:v>300</c:v>
                </c:pt>
                <c:pt idx="69">
                  <c:v>158</c:v>
                </c:pt>
                <c:pt idx="70">
                  <c:v>104</c:v>
                </c:pt>
                <c:pt idx="71">
                  <c:v>7</c:v>
                </c:pt>
                <c:pt idx="72">
                  <c:v>112</c:v>
                </c:pt>
                <c:pt idx="73">
                  <c:v>215</c:v>
                </c:pt>
                <c:pt idx="74">
                  <c:v>162</c:v>
                </c:pt>
                <c:pt idx="75">
                  <c:v>131</c:v>
                </c:pt>
                <c:pt idx="76">
                  <c:v>207</c:v>
                </c:pt>
                <c:pt idx="77">
                  <c:v>6</c:v>
                </c:pt>
                <c:pt idx="78">
                  <c:v>123</c:v>
                </c:pt>
                <c:pt idx="79">
                  <c:v>131</c:v>
                </c:pt>
                <c:pt idx="80">
                  <c:v>50</c:v>
                </c:pt>
                <c:pt idx="81">
                  <c:v>82</c:v>
                </c:pt>
                <c:pt idx="82">
                  <c:v>55</c:v>
                </c:pt>
                <c:pt idx="83">
                  <c:v>32</c:v>
                </c:pt>
                <c:pt idx="84">
                  <c:v>1</c:v>
                </c:pt>
                <c:pt idx="85">
                  <c:v>180</c:v>
                </c:pt>
                <c:pt idx="86">
                  <c:v>212</c:v>
                </c:pt>
                <c:pt idx="87">
                  <c:v>138</c:v>
                </c:pt>
                <c:pt idx="88">
                  <c:v>0</c:v>
                </c:pt>
                <c:pt idx="89">
                  <c:v>170</c:v>
                </c:pt>
                <c:pt idx="90">
                  <c:v>106</c:v>
                </c:pt>
                <c:pt idx="91">
                  <c:v>114</c:v>
                </c:pt>
                <c:pt idx="92">
                  <c:v>125</c:v>
                </c:pt>
                <c:pt idx="93">
                  <c:v>32</c:v>
                </c:pt>
                <c:pt idx="94">
                  <c:v>220</c:v>
                </c:pt>
                <c:pt idx="95">
                  <c:v>120</c:v>
                </c:pt>
                <c:pt idx="96">
                  <c:v>87</c:v>
                </c:pt>
                <c:pt idx="97">
                  <c:v>43</c:v>
                </c:pt>
                <c:pt idx="98">
                  <c:v>66</c:v>
                </c:pt>
                <c:pt idx="99">
                  <c:v>0</c:v>
                </c:pt>
                <c:pt idx="100">
                  <c:v>143</c:v>
                </c:pt>
                <c:pt idx="101">
                  <c:v>149</c:v>
                </c:pt>
                <c:pt idx="102">
                  <c:v>170</c:v>
                </c:pt>
                <c:pt idx="103">
                  <c:v>41</c:v>
                </c:pt>
                <c:pt idx="104">
                  <c:v>53</c:v>
                </c:pt>
                <c:pt idx="105">
                  <c:v>18</c:v>
                </c:pt>
                <c:pt idx="106">
                  <c:v>49</c:v>
                </c:pt>
                <c:pt idx="107">
                  <c:v>11</c:v>
                </c:pt>
                <c:pt idx="108">
                  <c:v>3</c:v>
                </c:pt>
                <c:pt idx="109">
                  <c:v>170</c:v>
                </c:pt>
                <c:pt idx="110">
                  <c:v>0</c:v>
                </c:pt>
                <c:pt idx="111">
                  <c:v>237</c:v>
                </c:pt>
                <c:pt idx="112">
                  <c:v>203</c:v>
                </c:pt>
                <c:pt idx="113">
                  <c:v>121</c:v>
                </c:pt>
                <c:pt idx="114">
                  <c:v>98</c:v>
                </c:pt>
                <c:pt idx="115">
                  <c:v>123</c:v>
                </c:pt>
                <c:pt idx="116">
                  <c:v>138</c:v>
                </c:pt>
                <c:pt idx="117">
                  <c:v>118</c:v>
                </c:pt>
                <c:pt idx="118">
                  <c:v>91</c:v>
                </c:pt>
                <c:pt idx="119">
                  <c:v>74</c:v>
                </c:pt>
                <c:pt idx="120">
                  <c:v>43</c:v>
                </c:pt>
                <c:pt idx="121">
                  <c:v>109</c:v>
                </c:pt>
                <c:pt idx="122">
                  <c:v>190</c:v>
                </c:pt>
                <c:pt idx="123">
                  <c:v>100</c:v>
                </c:pt>
                <c:pt idx="124">
                  <c:v>155</c:v>
                </c:pt>
                <c:pt idx="125">
                  <c:v>103</c:v>
                </c:pt>
                <c:pt idx="126">
                  <c:v>33</c:v>
                </c:pt>
                <c:pt idx="127">
                  <c:v>97</c:v>
                </c:pt>
                <c:pt idx="128">
                  <c:v>35</c:v>
                </c:pt>
                <c:pt idx="129">
                  <c:v>23</c:v>
                </c:pt>
                <c:pt idx="130">
                  <c:v>1</c:v>
                </c:pt>
                <c:pt idx="1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0D-42A7-92A4-6ECF7E28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76047"/>
        <c:axId val="397882287"/>
      </c:scatterChart>
      <c:valAx>
        <c:axId val="397876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</a:rPr>
                  <a:t>连续工作日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7882287"/>
        <c:crosses val="autoZero"/>
        <c:crossBetween val="midCat"/>
      </c:valAx>
      <c:valAx>
        <c:axId val="397882287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收货托盘数</a:t>
                </a:r>
                <a:r>
                  <a:rPr lang="en-US" altLang="zh-CN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/</a:t>
                </a:r>
                <a:r>
                  <a:rPr lang="zh-CN" altLang="en-US" sz="1200">
                    <a:solidFill>
                      <a:sysClr val="windowText" lastClr="000000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Times New Roman" panose="02020603050405020304" pitchFamily="18" charset="0"/>
                  </a:rPr>
                  <a:t>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97876047"/>
        <c:crosses val="autoZero"/>
        <c:crossBetween val="midCat"/>
      </c:valAx>
      <c:spPr>
        <a:noFill/>
        <a:ln w="285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43865202069571"/>
          <c:y val="0.16018311403508773"/>
          <c:w val="0.77849319349580837"/>
          <c:h val="0.686582004547481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Sheet4!$I$2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Sheet4!$H$3:$H$4</c:f>
              <c:strCache>
                <c:ptCount val="2"/>
                <c:pt idx="0">
                  <c:v>拣货托盘</c:v>
                </c:pt>
                <c:pt idx="1">
                  <c:v>分拣周转箱</c:v>
                </c:pt>
              </c:strCache>
            </c:strRef>
          </c:cat>
          <c:val>
            <c:numRef>
              <c:f>Sheet4!$I$3:$I$4</c:f>
              <c:numCache>
                <c:formatCode>General</c:formatCode>
                <c:ptCount val="2"/>
                <c:pt idx="0">
                  <c:v>32.75</c:v>
                </c:pt>
                <c:pt idx="1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A-4DCC-8E0D-C7C94C8B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75159104"/>
        <c:axId val="275159584"/>
      </c:barChart>
      <c:catAx>
        <c:axId val="2751591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类别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8885347470013388E-2"/>
              <c:y val="9.38353109761001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lang="en-US" altLang="zh-CN"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75159584"/>
        <c:crosses val="autoZero"/>
        <c:auto val="1"/>
        <c:lblAlgn val="ctr"/>
        <c:lblOffset val="100"/>
        <c:noMultiLvlLbl val="0"/>
      </c:catAx>
      <c:valAx>
        <c:axId val="275159584"/>
        <c:scaling>
          <c:orientation val="minMax"/>
        </c:scaling>
        <c:delete val="0"/>
        <c:axPos val="b"/>
        <c:majorGridlines>
          <c:spPr>
            <a:ln w="285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产量</a:t>
                </a:r>
                <a:r>
                  <a:rPr lang="en-US" altLang="zh-CN" b="1">
                    <a:solidFill>
                      <a:sysClr val="windowText" lastClr="000000"/>
                    </a:solidFill>
                  </a:rPr>
                  <a:t>/</a:t>
                </a:r>
                <a:r>
                  <a:rPr lang="zh-CN" altLang="en-US" b="1">
                    <a:solidFill>
                      <a:sysClr val="windowText" lastClr="000000"/>
                    </a:solidFill>
                  </a:rPr>
                  <a:t>托</a:t>
                </a:r>
              </a:p>
            </c:rich>
          </c:tx>
          <c:layout>
            <c:manualLayout>
              <c:xMode val="edge"/>
              <c:yMode val="edge"/>
              <c:x val="0.50930829124579124"/>
              <c:y val="0.92271381578947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75159104"/>
        <c:crosses val="autoZero"/>
        <c:crossBetween val="between"/>
      </c:valAx>
      <c:spPr>
        <a:noFill/>
        <a:ln w="285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10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1050" b="0" i="0" u="none" strike="noStrike" kern="1200" baseline="0">
          <a:solidFill>
            <a:schemeClr val="tx2"/>
          </a:solidFill>
          <a:latin typeface="Times New Roman" panose="02020603050405020304" pitchFamily="18" charset="0"/>
          <a:ea typeface="宋体" panose="02010600030101010101" pitchFamily="2" charset="-122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3359920281245"/>
          <c:y val="0.16020770732349265"/>
          <c:w val="0.76155064340063205"/>
          <c:h val="0.695819533700348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Sheet4!$L$2</c:f>
              <c:strCache>
                <c:ptCount val="1"/>
                <c:pt idx="0">
                  <c:v>Utilize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altLang="zh-CN" sz="105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Sheet4!$K$3:$K$5</c:f>
              <c:strCache>
                <c:ptCount val="3"/>
                <c:pt idx="0">
                  <c:v>下架作业</c:v>
                </c:pt>
                <c:pt idx="1">
                  <c:v>拼托作业</c:v>
                </c:pt>
                <c:pt idx="2">
                  <c:v>分拣作业</c:v>
                </c:pt>
              </c:strCache>
            </c:strRef>
          </c:cat>
          <c:val>
            <c:numRef>
              <c:f>Sheet4!$L$3:$L$5</c:f>
              <c:numCache>
                <c:formatCode>0.00%</c:formatCode>
                <c:ptCount val="3"/>
                <c:pt idx="0">
                  <c:v>0.68940000000000001</c:v>
                </c:pt>
                <c:pt idx="1">
                  <c:v>0.82609999999999995</c:v>
                </c:pt>
                <c:pt idx="2">
                  <c:v>0.92559999999999998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D07-AAA6-1D39B7C948E4}"/>
            </c:ext>
          </c:extLst>
        </c:ser>
        <c:ser>
          <c:idx val="1"/>
          <c:order val="1"/>
          <c:tx>
            <c:strRef>
              <c:f>Sheet4!$M$2</c:f>
              <c:strCache>
                <c:ptCount val="1"/>
                <c:pt idx="0">
                  <c:v>Waiting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Sheet4!$K$3:$K$5</c:f>
              <c:strCache>
                <c:ptCount val="3"/>
                <c:pt idx="0">
                  <c:v>下架作业</c:v>
                </c:pt>
                <c:pt idx="1">
                  <c:v>拼托作业</c:v>
                </c:pt>
                <c:pt idx="2">
                  <c:v>分拣作业</c:v>
                </c:pt>
              </c:strCache>
            </c:strRef>
          </c:cat>
          <c:val>
            <c:numRef>
              <c:f>Sheet4!$M$3:$M$5</c:f>
              <c:numCache>
                <c:formatCode>0.00%</c:formatCode>
                <c:ptCount val="3"/>
                <c:pt idx="0">
                  <c:v>0.31059999999999999</c:v>
                </c:pt>
                <c:pt idx="1">
                  <c:v>0.17390000000000005</c:v>
                </c:pt>
                <c:pt idx="2">
                  <c:v>7.4400000000000022E-2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2-4D07-AAA6-1D39B7C9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5159104"/>
        <c:axId val="275159584"/>
      </c:barChart>
      <c:catAx>
        <c:axId val="2751591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类别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156354403314179"/>
              <c:y val="8.41386470145270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lang="en-US" altLang="zh-CN"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75159584"/>
        <c:crosses val="autoZero"/>
        <c:auto val="1"/>
        <c:lblAlgn val="ctr"/>
        <c:lblOffset val="100"/>
        <c:noMultiLvlLbl val="0"/>
      </c:catAx>
      <c:valAx>
        <c:axId val="275159584"/>
        <c:scaling>
          <c:orientation val="minMax"/>
        </c:scaling>
        <c:delete val="0"/>
        <c:axPos val="b"/>
        <c:majorGridlines>
          <c:spPr>
            <a:ln w="285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75159104"/>
        <c:crosses val="autoZero"/>
        <c:crossBetween val="between"/>
      </c:valAx>
      <c:spPr>
        <a:noFill/>
        <a:ln w="285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10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1050" b="0" i="0" u="none" strike="noStrike" kern="1200" baseline="0">
          <a:solidFill>
            <a:schemeClr val="tx2"/>
          </a:solidFill>
          <a:latin typeface="Times New Roman" panose="02020603050405020304" pitchFamily="18" charset="0"/>
          <a:ea typeface="宋体" panose="02010600030101010101" pitchFamily="2" charset="-122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46122181406465"/>
          <c:y val="0.16020770732349265"/>
          <c:w val="0.74642302078937983"/>
          <c:h val="0.69117700816645822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Utilize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 algn="ctr">
                  <a:defRPr lang="en-US" altLang="zh-CN" sz="105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Sheet4!$B$3:$B$5</c:f>
              <c:strCache>
                <c:ptCount val="3"/>
                <c:pt idx="0">
                  <c:v>叉车</c:v>
                </c:pt>
                <c:pt idx="1">
                  <c:v>拣货配合人员</c:v>
                </c:pt>
                <c:pt idx="2">
                  <c:v>分拣人员</c:v>
                </c:pt>
              </c:strCache>
            </c:strRef>
          </c:cat>
          <c:val>
            <c:numRef>
              <c:f>Sheet4!$C$3:$C$5</c:f>
              <c:numCache>
                <c:formatCode>0.00%</c:formatCode>
                <c:ptCount val="3"/>
                <c:pt idx="0">
                  <c:v>0.14480000000000001</c:v>
                </c:pt>
                <c:pt idx="1">
                  <c:v>0.9919</c:v>
                </c:pt>
                <c:pt idx="2">
                  <c:v>0.26319999999999999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6-4BD9-8243-3E9CA2173F46}"/>
            </c:ext>
          </c:extLst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Sheet4!$B$3:$B$5</c:f>
              <c:strCache>
                <c:ptCount val="3"/>
                <c:pt idx="0">
                  <c:v>叉车</c:v>
                </c:pt>
                <c:pt idx="1">
                  <c:v>拣货配合人员</c:v>
                </c:pt>
                <c:pt idx="2">
                  <c:v>分拣人员</c:v>
                </c:pt>
              </c:strCache>
            </c:strRef>
          </c:cat>
          <c:val>
            <c:numRef>
              <c:f>Sheet4!$D$3:$D$5</c:f>
              <c:numCache>
                <c:formatCode>0.00%</c:formatCode>
                <c:ptCount val="3"/>
                <c:pt idx="0">
                  <c:v>0.85519999999999996</c:v>
                </c:pt>
                <c:pt idx="1">
                  <c:v>8.0999999999999961E-3</c:v>
                </c:pt>
                <c:pt idx="2">
                  <c:v>0.73680000000000001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6-4BD9-8243-3E9CA2173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5159104"/>
        <c:axId val="275159584"/>
      </c:barChart>
      <c:catAx>
        <c:axId val="2751591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类别</a:t>
                </a:r>
              </a:p>
            </c:rich>
          </c:tx>
          <c:layout>
            <c:manualLayout>
              <c:xMode val="edge"/>
              <c:yMode val="edge"/>
              <c:x val="0.11492716824802887"/>
              <c:y val="7.48535959467462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lang="en-US" altLang="zh-CN"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75159584"/>
        <c:crosses val="autoZero"/>
        <c:auto val="1"/>
        <c:lblAlgn val="ctr"/>
        <c:lblOffset val="100"/>
        <c:noMultiLvlLbl val="0"/>
      </c:catAx>
      <c:valAx>
        <c:axId val="275159584"/>
        <c:scaling>
          <c:orientation val="minMax"/>
        </c:scaling>
        <c:delete val="0"/>
        <c:axPos val="b"/>
        <c:majorGridlines>
          <c:spPr>
            <a:ln w="285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75159104"/>
        <c:crosses val="autoZero"/>
        <c:crossBetween val="between"/>
      </c:valAx>
      <c:spPr>
        <a:noFill/>
        <a:ln w="285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10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1050" b="0" i="0" u="none" strike="noStrike" kern="1200" baseline="0">
          <a:solidFill>
            <a:schemeClr val="tx2"/>
          </a:solidFill>
          <a:latin typeface="Times New Roman" panose="02020603050405020304" pitchFamily="18" charset="0"/>
          <a:ea typeface="宋体" panose="02010600030101010101" pitchFamily="2" charset="-122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43865202069571"/>
          <c:y val="0.16018311403508773"/>
          <c:w val="0.77849319349580837"/>
          <c:h val="0.686582004547481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Sheet4!$AA$2</c:f>
              <c:strCache>
                <c:ptCount val="1"/>
                <c:pt idx="0">
                  <c:v>Output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Sheet4!$Z$3:$Z$4</c:f>
              <c:strCache>
                <c:ptCount val="2"/>
                <c:pt idx="0">
                  <c:v>拣货托盘</c:v>
                </c:pt>
                <c:pt idx="1">
                  <c:v>分拣周转箱</c:v>
                </c:pt>
              </c:strCache>
            </c:strRef>
          </c:cat>
          <c:val>
            <c:numRef>
              <c:f>Sheet4!$AA$3:$AA$4</c:f>
              <c:numCache>
                <c:formatCode>General</c:formatCode>
                <c:ptCount val="2"/>
                <c:pt idx="0">
                  <c:v>38.5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A-4DCC-8E0D-C7C94C8B4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275159104"/>
        <c:axId val="275159584"/>
      </c:barChart>
      <c:catAx>
        <c:axId val="2751591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类别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8885347470013388E-2"/>
              <c:y val="9.38353109761001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lang="en-US" altLang="zh-CN"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75159584"/>
        <c:crosses val="autoZero"/>
        <c:auto val="1"/>
        <c:lblAlgn val="ctr"/>
        <c:lblOffset val="100"/>
        <c:noMultiLvlLbl val="0"/>
      </c:catAx>
      <c:valAx>
        <c:axId val="275159584"/>
        <c:scaling>
          <c:orientation val="minMax"/>
        </c:scaling>
        <c:delete val="0"/>
        <c:axPos val="b"/>
        <c:majorGridlines>
          <c:spPr>
            <a:ln w="285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产量</a:t>
                </a:r>
                <a:r>
                  <a:rPr lang="en-US" altLang="zh-CN" b="1">
                    <a:solidFill>
                      <a:sysClr val="windowText" lastClr="000000"/>
                    </a:solidFill>
                  </a:rPr>
                  <a:t>/</a:t>
                </a:r>
                <a:r>
                  <a:rPr lang="zh-CN" altLang="en-US" b="1">
                    <a:solidFill>
                      <a:sysClr val="windowText" lastClr="000000"/>
                    </a:solidFill>
                  </a:rPr>
                  <a:t>托</a:t>
                </a:r>
              </a:p>
            </c:rich>
          </c:tx>
          <c:layout>
            <c:manualLayout>
              <c:xMode val="edge"/>
              <c:yMode val="edge"/>
              <c:x val="0.50930829124579124"/>
              <c:y val="0.92271381578947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75159104"/>
        <c:crosses val="autoZero"/>
        <c:crossBetween val="between"/>
      </c:valAx>
      <c:spPr>
        <a:noFill/>
        <a:ln w="285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10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1050" b="0" i="0" u="none" strike="noStrike" kern="1200" baseline="0">
          <a:solidFill>
            <a:schemeClr val="tx2"/>
          </a:solidFill>
          <a:latin typeface="Times New Roman" panose="02020603050405020304" pitchFamily="18" charset="0"/>
          <a:ea typeface="宋体" panose="02010600030101010101" pitchFamily="2" charset="-122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3359920281245"/>
          <c:y val="0.16020770732349265"/>
          <c:w val="0.76155064340063205"/>
          <c:h val="0.695819533700348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Sheet4!$U$2</c:f>
              <c:strCache>
                <c:ptCount val="1"/>
                <c:pt idx="0">
                  <c:v>Utilize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Sheet4!$T$3:$T$5</c:f>
              <c:strCache>
                <c:ptCount val="3"/>
                <c:pt idx="0">
                  <c:v>叉车</c:v>
                </c:pt>
                <c:pt idx="1">
                  <c:v>拣货配合人员</c:v>
                </c:pt>
                <c:pt idx="2">
                  <c:v>分拣人员</c:v>
                </c:pt>
              </c:strCache>
            </c:strRef>
          </c:cat>
          <c:val>
            <c:numRef>
              <c:f>Sheet4!$U$3:$U$5</c:f>
              <c:numCache>
                <c:formatCode>0.00%</c:formatCode>
                <c:ptCount val="3"/>
                <c:pt idx="0">
                  <c:v>5.67E-2</c:v>
                </c:pt>
                <c:pt idx="1">
                  <c:v>0.86450000000000005</c:v>
                </c:pt>
                <c:pt idx="2">
                  <c:v>0.48649999999999999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D07-AAA6-1D39B7C948E4}"/>
            </c:ext>
          </c:extLst>
        </c:ser>
        <c:ser>
          <c:idx val="1"/>
          <c:order val="1"/>
          <c:tx>
            <c:strRef>
              <c:f>Sheet4!$V$2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Sheet4!$T$3:$T$5</c:f>
              <c:strCache>
                <c:ptCount val="3"/>
                <c:pt idx="0">
                  <c:v>叉车</c:v>
                </c:pt>
                <c:pt idx="1">
                  <c:v>拣货配合人员</c:v>
                </c:pt>
                <c:pt idx="2">
                  <c:v>分拣人员</c:v>
                </c:pt>
              </c:strCache>
            </c:strRef>
          </c:cat>
          <c:val>
            <c:numRef>
              <c:f>Sheet4!$V$3:$V$5</c:f>
              <c:numCache>
                <c:formatCode>0.00%</c:formatCode>
                <c:ptCount val="3"/>
                <c:pt idx="0">
                  <c:v>0.94330000000000003</c:v>
                </c:pt>
                <c:pt idx="1">
                  <c:v>0.13549999999999995</c:v>
                </c:pt>
                <c:pt idx="2">
                  <c:v>0.51350000000000007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2-4D07-AAA6-1D39B7C94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75159104"/>
        <c:axId val="275159584"/>
      </c:barChart>
      <c:catAx>
        <c:axId val="2751591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类别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156354403314179"/>
              <c:y val="8.41386470145270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lang="en-US" altLang="zh-CN"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75159584"/>
        <c:crosses val="autoZero"/>
        <c:auto val="1"/>
        <c:lblAlgn val="ctr"/>
        <c:lblOffset val="100"/>
        <c:noMultiLvlLbl val="0"/>
      </c:catAx>
      <c:valAx>
        <c:axId val="275159584"/>
        <c:scaling>
          <c:orientation val="minMax"/>
        </c:scaling>
        <c:delete val="0"/>
        <c:axPos val="b"/>
        <c:majorGridlines>
          <c:spPr>
            <a:ln w="285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75159104"/>
        <c:crosses val="autoZero"/>
        <c:crossBetween val="between"/>
      </c:valAx>
      <c:spPr>
        <a:noFill/>
        <a:ln w="285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10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1050" b="0" i="0" u="none" strike="noStrike" kern="1200" baseline="0">
          <a:solidFill>
            <a:schemeClr val="tx2"/>
          </a:solidFill>
          <a:latin typeface="Times New Roman" panose="02020603050405020304" pitchFamily="18" charset="0"/>
          <a:ea typeface="宋体" panose="02010600030101010101" pitchFamily="2" charset="-122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733359920281245"/>
          <c:y val="0.16020770732349265"/>
          <c:w val="0.76155064340063205"/>
          <c:h val="0.695819533700348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Sheet4!$AD$2</c:f>
              <c:strCache>
                <c:ptCount val="1"/>
                <c:pt idx="0">
                  <c:v>Utilize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Sheet4!$AC$3:$AC$4</c:f>
              <c:strCache>
                <c:ptCount val="2"/>
                <c:pt idx="0">
                  <c:v>下架作业</c:v>
                </c:pt>
                <c:pt idx="1">
                  <c:v>分拣作业</c:v>
                </c:pt>
              </c:strCache>
            </c:strRef>
          </c:cat>
          <c:val>
            <c:numRef>
              <c:f>Sheet4!$AD$3:$AD$4</c:f>
              <c:numCache>
                <c:formatCode>0.00%</c:formatCode>
                <c:ptCount val="2"/>
                <c:pt idx="0">
                  <c:v>0.79890000000000005</c:v>
                </c:pt>
                <c:pt idx="1">
                  <c:v>0.97160000000000002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D07-AAA6-1D39B7C948E4}"/>
            </c:ext>
          </c:extLst>
        </c:ser>
        <c:ser>
          <c:idx val="1"/>
          <c:order val="1"/>
          <c:tx>
            <c:strRef>
              <c:f>Sheet4!$AE$2</c:f>
              <c:strCache>
                <c:ptCount val="1"/>
                <c:pt idx="0">
                  <c:v>Waiting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Sheet4!$AC$3:$AC$4</c:f>
              <c:strCache>
                <c:ptCount val="2"/>
                <c:pt idx="0">
                  <c:v>下架作业</c:v>
                </c:pt>
                <c:pt idx="1">
                  <c:v>分拣作业</c:v>
                </c:pt>
              </c:strCache>
            </c:strRef>
          </c:cat>
          <c:val>
            <c:numRef>
              <c:f>Sheet4!$AE$3:$AE$4</c:f>
              <c:numCache>
                <c:formatCode>0.00%</c:formatCode>
                <c:ptCount val="2"/>
                <c:pt idx="0">
                  <c:v>0.20109999999999995</c:v>
                </c:pt>
                <c:pt idx="1">
                  <c:v>2.8399999999999981E-2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2-4D07-AAA6-1D39B7C948E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275159104"/>
        <c:axId val="275159584"/>
      </c:barChart>
      <c:catAx>
        <c:axId val="27515910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类别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0156354403314179"/>
              <c:y val="8.41386470145270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lang="en-US" altLang="zh-CN"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75159584"/>
        <c:crosses val="autoZero"/>
        <c:auto val="1"/>
        <c:lblAlgn val="ctr"/>
        <c:lblOffset val="100"/>
        <c:noMultiLvlLbl val="0"/>
      </c:catAx>
      <c:valAx>
        <c:axId val="275159584"/>
        <c:scaling>
          <c:orientation val="minMax"/>
        </c:scaling>
        <c:delete val="0"/>
        <c:axPos val="b"/>
        <c:majorGridlines>
          <c:spPr>
            <a:ln w="2857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in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275159104"/>
        <c:crosses val="autoZero"/>
        <c:crossBetween val="between"/>
      </c:valAx>
      <c:spPr>
        <a:noFill/>
        <a:ln w="285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105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1050" b="0" i="0" u="none" strike="noStrike" kern="1200" baseline="0">
          <a:solidFill>
            <a:schemeClr val="tx2"/>
          </a:solidFill>
          <a:latin typeface="Times New Roman" panose="02020603050405020304" pitchFamily="18" charset="0"/>
          <a:ea typeface="宋体" panose="02010600030101010101" pitchFamily="2" charset="-122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301910</xdr:colOff>
      <xdr:row>4</xdr:row>
      <xdr:rowOff>132824</xdr:rowOff>
    </xdr:from>
    <xdr:to>
      <xdr:col>9</xdr:col>
      <xdr:colOff>177110</xdr:colOff>
      <xdr:row>22</xdr:row>
      <xdr:rowOff>74144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AB79BE-17A6-4C21-9F49-1E73B5BD8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454879</xdr:colOff>
      <xdr:row>0</xdr:row>
      <xdr:rowOff>0</xdr:rowOff>
    </xdr:from>
    <xdr:to>
      <xdr:col>12</xdr:col>
      <xdr:colOff>537766</xdr:colOff>
      <xdr:row>19</xdr:row>
      <xdr:rowOff>130910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4CD44E-89C9-4A3C-9A8B-45A154E34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16</xdr:col>
      <xdr:colOff>387523</xdr:colOff>
      <xdr:row>22</xdr:row>
      <xdr:rowOff>33944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E3F0134-539A-6E70-7512-632F7AA5C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387523</xdr:colOff>
      <xdr:row>34</xdr:row>
      <xdr:rowOff>33944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BBA8CED-CA5B-A68F-1239-F1CA065D2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193963</xdr:colOff>
      <xdr:row>34</xdr:row>
      <xdr:rowOff>27709</xdr:rowOff>
    </xdr:from>
    <xdr:to>
      <xdr:col>13</xdr:col>
      <xdr:colOff>581486</xdr:colOff>
      <xdr:row>49</xdr:row>
      <xdr:rowOff>61653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41B8610-C2FF-0A9A-216C-90E6CC6B8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476595</xdr:colOff>
      <xdr:row>26</xdr:row>
      <xdr:rowOff>152400</xdr:rowOff>
    </xdr:from>
    <xdr:to>
      <xdr:col>22</xdr:col>
      <xdr:colOff>254519</xdr:colOff>
      <xdr:row>42</xdr:row>
      <xdr:rowOff>3463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38ADFA1-1505-AC09-2540-EBA3F9EA6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277091</xdr:colOff>
      <xdr:row>7</xdr:row>
      <xdr:rowOff>152400</xdr:rowOff>
    </xdr:from>
    <xdr:to>
      <xdr:col>25</xdr:col>
      <xdr:colOff>41159</xdr:colOff>
      <xdr:row>23</xdr:row>
      <xdr:rowOff>6235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1569AB7-E872-A9EA-B7CD-9D175FE20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554182</xdr:colOff>
      <xdr:row>22</xdr:row>
      <xdr:rowOff>166255</xdr:rowOff>
    </xdr:from>
    <xdr:to>
      <xdr:col>30</xdr:col>
      <xdr:colOff>318251</xdr:colOff>
      <xdr:row>38</xdr:row>
      <xdr:rowOff>20090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F227ECC6-D299-224C-A2DB-7CA533D5C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opLeftCell="B1" workbookViewId="0">
      <selection activeCell="K1" sqref="K1:K2"/>
    </sheetView>
  </sheetViews>
  <sheetFormatPr defaultRowHeight="13.8" x14ac:dyDescent="0.25"/>
  <sheetData>
    <row r="1" spans="1:10" ht="14.4" x14ac:dyDescent="0.2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</row>
    <row r="2" spans="1:10" x14ac:dyDescent="0.25">
      <c r="A2" s="3">
        <v>0.67105683648778114</v>
      </c>
      <c r="B2" s="3">
        <v>0.32894316351221886</v>
      </c>
      <c r="C2" s="2"/>
      <c r="D2" s="2"/>
      <c r="E2" s="2"/>
      <c r="F2" s="2"/>
      <c r="G2" s="2"/>
      <c r="H2" s="2"/>
      <c r="I2" s="2"/>
      <c r="J2" s="2"/>
    </row>
    <row r="3" spans="1:10" x14ac:dyDescent="0.25">
      <c r="A3" s="3"/>
      <c r="B3" s="3"/>
      <c r="C3" s="2"/>
      <c r="D3" s="2"/>
      <c r="E3" s="2"/>
      <c r="F3" s="2"/>
      <c r="G3" s="2"/>
      <c r="H3" s="2"/>
      <c r="I3" s="2"/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063D7-3E52-477C-A3AF-DD4C4098DD69}">
  <dimension ref="A1:R25"/>
  <sheetViews>
    <sheetView topLeftCell="A10" workbookViewId="0">
      <selection activeCell="E37" sqref="E37"/>
    </sheetView>
  </sheetViews>
  <sheetFormatPr defaultRowHeight="13.8" x14ac:dyDescent="0.25"/>
  <cols>
    <col min="1" max="2" width="8.88671875" style="4"/>
    <col min="3" max="3" width="13.88671875" style="4" bestFit="1" customWidth="1"/>
    <col min="4" max="6" width="8.88671875" style="4"/>
    <col min="7" max="7" width="10.44140625" style="4" customWidth="1"/>
    <col min="8" max="16384" width="8.88671875" style="4"/>
  </cols>
  <sheetData>
    <row r="1" spans="1:18" x14ac:dyDescent="0.25">
      <c r="A1" s="4" t="s">
        <v>3</v>
      </c>
      <c r="B1" s="4" t="s">
        <v>5</v>
      </c>
      <c r="C1" s="4" t="s">
        <v>7</v>
      </c>
      <c r="D1" s="4" t="s">
        <v>9</v>
      </c>
      <c r="E1" s="4" t="s">
        <v>52</v>
      </c>
      <c r="F1" s="4" t="s">
        <v>11</v>
      </c>
      <c r="G1" s="4" t="s">
        <v>13</v>
      </c>
      <c r="H1" s="4" t="s">
        <v>15</v>
      </c>
    </row>
    <row r="2" spans="1:18" x14ac:dyDescent="0.25">
      <c r="A2" s="4">
        <f>ROW()-1</f>
        <v>1</v>
      </c>
      <c r="B2" s="4" t="s">
        <v>17</v>
      </c>
      <c r="C2" s="4" t="s">
        <v>45</v>
      </c>
      <c r="D2" s="4" t="s">
        <v>44</v>
      </c>
      <c r="E2" s="4">
        <v>375</v>
      </c>
      <c r="F2" s="4">
        <v>2</v>
      </c>
      <c r="G2" s="4">
        <v>187.5</v>
      </c>
      <c r="H2" s="4">
        <f>ROUND(3600/G2,2)</f>
        <v>19.2</v>
      </c>
    </row>
    <row r="3" spans="1:18" x14ac:dyDescent="0.25">
      <c r="A3" s="12">
        <v>2</v>
      </c>
      <c r="B3" s="12" t="s">
        <v>20</v>
      </c>
      <c r="C3" s="4" t="s">
        <v>22</v>
      </c>
      <c r="D3" s="4" t="s">
        <v>46</v>
      </c>
      <c r="E3" s="4">
        <v>225</v>
      </c>
      <c r="F3" s="12">
        <v>2</v>
      </c>
      <c r="G3" s="12">
        <v>287.5</v>
      </c>
      <c r="H3" s="12">
        <f t="shared" ref="H3:H11" si="0">ROUND(3600/G3,2)</f>
        <v>12.52</v>
      </c>
    </row>
    <row r="4" spans="1:18" x14ac:dyDescent="0.25">
      <c r="A4" s="12"/>
      <c r="B4" s="12"/>
      <c r="C4" s="4" t="s">
        <v>27</v>
      </c>
      <c r="D4" s="4" t="s">
        <v>47</v>
      </c>
      <c r="E4" s="4">
        <v>200</v>
      </c>
      <c r="F4" s="12"/>
      <c r="G4" s="12"/>
      <c r="H4" s="12"/>
    </row>
    <row r="5" spans="1:18" x14ac:dyDescent="0.25">
      <c r="A5" s="12"/>
      <c r="B5" s="12"/>
      <c r="C5" s="4" t="s">
        <v>25</v>
      </c>
      <c r="D5" s="4" t="s">
        <v>48</v>
      </c>
      <c r="E5" s="4">
        <v>100</v>
      </c>
      <c r="F5" s="12"/>
      <c r="G5" s="12"/>
      <c r="H5" s="12"/>
    </row>
    <row r="6" spans="1:18" x14ac:dyDescent="0.25">
      <c r="A6" s="12"/>
      <c r="B6" s="12"/>
      <c r="C6" s="4" t="s">
        <v>23</v>
      </c>
      <c r="D6" s="4" t="s">
        <v>49</v>
      </c>
      <c r="E6" s="4">
        <v>50</v>
      </c>
      <c r="F6" s="12"/>
      <c r="G6" s="12"/>
      <c r="H6" s="12"/>
    </row>
    <row r="7" spans="1:18" x14ac:dyDescent="0.25">
      <c r="A7" s="4">
        <v>3</v>
      </c>
      <c r="B7" s="4" t="s">
        <v>31</v>
      </c>
      <c r="C7" s="4" t="s">
        <v>34</v>
      </c>
      <c r="D7" s="4" t="s">
        <v>49</v>
      </c>
      <c r="E7" s="4">
        <v>200</v>
      </c>
      <c r="F7" s="4">
        <v>3</v>
      </c>
      <c r="G7" s="4">
        <v>66.67</v>
      </c>
      <c r="H7" s="4">
        <f t="shared" si="0"/>
        <v>54</v>
      </c>
    </row>
    <row r="8" spans="1:18" x14ac:dyDescent="0.25">
      <c r="A8" s="12">
        <v>4</v>
      </c>
      <c r="B8" s="12" t="s">
        <v>30</v>
      </c>
      <c r="C8" s="4" t="s">
        <v>32</v>
      </c>
      <c r="D8" s="4" t="s">
        <v>50</v>
      </c>
      <c r="E8" s="4">
        <v>60</v>
      </c>
      <c r="F8" s="12">
        <v>1</v>
      </c>
      <c r="G8" s="12">
        <v>90</v>
      </c>
      <c r="H8" s="12">
        <f t="shared" si="0"/>
        <v>40</v>
      </c>
    </row>
    <row r="9" spans="1:18" x14ac:dyDescent="0.25">
      <c r="A9" s="12"/>
      <c r="B9" s="12"/>
      <c r="C9" s="4" t="s">
        <v>29</v>
      </c>
      <c r="D9" s="4" t="s">
        <v>50</v>
      </c>
      <c r="E9" s="4">
        <v>30</v>
      </c>
      <c r="F9" s="12"/>
      <c r="G9" s="12"/>
      <c r="H9" s="12"/>
    </row>
    <row r="10" spans="1:18" x14ac:dyDescent="0.25">
      <c r="A10" s="4">
        <v>5</v>
      </c>
      <c r="B10" s="4" t="s">
        <v>36</v>
      </c>
      <c r="C10" s="4" t="s">
        <v>40</v>
      </c>
      <c r="D10" s="4" t="s">
        <v>50</v>
      </c>
      <c r="E10" s="4">
        <v>138</v>
      </c>
      <c r="F10" s="4">
        <v>1</v>
      </c>
      <c r="G10" s="4">
        <v>138</v>
      </c>
      <c r="H10" s="4">
        <f t="shared" si="0"/>
        <v>26.09</v>
      </c>
    </row>
    <row r="11" spans="1:18" x14ac:dyDescent="0.25">
      <c r="A11" s="4">
        <v>6</v>
      </c>
      <c r="B11" s="4" t="s">
        <v>38</v>
      </c>
      <c r="C11" s="4" t="s">
        <v>42</v>
      </c>
      <c r="D11" s="4" t="s">
        <v>51</v>
      </c>
      <c r="E11" s="4">
        <v>212</v>
      </c>
      <c r="F11" s="4">
        <v>2</v>
      </c>
      <c r="G11" s="4">
        <v>106</v>
      </c>
      <c r="H11" s="4">
        <f t="shared" si="0"/>
        <v>33.96</v>
      </c>
    </row>
    <row r="13" spans="1:18" x14ac:dyDescent="0.25">
      <c r="G13" s="4">
        <f>MAX(G2:G11)</f>
        <v>287.5</v>
      </c>
      <c r="H13" s="4">
        <f>MIN(H2:H11)</f>
        <v>12.52</v>
      </c>
      <c r="I13" s="5">
        <f>SUM(E2:E11)/G13/SUM(F2:F11)</f>
        <v>0.50276679841897232</v>
      </c>
    </row>
    <row r="15" spans="1:18" ht="14.4" thickBot="1" x14ac:dyDescent="0.3">
      <c r="A15" s="4" t="s">
        <v>2</v>
      </c>
      <c r="B15" s="4" t="s">
        <v>4</v>
      </c>
      <c r="C15" s="4" t="s">
        <v>6</v>
      </c>
      <c r="D15" s="4" t="s">
        <v>8</v>
      </c>
      <c r="E15" s="4" t="s">
        <v>52</v>
      </c>
      <c r="F15" s="4" t="s">
        <v>10</v>
      </c>
      <c r="G15" s="4" t="s">
        <v>12</v>
      </c>
      <c r="H15" s="4" t="s">
        <v>14</v>
      </c>
    </row>
    <row r="16" spans="1:18" ht="15.6" thickTop="1" thickBot="1" x14ac:dyDescent="0.3">
      <c r="A16" s="4">
        <v>1</v>
      </c>
      <c r="B16" s="4" t="s">
        <v>16</v>
      </c>
      <c r="C16" s="4" t="s">
        <v>18</v>
      </c>
      <c r="D16" s="4" t="s">
        <v>44</v>
      </c>
      <c r="E16" s="4">
        <v>375</v>
      </c>
      <c r="F16" s="4">
        <v>2</v>
      </c>
      <c r="G16" s="4">
        <v>187.5</v>
      </c>
      <c r="H16" s="4">
        <f t="shared" ref="H16:H23" si="1">ROUND(3600/G16,2)</f>
        <v>19.2</v>
      </c>
      <c r="K16" s="7" t="s">
        <v>2</v>
      </c>
      <c r="L16" s="7" t="s">
        <v>4</v>
      </c>
      <c r="M16" s="7" t="s">
        <v>6</v>
      </c>
      <c r="N16" s="7" t="s">
        <v>8</v>
      </c>
      <c r="O16" s="7" t="s">
        <v>58</v>
      </c>
      <c r="P16" s="7" t="s">
        <v>10</v>
      </c>
      <c r="Q16" s="7" t="s">
        <v>59</v>
      </c>
      <c r="R16" s="7" t="s">
        <v>14</v>
      </c>
    </row>
    <row r="17" spans="1:18" ht="14.4" x14ac:dyDescent="0.25">
      <c r="A17" s="4">
        <v>2</v>
      </c>
      <c r="B17" s="4" t="s">
        <v>19</v>
      </c>
      <c r="C17" s="4" t="s">
        <v>21</v>
      </c>
      <c r="D17" s="4" t="s">
        <v>46</v>
      </c>
      <c r="E17" s="4">
        <v>225</v>
      </c>
      <c r="F17" s="12">
        <v>3</v>
      </c>
      <c r="G17" s="12">
        <v>175</v>
      </c>
      <c r="H17" s="12">
        <f t="shared" si="1"/>
        <v>20.57</v>
      </c>
      <c r="K17" s="8">
        <v>1</v>
      </c>
      <c r="L17" s="9" t="s">
        <v>16</v>
      </c>
      <c r="M17" s="8" t="s">
        <v>60</v>
      </c>
      <c r="N17" s="8" t="s">
        <v>61</v>
      </c>
      <c r="O17" s="8">
        <v>375</v>
      </c>
      <c r="P17" s="8">
        <v>2</v>
      </c>
      <c r="Q17" s="8">
        <v>187.5</v>
      </c>
      <c r="R17" s="8">
        <v>19.2</v>
      </c>
    </row>
    <row r="18" spans="1:18" ht="14.4" x14ac:dyDescent="0.25">
      <c r="A18" s="12">
        <v>3</v>
      </c>
      <c r="B18" s="12" t="s">
        <v>25</v>
      </c>
      <c r="C18" s="4" t="s">
        <v>26</v>
      </c>
      <c r="D18" s="4" t="s">
        <v>47</v>
      </c>
      <c r="E18" s="4">
        <v>200</v>
      </c>
      <c r="F18" s="12"/>
      <c r="G18" s="12"/>
      <c r="H18" s="12"/>
      <c r="K18" s="13">
        <v>2</v>
      </c>
      <c r="L18" s="14" t="s">
        <v>19</v>
      </c>
      <c r="M18" s="9" t="s">
        <v>21</v>
      </c>
      <c r="N18" s="8" t="s">
        <v>62</v>
      </c>
      <c r="O18" s="8">
        <v>225</v>
      </c>
      <c r="P18" s="13">
        <v>3</v>
      </c>
      <c r="Q18" s="13"/>
      <c r="R18" s="13"/>
    </row>
    <row r="19" spans="1:18" ht="14.4" x14ac:dyDescent="0.25">
      <c r="A19" s="12"/>
      <c r="B19" s="12"/>
      <c r="C19" s="4" t="s">
        <v>24</v>
      </c>
      <c r="D19" s="4" t="s">
        <v>48</v>
      </c>
      <c r="E19" s="4">
        <v>100</v>
      </c>
      <c r="F19" s="12"/>
      <c r="G19" s="12"/>
      <c r="H19" s="12"/>
      <c r="K19" s="13"/>
      <c r="L19" s="14"/>
      <c r="M19" s="9" t="s">
        <v>26</v>
      </c>
      <c r="N19" s="9" t="s">
        <v>63</v>
      </c>
      <c r="O19" s="8">
        <v>200</v>
      </c>
      <c r="P19" s="13"/>
      <c r="Q19" s="13"/>
      <c r="R19" s="13"/>
    </row>
    <row r="20" spans="1:18" ht="14.4" x14ac:dyDescent="0.25">
      <c r="A20" s="12">
        <v>4</v>
      </c>
      <c r="B20" s="12" t="s">
        <v>43</v>
      </c>
      <c r="C20" s="4" t="s">
        <v>33</v>
      </c>
      <c r="D20" s="4" t="s">
        <v>49</v>
      </c>
      <c r="E20" s="4">
        <v>200</v>
      </c>
      <c r="F20" s="12">
        <v>2</v>
      </c>
      <c r="G20" s="12">
        <v>115</v>
      </c>
      <c r="H20" s="12">
        <f t="shared" si="1"/>
        <v>31.3</v>
      </c>
      <c r="K20" s="13"/>
      <c r="L20" s="14"/>
      <c r="M20" s="9" t="s">
        <v>24</v>
      </c>
      <c r="N20" s="8" t="s">
        <v>64</v>
      </c>
      <c r="O20" s="8">
        <v>100</v>
      </c>
      <c r="P20" s="13"/>
      <c r="Q20" s="13"/>
      <c r="R20" s="13"/>
    </row>
    <row r="21" spans="1:18" ht="14.4" x14ac:dyDescent="0.25">
      <c r="A21" s="12"/>
      <c r="B21" s="12"/>
      <c r="C21" s="4" t="s">
        <v>28</v>
      </c>
      <c r="D21" s="4" t="s">
        <v>50</v>
      </c>
      <c r="E21" s="4">
        <v>30</v>
      </c>
      <c r="F21" s="12"/>
      <c r="G21" s="12"/>
      <c r="H21" s="12"/>
      <c r="K21" s="13">
        <v>3</v>
      </c>
      <c r="L21" s="14" t="s">
        <v>65</v>
      </c>
      <c r="M21" s="9" t="s">
        <v>33</v>
      </c>
      <c r="N21" s="8" t="s">
        <v>66</v>
      </c>
      <c r="O21" s="8">
        <v>200</v>
      </c>
      <c r="P21" s="13">
        <v>2</v>
      </c>
      <c r="Q21" s="13">
        <v>115</v>
      </c>
      <c r="R21" s="13">
        <v>31.3</v>
      </c>
    </row>
    <row r="22" spans="1:18" ht="14.4" x14ac:dyDescent="0.25">
      <c r="A22" s="4">
        <v>5</v>
      </c>
      <c r="B22" s="4" t="s">
        <v>35</v>
      </c>
      <c r="C22" s="4" t="s">
        <v>39</v>
      </c>
      <c r="D22" s="4" t="s">
        <v>50</v>
      </c>
      <c r="E22" s="4">
        <v>138</v>
      </c>
      <c r="F22" s="4">
        <v>1</v>
      </c>
      <c r="G22" s="4">
        <v>138</v>
      </c>
      <c r="H22" s="4">
        <f t="shared" si="1"/>
        <v>26.09</v>
      </c>
      <c r="K22" s="13"/>
      <c r="L22" s="14"/>
      <c r="M22" s="9" t="s">
        <v>28</v>
      </c>
      <c r="N22" s="9" t="s">
        <v>67</v>
      </c>
      <c r="O22" s="8">
        <v>30</v>
      </c>
      <c r="P22" s="13"/>
      <c r="Q22" s="13"/>
      <c r="R22" s="13"/>
    </row>
    <row r="23" spans="1:18" ht="14.4" x14ac:dyDescent="0.25">
      <c r="A23" s="4">
        <v>6</v>
      </c>
      <c r="B23" s="4" t="s">
        <v>37</v>
      </c>
      <c r="C23" s="4" t="s">
        <v>41</v>
      </c>
      <c r="D23" s="4" t="s">
        <v>51</v>
      </c>
      <c r="E23" s="4">
        <v>212</v>
      </c>
      <c r="F23" s="4">
        <v>2</v>
      </c>
      <c r="G23" s="4">
        <v>106</v>
      </c>
      <c r="H23" s="4">
        <f t="shared" si="1"/>
        <v>33.96</v>
      </c>
      <c r="K23" s="8">
        <v>4</v>
      </c>
      <c r="L23" s="9" t="s">
        <v>35</v>
      </c>
      <c r="M23" s="9" t="s">
        <v>39</v>
      </c>
      <c r="N23" s="9" t="s">
        <v>67</v>
      </c>
      <c r="O23" s="8">
        <v>138</v>
      </c>
      <c r="P23" s="8">
        <v>1</v>
      </c>
      <c r="Q23" s="8">
        <v>138</v>
      </c>
      <c r="R23" s="8">
        <v>26.09</v>
      </c>
    </row>
    <row r="24" spans="1:18" ht="15" thickBot="1" x14ac:dyDescent="0.3">
      <c r="K24" s="10">
        <v>5</v>
      </c>
      <c r="L24" s="11" t="s">
        <v>37</v>
      </c>
      <c r="M24" s="11" t="s">
        <v>41</v>
      </c>
      <c r="N24" s="11" t="s">
        <v>68</v>
      </c>
      <c r="O24" s="10">
        <v>212</v>
      </c>
      <c r="P24" s="10">
        <v>2</v>
      </c>
      <c r="Q24" s="10">
        <v>106</v>
      </c>
      <c r="R24" s="10">
        <v>33.96</v>
      </c>
    </row>
    <row r="25" spans="1:18" ht="14.4" thickTop="1" x14ac:dyDescent="0.25">
      <c r="G25" s="4">
        <f>MAX(G14:G23)</f>
        <v>187.5</v>
      </c>
      <c r="H25" s="4">
        <f>MIN(H14:H23)</f>
        <v>19.2</v>
      </c>
      <c r="I25" s="5">
        <f>SUM(E14:E23)/G25/SUM(F14:F23)</f>
        <v>0.78933333333333333</v>
      </c>
    </row>
  </sheetData>
  <mergeCells count="30">
    <mergeCell ref="A3:A6"/>
    <mergeCell ref="B3:B6"/>
    <mergeCell ref="F3:F6"/>
    <mergeCell ref="G3:G6"/>
    <mergeCell ref="H3:H6"/>
    <mergeCell ref="H8:H9"/>
    <mergeCell ref="A20:A21"/>
    <mergeCell ref="B20:B21"/>
    <mergeCell ref="B18:B19"/>
    <mergeCell ref="H20:H21"/>
    <mergeCell ref="G20:G21"/>
    <mergeCell ref="F20:F21"/>
    <mergeCell ref="A18:A19"/>
    <mergeCell ref="A8:A9"/>
    <mergeCell ref="B8:B9"/>
    <mergeCell ref="F8:F9"/>
    <mergeCell ref="G8:G9"/>
    <mergeCell ref="G17:G19"/>
    <mergeCell ref="Q21:Q22"/>
    <mergeCell ref="R21:R22"/>
    <mergeCell ref="K18:K20"/>
    <mergeCell ref="L18:L20"/>
    <mergeCell ref="P18:P20"/>
    <mergeCell ref="Q18:Q20"/>
    <mergeCell ref="R18:R20"/>
    <mergeCell ref="F17:F19"/>
    <mergeCell ref="H17:H19"/>
    <mergeCell ref="K21:K22"/>
    <mergeCell ref="L21:L22"/>
    <mergeCell ref="P21:P2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5F5A1-EC4B-4C53-93F2-0A943CF20C67}">
  <dimension ref="A1:N133"/>
  <sheetViews>
    <sheetView workbookViewId="0">
      <selection activeCell="O7" sqref="O7"/>
    </sheetView>
  </sheetViews>
  <sheetFormatPr defaultRowHeight="13.8" x14ac:dyDescent="0.25"/>
  <cols>
    <col min="1" max="1" width="8.88671875" style="2"/>
    <col min="2" max="3" width="11.6640625" style="2" bestFit="1" customWidth="1"/>
    <col min="4" max="14" width="8.88671875" style="2"/>
  </cols>
  <sheetData>
    <row r="1" spans="1:5" ht="14.4" x14ac:dyDescent="0.25">
      <c r="A1" s="1" t="s">
        <v>53</v>
      </c>
      <c r="B1" s="6" t="s">
        <v>54</v>
      </c>
      <c r="C1" s="6" t="s">
        <v>55</v>
      </c>
      <c r="D1" s="1" t="s">
        <v>56</v>
      </c>
      <c r="E1" s="1" t="s">
        <v>57</v>
      </c>
    </row>
    <row r="2" spans="1:5" x14ac:dyDescent="0.25">
      <c r="A2" s="2">
        <f>ROW()-1</f>
        <v>1</v>
      </c>
      <c r="B2" s="2">
        <v>0</v>
      </c>
      <c r="C2" s="2">
        <v>3</v>
      </c>
      <c r="D2" s="2">
        <f>AVERAGE(B2:B133)</f>
        <v>33.128787878787875</v>
      </c>
      <c r="E2" s="2">
        <f>AVERAGE(C2:C133)</f>
        <v>97.280303030303031</v>
      </c>
    </row>
    <row r="3" spans="1:5" x14ac:dyDescent="0.25">
      <c r="A3" s="2">
        <f t="shared" ref="A3:A66" si="0">ROW()-1</f>
        <v>2</v>
      </c>
      <c r="B3" s="2">
        <v>58</v>
      </c>
      <c r="C3" s="2">
        <v>148</v>
      </c>
      <c r="D3" s="2">
        <f>D2</f>
        <v>33.128787878787875</v>
      </c>
      <c r="E3" s="2">
        <f>E2</f>
        <v>97.280303030303031</v>
      </c>
    </row>
    <row r="4" spans="1:5" x14ac:dyDescent="0.25">
      <c r="A4" s="2">
        <f t="shared" si="0"/>
        <v>3</v>
      </c>
      <c r="B4" s="2">
        <v>63</v>
      </c>
      <c r="C4" s="2">
        <v>133</v>
      </c>
      <c r="D4" s="2">
        <f t="shared" ref="D4:E19" si="1">D3</f>
        <v>33.128787878787875</v>
      </c>
      <c r="E4" s="2">
        <f t="shared" si="1"/>
        <v>97.280303030303031</v>
      </c>
    </row>
    <row r="5" spans="1:5" x14ac:dyDescent="0.25">
      <c r="A5" s="2">
        <f t="shared" si="0"/>
        <v>4</v>
      </c>
      <c r="B5" s="2">
        <v>1</v>
      </c>
      <c r="C5" s="2">
        <v>179</v>
      </c>
      <c r="D5" s="2">
        <f t="shared" si="1"/>
        <v>33.128787878787875</v>
      </c>
      <c r="E5" s="2">
        <f t="shared" si="1"/>
        <v>97.280303030303031</v>
      </c>
    </row>
    <row r="6" spans="1:5" x14ac:dyDescent="0.25">
      <c r="A6" s="2">
        <f t="shared" si="0"/>
        <v>5</v>
      </c>
      <c r="B6" s="2">
        <v>47</v>
      </c>
      <c r="C6" s="2">
        <v>147</v>
      </c>
      <c r="D6" s="2">
        <f t="shared" si="1"/>
        <v>33.128787878787875</v>
      </c>
      <c r="E6" s="2">
        <f t="shared" si="1"/>
        <v>97.280303030303031</v>
      </c>
    </row>
    <row r="7" spans="1:5" x14ac:dyDescent="0.25">
      <c r="A7" s="2">
        <f t="shared" si="0"/>
        <v>6</v>
      </c>
      <c r="B7" s="2">
        <v>27</v>
      </c>
      <c r="C7" s="2">
        <v>41</v>
      </c>
      <c r="D7" s="2">
        <f t="shared" si="1"/>
        <v>33.128787878787875</v>
      </c>
      <c r="E7" s="2">
        <f t="shared" si="1"/>
        <v>97.280303030303031</v>
      </c>
    </row>
    <row r="8" spans="1:5" x14ac:dyDescent="0.25">
      <c r="A8" s="2">
        <f t="shared" si="0"/>
        <v>7</v>
      </c>
      <c r="B8" s="2">
        <v>60</v>
      </c>
      <c r="C8" s="2">
        <v>178</v>
      </c>
      <c r="D8" s="2">
        <f t="shared" si="1"/>
        <v>33.128787878787875</v>
      </c>
      <c r="E8" s="2">
        <f t="shared" si="1"/>
        <v>97.280303030303031</v>
      </c>
    </row>
    <row r="9" spans="1:5" x14ac:dyDescent="0.25">
      <c r="A9" s="2">
        <f t="shared" si="0"/>
        <v>8</v>
      </c>
      <c r="B9" s="2">
        <v>60</v>
      </c>
      <c r="C9" s="2">
        <v>140</v>
      </c>
      <c r="D9" s="2">
        <f t="shared" si="1"/>
        <v>33.128787878787875</v>
      </c>
      <c r="E9" s="2">
        <f t="shared" si="1"/>
        <v>97.280303030303031</v>
      </c>
    </row>
    <row r="10" spans="1:5" x14ac:dyDescent="0.25">
      <c r="A10" s="2">
        <f t="shared" si="0"/>
        <v>9</v>
      </c>
      <c r="B10" s="2">
        <v>31</v>
      </c>
      <c r="C10" s="2">
        <v>173</v>
      </c>
      <c r="D10" s="2">
        <f t="shared" si="1"/>
        <v>33.128787878787875</v>
      </c>
      <c r="E10" s="2">
        <f t="shared" si="1"/>
        <v>97.280303030303031</v>
      </c>
    </row>
    <row r="11" spans="1:5" x14ac:dyDescent="0.25">
      <c r="A11" s="2">
        <f t="shared" si="0"/>
        <v>10</v>
      </c>
      <c r="B11" s="2">
        <v>33</v>
      </c>
      <c r="C11" s="2">
        <v>92</v>
      </c>
      <c r="D11" s="2">
        <f t="shared" si="1"/>
        <v>33.128787878787875</v>
      </c>
      <c r="E11" s="2">
        <f t="shared" si="1"/>
        <v>97.280303030303031</v>
      </c>
    </row>
    <row r="12" spans="1:5" x14ac:dyDescent="0.25">
      <c r="A12" s="2">
        <f t="shared" si="0"/>
        <v>11</v>
      </c>
      <c r="B12" s="2">
        <v>43</v>
      </c>
      <c r="C12" s="2">
        <v>100</v>
      </c>
      <c r="D12" s="2">
        <f t="shared" si="1"/>
        <v>33.128787878787875</v>
      </c>
      <c r="E12" s="2">
        <f t="shared" si="1"/>
        <v>97.280303030303031</v>
      </c>
    </row>
    <row r="13" spans="1:5" x14ac:dyDescent="0.25">
      <c r="A13" s="2">
        <f t="shared" si="0"/>
        <v>12</v>
      </c>
      <c r="B13" s="2">
        <v>56</v>
      </c>
      <c r="C13" s="2">
        <v>78</v>
      </c>
      <c r="D13" s="2">
        <f t="shared" si="1"/>
        <v>33.128787878787875</v>
      </c>
      <c r="E13" s="2">
        <f t="shared" si="1"/>
        <v>97.280303030303031</v>
      </c>
    </row>
    <row r="14" spans="1:5" x14ac:dyDescent="0.25">
      <c r="A14" s="2">
        <f t="shared" si="0"/>
        <v>13</v>
      </c>
      <c r="B14" s="2">
        <v>66</v>
      </c>
      <c r="C14" s="2">
        <v>159</v>
      </c>
      <c r="D14" s="2">
        <f t="shared" si="1"/>
        <v>33.128787878787875</v>
      </c>
      <c r="E14" s="2">
        <f t="shared" si="1"/>
        <v>97.280303030303031</v>
      </c>
    </row>
    <row r="15" spans="1:5" x14ac:dyDescent="0.25">
      <c r="A15" s="2">
        <f t="shared" si="0"/>
        <v>14</v>
      </c>
      <c r="B15" s="2">
        <v>35</v>
      </c>
      <c r="C15" s="2">
        <v>127</v>
      </c>
      <c r="D15" s="2">
        <f t="shared" si="1"/>
        <v>33.128787878787875</v>
      </c>
      <c r="E15" s="2">
        <f t="shared" si="1"/>
        <v>97.280303030303031</v>
      </c>
    </row>
    <row r="16" spans="1:5" x14ac:dyDescent="0.25">
      <c r="A16" s="2">
        <f t="shared" si="0"/>
        <v>15</v>
      </c>
      <c r="B16" s="2">
        <v>59</v>
      </c>
      <c r="C16" s="2">
        <v>213</v>
      </c>
      <c r="D16" s="2">
        <f t="shared" si="1"/>
        <v>33.128787878787875</v>
      </c>
      <c r="E16" s="2">
        <f t="shared" si="1"/>
        <v>97.280303030303031</v>
      </c>
    </row>
    <row r="17" spans="1:5" x14ac:dyDescent="0.25">
      <c r="A17" s="2">
        <f t="shared" si="0"/>
        <v>16</v>
      </c>
      <c r="B17" s="2">
        <v>2</v>
      </c>
      <c r="C17" s="2">
        <v>8</v>
      </c>
      <c r="D17" s="2">
        <f t="shared" si="1"/>
        <v>33.128787878787875</v>
      </c>
      <c r="E17" s="2">
        <f t="shared" si="1"/>
        <v>97.280303030303031</v>
      </c>
    </row>
    <row r="18" spans="1:5" x14ac:dyDescent="0.25">
      <c r="A18" s="2">
        <f t="shared" si="0"/>
        <v>17</v>
      </c>
      <c r="B18" s="2">
        <v>0</v>
      </c>
      <c r="C18" s="2">
        <v>17</v>
      </c>
      <c r="D18" s="2">
        <f t="shared" si="1"/>
        <v>33.128787878787875</v>
      </c>
      <c r="E18" s="2">
        <f t="shared" si="1"/>
        <v>97.280303030303031</v>
      </c>
    </row>
    <row r="19" spans="1:5" x14ac:dyDescent="0.25">
      <c r="A19" s="2">
        <f t="shared" si="0"/>
        <v>18</v>
      </c>
      <c r="B19" s="2">
        <v>57</v>
      </c>
      <c r="C19" s="2">
        <v>252</v>
      </c>
      <c r="D19" s="2">
        <f t="shared" si="1"/>
        <v>33.128787878787875</v>
      </c>
      <c r="E19" s="2">
        <f t="shared" si="1"/>
        <v>97.280303030303031</v>
      </c>
    </row>
    <row r="20" spans="1:5" x14ac:dyDescent="0.25">
      <c r="A20" s="2">
        <f t="shared" si="0"/>
        <v>19</v>
      </c>
      <c r="B20" s="2">
        <v>48</v>
      </c>
      <c r="C20" s="2">
        <v>175</v>
      </c>
      <c r="D20" s="2">
        <f t="shared" ref="D20:E35" si="2">D19</f>
        <v>33.128787878787875</v>
      </c>
      <c r="E20" s="2">
        <f t="shared" si="2"/>
        <v>97.280303030303031</v>
      </c>
    </row>
    <row r="21" spans="1:5" x14ac:dyDescent="0.25">
      <c r="A21" s="2">
        <f t="shared" si="0"/>
        <v>20</v>
      </c>
      <c r="B21" s="2">
        <v>80</v>
      </c>
      <c r="C21" s="2">
        <v>98</v>
      </c>
      <c r="D21" s="2">
        <f t="shared" si="2"/>
        <v>33.128787878787875</v>
      </c>
      <c r="E21" s="2">
        <f t="shared" si="2"/>
        <v>97.280303030303031</v>
      </c>
    </row>
    <row r="22" spans="1:5" x14ac:dyDescent="0.25">
      <c r="A22" s="2">
        <f t="shared" si="0"/>
        <v>21</v>
      </c>
      <c r="B22" s="2">
        <v>2</v>
      </c>
      <c r="C22" s="2">
        <v>6</v>
      </c>
      <c r="D22" s="2">
        <f t="shared" si="2"/>
        <v>33.128787878787875</v>
      </c>
      <c r="E22" s="2">
        <f t="shared" si="2"/>
        <v>97.280303030303031</v>
      </c>
    </row>
    <row r="23" spans="1:5" x14ac:dyDescent="0.25">
      <c r="A23" s="2">
        <f t="shared" si="0"/>
        <v>22</v>
      </c>
      <c r="B23" s="2">
        <v>0</v>
      </c>
      <c r="C23" s="2">
        <v>2</v>
      </c>
      <c r="D23" s="2">
        <f t="shared" si="2"/>
        <v>33.128787878787875</v>
      </c>
      <c r="E23" s="2">
        <f t="shared" si="2"/>
        <v>97.280303030303031</v>
      </c>
    </row>
    <row r="24" spans="1:5" x14ac:dyDescent="0.25">
      <c r="A24" s="2">
        <f t="shared" si="0"/>
        <v>23</v>
      </c>
      <c r="B24" s="2">
        <v>59</v>
      </c>
      <c r="C24" s="2">
        <v>144</v>
      </c>
      <c r="D24" s="2">
        <f t="shared" si="2"/>
        <v>33.128787878787875</v>
      </c>
      <c r="E24" s="2">
        <f t="shared" si="2"/>
        <v>97.280303030303031</v>
      </c>
    </row>
    <row r="25" spans="1:5" x14ac:dyDescent="0.25">
      <c r="A25" s="2">
        <f t="shared" si="0"/>
        <v>24</v>
      </c>
      <c r="B25" s="2">
        <v>24</v>
      </c>
      <c r="C25" s="2">
        <v>91</v>
      </c>
      <c r="D25" s="2">
        <f t="shared" si="2"/>
        <v>33.128787878787875</v>
      </c>
      <c r="E25" s="2">
        <f t="shared" si="2"/>
        <v>97.280303030303031</v>
      </c>
    </row>
    <row r="26" spans="1:5" x14ac:dyDescent="0.25">
      <c r="A26" s="2">
        <f t="shared" si="0"/>
        <v>25</v>
      </c>
      <c r="B26" s="2">
        <v>24</v>
      </c>
      <c r="C26" s="2">
        <v>161</v>
      </c>
      <c r="D26" s="2">
        <f t="shared" si="2"/>
        <v>33.128787878787875</v>
      </c>
      <c r="E26" s="2">
        <f t="shared" si="2"/>
        <v>97.280303030303031</v>
      </c>
    </row>
    <row r="27" spans="1:5" x14ac:dyDescent="0.25">
      <c r="A27" s="2">
        <f t="shared" si="0"/>
        <v>26</v>
      </c>
      <c r="B27" s="2">
        <v>64</v>
      </c>
      <c r="C27" s="2">
        <v>97</v>
      </c>
      <c r="D27" s="2">
        <f t="shared" si="2"/>
        <v>33.128787878787875</v>
      </c>
      <c r="E27" s="2">
        <f t="shared" si="2"/>
        <v>97.280303030303031</v>
      </c>
    </row>
    <row r="28" spans="1:5" x14ac:dyDescent="0.25">
      <c r="A28" s="2">
        <f t="shared" si="0"/>
        <v>27</v>
      </c>
      <c r="B28" s="2">
        <v>50</v>
      </c>
      <c r="C28" s="2">
        <v>116</v>
      </c>
      <c r="D28" s="2">
        <f t="shared" si="2"/>
        <v>33.128787878787875</v>
      </c>
      <c r="E28" s="2">
        <f t="shared" si="2"/>
        <v>97.280303030303031</v>
      </c>
    </row>
    <row r="29" spans="1:5" x14ac:dyDescent="0.25">
      <c r="A29" s="2">
        <f t="shared" si="0"/>
        <v>28</v>
      </c>
      <c r="B29" s="2">
        <v>76</v>
      </c>
      <c r="C29" s="2">
        <v>161</v>
      </c>
      <c r="D29" s="2">
        <f t="shared" si="2"/>
        <v>33.128787878787875</v>
      </c>
      <c r="E29" s="2">
        <f t="shared" si="2"/>
        <v>97.280303030303031</v>
      </c>
    </row>
    <row r="30" spans="1:5" x14ac:dyDescent="0.25">
      <c r="A30" s="2">
        <f t="shared" si="0"/>
        <v>29</v>
      </c>
      <c r="B30" s="2">
        <v>59</v>
      </c>
      <c r="C30" s="2">
        <v>98</v>
      </c>
      <c r="D30" s="2">
        <f t="shared" si="2"/>
        <v>33.128787878787875</v>
      </c>
      <c r="E30" s="2">
        <f t="shared" si="2"/>
        <v>97.280303030303031</v>
      </c>
    </row>
    <row r="31" spans="1:5" x14ac:dyDescent="0.25">
      <c r="A31" s="2">
        <f t="shared" si="0"/>
        <v>30</v>
      </c>
      <c r="B31" s="2">
        <v>0</v>
      </c>
      <c r="C31" s="2">
        <v>157</v>
      </c>
      <c r="D31" s="2">
        <f t="shared" si="2"/>
        <v>33.128787878787875</v>
      </c>
      <c r="E31" s="2">
        <f t="shared" si="2"/>
        <v>97.280303030303031</v>
      </c>
    </row>
    <row r="32" spans="1:5" x14ac:dyDescent="0.25">
      <c r="A32" s="2">
        <f t="shared" si="0"/>
        <v>31</v>
      </c>
      <c r="B32" s="2">
        <v>0</v>
      </c>
      <c r="C32" s="2">
        <v>60</v>
      </c>
      <c r="D32" s="2">
        <f t="shared" si="2"/>
        <v>33.128787878787875</v>
      </c>
      <c r="E32" s="2">
        <f t="shared" si="2"/>
        <v>97.280303030303031</v>
      </c>
    </row>
    <row r="33" spans="1:5" x14ac:dyDescent="0.25">
      <c r="A33" s="2">
        <f t="shared" si="0"/>
        <v>32</v>
      </c>
      <c r="B33" s="2">
        <v>54</v>
      </c>
      <c r="C33" s="2">
        <v>57</v>
      </c>
      <c r="D33" s="2">
        <f t="shared" si="2"/>
        <v>33.128787878787875</v>
      </c>
      <c r="E33" s="2">
        <f t="shared" si="2"/>
        <v>97.280303030303031</v>
      </c>
    </row>
    <row r="34" spans="1:5" x14ac:dyDescent="0.25">
      <c r="A34" s="2">
        <f t="shared" si="0"/>
        <v>33</v>
      </c>
      <c r="B34" s="2">
        <v>60</v>
      </c>
      <c r="C34" s="2">
        <v>120</v>
      </c>
      <c r="D34" s="2">
        <f t="shared" si="2"/>
        <v>33.128787878787875</v>
      </c>
      <c r="E34" s="2">
        <f t="shared" si="2"/>
        <v>97.280303030303031</v>
      </c>
    </row>
    <row r="35" spans="1:5" x14ac:dyDescent="0.25">
      <c r="A35" s="2">
        <f t="shared" si="0"/>
        <v>34</v>
      </c>
      <c r="B35" s="2">
        <v>61</v>
      </c>
      <c r="C35" s="2">
        <v>126</v>
      </c>
      <c r="D35" s="2">
        <f t="shared" si="2"/>
        <v>33.128787878787875</v>
      </c>
      <c r="E35" s="2">
        <f t="shared" si="2"/>
        <v>97.280303030303031</v>
      </c>
    </row>
    <row r="36" spans="1:5" x14ac:dyDescent="0.25">
      <c r="A36" s="2">
        <f t="shared" si="0"/>
        <v>35</v>
      </c>
      <c r="B36" s="2">
        <v>32</v>
      </c>
      <c r="C36" s="2">
        <v>55</v>
      </c>
      <c r="D36" s="2">
        <f t="shared" ref="D36:E51" si="3">D35</f>
        <v>33.128787878787875</v>
      </c>
      <c r="E36" s="2">
        <f t="shared" si="3"/>
        <v>97.280303030303031</v>
      </c>
    </row>
    <row r="37" spans="1:5" x14ac:dyDescent="0.25">
      <c r="A37" s="2">
        <f t="shared" si="0"/>
        <v>36</v>
      </c>
      <c r="B37" s="2">
        <v>3</v>
      </c>
      <c r="C37" s="2">
        <v>112</v>
      </c>
      <c r="D37" s="2">
        <f t="shared" si="3"/>
        <v>33.128787878787875</v>
      </c>
      <c r="E37" s="2">
        <f t="shared" si="3"/>
        <v>97.280303030303031</v>
      </c>
    </row>
    <row r="38" spans="1:5" x14ac:dyDescent="0.25">
      <c r="A38" s="2">
        <f t="shared" si="0"/>
        <v>37</v>
      </c>
      <c r="B38" s="2">
        <v>57</v>
      </c>
      <c r="C38" s="2">
        <v>51</v>
      </c>
      <c r="D38" s="2">
        <f t="shared" si="3"/>
        <v>33.128787878787875</v>
      </c>
      <c r="E38" s="2">
        <f t="shared" si="3"/>
        <v>97.280303030303031</v>
      </c>
    </row>
    <row r="39" spans="1:5" x14ac:dyDescent="0.25">
      <c r="A39" s="2">
        <f t="shared" si="0"/>
        <v>38</v>
      </c>
      <c r="B39" s="2">
        <v>31</v>
      </c>
      <c r="C39" s="2">
        <v>65</v>
      </c>
      <c r="D39" s="2">
        <f t="shared" si="3"/>
        <v>33.128787878787875</v>
      </c>
      <c r="E39" s="2">
        <f t="shared" si="3"/>
        <v>97.280303030303031</v>
      </c>
    </row>
    <row r="40" spans="1:5" x14ac:dyDescent="0.25">
      <c r="A40" s="2">
        <f t="shared" si="0"/>
        <v>39</v>
      </c>
      <c r="B40" s="2">
        <v>9</v>
      </c>
      <c r="C40" s="2">
        <v>199</v>
      </c>
      <c r="D40" s="2">
        <f t="shared" si="3"/>
        <v>33.128787878787875</v>
      </c>
      <c r="E40" s="2">
        <f t="shared" si="3"/>
        <v>97.280303030303031</v>
      </c>
    </row>
    <row r="41" spans="1:5" x14ac:dyDescent="0.25">
      <c r="A41" s="2">
        <f t="shared" si="0"/>
        <v>40</v>
      </c>
      <c r="B41" s="2">
        <v>2</v>
      </c>
      <c r="C41" s="2">
        <v>53</v>
      </c>
      <c r="D41" s="2">
        <f t="shared" si="3"/>
        <v>33.128787878787875</v>
      </c>
      <c r="E41" s="2">
        <f t="shared" si="3"/>
        <v>97.280303030303031</v>
      </c>
    </row>
    <row r="42" spans="1:5" x14ac:dyDescent="0.25">
      <c r="A42" s="2">
        <f t="shared" si="0"/>
        <v>41</v>
      </c>
      <c r="B42" s="2">
        <v>0</v>
      </c>
      <c r="C42" s="2">
        <v>47</v>
      </c>
      <c r="D42" s="2">
        <f t="shared" si="3"/>
        <v>33.128787878787875</v>
      </c>
      <c r="E42" s="2">
        <f t="shared" si="3"/>
        <v>97.280303030303031</v>
      </c>
    </row>
    <row r="43" spans="1:5" x14ac:dyDescent="0.25">
      <c r="A43" s="2">
        <f t="shared" si="0"/>
        <v>42</v>
      </c>
      <c r="B43" s="2">
        <v>72</v>
      </c>
      <c r="C43" s="2">
        <v>63</v>
      </c>
      <c r="D43" s="2">
        <f t="shared" si="3"/>
        <v>33.128787878787875</v>
      </c>
      <c r="E43" s="2">
        <f t="shared" si="3"/>
        <v>97.280303030303031</v>
      </c>
    </row>
    <row r="44" spans="1:5" x14ac:dyDescent="0.25">
      <c r="A44" s="2">
        <f t="shared" si="0"/>
        <v>43</v>
      </c>
      <c r="B44" s="2">
        <v>34</v>
      </c>
      <c r="C44" s="2">
        <v>74</v>
      </c>
      <c r="D44" s="2">
        <f t="shared" si="3"/>
        <v>33.128787878787875</v>
      </c>
      <c r="E44" s="2">
        <f t="shared" si="3"/>
        <v>97.280303030303031</v>
      </c>
    </row>
    <row r="45" spans="1:5" x14ac:dyDescent="0.25">
      <c r="A45" s="2">
        <f t="shared" si="0"/>
        <v>44</v>
      </c>
      <c r="B45" s="2">
        <v>0</v>
      </c>
      <c r="C45" s="2">
        <v>6</v>
      </c>
      <c r="D45" s="2">
        <f t="shared" si="3"/>
        <v>33.128787878787875</v>
      </c>
      <c r="E45" s="2">
        <f t="shared" si="3"/>
        <v>97.280303030303031</v>
      </c>
    </row>
    <row r="46" spans="1:5" x14ac:dyDescent="0.25">
      <c r="A46" s="2">
        <f t="shared" si="0"/>
        <v>45</v>
      </c>
      <c r="B46" s="2">
        <v>0</v>
      </c>
      <c r="C46" s="2">
        <v>5</v>
      </c>
      <c r="D46" s="2">
        <f t="shared" si="3"/>
        <v>33.128787878787875</v>
      </c>
      <c r="E46" s="2">
        <f t="shared" si="3"/>
        <v>97.280303030303031</v>
      </c>
    </row>
    <row r="47" spans="1:5" x14ac:dyDescent="0.25">
      <c r="A47" s="2">
        <f t="shared" si="0"/>
        <v>46</v>
      </c>
      <c r="B47" s="2">
        <v>20</v>
      </c>
      <c r="C47" s="2">
        <v>140</v>
      </c>
      <c r="D47" s="2">
        <f t="shared" si="3"/>
        <v>33.128787878787875</v>
      </c>
      <c r="E47" s="2">
        <f t="shared" si="3"/>
        <v>97.280303030303031</v>
      </c>
    </row>
    <row r="48" spans="1:5" x14ac:dyDescent="0.25">
      <c r="A48" s="2">
        <f t="shared" si="0"/>
        <v>47</v>
      </c>
      <c r="B48" s="2">
        <v>1</v>
      </c>
      <c r="C48" s="2">
        <v>0</v>
      </c>
      <c r="D48" s="2">
        <f t="shared" si="3"/>
        <v>33.128787878787875</v>
      </c>
      <c r="E48" s="2">
        <f t="shared" si="3"/>
        <v>97.280303030303031</v>
      </c>
    </row>
    <row r="49" spans="1:5" x14ac:dyDescent="0.25">
      <c r="A49" s="2">
        <f t="shared" si="0"/>
        <v>48</v>
      </c>
      <c r="B49" s="2">
        <v>1</v>
      </c>
      <c r="C49" s="2">
        <v>2</v>
      </c>
      <c r="D49" s="2">
        <f t="shared" si="3"/>
        <v>33.128787878787875</v>
      </c>
      <c r="E49" s="2">
        <f t="shared" si="3"/>
        <v>97.280303030303031</v>
      </c>
    </row>
    <row r="50" spans="1:5" x14ac:dyDescent="0.25">
      <c r="A50" s="2">
        <f t="shared" si="0"/>
        <v>49</v>
      </c>
      <c r="B50" s="2">
        <v>0</v>
      </c>
      <c r="C50" s="2">
        <v>1</v>
      </c>
      <c r="D50" s="2">
        <f t="shared" si="3"/>
        <v>33.128787878787875</v>
      </c>
      <c r="E50" s="2">
        <f t="shared" si="3"/>
        <v>97.280303030303031</v>
      </c>
    </row>
    <row r="51" spans="1:5" x14ac:dyDescent="0.25">
      <c r="A51" s="2">
        <f t="shared" si="0"/>
        <v>50</v>
      </c>
      <c r="B51" s="2">
        <v>56</v>
      </c>
      <c r="C51" s="2">
        <v>262</v>
      </c>
      <c r="D51" s="2">
        <f t="shared" si="3"/>
        <v>33.128787878787875</v>
      </c>
      <c r="E51" s="2">
        <f t="shared" si="3"/>
        <v>97.280303030303031</v>
      </c>
    </row>
    <row r="52" spans="1:5" x14ac:dyDescent="0.25">
      <c r="A52" s="2">
        <f t="shared" si="0"/>
        <v>51</v>
      </c>
      <c r="B52" s="2">
        <v>50</v>
      </c>
      <c r="C52" s="2">
        <v>167</v>
      </c>
      <c r="D52" s="2">
        <f t="shared" ref="D52:E67" si="4">D51</f>
        <v>33.128787878787875</v>
      </c>
      <c r="E52" s="2">
        <f t="shared" si="4"/>
        <v>97.280303030303031</v>
      </c>
    </row>
    <row r="53" spans="1:5" x14ac:dyDescent="0.25">
      <c r="A53" s="2">
        <f t="shared" si="0"/>
        <v>52</v>
      </c>
      <c r="B53" s="2">
        <v>67</v>
      </c>
      <c r="C53" s="2">
        <v>76</v>
      </c>
      <c r="D53" s="2">
        <f t="shared" si="4"/>
        <v>33.128787878787875</v>
      </c>
      <c r="E53" s="2">
        <f t="shared" si="4"/>
        <v>97.280303030303031</v>
      </c>
    </row>
    <row r="54" spans="1:5" x14ac:dyDescent="0.25">
      <c r="A54" s="2">
        <f t="shared" si="0"/>
        <v>53</v>
      </c>
      <c r="B54" s="2">
        <v>60</v>
      </c>
      <c r="C54" s="2">
        <v>116</v>
      </c>
      <c r="D54" s="2">
        <f t="shared" si="4"/>
        <v>33.128787878787875</v>
      </c>
      <c r="E54" s="2">
        <f t="shared" si="4"/>
        <v>97.280303030303031</v>
      </c>
    </row>
    <row r="55" spans="1:5" x14ac:dyDescent="0.25">
      <c r="A55" s="2">
        <f t="shared" si="0"/>
        <v>54</v>
      </c>
      <c r="B55" s="2">
        <v>60</v>
      </c>
      <c r="C55" s="2">
        <v>140</v>
      </c>
      <c r="D55" s="2">
        <f t="shared" si="4"/>
        <v>33.128787878787875</v>
      </c>
      <c r="E55" s="2">
        <f t="shared" si="4"/>
        <v>97.280303030303031</v>
      </c>
    </row>
    <row r="56" spans="1:5" x14ac:dyDescent="0.25">
      <c r="A56" s="2">
        <f t="shared" si="0"/>
        <v>55</v>
      </c>
      <c r="B56" s="2">
        <v>60</v>
      </c>
      <c r="C56" s="2">
        <v>76</v>
      </c>
      <c r="D56" s="2">
        <f t="shared" si="4"/>
        <v>33.128787878787875</v>
      </c>
      <c r="E56" s="2">
        <f t="shared" si="4"/>
        <v>97.280303030303031</v>
      </c>
    </row>
    <row r="57" spans="1:5" x14ac:dyDescent="0.25">
      <c r="A57" s="2">
        <f t="shared" si="0"/>
        <v>56</v>
      </c>
      <c r="B57" s="2">
        <v>12</v>
      </c>
      <c r="C57" s="2">
        <v>161</v>
      </c>
      <c r="D57" s="2">
        <f t="shared" si="4"/>
        <v>33.128787878787875</v>
      </c>
      <c r="E57" s="2">
        <f t="shared" si="4"/>
        <v>97.280303030303031</v>
      </c>
    </row>
    <row r="58" spans="1:5" x14ac:dyDescent="0.25">
      <c r="A58" s="2">
        <f t="shared" si="0"/>
        <v>57</v>
      </c>
      <c r="B58" s="2">
        <v>1</v>
      </c>
      <c r="C58" s="2">
        <v>157</v>
      </c>
      <c r="D58" s="2">
        <f t="shared" si="4"/>
        <v>33.128787878787875</v>
      </c>
      <c r="E58" s="2">
        <f t="shared" si="4"/>
        <v>97.280303030303031</v>
      </c>
    </row>
    <row r="59" spans="1:5" x14ac:dyDescent="0.25">
      <c r="A59" s="2">
        <f t="shared" si="0"/>
        <v>58</v>
      </c>
      <c r="B59" s="2">
        <v>0</v>
      </c>
      <c r="C59" s="2">
        <v>18</v>
      </c>
      <c r="D59" s="2">
        <f t="shared" si="4"/>
        <v>33.128787878787875</v>
      </c>
      <c r="E59" s="2">
        <f t="shared" si="4"/>
        <v>97.280303030303031</v>
      </c>
    </row>
    <row r="60" spans="1:5" x14ac:dyDescent="0.25">
      <c r="A60" s="2">
        <f t="shared" si="0"/>
        <v>59</v>
      </c>
      <c r="B60" s="2">
        <v>61</v>
      </c>
      <c r="C60" s="2">
        <v>31</v>
      </c>
      <c r="D60" s="2">
        <f t="shared" si="4"/>
        <v>33.128787878787875</v>
      </c>
      <c r="E60" s="2">
        <f t="shared" si="4"/>
        <v>97.280303030303031</v>
      </c>
    </row>
    <row r="61" spans="1:5" x14ac:dyDescent="0.25">
      <c r="A61" s="2">
        <f t="shared" si="0"/>
        <v>60</v>
      </c>
      <c r="B61" s="2">
        <v>66</v>
      </c>
      <c r="C61" s="2">
        <v>46</v>
      </c>
      <c r="D61" s="2">
        <f t="shared" si="4"/>
        <v>33.128787878787875</v>
      </c>
      <c r="E61" s="2">
        <f t="shared" si="4"/>
        <v>97.280303030303031</v>
      </c>
    </row>
    <row r="62" spans="1:5" x14ac:dyDescent="0.25">
      <c r="A62" s="2">
        <f t="shared" si="0"/>
        <v>61</v>
      </c>
      <c r="B62" s="2">
        <v>69</v>
      </c>
      <c r="C62" s="2">
        <v>123</v>
      </c>
      <c r="D62" s="2">
        <f t="shared" si="4"/>
        <v>33.128787878787875</v>
      </c>
      <c r="E62" s="2">
        <f t="shared" si="4"/>
        <v>97.280303030303031</v>
      </c>
    </row>
    <row r="63" spans="1:5" x14ac:dyDescent="0.25">
      <c r="A63" s="2">
        <f t="shared" si="0"/>
        <v>62</v>
      </c>
      <c r="B63" s="2">
        <v>21</v>
      </c>
      <c r="C63" s="2">
        <v>2</v>
      </c>
      <c r="D63" s="2">
        <f t="shared" si="4"/>
        <v>33.128787878787875</v>
      </c>
      <c r="E63" s="2">
        <f t="shared" si="4"/>
        <v>97.280303030303031</v>
      </c>
    </row>
    <row r="64" spans="1:5" x14ac:dyDescent="0.25">
      <c r="A64" s="2">
        <f t="shared" si="0"/>
        <v>63</v>
      </c>
      <c r="B64" s="2">
        <v>0</v>
      </c>
      <c r="C64" s="2">
        <v>3</v>
      </c>
      <c r="D64" s="2">
        <f t="shared" si="4"/>
        <v>33.128787878787875</v>
      </c>
      <c r="E64" s="2">
        <f t="shared" si="4"/>
        <v>97.280303030303031</v>
      </c>
    </row>
    <row r="65" spans="1:5" x14ac:dyDescent="0.25">
      <c r="A65" s="2">
        <f t="shared" si="0"/>
        <v>64</v>
      </c>
      <c r="B65" s="2">
        <v>2</v>
      </c>
      <c r="C65" s="2">
        <v>2</v>
      </c>
      <c r="D65" s="2">
        <f t="shared" si="4"/>
        <v>33.128787878787875</v>
      </c>
      <c r="E65" s="2">
        <f t="shared" si="4"/>
        <v>97.280303030303031</v>
      </c>
    </row>
    <row r="66" spans="1:5" x14ac:dyDescent="0.25">
      <c r="A66" s="2">
        <f t="shared" si="0"/>
        <v>65</v>
      </c>
      <c r="B66" s="2">
        <v>0</v>
      </c>
      <c r="C66" s="2">
        <v>16</v>
      </c>
      <c r="D66" s="2">
        <f t="shared" si="4"/>
        <v>33.128787878787875</v>
      </c>
      <c r="E66" s="2">
        <f t="shared" si="4"/>
        <v>97.280303030303031</v>
      </c>
    </row>
    <row r="67" spans="1:5" x14ac:dyDescent="0.25">
      <c r="A67" s="2">
        <f t="shared" ref="A67:A130" si="5">ROW()-1</f>
        <v>66</v>
      </c>
      <c r="B67" s="2">
        <v>0</v>
      </c>
      <c r="C67" s="2">
        <v>2</v>
      </c>
      <c r="D67" s="2">
        <f t="shared" si="4"/>
        <v>33.128787878787875</v>
      </c>
      <c r="E67" s="2">
        <f t="shared" si="4"/>
        <v>97.280303030303031</v>
      </c>
    </row>
    <row r="68" spans="1:5" x14ac:dyDescent="0.25">
      <c r="A68" s="2">
        <f t="shared" si="5"/>
        <v>67</v>
      </c>
      <c r="B68" s="2">
        <v>5</v>
      </c>
      <c r="C68" s="2">
        <v>21</v>
      </c>
      <c r="D68" s="2">
        <f t="shared" ref="D68:E83" si="6">D67</f>
        <v>33.128787878787875</v>
      </c>
      <c r="E68" s="2">
        <f t="shared" si="6"/>
        <v>97.280303030303031</v>
      </c>
    </row>
    <row r="69" spans="1:5" x14ac:dyDescent="0.25">
      <c r="A69" s="2">
        <f t="shared" si="5"/>
        <v>68</v>
      </c>
      <c r="B69" s="2">
        <v>0</v>
      </c>
      <c r="C69" s="2">
        <v>303</v>
      </c>
      <c r="D69" s="2">
        <f t="shared" si="6"/>
        <v>33.128787878787875</v>
      </c>
      <c r="E69" s="2">
        <f t="shared" si="6"/>
        <v>97.280303030303031</v>
      </c>
    </row>
    <row r="70" spans="1:5" x14ac:dyDescent="0.25">
      <c r="A70" s="2">
        <f t="shared" si="5"/>
        <v>69</v>
      </c>
      <c r="B70" s="2">
        <v>12</v>
      </c>
      <c r="C70" s="2">
        <v>300</v>
      </c>
      <c r="D70" s="2">
        <f t="shared" si="6"/>
        <v>33.128787878787875</v>
      </c>
      <c r="E70" s="2">
        <f t="shared" si="6"/>
        <v>97.280303030303031</v>
      </c>
    </row>
    <row r="71" spans="1:5" x14ac:dyDescent="0.25">
      <c r="A71" s="2">
        <f t="shared" si="5"/>
        <v>70</v>
      </c>
      <c r="B71" s="2">
        <v>2</v>
      </c>
      <c r="C71" s="2">
        <v>158</v>
      </c>
      <c r="D71" s="2">
        <f t="shared" si="6"/>
        <v>33.128787878787875</v>
      </c>
      <c r="E71" s="2">
        <f t="shared" si="6"/>
        <v>97.280303030303031</v>
      </c>
    </row>
    <row r="72" spans="1:5" x14ac:dyDescent="0.25">
      <c r="A72" s="2">
        <f t="shared" si="5"/>
        <v>71</v>
      </c>
      <c r="B72" s="2">
        <v>67</v>
      </c>
      <c r="C72" s="2">
        <v>104</v>
      </c>
      <c r="D72" s="2">
        <f t="shared" si="6"/>
        <v>33.128787878787875</v>
      </c>
      <c r="E72" s="2">
        <f t="shared" si="6"/>
        <v>97.280303030303031</v>
      </c>
    </row>
    <row r="73" spans="1:5" x14ac:dyDescent="0.25">
      <c r="A73" s="2">
        <f t="shared" si="5"/>
        <v>72</v>
      </c>
      <c r="B73" s="2">
        <v>0</v>
      </c>
      <c r="C73" s="2">
        <v>7</v>
      </c>
      <c r="D73" s="2">
        <f t="shared" si="6"/>
        <v>33.128787878787875</v>
      </c>
      <c r="E73" s="2">
        <f t="shared" si="6"/>
        <v>97.280303030303031</v>
      </c>
    </row>
    <row r="74" spans="1:5" x14ac:dyDescent="0.25">
      <c r="A74" s="2">
        <f t="shared" si="5"/>
        <v>73</v>
      </c>
      <c r="B74" s="2">
        <v>67</v>
      </c>
      <c r="C74" s="2">
        <v>112</v>
      </c>
      <c r="D74" s="2">
        <f t="shared" si="6"/>
        <v>33.128787878787875</v>
      </c>
      <c r="E74" s="2">
        <f t="shared" si="6"/>
        <v>97.280303030303031</v>
      </c>
    </row>
    <row r="75" spans="1:5" x14ac:dyDescent="0.25">
      <c r="A75" s="2">
        <f t="shared" si="5"/>
        <v>74</v>
      </c>
      <c r="B75" s="2">
        <v>53</v>
      </c>
      <c r="C75" s="2">
        <v>215</v>
      </c>
      <c r="D75" s="2">
        <f t="shared" si="6"/>
        <v>33.128787878787875</v>
      </c>
      <c r="E75" s="2">
        <f t="shared" si="6"/>
        <v>97.280303030303031</v>
      </c>
    </row>
    <row r="76" spans="1:5" x14ac:dyDescent="0.25">
      <c r="A76" s="2">
        <f t="shared" si="5"/>
        <v>75</v>
      </c>
      <c r="B76" s="2">
        <v>63</v>
      </c>
      <c r="C76" s="2">
        <v>162</v>
      </c>
      <c r="D76" s="2">
        <f t="shared" si="6"/>
        <v>33.128787878787875</v>
      </c>
      <c r="E76" s="2">
        <f t="shared" si="6"/>
        <v>97.280303030303031</v>
      </c>
    </row>
    <row r="77" spans="1:5" x14ac:dyDescent="0.25">
      <c r="A77" s="2">
        <f t="shared" si="5"/>
        <v>76</v>
      </c>
      <c r="B77" s="2">
        <v>58</v>
      </c>
      <c r="C77" s="2">
        <v>131</v>
      </c>
      <c r="D77" s="2">
        <f t="shared" si="6"/>
        <v>33.128787878787875</v>
      </c>
      <c r="E77" s="2">
        <f t="shared" si="6"/>
        <v>97.280303030303031</v>
      </c>
    </row>
    <row r="78" spans="1:5" x14ac:dyDescent="0.25">
      <c r="A78" s="2">
        <f t="shared" si="5"/>
        <v>77</v>
      </c>
      <c r="B78" s="2">
        <v>40</v>
      </c>
      <c r="C78" s="2">
        <v>207</v>
      </c>
      <c r="D78" s="2">
        <f t="shared" si="6"/>
        <v>33.128787878787875</v>
      </c>
      <c r="E78" s="2">
        <f t="shared" si="6"/>
        <v>97.280303030303031</v>
      </c>
    </row>
    <row r="79" spans="1:5" x14ac:dyDescent="0.25">
      <c r="A79" s="2">
        <f t="shared" si="5"/>
        <v>78</v>
      </c>
      <c r="B79" s="2">
        <v>0</v>
      </c>
      <c r="C79" s="2">
        <v>6</v>
      </c>
      <c r="D79" s="2">
        <f t="shared" si="6"/>
        <v>33.128787878787875</v>
      </c>
      <c r="E79" s="2">
        <f t="shared" si="6"/>
        <v>97.280303030303031</v>
      </c>
    </row>
    <row r="80" spans="1:5" x14ac:dyDescent="0.25">
      <c r="A80" s="2">
        <f t="shared" si="5"/>
        <v>79</v>
      </c>
      <c r="B80" s="2">
        <v>58</v>
      </c>
      <c r="C80" s="2">
        <v>123</v>
      </c>
      <c r="D80" s="2">
        <f t="shared" si="6"/>
        <v>33.128787878787875</v>
      </c>
      <c r="E80" s="2">
        <f t="shared" si="6"/>
        <v>97.280303030303031</v>
      </c>
    </row>
    <row r="81" spans="1:5" x14ac:dyDescent="0.25">
      <c r="A81" s="2">
        <f t="shared" si="5"/>
        <v>80</v>
      </c>
      <c r="B81" s="2">
        <v>63</v>
      </c>
      <c r="C81" s="2">
        <v>131</v>
      </c>
      <c r="D81" s="2">
        <f t="shared" si="6"/>
        <v>33.128787878787875</v>
      </c>
      <c r="E81" s="2">
        <f t="shared" si="6"/>
        <v>97.280303030303031</v>
      </c>
    </row>
    <row r="82" spans="1:5" x14ac:dyDescent="0.25">
      <c r="A82" s="2">
        <f t="shared" si="5"/>
        <v>81</v>
      </c>
      <c r="B82" s="2">
        <v>35</v>
      </c>
      <c r="C82" s="2">
        <v>50</v>
      </c>
      <c r="D82" s="2">
        <f t="shared" si="6"/>
        <v>33.128787878787875</v>
      </c>
      <c r="E82" s="2">
        <f t="shared" si="6"/>
        <v>97.280303030303031</v>
      </c>
    </row>
    <row r="83" spans="1:5" x14ac:dyDescent="0.25">
      <c r="A83" s="2">
        <f t="shared" si="5"/>
        <v>82</v>
      </c>
      <c r="B83" s="2">
        <v>5</v>
      </c>
      <c r="C83" s="2">
        <v>82</v>
      </c>
      <c r="D83" s="2">
        <f t="shared" si="6"/>
        <v>33.128787878787875</v>
      </c>
      <c r="E83" s="2">
        <f t="shared" si="6"/>
        <v>97.280303030303031</v>
      </c>
    </row>
    <row r="84" spans="1:5" x14ac:dyDescent="0.25">
      <c r="A84" s="2">
        <f t="shared" si="5"/>
        <v>83</v>
      </c>
      <c r="B84" s="2">
        <v>0</v>
      </c>
      <c r="C84" s="2">
        <v>55</v>
      </c>
      <c r="D84" s="2">
        <f t="shared" ref="D84:E99" si="7">D83</f>
        <v>33.128787878787875</v>
      </c>
      <c r="E84" s="2">
        <f t="shared" si="7"/>
        <v>97.280303030303031</v>
      </c>
    </row>
    <row r="85" spans="1:5" x14ac:dyDescent="0.25">
      <c r="A85" s="2">
        <f t="shared" si="5"/>
        <v>84</v>
      </c>
      <c r="B85" s="2">
        <v>0</v>
      </c>
      <c r="C85" s="2">
        <v>32</v>
      </c>
      <c r="D85" s="2">
        <f t="shared" si="7"/>
        <v>33.128787878787875</v>
      </c>
      <c r="E85" s="2">
        <f t="shared" si="7"/>
        <v>97.280303030303031</v>
      </c>
    </row>
    <row r="86" spans="1:5" x14ac:dyDescent="0.25">
      <c r="A86" s="2">
        <f t="shared" si="5"/>
        <v>85</v>
      </c>
      <c r="B86" s="2">
        <v>0</v>
      </c>
      <c r="C86" s="2">
        <v>1</v>
      </c>
      <c r="D86" s="2">
        <f t="shared" si="7"/>
        <v>33.128787878787875</v>
      </c>
      <c r="E86" s="2">
        <f t="shared" si="7"/>
        <v>97.280303030303031</v>
      </c>
    </row>
    <row r="87" spans="1:5" x14ac:dyDescent="0.25">
      <c r="A87" s="2">
        <f t="shared" si="5"/>
        <v>86</v>
      </c>
      <c r="B87" s="2">
        <v>0</v>
      </c>
      <c r="C87" s="2">
        <v>180</v>
      </c>
      <c r="D87" s="2">
        <f t="shared" si="7"/>
        <v>33.128787878787875</v>
      </c>
      <c r="E87" s="2">
        <f t="shared" si="7"/>
        <v>97.280303030303031</v>
      </c>
    </row>
    <row r="88" spans="1:5" x14ac:dyDescent="0.25">
      <c r="A88" s="2">
        <f t="shared" si="5"/>
        <v>87</v>
      </c>
      <c r="B88" s="2">
        <v>1</v>
      </c>
      <c r="C88" s="2">
        <v>212</v>
      </c>
      <c r="D88" s="2">
        <f t="shared" si="7"/>
        <v>33.128787878787875</v>
      </c>
      <c r="E88" s="2">
        <f t="shared" si="7"/>
        <v>97.280303030303031</v>
      </c>
    </row>
    <row r="89" spans="1:5" x14ac:dyDescent="0.25">
      <c r="A89" s="2">
        <f t="shared" si="5"/>
        <v>88</v>
      </c>
      <c r="B89" s="2">
        <v>64</v>
      </c>
      <c r="C89" s="2">
        <v>138</v>
      </c>
      <c r="D89" s="2">
        <f t="shared" si="7"/>
        <v>33.128787878787875</v>
      </c>
      <c r="E89" s="2">
        <f t="shared" si="7"/>
        <v>97.280303030303031</v>
      </c>
    </row>
    <row r="90" spans="1:5" x14ac:dyDescent="0.25">
      <c r="A90" s="2">
        <f t="shared" si="5"/>
        <v>89</v>
      </c>
      <c r="B90" s="2">
        <v>1</v>
      </c>
      <c r="C90" s="2">
        <v>0</v>
      </c>
      <c r="D90" s="2">
        <f t="shared" si="7"/>
        <v>33.128787878787875</v>
      </c>
      <c r="E90" s="2">
        <f t="shared" si="7"/>
        <v>97.280303030303031</v>
      </c>
    </row>
    <row r="91" spans="1:5" x14ac:dyDescent="0.25">
      <c r="A91" s="2">
        <f t="shared" si="5"/>
        <v>90</v>
      </c>
      <c r="B91" s="2">
        <v>66</v>
      </c>
      <c r="C91" s="2">
        <v>170</v>
      </c>
      <c r="D91" s="2">
        <f t="shared" si="7"/>
        <v>33.128787878787875</v>
      </c>
      <c r="E91" s="2">
        <f t="shared" si="7"/>
        <v>97.280303030303031</v>
      </c>
    </row>
    <row r="92" spans="1:5" x14ac:dyDescent="0.25">
      <c r="A92" s="2">
        <f t="shared" si="5"/>
        <v>91</v>
      </c>
      <c r="B92" s="2">
        <v>64</v>
      </c>
      <c r="C92" s="2">
        <v>106</v>
      </c>
      <c r="D92" s="2">
        <f t="shared" si="7"/>
        <v>33.128787878787875</v>
      </c>
      <c r="E92" s="2">
        <f t="shared" si="7"/>
        <v>97.280303030303031</v>
      </c>
    </row>
    <row r="93" spans="1:5" x14ac:dyDescent="0.25">
      <c r="A93" s="2">
        <f t="shared" si="5"/>
        <v>92</v>
      </c>
      <c r="B93" s="2">
        <v>23</v>
      </c>
      <c r="C93" s="2">
        <v>114</v>
      </c>
      <c r="D93" s="2">
        <f t="shared" si="7"/>
        <v>33.128787878787875</v>
      </c>
      <c r="E93" s="2">
        <f t="shared" si="7"/>
        <v>97.280303030303031</v>
      </c>
    </row>
    <row r="94" spans="1:5" x14ac:dyDescent="0.25">
      <c r="A94" s="2">
        <f t="shared" si="5"/>
        <v>93</v>
      </c>
      <c r="B94" s="2">
        <v>68</v>
      </c>
      <c r="C94" s="2">
        <v>125</v>
      </c>
      <c r="D94" s="2">
        <f t="shared" si="7"/>
        <v>33.128787878787875</v>
      </c>
      <c r="E94" s="2">
        <f t="shared" si="7"/>
        <v>97.280303030303031</v>
      </c>
    </row>
    <row r="95" spans="1:5" x14ac:dyDescent="0.25">
      <c r="A95" s="2">
        <f t="shared" si="5"/>
        <v>94</v>
      </c>
      <c r="B95" s="2">
        <v>67</v>
      </c>
      <c r="C95" s="2">
        <v>32</v>
      </c>
      <c r="D95" s="2">
        <f t="shared" si="7"/>
        <v>33.128787878787875</v>
      </c>
      <c r="E95" s="2">
        <f t="shared" si="7"/>
        <v>97.280303030303031</v>
      </c>
    </row>
    <row r="96" spans="1:5" x14ac:dyDescent="0.25">
      <c r="A96" s="2">
        <f t="shared" si="5"/>
        <v>95</v>
      </c>
      <c r="B96" s="2">
        <v>0</v>
      </c>
      <c r="C96" s="2">
        <v>220</v>
      </c>
      <c r="D96" s="2">
        <f t="shared" si="7"/>
        <v>33.128787878787875</v>
      </c>
      <c r="E96" s="2">
        <f t="shared" si="7"/>
        <v>97.280303030303031</v>
      </c>
    </row>
    <row r="97" spans="1:5" x14ac:dyDescent="0.25">
      <c r="A97" s="2">
        <f t="shared" si="5"/>
        <v>96</v>
      </c>
      <c r="B97" s="2">
        <v>63</v>
      </c>
      <c r="C97" s="2">
        <v>120</v>
      </c>
      <c r="D97" s="2">
        <f t="shared" si="7"/>
        <v>33.128787878787875</v>
      </c>
      <c r="E97" s="2">
        <f t="shared" si="7"/>
        <v>97.280303030303031</v>
      </c>
    </row>
    <row r="98" spans="1:5" x14ac:dyDescent="0.25">
      <c r="A98" s="2">
        <f t="shared" si="5"/>
        <v>97</v>
      </c>
      <c r="B98" s="2">
        <v>68</v>
      </c>
      <c r="C98" s="2">
        <v>87</v>
      </c>
      <c r="D98" s="2">
        <f t="shared" si="7"/>
        <v>33.128787878787875</v>
      </c>
      <c r="E98" s="2">
        <f t="shared" si="7"/>
        <v>97.280303030303031</v>
      </c>
    </row>
    <row r="99" spans="1:5" x14ac:dyDescent="0.25">
      <c r="A99" s="2">
        <f t="shared" si="5"/>
        <v>98</v>
      </c>
      <c r="B99" s="2">
        <v>58</v>
      </c>
      <c r="C99" s="2">
        <v>43</v>
      </c>
      <c r="D99" s="2">
        <f t="shared" si="7"/>
        <v>33.128787878787875</v>
      </c>
      <c r="E99" s="2">
        <f t="shared" si="7"/>
        <v>97.280303030303031</v>
      </c>
    </row>
    <row r="100" spans="1:5" x14ac:dyDescent="0.25">
      <c r="A100" s="2">
        <f t="shared" si="5"/>
        <v>99</v>
      </c>
      <c r="B100" s="2">
        <v>49</v>
      </c>
      <c r="C100" s="2">
        <v>66</v>
      </c>
      <c r="D100" s="2">
        <f t="shared" ref="D100:E115" si="8">D99</f>
        <v>33.128787878787875</v>
      </c>
      <c r="E100" s="2">
        <f t="shared" si="8"/>
        <v>97.280303030303031</v>
      </c>
    </row>
    <row r="101" spans="1:5" x14ac:dyDescent="0.25">
      <c r="A101" s="2">
        <f t="shared" si="5"/>
        <v>100</v>
      </c>
      <c r="B101" s="2">
        <v>36</v>
      </c>
      <c r="C101" s="2">
        <v>0</v>
      </c>
      <c r="D101" s="2">
        <f t="shared" si="8"/>
        <v>33.128787878787875</v>
      </c>
      <c r="E101" s="2">
        <f t="shared" si="8"/>
        <v>97.280303030303031</v>
      </c>
    </row>
    <row r="102" spans="1:5" x14ac:dyDescent="0.25">
      <c r="A102" s="2">
        <f t="shared" si="5"/>
        <v>101</v>
      </c>
      <c r="B102" s="2">
        <v>59</v>
      </c>
      <c r="C102" s="2">
        <v>143</v>
      </c>
      <c r="D102" s="2">
        <f t="shared" si="8"/>
        <v>33.128787878787875</v>
      </c>
      <c r="E102" s="2">
        <f t="shared" si="8"/>
        <v>97.280303030303031</v>
      </c>
    </row>
    <row r="103" spans="1:5" x14ac:dyDescent="0.25">
      <c r="A103" s="2">
        <f t="shared" si="5"/>
        <v>102</v>
      </c>
      <c r="B103" s="2">
        <v>61</v>
      </c>
      <c r="C103" s="2">
        <v>149</v>
      </c>
      <c r="D103" s="2">
        <f t="shared" si="8"/>
        <v>33.128787878787875</v>
      </c>
      <c r="E103" s="2">
        <f t="shared" si="8"/>
        <v>97.280303030303031</v>
      </c>
    </row>
    <row r="104" spans="1:5" x14ac:dyDescent="0.25">
      <c r="A104" s="2">
        <f t="shared" si="5"/>
        <v>103</v>
      </c>
      <c r="B104" s="2">
        <v>62</v>
      </c>
      <c r="C104" s="2">
        <v>170</v>
      </c>
      <c r="D104" s="2">
        <f t="shared" si="8"/>
        <v>33.128787878787875</v>
      </c>
      <c r="E104" s="2">
        <f t="shared" si="8"/>
        <v>97.280303030303031</v>
      </c>
    </row>
    <row r="105" spans="1:5" x14ac:dyDescent="0.25">
      <c r="A105" s="2">
        <f t="shared" si="5"/>
        <v>104</v>
      </c>
      <c r="B105" s="2">
        <v>1</v>
      </c>
      <c r="C105" s="2">
        <v>41</v>
      </c>
      <c r="D105" s="2">
        <f t="shared" si="8"/>
        <v>33.128787878787875</v>
      </c>
      <c r="E105" s="2">
        <f t="shared" si="8"/>
        <v>97.280303030303031</v>
      </c>
    </row>
    <row r="106" spans="1:5" x14ac:dyDescent="0.25">
      <c r="A106" s="2">
        <f t="shared" si="5"/>
        <v>105</v>
      </c>
      <c r="B106" s="2">
        <v>0</v>
      </c>
      <c r="C106" s="2">
        <v>53</v>
      </c>
      <c r="D106" s="2">
        <f t="shared" si="8"/>
        <v>33.128787878787875</v>
      </c>
      <c r="E106" s="2">
        <f t="shared" si="8"/>
        <v>97.280303030303031</v>
      </c>
    </row>
    <row r="107" spans="1:5" x14ac:dyDescent="0.25">
      <c r="A107" s="2">
        <f t="shared" si="5"/>
        <v>106</v>
      </c>
      <c r="B107" s="2">
        <v>56</v>
      </c>
      <c r="C107" s="2">
        <v>18</v>
      </c>
      <c r="D107" s="2">
        <f t="shared" si="8"/>
        <v>33.128787878787875</v>
      </c>
      <c r="E107" s="2">
        <f t="shared" si="8"/>
        <v>97.280303030303031</v>
      </c>
    </row>
    <row r="108" spans="1:5" x14ac:dyDescent="0.25">
      <c r="A108" s="2">
        <f t="shared" si="5"/>
        <v>107</v>
      </c>
      <c r="B108" s="2">
        <v>67</v>
      </c>
      <c r="C108" s="2">
        <v>49</v>
      </c>
      <c r="D108" s="2">
        <f t="shared" si="8"/>
        <v>33.128787878787875</v>
      </c>
      <c r="E108" s="2">
        <f t="shared" si="8"/>
        <v>97.280303030303031</v>
      </c>
    </row>
    <row r="109" spans="1:5" x14ac:dyDescent="0.25">
      <c r="A109" s="2">
        <f t="shared" si="5"/>
        <v>108</v>
      </c>
      <c r="B109" s="2">
        <v>12</v>
      </c>
      <c r="C109" s="2">
        <v>11</v>
      </c>
      <c r="D109" s="2">
        <f t="shared" si="8"/>
        <v>33.128787878787875</v>
      </c>
      <c r="E109" s="2">
        <f t="shared" si="8"/>
        <v>97.280303030303031</v>
      </c>
    </row>
    <row r="110" spans="1:5" x14ac:dyDescent="0.25">
      <c r="A110" s="2">
        <f t="shared" si="5"/>
        <v>109</v>
      </c>
      <c r="B110" s="2">
        <v>0</v>
      </c>
      <c r="C110" s="2">
        <v>3</v>
      </c>
      <c r="D110" s="2">
        <f t="shared" si="8"/>
        <v>33.128787878787875</v>
      </c>
      <c r="E110" s="2">
        <f t="shared" si="8"/>
        <v>97.280303030303031</v>
      </c>
    </row>
    <row r="111" spans="1:5" x14ac:dyDescent="0.25">
      <c r="A111" s="2">
        <f t="shared" si="5"/>
        <v>110</v>
      </c>
      <c r="B111" s="2">
        <v>65</v>
      </c>
      <c r="C111" s="2">
        <v>170</v>
      </c>
      <c r="D111" s="2">
        <f t="shared" si="8"/>
        <v>33.128787878787875</v>
      </c>
      <c r="E111" s="2">
        <f t="shared" si="8"/>
        <v>97.280303030303031</v>
      </c>
    </row>
    <row r="112" spans="1:5" x14ac:dyDescent="0.25">
      <c r="A112" s="2">
        <f t="shared" si="5"/>
        <v>111</v>
      </c>
      <c r="B112" s="2">
        <v>11</v>
      </c>
      <c r="C112" s="2">
        <v>0</v>
      </c>
      <c r="D112" s="2">
        <f t="shared" si="8"/>
        <v>33.128787878787875</v>
      </c>
      <c r="E112" s="2">
        <f t="shared" si="8"/>
        <v>97.280303030303031</v>
      </c>
    </row>
    <row r="113" spans="1:5" x14ac:dyDescent="0.25">
      <c r="A113" s="2">
        <f t="shared" si="5"/>
        <v>112</v>
      </c>
      <c r="B113" s="2">
        <v>1</v>
      </c>
      <c r="C113" s="2">
        <v>237</v>
      </c>
      <c r="D113" s="2">
        <f t="shared" si="8"/>
        <v>33.128787878787875</v>
      </c>
      <c r="E113" s="2">
        <f t="shared" si="8"/>
        <v>97.280303030303031</v>
      </c>
    </row>
    <row r="114" spans="1:5" x14ac:dyDescent="0.25">
      <c r="A114" s="2">
        <f t="shared" si="5"/>
        <v>113</v>
      </c>
      <c r="B114" s="2">
        <v>2</v>
      </c>
      <c r="C114" s="2">
        <v>203</v>
      </c>
      <c r="D114" s="2">
        <f t="shared" si="8"/>
        <v>33.128787878787875</v>
      </c>
      <c r="E114" s="2">
        <f t="shared" si="8"/>
        <v>97.280303030303031</v>
      </c>
    </row>
    <row r="115" spans="1:5" x14ac:dyDescent="0.25">
      <c r="A115" s="2">
        <f t="shared" si="5"/>
        <v>114</v>
      </c>
      <c r="B115" s="2">
        <v>13</v>
      </c>
      <c r="C115" s="2">
        <v>121</v>
      </c>
      <c r="D115" s="2">
        <f t="shared" si="8"/>
        <v>33.128787878787875</v>
      </c>
      <c r="E115" s="2">
        <f t="shared" si="8"/>
        <v>97.280303030303031</v>
      </c>
    </row>
    <row r="116" spans="1:5" x14ac:dyDescent="0.25">
      <c r="A116" s="2">
        <f t="shared" si="5"/>
        <v>115</v>
      </c>
      <c r="B116" s="2">
        <v>0</v>
      </c>
      <c r="C116" s="2">
        <v>98</v>
      </c>
      <c r="D116" s="2">
        <f t="shared" ref="D116:E131" si="9">D115</f>
        <v>33.128787878787875</v>
      </c>
      <c r="E116" s="2">
        <f t="shared" si="9"/>
        <v>97.280303030303031</v>
      </c>
    </row>
    <row r="117" spans="1:5" x14ac:dyDescent="0.25">
      <c r="A117" s="2">
        <f t="shared" si="5"/>
        <v>116</v>
      </c>
      <c r="B117" s="2">
        <v>0</v>
      </c>
      <c r="C117" s="2">
        <v>123</v>
      </c>
      <c r="D117" s="2">
        <f t="shared" si="9"/>
        <v>33.128787878787875</v>
      </c>
      <c r="E117" s="2">
        <f t="shared" si="9"/>
        <v>97.280303030303031</v>
      </c>
    </row>
    <row r="118" spans="1:5" x14ac:dyDescent="0.25">
      <c r="A118" s="2">
        <f t="shared" si="5"/>
        <v>117</v>
      </c>
      <c r="B118" s="2">
        <v>64</v>
      </c>
      <c r="C118" s="2">
        <v>138</v>
      </c>
      <c r="D118" s="2">
        <f t="shared" si="9"/>
        <v>33.128787878787875</v>
      </c>
      <c r="E118" s="2">
        <f t="shared" si="9"/>
        <v>97.280303030303031</v>
      </c>
    </row>
    <row r="119" spans="1:5" x14ac:dyDescent="0.25">
      <c r="A119" s="2">
        <f t="shared" si="5"/>
        <v>118</v>
      </c>
      <c r="B119" s="2">
        <v>58</v>
      </c>
      <c r="C119" s="2">
        <v>118</v>
      </c>
      <c r="D119" s="2">
        <f t="shared" si="9"/>
        <v>33.128787878787875</v>
      </c>
      <c r="E119" s="2">
        <f t="shared" si="9"/>
        <v>97.280303030303031</v>
      </c>
    </row>
    <row r="120" spans="1:5" x14ac:dyDescent="0.25">
      <c r="A120" s="2">
        <f t="shared" si="5"/>
        <v>119</v>
      </c>
      <c r="B120" s="2">
        <v>53</v>
      </c>
      <c r="C120" s="2">
        <v>91</v>
      </c>
      <c r="D120" s="2">
        <f t="shared" si="9"/>
        <v>33.128787878787875</v>
      </c>
      <c r="E120" s="2">
        <f t="shared" si="9"/>
        <v>97.280303030303031</v>
      </c>
    </row>
    <row r="121" spans="1:5" x14ac:dyDescent="0.25">
      <c r="A121" s="2">
        <f t="shared" si="5"/>
        <v>120</v>
      </c>
      <c r="B121" s="2">
        <v>66</v>
      </c>
      <c r="C121" s="2">
        <v>74</v>
      </c>
      <c r="D121" s="2">
        <f t="shared" si="9"/>
        <v>33.128787878787875</v>
      </c>
      <c r="E121" s="2">
        <f t="shared" si="9"/>
        <v>97.280303030303031</v>
      </c>
    </row>
    <row r="122" spans="1:5" x14ac:dyDescent="0.25">
      <c r="A122" s="2">
        <f t="shared" si="5"/>
        <v>121</v>
      </c>
      <c r="B122" s="2">
        <v>34</v>
      </c>
      <c r="C122" s="2">
        <v>43</v>
      </c>
      <c r="D122" s="2">
        <f t="shared" si="9"/>
        <v>33.128787878787875</v>
      </c>
      <c r="E122" s="2">
        <f t="shared" si="9"/>
        <v>97.280303030303031</v>
      </c>
    </row>
    <row r="123" spans="1:5" x14ac:dyDescent="0.25">
      <c r="A123" s="2">
        <f t="shared" si="5"/>
        <v>122</v>
      </c>
      <c r="B123" s="2">
        <v>52</v>
      </c>
      <c r="C123" s="2">
        <v>109</v>
      </c>
      <c r="D123" s="2">
        <f t="shared" si="9"/>
        <v>33.128787878787875</v>
      </c>
      <c r="E123" s="2">
        <f t="shared" si="9"/>
        <v>97.280303030303031</v>
      </c>
    </row>
    <row r="124" spans="1:5" x14ac:dyDescent="0.25">
      <c r="A124" s="2">
        <f t="shared" si="5"/>
        <v>123</v>
      </c>
      <c r="B124" s="2">
        <v>66</v>
      </c>
      <c r="C124" s="2">
        <v>190</v>
      </c>
      <c r="D124" s="2">
        <f t="shared" si="9"/>
        <v>33.128787878787875</v>
      </c>
      <c r="E124" s="2">
        <f t="shared" si="9"/>
        <v>97.280303030303031</v>
      </c>
    </row>
    <row r="125" spans="1:5" x14ac:dyDescent="0.25">
      <c r="A125" s="2">
        <f t="shared" si="5"/>
        <v>124</v>
      </c>
      <c r="B125" s="2">
        <v>30</v>
      </c>
      <c r="C125" s="2">
        <v>100</v>
      </c>
      <c r="D125" s="2">
        <f t="shared" si="9"/>
        <v>33.128787878787875</v>
      </c>
      <c r="E125" s="2">
        <f t="shared" si="9"/>
        <v>97.280303030303031</v>
      </c>
    </row>
    <row r="126" spans="1:5" x14ac:dyDescent="0.25">
      <c r="A126" s="2">
        <f t="shared" si="5"/>
        <v>125</v>
      </c>
      <c r="B126" s="2">
        <v>0</v>
      </c>
      <c r="C126" s="2">
        <v>155</v>
      </c>
      <c r="D126" s="2">
        <f t="shared" si="9"/>
        <v>33.128787878787875</v>
      </c>
      <c r="E126" s="2">
        <f t="shared" si="9"/>
        <v>97.280303030303031</v>
      </c>
    </row>
    <row r="127" spans="1:5" x14ac:dyDescent="0.25">
      <c r="A127" s="2">
        <f t="shared" si="5"/>
        <v>126</v>
      </c>
      <c r="B127" s="2">
        <v>61</v>
      </c>
      <c r="C127" s="2">
        <v>103</v>
      </c>
      <c r="D127" s="2">
        <f t="shared" si="9"/>
        <v>33.128787878787875</v>
      </c>
      <c r="E127" s="2">
        <f t="shared" si="9"/>
        <v>97.280303030303031</v>
      </c>
    </row>
    <row r="128" spans="1:5" x14ac:dyDescent="0.25">
      <c r="A128" s="2">
        <f t="shared" si="5"/>
        <v>127</v>
      </c>
      <c r="B128" s="2">
        <v>48</v>
      </c>
      <c r="C128" s="2">
        <v>33</v>
      </c>
      <c r="D128" s="2">
        <f t="shared" si="9"/>
        <v>33.128787878787875</v>
      </c>
      <c r="E128" s="2">
        <f t="shared" si="9"/>
        <v>97.280303030303031</v>
      </c>
    </row>
    <row r="129" spans="1:5" x14ac:dyDescent="0.25">
      <c r="A129" s="2">
        <f t="shared" si="5"/>
        <v>128</v>
      </c>
      <c r="B129" s="2">
        <v>3</v>
      </c>
      <c r="C129" s="2">
        <v>97</v>
      </c>
      <c r="D129" s="2">
        <f t="shared" si="9"/>
        <v>33.128787878787875</v>
      </c>
      <c r="E129" s="2">
        <f t="shared" si="9"/>
        <v>97.280303030303031</v>
      </c>
    </row>
    <row r="130" spans="1:5" x14ac:dyDescent="0.25">
      <c r="A130" s="2">
        <f t="shared" si="5"/>
        <v>129</v>
      </c>
      <c r="B130" s="2">
        <v>1</v>
      </c>
      <c r="C130" s="2">
        <v>35</v>
      </c>
      <c r="D130" s="2">
        <f t="shared" si="9"/>
        <v>33.128787878787875</v>
      </c>
      <c r="E130" s="2">
        <f t="shared" si="9"/>
        <v>97.280303030303031</v>
      </c>
    </row>
    <row r="131" spans="1:5" x14ac:dyDescent="0.25">
      <c r="A131" s="2">
        <f t="shared" ref="A131:A133" si="10">ROW()-1</f>
        <v>130</v>
      </c>
      <c r="B131" s="2">
        <v>65</v>
      </c>
      <c r="C131" s="2">
        <v>23</v>
      </c>
      <c r="D131" s="2">
        <f t="shared" si="9"/>
        <v>33.128787878787875</v>
      </c>
      <c r="E131" s="2">
        <f t="shared" si="9"/>
        <v>97.280303030303031</v>
      </c>
    </row>
    <row r="132" spans="1:5" x14ac:dyDescent="0.25">
      <c r="A132" s="2">
        <f t="shared" si="10"/>
        <v>131</v>
      </c>
      <c r="B132" s="2">
        <v>0</v>
      </c>
      <c r="C132" s="2">
        <v>1</v>
      </c>
      <c r="D132" s="2">
        <f t="shared" ref="D132:E133" si="11">D131</f>
        <v>33.128787878787875</v>
      </c>
      <c r="E132" s="2">
        <f t="shared" si="11"/>
        <v>97.280303030303031</v>
      </c>
    </row>
    <row r="133" spans="1:5" x14ac:dyDescent="0.25">
      <c r="A133" s="2">
        <f t="shared" si="10"/>
        <v>132</v>
      </c>
      <c r="B133" s="2">
        <v>0</v>
      </c>
      <c r="C133" s="2">
        <v>1</v>
      </c>
      <c r="D133" s="2">
        <f t="shared" si="11"/>
        <v>33.128787878787875</v>
      </c>
      <c r="E133" s="2">
        <f t="shared" si="11"/>
        <v>97.280303030303031</v>
      </c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42B3A-D7BC-476B-B2DB-5B7242ECB8C4}">
  <dimension ref="B1:AE5"/>
  <sheetViews>
    <sheetView tabSelected="1" topLeftCell="Q10" zoomScale="70" zoomScaleNormal="70" workbookViewId="0">
      <selection activeCell="AE7" sqref="AE7"/>
    </sheetView>
  </sheetViews>
  <sheetFormatPr defaultColWidth="9" defaultRowHeight="13.8" x14ac:dyDescent="0.25"/>
  <cols>
    <col min="3" max="4" width="9" style="15"/>
    <col min="12" max="13" width="9" style="15"/>
    <col min="21" max="23" width="9" style="15"/>
    <col min="30" max="31" width="9" style="15"/>
  </cols>
  <sheetData>
    <row r="1" spans="2:31" x14ac:dyDescent="0.25">
      <c r="B1" t="s">
        <v>70</v>
      </c>
      <c r="T1" t="s">
        <v>69</v>
      </c>
    </row>
    <row r="2" spans="2:31" x14ac:dyDescent="0.25">
      <c r="C2" s="15" t="s">
        <v>72</v>
      </c>
      <c r="D2" s="15" t="s">
        <v>74</v>
      </c>
      <c r="I2" t="s">
        <v>76</v>
      </c>
      <c r="L2" s="15" t="s">
        <v>72</v>
      </c>
      <c r="M2" s="15" t="s">
        <v>91</v>
      </c>
      <c r="U2" s="15" t="s">
        <v>71</v>
      </c>
      <c r="V2" s="15" t="s">
        <v>73</v>
      </c>
      <c r="AA2" t="s">
        <v>75</v>
      </c>
      <c r="AD2" s="15" t="s">
        <v>71</v>
      </c>
      <c r="AE2" s="15" t="s">
        <v>90</v>
      </c>
    </row>
    <row r="3" spans="2:31" x14ac:dyDescent="0.25">
      <c r="B3" t="s">
        <v>50</v>
      </c>
      <c r="C3" s="15">
        <v>0.14480000000000001</v>
      </c>
      <c r="D3" s="15">
        <f>1-C3</f>
        <v>0.85519999999999996</v>
      </c>
      <c r="H3" t="s">
        <v>80</v>
      </c>
      <c r="I3">
        <v>32.75</v>
      </c>
      <c r="K3" t="s">
        <v>82</v>
      </c>
      <c r="L3" s="15">
        <v>0.68940000000000001</v>
      </c>
      <c r="M3" s="15">
        <f>1-L3</f>
        <v>0.31059999999999999</v>
      </c>
      <c r="T3" t="s">
        <v>67</v>
      </c>
      <c r="U3" s="15">
        <v>5.67E-2</v>
      </c>
      <c r="V3" s="15">
        <f>1-U3</f>
        <v>0.94330000000000003</v>
      </c>
      <c r="Z3" t="s">
        <v>79</v>
      </c>
      <c r="AA3">
        <v>38.5</v>
      </c>
      <c r="AC3" t="s">
        <v>81</v>
      </c>
      <c r="AD3" s="15">
        <v>0.79890000000000005</v>
      </c>
      <c r="AE3" s="15">
        <f>1-AD3</f>
        <v>0.20109999999999995</v>
      </c>
    </row>
    <row r="4" spans="2:31" x14ac:dyDescent="0.25">
      <c r="B4" t="s">
        <v>87</v>
      </c>
      <c r="C4" s="15">
        <v>0.9919</v>
      </c>
      <c r="D4" s="15">
        <f t="shared" ref="D4:D5" si="0">1-C4</f>
        <v>8.0999999999999961E-3</v>
      </c>
      <c r="H4" t="s">
        <v>78</v>
      </c>
      <c r="I4">
        <v>11.25</v>
      </c>
      <c r="K4" t="s">
        <v>83</v>
      </c>
      <c r="L4" s="15">
        <v>0.82609999999999995</v>
      </c>
      <c r="M4" s="15">
        <f t="shared" ref="M4:M5" si="1">1-L4</f>
        <v>0.17390000000000005</v>
      </c>
      <c r="T4" t="s">
        <v>86</v>
      </c>
      <c r="U4" s="15">
        <v>0.86450000000000005</v>
      </c>
      <c r="V4" s="15">
        <f t="shared" ref="V4:V5" si="2">1-U4</f>
        <v>0.13549999999999995</v>
      </c>
      <c r="Z4" t="s">
        <v>77</v>
      </c>
      <c r="AA4">
        <v>14</v>
      </c>
      <c r="AC4" t="s">
        <v>84</v>
      </c>
      <c r="AD4" s="15">
        <v>0.97160000000000002</v>
      </c>
      <c r="AE4" s="15">
        <f>1-AD4</f>
        <v>2.8399999999999981E-2</v>
      </c>
    </row>
    <row r="5" spans="2:31" x14ac:dyDescent="0.25">
      <c r="B5" t="s">
        <v>89</v>
      </c>
      <c r="C5" s="15">
        <v>0.26319999999999999</v>
      </c>
      <c r="D5" s="15">
        <f t="shared" si="0"/>
        <v>0.73680000000000001</v>
      </c>
      <c r="K5" t="s">
        <v>85</v>
      </c>
      <c r="L5" s="15">
        <v>0.92559999999999998</v>
      </c>
      <c r="M5" s="15">
        <f t="shared" si="1"/>
        <v>7.4400000000000022E-2</v>
      </c>
      <c r="T5" t="s">
        <v>88</v>
      </c>
      <c r="U5" s="15">
        <v>0.48649999999999999</v>
      </c>
      <c r="V5" s="15">
        <f t="shared" si="2"/>
        <v>0.51350000000000007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徐大</dc:creator>
  <cp:lastModifiedBy>大 徐</cp:lastModifiedBy>
  <dcterms:created xsi:type="dcterms:W3CDTF">2015-06-05T18:19:34Z</dcterms:created>
  <dcterms:modified xsi:type="dcterms:W3CDTF">2024-05-06T15:06:24Z</dcterms:modified>
</cp:coreProperties>
</file>