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mozawatakahiro/Documents/プログラム/"/>
    </mc:Choice>
  </mc:AlternateContent>
  <xr:revisionPtr revIDLastSave="0" documentId="13_ncr:1_{E1115E29-754F-0646-94B9-87291136BAA4}" xr6:coauthVersionLast="47" xr6:coauthVersionMax="47" xr10:uidLastSave="{00000000-0000-0000-0000-000000000000}"/>
  <bookViews>
    <workbookView xWindow="0" yWindow="760" windowWidth="29400" windowHeight="18360" xr2:uid="{C741A130-3E69-BE40-8E37-44EC95C0B90C}"/>
  </bookViews>
  <sheets>
    <sheet name="input_n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Q5" i="1"/>
  <c r="N5" i="1"/>
  <c r="K5" i="1"/>
  <c r="J2" i="1"/>
  <c r="J3" i="1"/>
  <c r="J4" i="1"/>
  <c r="J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O3" i="1"/>
  <c r="O4" i="1"/>
  <c r="O5" i="1"/>
  <c r="O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L3" i="1"/>
  <c r="L4" i="1"/>
  <c r="L5" i="1"/>
  <c r="L6" i="1"/>
  <c r="L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I3" i="1"/>
  <c r="I4" i="1"/>
  <c r="I5" i="1"/>
  <c r="I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R3" i="1"/>
  <c r="R4" i="1"/>
  <c r="R5" i="1"/>
  <c r="R6" i="1"/>
  <c r="R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</calcChain>
</file>

<file path=xl/sharedStrings.xml><?xml version="1.0" encoding="utf-8"?>
<sst xmlns="http://schemas.openxmlformats.org/spreadsheetml/2006/main" count="47" uniqueCount="46">
  <si>
    <t>小型造船所</t>
  </si>
  <si>
    <t>31まで</t>
    <phoneticPr fontId="18"/>
  </si>
  <si>
    <t>種類</t>
    <phoneticPr fontId="18"/>
  </si>
  <si>
    <t>中型造船所</t>
  </si>
  <si>
    <t>大型造船所</t>
  </si>
  <si>
    <t>なし（仮置のみ）</t>
  </si>
  <si>
    <t>基地港湾</t>
  </si>
  <si>
    <t>設置海域</t>
  </si>
  <si>
    <t>場所</t>
    <phoneticPr fontId="18"/>
  </si>
  <si>
    <t>何月から浮体基礎を設置できるか（layer_list_networkにある要素から引き取る）</t>
    <rPh sb="0" eb="2">
      <t>ナンガ</t>
    </rPh>
    <rPh sb="4" eb="8">
      <t>フタイ</t>
    </rPh>
    <rPh sb="9" eb="11">
      <t>セッティ</t>
    </rPh>
    <rPh sb="41" eb="42">
      <t>ヒキ</t>
    </rPh>
    <phoneticPr fontId="18"/>
  </si>
  <si>
    <t>仮置コスト[円]</t>
    <rPh sb="0" eb="2">
      <t>カリ</t>
    </rPh>
    <rPh sb="6" eb="7">
      <t>エn</t>
    </rPh>
    <phoneticPr fontId="18"/>
  </si>
  <si>
    <t>モジュール製作コスト[円]</t>
    <phoneticPr fontId="18"/>
  </si>
  <si>
    <t>ハーフボディ1製作コスト[円]</t>
    <rPh sb="7" eb="9">
      <t>セイサク</t>
    </rPh>
    <phoneticPr fontId="18"/>
  </si>
  <si>
    <t>ハーフボディ3製作コスト[円]</t>
    <rPh sb="7" eb="9">
      <t>セイサク</t>
    </rPh>
    <phoneticPr fontId="18"/>
  </si>
  <si>
    <t>浮体基礎製作コスト[円]</t>
    <rPh sb="0" eb="4">
      <t>フタイ</t>
    </rPh>
    <rPh sb="4" eb="6">
      <t>セイサク</t>
    </rPh>
    <phoneticPr fontId="18"/>
  </si>
  <si>
    <t>洋上での浮体基礎製作コスト[円]</t>
    <rPh sb="0" eb="2">
      <t>ヨウジョウ</t>
    </rPh>
    <rPh sb="4" eb="10">
      <t>フタイ</t>
    </rPh>
    <phoneticPr fontId="18"/>
  </si>
  <si>
    <t>風車組立コスト[円]</t>
    <rPh sb="0" eb="4">
      <t>フウシャクミテ</t>
    </rPh>
    <phoneticPr fontId="18"/>
  </si>
  <si>
    <t>風車設置コスト[円]</t>
    <rPh sb="0" eb="4">
      <t>フウ</t>
    </rPh>
    <phoneticPr fontId="18"/>
  </si>
  <si>
    <t>仮置[True/False]</t>
    <phoneticPr fontId="18"/>
  </si>
  <si>
    <t>洋上での浮体基礎製作[True/False]</t>
    <phoneticPr fontId="18"/>
  </si>
  <si>
    <t>モジュール製作[True/False]</t>
    <phoneticPr fontId="18"/>
  </si>
  <si>
    <t>ハーフボディ1製作[True/False]</t>
    <rPh sb="7" eb="9">
      <t>セイサク</t>
    </rPh>
    <phoneticPr fontId="18"/>
  </si>
  <si>
    <t>ハーフボディ3製作[True/False]</t>
    <rPh sb="7" eb="9">
      <t>セイサク</t>
    </rPh>
    <phoneticPr fontId="18"/>
  </si>
  <si>
    <t>浮体基礎製作[True/False]</t>
    <rPh sb="0" eb="6">
      <t>フタイ</t>
    </rPh>
    <phoneticPr fontId="18"/>
  </si>
  <si>
    <t>洋上での浮体基礎製作[True/False]</t>
    <rPh sb="0" eb="2">
      <t>ヨウジョウ</t>
    </rPh>
    <rPh sb="4" eb="10">
      <t>フタイ</t>
    </rPh>
    <phoneticPr fontId="18"/>
  </si>
  <si>
    <t>風車組立[True/False]</t>
    <rPh sb="0" eb="4">
      <t>フウ</t>
    </rPh>
    <phoneticPr fontId="18"/>
  </si>
  <si>
    <t>風車設置[True/False]</t>
    <rPh sb="0" eb="4">
      <t>フウ</t>
    </rPh>
    <phoneticPr fontId="18"/>
  </si>
  <si>
    <t>風車需要量[基]</t>
    <rPh sb="0" eb="5">
      <t>フウ</t>
    </rPh>
    <rPh sb="6" eb="7">
      <t>キスウ</t>
    </rPh>
    <phoneticPr fontId="18"/>
  </si>
  <si>
    <t>仮置数[基]</t>
    <rPh sb="0" eb="3">
      <t>カリ</t>
    </rPh>
    <rPh sb="4" eb="5">
      <t>キスウ</t>
    </rPh>
    <phoneticPr fontId="18"/>
  </si>
  <si>
    <t>モジュール製作キャパシティ[基]</t>
    <rPh sb="14" eb="15">
      <t>🌲</t>
    </rPh>
    <phoneticPr fontId="18"/>
  </si>
  <si>
    <t>ハーフボディ1製作キャパシティ[基]</t>
    <rPh sb="7" eb="9">
      <t>セイサク</t>
    </rPh>
    <phoneticPr fontId="18"/>
  </si>
  <si>
    <t>ハーフボディ3製作キャパシティ[基]</t>
    <rPh sb="7" eb="9">
      <t>セイサク</t>
    </rPh>
    <phoneticPr fontId="18"/>
  </si>
  <si>
    <t>浮体基礎製作キャパシティ[基]</t>
    <rPh sb="0" eb="4">
      <t>フタイ</t>
    </rPh>
    <rPh sb="4" eb="6">
      <t>セイサクキャパセィ</t>
    </rPh>
    <phoneticPr fontId="18"/>
  </si>
  <si>
    <t>洋上での浮体基礎製作キャパシティ[基]</t>
    <rPh sb="0" eb="2">
      <t>ヨウジョウ</t>
    </rPh>
    <rPh sb="4" eb="10">
      <t>フタイ</t>
    </rPh>
    <phoneticPr fontId="18"/>
  </si>
  <si>
    <t>風車組立キャパシティ[基・風車]</t>
    <rPh sb="0" eb="4">
      <t>フウ</t>
    </rPh>
    <rPh sb="13" eb="15">
      <t>フウセィア</t>
    </rPh>
    <phoneticPr fontId="18"/>
  </si>
  <si>
    <t>風車設置キャパシティ[基・風車]</t>
    <rPh sb="0" eb="4">
      <t>フウ</t>
    </rPh>
    <rPh sb="11" eb="12">
      <t>キスウ</t>
    </rPh>
    <rPh sb="13" eb="15">
      <t>フウ</t>
    </rPh>
    <phoneticPr fontId="18"/>
  </si>
  <si>
    <t>鋼材供給量[基/4]</t>
    <rPh sb="0" eb="5">
      <t>コウザイ</t>
    </rPh>
    <rPh sb="6" eb="7">
      <t xml:space="preserve">キ </t>
    </rPh>
    <phoneticPr fontId="18"/>
  </si>
  <si>
    <t>磯子1</t>
    <phoneticPr fontId="18"/>
  </si>
  <si>
    <t>津2</t>
    <rPh sb="0" eb="1">
      <t xml:space="preserve">ツ </t>
    </rPh>
    <phoneticPr fontId="18"/>
  </si>
  <si>
    <t>有明3</t>
    <rPh sb="0" eb="2">
      <t>アリアケ</t>
    </rPh>
    <phoneticPr fontId="18"/>
  </si>
  <si>
    <t>呉4</t>
    <rPh sb="0" eb="1">
      <t xml:space="preserve">クレ </t>
    </rPh>
    <phoneticPr fontId="18"/>
  </si>
  <si>
    <t>舞鶴7</t>
    <rPh sb="0" eb="2">
      <t>マイヅル</t>
    </rPh>
    <phoneticPr fontId="18"/>
  </si>
  <si>
    <t>秋田5</t>
    <rPh sb="0" eb="2">
      <t>アキ</t>
    </rPh>
    <phoneticPr fontId="18"/>
  </si>
  <si>
    <t>能代沖6</t>
    <rPh sb="0" eb="3">
      <t>ノシロ</t>
    </rPh>
    <phoneticPr fontId="18"/>
  </si>
  <si>
    <t>緯度</t>
    <rPh sb="0" eb="2">
      <t xml:space="preserve">イド </t>
    </rPh>
    <phoneticPr fontId="18"/>
  </si>
  <si>
    <t>経度</t>
    <rPh sb="0" eb="2">
      <t xml:space="preserve">ケイド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</si>
</sst>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3962-349F-2A41-A5E0-800E6F6120E5}">
  <dimension ref="A1:AF31"/>
  <sheetViews>
    <sheetView tabSelected="1" zoomScaleNormal="100" workbookViewId="0">
      <pane xSplit="1" topLeftCell="B1" activePane="topRight" state="frozen"/>
      <selection pane="topRight" activeCell="G2" sqref="G2"/>
    </sheetView>
  </sheetViews>
  <sheetFormatPr baseColWidth="10" defaultRowHeight="20"/>
  <cols>
    <col min="4" max="4" width="16.42578125" customWidth="1"/>
    <col min="5" max="5" width="18.42578125" customWidth="1"/>
    <col min="6" max="7" width="15.5703125" customWidth="1"/>
    <col min="8" max="8" width="29.85546875" customWidth="1"/>
    <col min="9" max="9" width="25.140625" customWidth="1"/>
    <col min="10" max="10" width="23.5703125" customWidth="1"/>
    <col min="11" max="11" width="29.85546875" customWidth="1"/>
    <col min="12" max="12" width="28.140625" customWidth="1"/>
    <col min="13" max="13" width="28.5703125" customWidth="1"/>
    <col min="14" max="14" width="32.140625" customWidth="1"/>
    <col min="15" max="15" width="27.7109375" customWidth="1"/>
    <col min="16" max="16" width="27.85546875" customWidth="1"/>
    <col min="17" max="17" width="29.28515625" customWidth="1"/>
    <col min="18" max="18" width="23.42578125" customWidth="1"/>
    <col min="19" max="19" width="22" customWidth="1"/>
    <col min="20" max="20" width="24.85546875" customWidth="1"/>
    <col min="21" max="21" width="30.140625" customWidth="1"/>
    <col min="22" max="22" width="27.28515625" customWidth="1"/>
    <col min="23" max="23" width="32.28515625" customWidth="1"/>
    <col min="24" max="24" width="19.5703125" customWidth="1"/>
    <col min="25" max="25" width="17.7109375" customWidth="1"/>
    <col min="26" max="26" width="27.28515625" customWidth="1"/>
    <col min="27" max="27" width="19.28515625" customWidth="1"/>
    <col min="28" max="28" width="17.7109375" customWidth="1"/>
    <col min="29" max="29" width="27.28515625" customWidth="1"/>
    <col min="30" max="30" width="16.85546875" customWidth="1"/>
    <col min="31" max="31" width="16.5703125" customWidth="1"/>
    <col min="32" max="32" width="63.28515625" customWidth="1"/>
  </cols>
  <sheetData>
    <row r="1" spans="1:32" s="1" customFormat="1">
      <c r="A1" s="1" t="s">
        <v>8</v>
      </c>
      <c r="B1" s="1" t="s">
        <v>44</v>
      </c>
      <c r="C1" s="1" t="s">
        <v>45</v>
      </c>
      <c r="D1" s="1" t="s">
        <v>2</v>
      </c>
      <c r="E1" s="1" t="s">
        <v>18</v>
      </c>
      <c r="F1" s="1" t="s">
        <v>10</v>
      </c>
      <c r="G1" s="1" t="s">
        <v>28</v>
      </c>
      <c r="H1" s="1" t="s">
        <v>19</v>
      </c>
      <c r="I1" s="1" t="s">
        <v>20</v>
      </c>
      <c r="J1" s="1" t="s">
        <v>11</v>
      </c>
      <c r="K1" s="1" t="s">
        <v>29</v>
      </c>
      <c r="L1" s="1" t="s">
        <v>21</v>
      </c>
      <c r="M1" s="1" t="s">
        <v>12</v>
      </c>
      <c r="N1" s="1" t="s">
        <v>30</v>
      </c>
      <c r="O1" s="1" t="s">
        <v>22</v>
      </c>
      <c r="P1" s="1" t="s">
        <v>13</v>
      </c>
      <c r="Q1" s="1" t="s">
        <v>31</v>
      </c>
      <c r="R1" s="1" t="s">
        <v>23</v>
      </c>
      <c r="S1" s="1" t="s">
        <v>14</v>
      </c>
      <c r="T1" s="1" t="s">
        <v>32</v>
      </c>
      <c r="U1" s="1" t="s">
        <v>24</v>
      </c>
      <c r="V1" s="1" t="s">
        <v>15</v>
      </c>
      <c r="W1" s="1" t="s">
        <v>33</v>
      </c>
      <c r="X1" s="1" t="s">
        <v>25</v>
      </c>
      <c r="Y1" s="1" t="s">
        <v>16</v>
      </c>
      <c r="Z1" s="1" t="s">
        <v>34</v>
      </c>
      <c r="AA1" s="1" t="s">
        <v>26</v>
      </c>
      <c r="AB1" s="1" t="s">
        <v>17</v>
      </c>
      <c r="AC1" s="1" t="s">
        <v>35</v>
      </c>
      <c r="AD1" s="1" t="s">
        <v>36</v>
      </c>
      <c r="AE1" s="1" t="s">
        <v>27</v>
      </c>
      <c r="AF1" s="1" t="s">
        <v>9</v>
      </c>
    </row>
    <row r="2" spans="1:32">
      <c r="A2" t="s">
        <v>37</v>
      </c>
      <c r="B2">
        <v>35.393300917877802</v>
      </c>
      <c r="C2">
        <v>139.629732185976</v>
      </c>
      <c r="D2" t="s">
        <v>0</v>
      </c>
      <c r="E2" t="b">
        <v>0</v>
      </c>
      <c r="F2">
        <v>36666666</v>
      </c>
      <c r="H2" t="b">
        <v>0</v>
      </c>
      <c r="I2" t="b">
        <f t="shared" ref="I2:I30" si="0">IF(OR(D2 = "設置海域", D2 = "なし（仮置のみ）", D2 = "基地港湾"), FALSE, IF(D2 = "", "", TRUE))</f>
        <v>1</v>
      </c>
      <c r="J2">
        <f t="shared" ref="J2:J5" si="1">366666666/4</f>
        <v>91666666.5</v>
      </c>
      <c r="K2">
        <v>0.25</v>
      </c>
      <c r="L2" t="b">
        <f t="shared" ref="L2:L30" si="2">IF(OR(D2 = "設置海域", D2 = "なし（仮置のみ）", D2 = "基地港湾"), FALSE, IF(D2 = "", "", TRUE))</f>
        <v>1</v>
      </c>
      <c r="M2">
        <v>91666666</v>
      </c>
      <c r="N2">
        <v>0.25</v>
      </c>
      <c r="O2" t="b">
        <f t="shared" ref="O2:O30" si="3">IF(OR(D2 = "設置海域", D2 = "なし（仮置のみ）", D2 = "小型造船所", D2 = "基地港湾"), FALSE, IF(D2 = "", "", TRUE))</f>
        <v>0</v>
      </c>
      <c r="R2" t="b">
        <f t="shared" ref="R2:R30" si="4">IF(OR(D2 = "設置海域", D2 = "なし（仮置のみ）", D2 = "小型造船所", D2 = "中型造船所", D2 = "基地港湾"), FALSE, IF(D2 = "", "", TRUE))</f>
        <v>0</v>
      </c>
      <c r="U2" t="b">
        <f t="shared" ref="U2:U30" si="5">IF(H2&lt;&gt;"", H2, "")</f>
        <v>0</v>
      </c>
      <c r="X2" t="b">
        <f t="shared" ref="X2:X30" si="6">IF(D2 = "基地港湾", TRUE, IF(D2 = "", "", FALSE))</f>
        <v>0</v>
      </c>
      <c r="AA2" t="b">
        <f t="shared" ref="AA2:AA30" si="7">IF(D2 = "設置海域", TRUE, IF(D2 = "", "", FALSE))</f>
        <v>0</v>
      </c>
      <c r="AD2">
        <v>99</v>
      </c>
    </row>
    <row r="3" spans="1:32">
      <c r="A3" t="s">
        <v>38</v>
      </c>
      <c r="B3">
        <v>34.679485949852896</v>
      </c>
      <c r="C3">
        <v>136.54021694375101</v>
      </c>
      <c r="D3" t="s">
        <v>3</v>
      </c>
      <c r="E3" t="b">
        <v>1</v>
      </c>
      <c r="F3">
        <v>36666666</v>
      </c>
      <c r="G3">
        <v>6</v>
      </c>
      <c r="H3" t="b">
        <v>1</v>
      </c>
      <c r="I3" t="b">
        <f t="shared" si="0"/>
        <v>1</v>
      </c>
      <c r="J3">
        <f t="shared" si="1"/>
        <v>91666666.5</v>
      </c>
      <c r="K3">
        <v>0.75</v>
      </c>
      <c r="L3" t="b">
        <f t="shared" si="2"/>
        <v>1</v>
      </c>
      <c r="M3">
        <v>91666666</v>
      </c>
      <c r="N3">
        <v>0.75</v>
      </c>
      <c r="O3" t="b">
        <f t="shared" si="3"/>
        <v>1</v>
      </c>
      <c r="P3">
        <v>275000000</v>
      </c>
      <c r="Q3">
        <v>0.75</v>
      </c>
      <c r="R3" t="b">
        <f t="shared" si="4"/>
        <v>0</v>
      </c>
      <c r="U3" t="b">
        <f t="shared" si="5"/>
        <v>1</v>
      </c>
      <c r="V3">
        <v>440000000</v>
      </c>
      <c r="W3">
        <v>0.75</v>
      </c>
      <c r="X3" t="b">
        <f t="shared" si="6"/>
        <v>0</v>
      </c>
      <c r="AA3" t="b">
        <f t="shared" si="7"/>
        <v>0</v>
      </c>
      <c r="AD3">
        <v>99</v>
      </c>
    </row>
    <row r="4" spans="1:32">
      <c r="A4" t="s">
        <v>39</v>
      </c>
      <c r="B4">
        <v>32.919299781559403</v>
      </c>
      <c r="C4">
        <v>130.45117065584</v>
      </c>
      <c r="D4" t="s">
        <v>4</v>
      </c>
      <c r="E4" t="b">
        <v>0</v>
      </c>
      <c r="F4">
        <v>36666666</v>
      </c>
      <c r="H4" t="b">
        <v>0</v>
      </c>
      <c r="I4" t="b">
        <f t="shared" si="0"/>
        <v>1</v>
      </c>
      <c r="J4">
        <f t="shared" si="1"/>
        <v>91666666.5</v>
      </c>
      <c r="K4">
        <v>1</v>
      </c>
      <c r="L4" t="b">
        <f t="shared" si="2"/>
        <v>1</v>
      </c>
      <c r="M4">
        <v>91666666</v>
      </c>
      <c r="N4">
        <v>1</v>
      </c>
      <c r="O4" t="b">
        <f t="shared" si="3"/>
        <v>1</v>
      </c>
      <c r="P4">
        <v>275000000</v>
      </c>
      <c r="Q4">
        <v>1</v>
      </c>
      <c r="R4" t="b">
        <f t="shared" si="4"/>
        <v>1</v>
      </c>
      <c r="S4">
        <v>366666666</v>
      </c>
      <c r="T4">
        <v>1</v>
      </c>
      <c r="U4" t="b">
        <f t="shared" si="5"/>
        <v>0</v>
      </c>
      <c r="X4" t="b">
        <f t="shared" si="6"/>
        <v>0</v>
      </c>
      <c r="AA4" t="b">
        <f t="shared" si="7"/>
        <v>0</v>
      </c>
      <c r="AD4">
        <v>99</v>
      </c>
    </row>
    <row r="5" spans="1:32">
      <c r="A5" t="s">
        <v>40</v>
      </c>
      <c r="B5">
        <v>34.232548245853799</v>
      </c>
      <c r="C5">
        <v>132.55776144247801</v>
      </c>
      <c r="D5" t="s">
        <v>4</v>
      </c>
      <c r="E5" t="b">
        <v>0</v>
      </c>
      <c r="F5">
        <v>36666666</v>
      </c>
      <c r="H5" t="b">
        <v>0</v>
      </c>
      <c r="I5" t="b">
        <f t="shared" si="0"/>
        <v>1</v>
      </c>
      <c r="J5">
        <f t="shared" si="1"/>
        <v>91666666.5</v>
      </c>
      <c r="K5">
        <f>0.3334</f>
        <v>0.33339999999999997</v>
      </c>
      <c r="L5" t="b">
        <f t="shared" si="2"/>
        <v>1</v>
      </c>
      <c r="M5">
        <v>91666666</v>
      </c>
      <c r="N5">
        <f>0.3334</f>
        <v>0.33339999999999997</v>
      </c>
      <c r="O5" t="b">
        <f t="shared" si="3"/>
        <v>1</v>
      </c>
      <c r="P5">
        <v>275000000</v>
      </c>
      <c r="Q5">
        <f>0.3334</f>
        <v>0.33339999999999997</v>
      </c>
      <c r="R5" t="b">
        <f t="shared" si="4"/>
        <v>1</v>
      </c>
      <c r="S5">
        <v>366666666</v>
      </c>
      <c r="T5">
        <f>0.3334</f>
        <v>0.33339999999999997</v>
      </c>
      <c r="U5" t="b">
        <f t="shared" si="5"/>
        <v>0</v>
      </c>
      <c r="X5" t="b">
        <f t="shared" si="6"/>
        <v>0</v>
      </c>
      <c r="AA5" t="b">
        <f t="shared" si="7"/>
        <v>0</v>
      </c>
      <c r="AD5">
        <v>99</v>
      </c>
    </row>
    <row r="6" spans="1:32">
      <c r="A6" t="s">
        <v>41</v>
      </c>
      <c r="B6">
        <v>35.482912571005798</v>
      </c>
      <c r="C6">
        <v>135.37488953545099</v>
      </c>
      <c r="D6" t="s">
        <v>5</v>
      </c>
      <c r="E6" t="b">
        <v>1</v>
      </c>
      <c r="F6">
        <v>36666666</v>
      </c>
      <c r="G6">
        <v>6</v>
      </c>
      <c r="H6" t="b">
        <v>0</v>
      </c>
      <c r="I6" t="b">
        <f t="shared" si="0"/>
        <v>0</v>
      </c>
      <c r="L6" t="b">
        <f t="shared" si="2"/>
        <v>0</v>
      </c>
      <c r="O6" t="b">
        <f>IF(OR(D6 = "設置海域", D6 = "なし（仮置のみ）", D6 = "小型造船所", D6 = "基地港湾"), FALSE, IF(D6 = "", "", TRUE))</f>
        <v>0</v>
      </c>
      <c r="R6" t="b">
        <f t="shared" si="4"/>
        <v>0</v>
      </c>
      <c r="U6" t="b">
        <f t="shared" si="5"/>
        <v>0</v>
      </c>
      <c r="X6" t="b">
        <f t="shared" si="6"/>
        <v>0</v>
      </c>
      <c r="AA6" t="b">
        <f t="shared" si="7"/>
        <v>0</v>
      </c>
    </row>
    <row r="7" spans="1:32">
      <c r="A7" t="s">
        <v>42</v>
      </c>
      <c r="B7">
        <v>39.760448397719301</v>
      </c>
      <c r="C7">
        <v>140.044675350381</v>
      </c>
      <c r="D7" t="s">
        <v>6</v>
      </c>
      <c r="E7" t="b">
        <v>1</v>
      </c>
      <c r="F7">
        <v>36666666</v>
      </c>
      <c r="G7">
        <v>0</v>
      </c>
      <c r="H7" t="b">
        <v>0</v>
      </c>
      <c r="I7" t="b">
        <f>IF(OR(D7 = "設置海域", D7 = "なし（仮置のみ）", D7 = "基地港湾"), FALSE, IF(D7 = "", "", TRUE))</f>
        <v>0</v>
      </c>
      <c r="L7" t="b">
        <f>IF(OR(D7 = "設置海域", D7 = "なし（仮置のみ）", D7 = "基地港湾"), FALSE, IF(D7 = "", "", TRUE))</f>
        <v>0</v>
      </c>
      <c r="O7" t="b">
        <f t="shared" si="3"/>
        <v>0</v>
      </c>
      <c r="R7" t="b">
        <f>IF(OR(D7 = "設置海域", D7 = "なし（仮置のみ）", D7 = "小型造船所", D7 = "中型造船所", D7 = "基地港湾"), FALSE, IF(D7 = "", "", TRUE))</f>
        <v>0</v>
      </c>
      <c r="U7" t="b">
        <f t="shared" si="5"/>
        <v>0</v>
      </c>
      <c r="X7" t="b">
        <f t="shared" si="6"/>
        <v>1</v>
      </c>
      <c r="Y7">
        <v>70448000</v>
      </c>
      <c r="Z7">
        <v>5</v>
      </c>
      <c r="AA7" t="b">
        <f t="shared" si="7"/>
        <v>0</v>
      </c>
    </row>
    <row r="8" spans="1:32">
      <c r="A8" t="s">
        <v>43</v>
      </c>
      <c r="B8">
        <v>39.788018470016901</v>
      </c>
      <c r="C8">
        <v>139.49425528606599</v>
      </c>
      <c r="D8" t="s">
        <v>7</v>
      </c>
      <c r="E8" t="b">
        <v>0</v>
      </c>
      <c r="H8" t="b">
        <v>0</v>
      </c>
      <c r="I8" t="b">
        <f t="shared" si="0"/>
        <v>0</v>
      </c>
      <c r="L8" t="b">
        <f t="shared" si="2"/>
        <v>0</v>
      </c>
      <c r="O8" t="b">
        <f t="shared" si="3"/>
        <v>0</v>
      </c>
      <c r="R8" t="b">
        <f t="shared" si="4"/>
        <v>0</v>
      </c>
      <c r="U8" t="b">
        <f t="shared" si="5"/>
        <v>0</v>
      </c>
      <c r="X8" t="b">
        <f t="shared" si="6"/>
        <v>0</v>
      </c>
      <c r="AA8" t="b">
        <f t="shared" si="7"/>
        <v>1</v>
      </c>
      <c r="AB8">
        <v>17361000</v>
      </c>
      <c r="AC8">
        <v>5</v>
      </c>
      <c r="AE8">
        <v>25</v>
      </c>
      <c r="AF8">
        <v>5</v>
      </c>
    </row>
    <row r="9" spans="1:32">
      <c r="I9" t="str">
        <f t="shared" si="0"/>
        <v/>
      </c>
      <c r="L9" t="str">
        <f t="shared" si="2"/>
        <v/>
      </c>
      <c r="O9" t="str">
        <f t="shared" si="3"/>
        <v/>
      </c>
      <c r="R9" t="str">
        <f t="shared" si="4"/>
        <v/>
      </c>
      <c r="U9" t="str">
        <f t="shared" si="5"/>
        <v/>
      </c>
      <c r="X9" t="str">
        <f t="shared" si="6"/>
        <v/>
      </c>
      <c r="AA9" t="str">
        <f t="shared" si="7"/>
        <v/>
      </c>
    </row>
    <row r="10" spans="1:32">
      <c r="I10" t="str">
        <f t="shared" si="0"/>
        <v/>
      </c>
      <c r="L10" t="str">
        <f t="shared" si="2"/>
        <v/>
      </c>
      <c r="O10" t="str">
        <f t="shared" si="3"/>
        <v/>
      </c>
      <c r="R10" t="str">
        <f t="shared" si="4"/>
        <v/>
      </c>
      <c r="U10" t="str">
        <f t="shared" si="5"/>
        <v/>
      </c>
      <c r="X10" t="str">
        <f t="shared" si="6"/>
        <v/>
      </c>
      <c r="AA10" t="str">
        <f t="shared" si="7"/>
        <v/>
      </c>
    </row>
    <row r="11" spans="1:32">
      <c r="I11" t="str">
        <f t="shared" si="0"/>
        <v/>
      </c>
      <c r="L11" t="str">
        <f t="shared" si="2"/>
        <v/>
      </c>
      <c r="O11" t="str">
        <f t="shared" si="3"/>
        <v/>
      </c>
      <c r="R11" t="str">
        <f t="shared" si="4"/>
        <v/>
      </c>
      <c r="U11" t="str">
        <f t="shared" si="5"/>
        <v/>
      </c>
      <c r="X11" t="str">
        <f t="shared" si="6"/>
        <v/>
      </c>
      <c r="AA11" t="str">
        <f t="shared" si="7"/>
        <v/>
      </c>
    </row>
    <row r="12" spans="1:32">
      <c r="I12" t="str">
        <f t="shared" si="0"/>
        <v/>
      </c>
      <c r="L12" t="str">
        <f t="shared" si="2"/>
        <v/>
      </c>
      <c r="O12" t="str">
        <f t="shared" si="3"/>
        <v/>
      </c>
      <c r="R12" t="str">
        <f t="shared" si="4"/>
        <v/>
      </c>
      <c r="U12" t="str">
        <f t="shared" si="5"/>
        <v/>
      </c>
      <c r="X12" t="str">
        <f t="shared" si="6"/>
        <v/>
      </c>
      <c r="AA12" t="str">
        <f t="shared" si="7"/>
        <v/>
      </c>
    </row>
    <row r="13" spans="1:32">
      <c r="I13" t="str">
        <f t="shared" si="0"/>
        <v/>
      </c>
      <c r="L13" t="str">
        <f t="shared" si="2"/>
        <v/>
      </c>
      <c r="O13" t="str">
        <f t="shared" si="3"/>
        <v/>
      </c>
      <c r="R13" t="str">
        <f t="shared" si="4"/>
        <v/>
      </c>
      <c r="U13" t="str">
        <f t="shared" si="5"/>
        <v/>
      </c>
      <c r="X13" t="str">
        <f t="shared" si="6"/>
        <v/>
      </c>
      <c r="AA13" t="str">
        <f t="shared" si="7"/>
        <v/>
      </c>
    </row>
    <row r="14" spans="1:32">
      <c r="I14" t="str">
        <f t="shared" si="0"/>
        <v/>
      </c>
      <c r="L14" t="str">
        <f t="shared" si="2"/>
        <v/>
      </c>
      <c r="O14" t="str">
        <f t="shared" si="3"/>
        <v/>
      </c>
      <c r="R14" t="str">
        <f t="shared" si="4"/>
        <v/>
      </c>
      <c r="U14" t="str">
        <f t="shared" si="5"/>
        <v/>
      </c>
      <c r="X14" t="str">
        <f t="shared" si="6"/>
        <v/>
      </c>
      <c r="AA14" t="str">
        <f t="shared" si="7"/>
        <v/>
      </c>
    </row>
    <row r="15" spans="1:32">
      <c r="I15" t="str">
        <f t="shared" si="0"/>
        <v/>
      </c>
      <c r="L15" t="str">
        <f t="shared" si="2"/>
        <v/>
      </c>
      <c r="O15" t="str">
        <f t="shared" si="3"/>
        <v/>
      </c>
      <c r="R15" t="str">
        <f t="shared" si="4"/>
        <v/>
      </c>
      <c r="U15" t="str">
        <f t="shared" si="5"/>
        <v/>
      </c>
      <c r="X15" t="str">
        <f t="shared" si="6"/>
        <v/>
      </c>
      <c r="AA15" t="str">
        <f t="shared" si="7"/>
        <v/>
      </c>
    </row>
    <row r="16" spans="1:32">
      <c r="I16" t="str">
        <f t="shared" si="0"/>
        <v/>
      </c>
      <c r="L16" t="str">
        <f t="shared" si="2"/>
        <v/>
      </c>
      <c r="O16" t="str">
        <f t="shared" si="3"/>
        <v/>
      </c>
      <c r="R16" t="str">
        <f t="shared" si="4"/>
        <v/>
      </c>
      <c r="U16" t="str">
        <f t="shared" si="5"/>
        <v/>
      </c>
      <c r="X16" t="str">
        <f t="shared" si="6"/>
        <v/>
      </c>
      <c r="AA16" t="str">
        <f t="shared" si="7"/>
        <v/>
      </c>
    </row>
    <row r="17" spans="4:27">
      <c r="I17" t="str">
        <f t="shared" si="0"/>
        <v/>
      </c>
      <c r="L17" t="str">
        <f t="shared" si="2"/>
        <v/>
      </c>
      <c r="O17" t="str">
        <f t="shared" si="3"/>
        <v/>
      </c>
      <c r="R17" t="str">
        <f t="shared" si="4"/>
        <v/>
      </c>
      <c r="U17" t="str">
        <f t="shared" si="5"/>
        <v/>
      </c>
      <c r="X17" t="str">
        <f t="shared" si="6"/>
        <v/>
      </c>
      <c r="AA17" t="str">
        <f t="shared" si="7"/>
        <v/>
      </c>
    </row>
    <row r="18" spans="4:27">
      <c r="I18" t="str">
        <f t="shared" si="0"/>
        <v/>
      </c>
      <c r="L18" t="str">
        <f t="shared" si="2"/>
        <v/>
      </c>
      <c r="O18" t="str">
        <f t="shared" si="3"/>
        <v/>
      </c>
      <c r="R18" t="str">
        <f t="shared" si="4"/>
        <v/>
      </c>
      <c r="U18" t="str">
        <f t="shared" si="5"/>
        <v/>
      </c>
      <c r="X18" t="str">
        <f t="shared" si="6"/>
        <v/>
      </c>
      <c r="AA18" t="str">
        <f t="shared" si="7"/>
        <v/>
      </c>
    </row>
    <row r="19" spans="4:27">
      <c r="I19" t="str">
        <f t="shared" si="0"/>
        <v/>
      </c>
      <c r="L19" t="str">
        <f t="shared" si="2"/>
        <v/>
      </c>
      <c r="O19" t="str">
        <f t="shared" si="3"/>
        <v/>
      </c>
      <c r="R19" t="str">
        <f t="shared" si="4"/>
        <v/>
      </c>
      <c r="U19" t="str">
        <f t="shared" si="5"/>
        <v/>
      </c>
      <c r="X19" t="str">
        <f t="shared" si="6"/>
        <v/>
      </c>
      <c r="AA19" t="str">
        <f t="shared" si="7"/>
        <v/>
      </c>
    </row>
    <row r="20" spans="4:27">
      <c r="I20" t="str">
        <f t="shared" si="0"/>
        <v/>
      </c>
      <c r="L20" t="str">
        <f t="shared" si="2"/>
        <v/>
      </c>
      <c r="O20" t="str">
        <f t="shared" si="3"/>
        <v/>
      </c>
      <c r="R20" t="str">
        <f t="shared" si="4"/>
        <v/>
      </c>
      <c r="U20" t="str">
        <f t="shared" si="5"/>
        <v/>
      </c>
      <c r="X20" t="str">
        <f t="shared" si="6"/>
        <v/>
      </c>
      <c r="AA20" t="str">
        <f t="shared" si="7"/>
        <v/>
      </c>
    </row>
    <row r="21" spans="4:27">
      <c r="I21" t="str">
        <f t="shared" si="0"/>
        <v/>
      </c>
      <c r="L21" t="str">
        <f t="shared" si="2"/>
        <v/>
      </c>
      <c r="O21" t="str">
        <f t="shared" si="3"/>
        <v/>
      </c>
      <c r="R21" t="str">
        <f t="shared" si="4"/>
        <v/>
      </c>
      <c r="U21" t="str">
        <f t="shared" si="5"/>
        <v/>
      </c>
      <c r="X21" t="str">
        <f t="shared" si="6"/>
        <v/>
      </c>
      <c r="AA21" t="str">
        <f t="shared" si="7"/>
        <v/>
      </c>
    </row>
    <row r="22" spans="4:27">
      <c r="I22" t="str">
        <f t="shared" si="0"/>
        <v/>
      </c>
      <c r="L22" t="str">
        <f t="shared" si="2"/>
        <v/>
      </c>
      <c r="O22" t="str">
        <f t="shared" si="3"/>
        <v/>
      </c>
      <c r="R22" t="str">
        <f t="shared" si="4"/>
        <v/>
      </c>
      <c r="U22" t="str">
        <f t="shared" si="5"/>
        <v/>
      </c>
      <c r="X22" t="str">
        <f t="shared" si="6"/>
        <v/>
      </c>
      <c r="AA22" t="str">
        <f t="shared" si="7"/>
        <v/>
      </c>
    </row>
    <row r="23" spans="4:27">
      <c r="I23" t="str">
        <f t="shared" si="0"/>
        <v/>
      </c>
      <c r="L23" t="str">
        <f t="shared" si="2"/>
        <v/>
      </c>
      <c r="O23" t="str">
        <f t="shared" si="3"/>
        <v/>
      </c>
      <c r="R23" t="str">
        <f t="shared" si="4"/>
        <v/>
      </c>
      <c r="U23" t="str">
        <f t="shared" si="5"/>
        <v/>
      </c>
      <c r="X23" t="str">
        <f t="shared" si="6"/>
        <v/>
      </c>
      <c r="AA23" t="str">
        <f t="shared" si="7"/>
        <v/>
      </c>
    </row>
    <row r="24" spans="4:27">
      <c r="I24" t="str">
        <f t="shared" si="0"/>
        <v/>
      </c>
      <c r="L24" t="str">
        <f t="shared" si="2"/>
        <v/>
      </c>
      <c r="O24" t="str">
        <f t="shared" si="3"/>
        <v/>
      </c>
      <c r="R24" t="str">
        <f t="shared" si="4"/>
        <v/>
      </c>
      <c r="U24" t="str">
        <f t="shared" si="5"/>
        <v/>
      </c>
      <c r="X24" t="str">
        <f t="shared" si="6"/>
        <v/>
      </c>
      <c r="AA24" t="str">
        <f t="shared" si="7"/>
        <v/>
      </c>
    </row>
    <row r="25" spans="4:27">
      <c r="I25" t="str">
        <f t="shared" si="0"/>
        <v/>
      </c>
      <c r="L25" t="str">
        <f t="shared" si="2"/>
        <v/>
      </c>
      <c r="O25" t="str">
        <f t="shared" si="3"/>
        <v/>
      </c>
      <c r="R25" t="str">
        <f t="shared" si="4"/>
        <v/>
      </c>
      <c r="U25" t="str">
        <f t="shared" si="5"/>
        <v/>
      </c>
      <c r="X25" t="str">
        <f t="shared" si="6"/>
        <v/>
      </c>
      <c r="AA25" t="str">
        <f t="shared" si="7"/>
        <v/>
      </c>
    </row>
    <row r="26" spans="4:27">
      <c r="I26" t="str">
        <f t="shared" si="0"/>
        <v/>
      </c>
      <c r="L26" t="str">
        <f t="shared" si="2"/>
        <v/>
      </c>
      <c r="O26" t="str">
        <f t="shared" si="3"/>
        <v/>
      </c>
      <c r="R26" t="str">
        <f t="shared" si="4"/>
        <v/>
      </c>
      <c r="U26" t="str">
        <f t="shared" si="5"/>
        <v/>
      </c>
      <c r="X26" t="str">
        <f t="shared" si="6"/>
        <v/>
      </c>
      <c r="AA26" t="str">
        <f t="shared" si="7"/>
        <v/>
      </c>
    </row>
    <row r="27" spans="4:27">
      <c r="I27" t="str">
        <f t="shared" si="0"/>
        <v/>
      </c>
      <c r="L27" t="str">
        <f t="shared" si="2"/>
        <v/>
      </c>
      <c r="O27" t="str">
        <f t="shared" si="3"/>
        <v/>
      </c>
      <c r="R27" t="str">
        <f t="shared" si="4"/>
        <v/>
      </c>
      <c r="U27" t="str">
        <f t="shared" si="5"/>
        <v/>
      </c>
      <c r="X27" t="str">
        <f t="shared" si="6"/>
        <v/>
      </c>
      <c r="AA27" t="str">
        <f t="shared" si="7"/>
        <v/>
      </c>
    </row>
    <row r="28" spans="4:27">
      <c r="I28" t="str">
        <f t="shared" si="0"/>
        <v/>
      </c>
      <c r="L28" t="str">
        <f t="shared" si="2"/>
        <v/>
      </c>
      <c r="O28" t="str">
        <f t="shared" si="3"/>
        <v/>
      </c>
      <c r="R28" t="str">
        <f t="shared" si="4"/>
        <v/>
      </c>
      <c r="U28" t="str">
        <f t="shared" si="5"/>
        <v/>
      </c>
      <c r="X28" t="str">
        <f t="shared" si="6"/>
        <v/>
      </c>
      <c r="AA28" t="str">
        <f t="shared" si="7"/>
        <v/>
      </c>
    </row>
    <row r="29" spans="4:27">
      <c r="I29" t="str">
        <f t="shared" si="0"/>
        <v/>
      </c>
      <c r="L29" t="str">
        <f t="shared" si="2"/>
        <v/>
      </c>
      <c r="O29" t="str">
        <f t="shared" si="3"/>
        <v/>
      </c>
      <c r="R29" t="str">
        <f t="shared" si="4"/>
        <v/>
      </c>
      <c r="U29" t="str">
        <f t="shared" si="5"/>
        <v/>
      </c>
      <c r="X29" t="str">
        <f t="shared" si="6"/>
        <v/>
      </c>
      <c r="AA29" t="str">
        <f t="shared" si="7"/>
        <v/>
      </c>
    </row>
    <row r="30" spans="4:27">
      <c r="I30" t="str">
        <f t="shared" si="0"/>
        <v/>
      </c>
      <c r="L30" t="str">
        <f t="shared" si="2"/>
        <v/>
      </c>
      <c r="O30" t="str">
        <f t="shared" si="3"/>
        <v/>
      </c>
      <c r="R30" t="str">
        <f t="shared" si="4"/>
        <v/>
      </c>
      <c r="U30" t="str">
        <f t="shared" si="5"/>
        <v/>
      </c>
      <c r="X30" t="str">
        <f t="shared" si="6"/>
        <v/>
      </c>
      <c r="AA30" t="str">
        <f t="shared" si="7"/>
        <v/>
      </c>
    </row>
    <row r="31" spans="4:27">
      <c r="D31" t="s">
        <v>1</v>
      </c>
    </row>
  </sheetData>
  <phoneticPr fontId="18"/>
  <dataValidations count="3">
    <dataValidation type="list" allowBlank="1" showInputMessage="1" showErrorMessage="1" sqref="D2:D30" xr:uid="{BED054F6-95DC-4E4A-AEC5-FA27BE40ADF4}">
      <formula1>"小型造船所,中型造船所,大型造船所,基地港湾,設置海域,なし（仮置のみ）"</formula1>
    </dataValidation>
    <dataValidation type="list" allowBlank="1" showInputMessage="1" showErrorMessage="1" sqref="E2:E30" xr:uid="{30C62768-F5D1-924A-8E9A-6332F197DC7A}">
      <formula1>"True,False"</formula1>
    </dataValidation>
    <dataValidation type="list" allowBlank="1" showInputMessage="1" showErrorMessage="1" sqref="H2:H30" xr:uid="{4430FBD0-B17D-2347-9A72-FDF291221F6D}">
      <formula1>"True,False,"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input_node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Shimozawa Takahiro</dc:creator>
  <cp:lastModifiedBy>Shimozawa Takahiro</cp:lastModifiedBy>
  <dcterms:created xsi:type="dcterms:W3CDTF">2024-11-25T15:15:49Z</dcterms:created>
  <dcterms:modified xsi:type="dcterms:W3CDTF">2025-02-10T10:25:41Z</dcterms:modified>
</cp:coreProperties>
</file>