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7782ce3619bc61/Desktop/file excel/"/>
    </mc:Choice>
  </mc:AlternateContent>
  <xr:revisionPtr revIDLastSave="0" documentId="8_{355DB02A-2AB4-49E5-A16B-836FE39689FF}" xr6:coauthVersionLast="47" xr6:coauthVersionMax="47" xr10:uidLastSave="{00000000-0000-0000-0000-000000000000}"/>
  <bookViews>
    <workbookView xWindow="-110" yWindow="-110" windowWidth="19420" windowHeight="11500" xr2:uid="{8EABF484-8A3A-45BE-81D4-6DC0ADABA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4" i="1"/>
  <c r="J5" i="1"/>
  <c r="J6" i="1"/>
  <c r="J7" i="1"/>
  <c r="J8" i="1"/>
  <c r="J9" i="1"/>
  <c r="J10" i="1"/>
  <c r="J11" i="1"/>
  <c r="J12" i="1"/>
  <c r="J3" i="1"/>
  <c r="I3" i="1"/>
  <c r="I4" i="1"/>
  <c r="H3" i="1"/>
  <c r="H4" i="1"/>
  <c r="H5" i="1"/>
  <c r="H6" i="1"/>
  <c r="H7" i="1"/>
  <c r="H8" i="1"/>
  <c r="H9" i="1"/>
  <c r="H10" i="1"/>
  <c r="H11" i="1"/>
  <c r="H12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<sst xmlns="http://schemas.openxmlformats.org/spreadsheetml/2006/main" count="43" uniqueCount="41">
  <si>
    <t>NO.</t>
  </si>
  <si>
    <t>NIM</t>
  </si>
  <si>
    <t>Angkatan</t>
  </si>
  <si>
    <t>Jurusan</t>
  </si>
  <si>
    <t>nilai</t>
  </si>
  <si>
    <t>UAS</t>
  </si>
  <si>
    <t>MID</t>
  </si>
  <si>
    <t>TUGAS</t>
  </si>
  <si>
    <t>NILAI AKHIR</t>
  </si>
  <si>
    <t>STATUS</t>
  </si>
  <si>
    <t>PREDIKAT</t>
  </si>
  <si>
    <t>B11.12.1011</t>
  </si>
  <si>
    <t>B11.11.0989</t>
  </si>
  <si>
    <t>B00.11.1012</t>
  </si>
  <si>
    <t>B12.12.1013</t>
  </si>
  <si>
    <t>B12.11.1014</t>
  </si>
  <si>
    <t>B00.12.1015</t>
  </si>
  <si>
    <t>B12.13.2100</t>
  </si>
  <si>
    <t>B12.12.2101</t>
  </si>
  <si>
    <t>B11.11.2111</t>
  </si>
  <si>
    <t>B00.13.2112</t>
  </si>
  <si>
    <t>Angkatan = 2 karakter dari tengah nim + 2000</t>
  </si>
  <si>
    <t>Nilai Akhir = Tugas 30% ; MID 35% ; UAS 35%</t>
  </si>
  <si>
    <t>Nilai Huruf</t>
  </si>
  <si>
    <t>Predikat</t>
  </si>
  <si>
    <t>Status</t>
  </si>
  <si>
    <t>E= NA &lt;50</t>
  </si>
  <si>
    <t>A= NA&gt;85</t>
  </si>
  <si>
    <t>B= NA 84,9 - 75</t>
  </si>
  <si>
    <t>C= NA 74,9 - 60</t>
  </si>
  <si>
    <t>D= NA 59,9 - 50</t>
  </si>
  <si>
    <t>Sangat Memuaskan</t>
  </si>
  <si>
    <t>Memuaskan</t>
  </si>
  <si>
    <t>Cukup</t>
  </si>
  <si>
    <t>Kurang</t>
  </si>
  <si>
    <t>Sangat Kurang</t>
  </si>
  <si>
    <t>Lulus</t>
  </si>
  <si>
    <t>Mengulang</t>
  </si>
  <si>
    <t>Tidak Lulus</t>
  </si>
  <si>
    <t>Jurusan = 3 karakter dari kiri NIM; jika "B12" = "Manajamen"; "B11" Akuntansi" ; dan "B00" = "Perbankan"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</si>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</sst>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2" xfId="0" applyFont="1" applyBorder="1"/>
    <xf numFmtId="0" fontId="1" fillId="0" borderId="9" xfId="0" applyFont="1" applyBorder="1"/>
    <xf numFmtId="0" fontId="0" fillId="0" borderId="10" xfId="0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8D90-3052-4C34-92E5-B54BF5DCF920}">
  <dimension ref="A1:N24"/>
  <sheetViews>
    <sheetView tabSelected="1" zoomScale="70" zoomScaleNormal="70" workbookViewId="0">
      <selection activeCell="H22" sqref="H22"/>
    </sheetView>
  </sheetViews>
  <sheetFormatPr defaultRowHeight="14.5" x14ac:dyDescent="0.35"/>
  <cols>
    <col min="2" max="2" width="15.08984375" customWidth="1"/>
    <col min="4" max="4" width="10.6328125" customWidth="1"/>
    <col min="8" max="8" width="12.08984375" customWidth="1"/>
    <col min="9" max="9" width="18.08984375" customWidth="1"/>
    <col min="10" max="10" width="11.54296875" customWidth="1"/>
  </cols>
  <sheetData>
    <row r="1" spans="1:14" ht="14.5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/>
      <c r="G1" s="15"/>
      <c r="H1" s="15" t="s">
        <v>8</v>
      </c>
      <c r="I1" s="15" t="s">
        <v>10</v>
      </c>
      <c r="J1" s="15" t="s">
        <v>9</v>
      </c>
    </row>
    <row r="2" spans="1:14" x14ac:dyDescent="0.35">
      <c r="A2" s="15"/>
      <c r="B2" s="15"/>
      <c r="C2" s="15"/>
      <c r="D2" s="15"/>
      <c r="E2" s="2" t="s">
        <v>7</v>
      </c>
      <c r="F2" s="2" t="s">
        <v>6</v>
      </c>
      <c r="G2" s="2" t="s">
        <v>5</v>
      </c>
      <c r="H2" s="15"/>
      <c r="I2" s="15"/>
      <c r="J2" s="15"/>
    </row>
    <row r="3" spans="1:14" x14ac:dyDescent="0.35">
      <c r="A3" s="1">
        <v>1</v>
      </c>
      <c r="B3" s="1" t="s">
        <v>11</v>
      </c>
      <c r="C3" s="1">
        <f>MID(B3,5,2)+2000</f>
        <v>2012</v>
      </c>
      <c r="D3" s="1" t="str">
        <f>IF(LEFT(B3,3)="B11","Akuntansi",IF(LEFT(B3,3)="B12","Manajamen","Perbankan"))</f>
        <v>Akuntansi</v>
      </c>
      <c r="E3" s="3">
        <v>89</v>
      </c>
      <c r="F3" s="4">
        <v>78</v>
      </c>
      <c r="G3" s="4">
        <v>80</v>
      </c>
      <c r="H3" s="1">
        <f>E3*30%+F3*35%+G3*35%</f>
        <v>82</v>
      </c>
      <c r="I3" s="1" t="str">
        <f>IF(H3&gt;85,"sangat memuaskan",IF(H3&gt;=75,"Memuaskan",IF(H3&gt;=60,"Cukup",IF(H3&gt;=50,"Kurang","Sangat Kurang"))))</f>
        <v>Memuaskan</v>
      </c>
      <c r="J3" s="1" t="str">
        <f>IF(H3&gt;85,"Lulus",IF(H3&gt;=75,"Lulus",IF(H3&gt;=60,"Mengulang",IF(H3&gt;=50,"Mengulang","Tidak Lulus"))))</f>
        <v>Lulus</v>
      </c>
    </row>
    <row r="4" spans="1:14" x14ac:dyDescent="0.35">
      <c r="A4" s="1">
        <v>2</v>
      </c>
      <c r="B4" s="1" t="s">
        <v>12</v>
      </c>
      <c r="C4" s="1">
        <f t="shared" ref="C4:C12" si="0">MID(B4,5,2)+2000</f>
        <v>2011</v>
      </c>
      <c r="D4" s="1" t="str">
        <f t="shared" ref="D4:D12" si="1">IF(LEFT(B4,3)="B11","Akuntansi",IF(LEFT(B4,3)="B12","Manajamen","Perbankan"))</f>
        <v>Akuntansi</v>
      </c>
      <c r="E4" s="3">
        <v>70</v>
      </c>
      <c r="F4" s="4">
        <v>75</v>
      </c>
      <c r="G4" s="4">
        <v>65</v>
      </c>
      <c r="H4" s="1">
        <f t="shared" ref="H4:H12" si="2">E4*30%+F4*35%+G4*35%</f>
        <v>70</v>
      </c>
      <c r="I4" s="1" t="str">
        <f t="shared" ref="I4" si="3">IF(H4&gt;85,"sangat memuaskan",IF(H4&gt;=75,"Memuaskan",IF(H4&gt;=60,"Cukup",IF(H4&gt;=50,"Kurang","Sangat Kurang"))))</f>
        <v>Cukup</v>
      </c>
      <c r="J4" s="1" t="str">
        <f t="shared" ref="J4:J12" si="4">IF(H4&gt;85,"Lulus",IF(H4&gt;=75,"Lulus",IF(H4&gt;=60,"Mengulang",IF(H4&gt;=50,"Mengulang","Tidak Lulus"))))</f>
        <v>Mengulang</v>
      </c>
    </row>
    <row r="5" spans="1:14" x14ac:dyDescent="0.35">
      <c r="A5" s="1">
        <v>3</v>
      </c>
      <c r="B5" s="1" t="s">
        <v>13</v>
      </c>
      <c r="C5" s="1">
        <f t="shared" si="0"/>
        <v>2011</v>
      </c>
      <c r="D5" s="1" t="str">
        <f t="shared" si="1"/>
        <v>Perbankan</v>
      </c>
      <c r="E5" s="3">
        <v>80</v>
      </c>
      <c r="F5" s="4">
        <v>85</v>
      </c>
      <c r="G5" s="4">
        <v>90</v>
      </c>
      <c r="H5" s="1">
        <f t="shared" si="2"/>
        <v>85.25</v>
      </c>
      <c r="I5" s="1" t="str">
        <f>IF(H5&gt;85,"Sangat Memuaskan",IF(H5&gt;=75,"Memuaskan",IF(H5&gt;=60,"Cukup",IF(H5&gt;=50,"Kurang","Sangat Kurang"))))</f>
        <v>Sangat Memuaskan</v>
      </c>
      <c r="J5" s="1" t="str">
        <f t="shared" si="4"/>
        <v>Lulus</v>
      </c>
    </row>
    <row r="6" spans="1:14" x14ac:dyDescent="0.35">
      <c r="A6" s="1">
        <v>4</v>
      </c>
      <c r="B6" s="1" t="s">
        <v>14</v>
      </c>
      <c r="C6" s="1">
        <f t="shared" si="0"/>
        <v>2012</v>
      </c>
      <c r="D6" s="1" t="str">
        <f t="shared" si="1"/>
        <v>Manajamen</v>
      </c>
      <c r="E6" s="3">
        <v>90</v>
      </c>
      <c r="F6" s="4">
        <v>80</v>
      </c>
      <c r="G6" s="4">
        <v>80</v>
      </c>
      <c r="H6" s="1">
        <f t="shared" si="2"/>
        <v>83</v>
      </c>
      <c r="I6" s="1" t="str">
        <f t="shared" ref="I6:I12" si="5">IF(H6&gt;85,"Sangat Memuaskan",IF(H6&gt;=75,"Memuaskan",IF(H6&gt;=60,"Cukup",IF(H6&gt;=50,"Kurang","Sangat Kurang"))))</f>
        <v>Memuaskan</v>
      </c>
      <c r="J6" s="1" t="str">
        <f t="shared" si="4"/>
        <v>Lulus</v>
      </c>
    </row>
    <row r="7" spans="1:14" x14ac:dyDescent="0.35">
      <c r="A7" s="1">
        <v>5</v>
      </c>
      <c r="B7" s="1" t="s">
        <v>15</v>
      </c>
      <c r="C7" s="1">
        <f t="shared" si="0"/>
        <v>2011</v>
      </c>
      <c r="D7" s="1" t="str">
        <f t="shared" si="1"/>
        <v>Manajamen</v>
      </c>
      <c r="E7" s="3">
        <v>65</v>
      </c>
      <c r="F7" s="4">
        <v>65</v>
      </c>
      <c r="G7" s="4">
        <v>50</v>
      </c>
      <c r="H7" s="1">
        <f t="shared" si="2"/>
        <v>59.75</v>
      </c>
      <c r="I7" s="1" t="str">
        <f t="shared" si="5"/>
        <v>Kurang</v>
      </c>
      <c r="J7" s="1" t="str">
        <f t="shared" si="4"/>
        <v>Mengulang</v>
      </c>
    </row>
    <row r="8" spans="1:14" x14ac:dyDescent="0.35">
      <c r="A8" s="1">
        <v>6</v>
      </c>
      <c r="B8" s="1" t="s">
        <v>16</v>
      </c>
      <c r="C8" s="1">
        <f t="shared" si="0"/>
        <v>2012</v>
      </c>
      <c r="D8" s="1" t="str">
        <f t="shared" si="1"/>
        <v>Perbankan</v>
      </c>
      <c r="E8" s="3">
        <v>75</v>
      </c>
      <c r="F8" s="4">
        <v>70</v>
      </c>
      <c r="G8" s="4">
        <v>75</v>
      </c>
      <c r="H8" s="1">
        <f t="shared" si="2"/>
        <v>73.25</v>
      </c>
      <c r="I8" s="1" t="str">
        <f t="shared" si="5"/>
        <v>Cukup</v>
      </c>
      <c r="J8" s="1" t="str">
        <f t="shared" si="4"/>
        <v>Mengulang</v>
      </c>
      <c r="N8" t="s">
        <v>40</v>
      </c>
    </row>
    <row r="9" spans="1:14" x14ac:dyDescent="0.35">
      <c r="A9" s="1">
        <v>7</v>
      </c>
      <c r="B9" s="1" t="s">
        <v>17</v>
      </c>
      <c r="C9" s="1">
        <f t="shared" si="0"/>
        <v>2013</v>
      </c>
      <c r="D9" s="1" t="str">
        <f t="shared" si="1"/>
        <v>Manajamen</v>
      </c>
      <c r="E9" s="3">
        <v>80</v>
      </c>
      <c r="F9" s="4">
        <v>85</v>
      </c>
      <c r="G9" s="4">
        <v>90</v>
      </c>
      <c r="H9" s="1">
        <f t="shared" si="2"/>
        <v>85.25</v>
      </c>
      <c r="I9" s="1" t="str">
        <f t="shared" si="5"/>
        <v>Sangat Memuaskan</v>
      </c>
      <c r="J9" s="1" t="str">
        <f t="shared" si="4"/>
        <v>Lulus</v>
      </c>
    </row>
    <row r="10" spans="1:14" x14ac:dyDescent="0.35">
      <c r="A10" s="1">
        <v>8</v>
      </c>
      <c r="B10" s="1" t="s">
        <v>18</v>
      </c>
      <c r="C10" s="1">
        <f t="shared" si="0"/>
        <v>2012</v>
      </c>
      <c r="D10" s="1" t="str">
        <f t="shared" si="1"/>
        <v>Manajamen</v>
      </c>
      <c r="E10" s="3">
        <v>80</v>
      </c>
      <c r="F10" s="4">
        <v>80</v>
      </c>
      <c r="G10" s="4">
        <v>85</v>
      </c>
      <c r="H10" s="1">
        <f t="shared" si="2"/>
        <v>81.75</v>
      </c>
      <c r="I10" s="1" t="str">
        <f t="shared" si="5"/>
        <v>Memuaskan</v>
      </c>
      <c r="J10" s="1" t="str">
        <f t="shared" si="4"/>
        <v>Lulus</v>
      </c>
    </row>
    <row r="11" spans="1:14" x14ac:dyDescent="0.35">
      <c r="A11" s="1">
        <v>9</v>
      </c>
      <c r="B11" s="1" t="s">
        <v>19</v>
      </c>
      <c r="C11" s="1">
        <f t="shared" si="0"/>
        <v>2011</v>
      </c>
      <c r="D11" s="1" t="str">
        <f t="shared" si="1"/>
        <v>Akuntansi</v>
      </c>
      <c r="E11" s="3">
        <v>90</v>
      </c>
      <c r="F11" s="4">
        <v>90</v>
      </c>
      <c r="G11" s="4">
        <v>95</v>
      </c>
      <c r="H11" s="1">
        <f t="shared" si="2"/>
        <v>91.75</v>
      </c>
      <c r="I11" s="1" t="str">
        <f t="shared" si="5"/>
        <v>Sangat Memuaskan</v>
      </c>
      <c r="J11" s="1" t="str">
        <f t="shared" si="4"/>
        <v>Lulus</v>
      </c>
    </row>
    <row r="12" spans="1:14" x14ac:dyDescent="0.35">
      <c r="A12" s="1">
        <v>10</v>
      </c>
      <c r="B12" s="1" t="s">
        <v>20</v>
      </c>
      <c r="C12" s="1">
        <f t="shared" si="0"/>
        <v>2013</v>
      </c>
      <c r="D12" s="1" t="str">
        <f t="shared" si="1"/>
        <v>Perbankan</v>
      </c>
      <c r="E12" s="3">
        <v>50</v>
      </c>
      <c r="F12" s="4">
        <v>45</v>
      </c>
      <c r="G12" s="4">
        <v>50</v>
      </c>
      <c r="H12" s="1">
        <f t="shared" si="2"/>
        <v>48.25</v>
      </c>
      <c r="I12" s="1" t="str">
        <f t="shared" si="5"/>
        <v>Sangat Kurang</v>
      </c>
      <c r="J12" s="1" t="str">
        <f t="shared" si="4"/>
        <v>Tidak Lulus</v>
      </c>
    </row>
    <row r="14" spans="1:14" x14ac:dyDescent="0.35">
      <c r="A14" s="14" t="s">
        <v>21</v>
      </c>
    </row>
    <row r="15" spans="1:14" x14ac:dyDescent="0.35">
      <c r="A15" s="14" t="s">
        <v>39</v>
      </c>
    </row>
    <row r="16" spans="1:14" x14ac:dyDescent="0.35">
      <c r="A16" s="14" t="s">
        <v>22</v>
      </c>
    </row>
    <row r="18" spans="2:6" ht="15" thickBot="1" x14ac:dyDescent="0.4"/>
    <row r="19" spans="2:6" ht="15" thickBot="1" x14ac:dyDescent="0.4">
      <c r="B19" s="11" t="s">
        <v>23</v>
      </c>
      <c r="C19" s="12" t="s">
        <v>24</v>
      </c>
      <c r="D19" s="13"/>
      <c r="E19" s="12" t="s">
        <v>25</v>
      </c>
      <c r="F19" s="13"/>
    </row>
    <row r="20" spans="2:6" x14ac:dyDescent="0.35">
      <c r="B20" s="5" t="s">
        <v>27</v>
      </c>
      <c r="C20" s="7" t="s">
        <v>31</v>
      </c>
      <c r="D20" s="8"/>
      <c r="E20" s="7" t="s">
        <v>36</v>
      </c>
      <c r="F20" s="8"/>
    </row>
    <row r="21" spans="2:6" x14ac:dyDescent="0.35">
      <c r="B21" s="5" t="s">
        <v>28</v>
      </c>
      <c r="C21" s="7" t="s">
        <v>32</v>
      </c>
      <c r="D21" s="8"/>
      <c r="E21" s="7" t="s">
        <v>36</v>
      </c>
      <c r="F21" s="8"/>
    </row>
    <row r="22" spans="2:6" x14ac:dyDescent="0.35">
      <c r="B22" s="5" t="s">
        <v>29</v>
      </c>
      <c r="C22" s="7" t="s">
        <v>33</v>
      </c>
      <c r="D22" s="8"/>
      <c r="E22" s="7" t="s">
        <v>37</v>
      </c>
      <c r="F22" s="8"/>
    </row>
    <row r="23" spans="2:6" x14ac:dyDescent="0.35">
      <c r="B23" s="5" t="s">
        <v>30</v>
      </c>
      <c r="C23" s="7" t="s">
        <v>34</v>
      </c>
      <c r="D23" s="8"/>
      <c r="E23" s="7" t="s">
        <v>37</v>
      </c>
      <c r="F23" s="8"/>
    </row>
    <row r="24" spans="2:6" ht="15" thickBot="1" x14ac:dyDescent="0.4">
      <c r="B24" s="6" t="s">
        <v>26</v>
      </c>
      <c r="C24" s="9" t="s">
        <v>35</v>
      </c>
      <c r="D24" s="10"/>
      <c r="E24" s="9" t="s">
        <v>38</v>
      </c>
      <c r="F24" s="10"/>
    </row>
  </sheetData>
  <mergeCells count="8">
    <mergeCell ref="H1:H2"/>
    <mergeCell ref="I1:I2"/>
    <mergeCell ref="J1:J2"/>
    <mergeCell ref="E1:G1"/>
    <mergeCell ref="A1:A2"/>
    <mergeCell ref="B1:B2"/>
    <mergeCell ref="C1:C2"/>
    <mergeCell ref="D1:D2"/>
  </mergeCells>
  <conditionalFormatting sqref="B4:B1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muhamadismailnurhakim@gmail.com</dc:creator>
  <cp:lastModifiedBy>muhamadismailnurhakim@gmail.com</cp:lastModifiedBy>
  <dcterms:created xsi:type="dcterms:W3CDTF">2025-05-22T08:08:35Z</dcterms:created>
  <dcterms:modified xsi:type="dcterms:W3CDTF">2025-05-29T01:13:17Z</dcterms:modified>
</cp:coreProperties>
</file>