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inemet\Ironhack\Labs\Module2\Lab_17_Regression_in_Excel\"/>
    </mc:Choice>
  </mc:AlternateContent>
  <xr:revisionPtr revIDLastSave="0" documentId="13_ncr:1_{2F8BC1F1-489B-4BE0-9938-FC3D701184AB}" xr6:coauthVersionLast="46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DI_Predictions" sheetId="4" r:id="rId1"/>
    <sheet name="BDI_Data" sheetId="3" r:id="rId2"/>
    <sheet name="Data" sheetId="1" r:id="rId3"/>
    <sheet name="Statistics" sheetId="2" r:id="rId4"/>
  </sheets>
  <externalReferences>
    <externalReference r:id="rId5"/>
  </externalReferences>
  <definedNames>
    <definedName name="_xlnm._FilterDatabase" localSheetId="2" hidden="1">Data!$A$1:$W$187</definedName>
  </definedNames>
  <calcPr calcId="191029"/>
</workbook>
</file>

<file path=xl/calcChain.xml><?xml version="1.0" encoding="utf-8"?>
<calcChain xmlns="http://schemas.openxmlformats.org/spreadsheetml/2006/main">
  <c r="B16" i="2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C23" i="4"/>
  <c r="C25" i="4"/>
  <c r="C26" i="4"/>
  <c r="C22" i="4"/>
  <c r="C24" i="4"/>
  <c r="B12" i="2" l="1"/>
  <c r="E24" i="4"/>
  <c r="E23" i="4"/>
  <c r="D25" i="4"/>
  <c r="D22" i="4"/>
  <c r="E22" i="4"/>
  <c r="D23" i="4"/>
  <c r="E26" i="4"/>
  <c r="D26" i="4"/>
  <c r="E25" i="4"/>
  <c r="D24" i="4"/>
</calcChain>
</file>

<file path=xl/sharedStrings.xml><?xml version="1.0" encoding="utf-8"?>
<sst xmlns="http://schemas.openxmlformats.org/spreadsheetml/2006/main" count="724" uniqueCount="443">
  <si>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</si>
  <si>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</si>
  <si>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</si>
  <si>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</si>
  <si>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</si>
  <si>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</si>
  <si>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</si>
  <si>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</si>
  <si>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</si>
  <si>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</si>
  <si>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</si>
  <si>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</si>
  <si>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</si>
  <si>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</si>
  <si>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</si>
  <si>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</si>
  <si>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</si>
  <si>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</si>
  <si>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</si>
  <si>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</si>
  <si>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</si>
  <si>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</si>
  <si>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</si>
  <si>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</si>
  <si>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</si>
  <si>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</si>
  <si>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</si>
  <si>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</si>
  <si>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</si>
  <si>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</si>
  <si>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</si>
  <si>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</si>
  <si>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</si>
  <si>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</si>
  <si>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</si>
  <si>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</si>
  <si>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</si>
  <si>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</si>
  <si>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</si>
  <si>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</si>
  <si>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</si>
  <si>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</si>
  <si>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</si>
  <si>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</si>
  <si>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</si>
  <si>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</si>
  <si>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</si>
  <si>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</si>
  <si>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</si>
  <si>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</si>
  <si>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</si>
  <si>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</si>
  <si>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</si>
  <si>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</si>
  <si>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</si>
  <si>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</si>
  <si>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</si>
  <si>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</si>
  <si>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</si>
  <si>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</si>
  <si>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</si>
  <si>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</si>
  <si>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</si>
  <si>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</si>
  <si>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</si>
  <si>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</si>
  <si>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</si>
  <si>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</si>
  <si>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</si>
  <si>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</si>
  <si>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</si>
  <si>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</si>
  <si>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</si>
  <si>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</si>
  <si>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</si>
  <si>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</si>
  <si>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</si>
  <si>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</si>
  <si>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</si>
  <si>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</si>
  <si>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</si>
  <si>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</si>
  <si>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</si>
  <si>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</si>
  <si>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</si>
  <si>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</si>
  <si>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</si>
  <si>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</si>
  <si>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</si>
  <si>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</si>
  <si>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</si>
  <si>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</si>
  <si>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</si>
  <si>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</si>
  <si>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</si>
  <si>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</si>
  <si>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</si>
  <si>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</si>
  <si>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</si>
  <si>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</si>
  <si>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</si>
  <si>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</si>
  <si>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</si>
  <si>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</si>
  <si>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</si>
  <si>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</si>
  <si>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</si>
  <si>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</si>
  <si>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</si>
  <si>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</si>
  <si>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</si>
  <si>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</si>
  <si>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</si>
  <si>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</si>
  <si>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</si>
  <si>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</si>
  <si>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</si>
  <si>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</si>
  <si>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</si>
  <si>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</si>
  <si>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</si>
  <si>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</si>
  <si>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</si>
  <si>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</si>
  <si>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</si>
  <si>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</si>
  <si>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</si>
  <si>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</si>
  <si>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</si>
  <si>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</si>
  <si>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</si>
  <si>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</si>
  <si>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</si>
  <si>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</si>
  <si>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</si>
  <si>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</si>
  <si>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</si>
  <si>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</si>
  <si>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</si>
  <si>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</si>
  <si>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</si>
  <si>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</si>
  <si>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</si>
  <si>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</si>
  <si>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</si>
  <si>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</si>
  <si>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</si>
  <si>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</si>
  <si>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</si>
  <si>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</si>
  <si>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</si>
  <si>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</si>
  <si>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</si>
  <si>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</si>
  <si>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</si>
  <si>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</si>
  <si>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</si>
  <si>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</si>
  <si>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</si>
  <si>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</si>
  <si>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</si>
  <si>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</si>
  <si>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</si>
  <si>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</si>
  <si>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</si>
  <si>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</si>
  <si>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</si>
  <si>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</si>
  <si>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</si>
  <si>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</si>
  <si>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</si>
  <si>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</si>
  <si>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</si>
  <si>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</si>
  <si>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</si>
  <si>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</si>
  <si>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</si>
  <si>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</si>
  <si>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</si>
  <si>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</si>
  <si>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</si>
  <si>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</si>
  <si>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</si>
  <si>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</si>
  <si>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</si>
  <si>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</si>
  <si>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</si>
  <si>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</si>
  <si>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</si>
  <si>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</si>
  <si>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</si>
  <si>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</si>
  <si>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</si>
  <si>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</si>
  <si>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</si>
  <si>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</si>
  <si>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</si>
  <si>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</si>
  <si>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</si>
  <si>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</si>
  <si>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</si>
  <si>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</si>
  <si>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</si>
  <si>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</si>
  <si>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</si>
  <si>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</si>
  <si>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</si>
  <si>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</si>
  <si>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</si>
  <si>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</si>
  <si>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</si>
  <si>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</si>
  <si>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</si>
  <si>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</si>
  <si>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</si>
  <si>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</si>
  <si>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</si>
  <si>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</si>
  <si>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</si>
  <si>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</si>
  <si>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</si>
  <si>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</si>
  <si>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</si>
  <si>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</si>
  <si>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</si>
  <si>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</si>
  <si>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</si>
  <si>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</si>
  <si>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</si>
  <si>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</si>
  <si>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</si>
  <si>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</si>
  <si>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</si>
  <si>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</si>
  <si>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</si>
  <si>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</si>
  <si>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</si>
  <si>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</si>
  <si>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</si>
  <si>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</si>
  <si>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</si>
  <si>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</si>
  <si>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</si>
  <si>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</si>
  <si>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</si>
  <si>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</si>
  <si>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</si>
  <si>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</si>
  <si>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</si>
  <si>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</si>
  <si>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</si>
  <si>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</si>
  <si>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</si>
  <si>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</si>
  <si>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</si>
  <si>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</si>
  <si>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</si>
  <si>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</si>
  <si>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</si>
  <si>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</si>
  <si>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</si>
  <si>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</si>
  <si>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</si>
  <si>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</si>
  <si>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</si>
  <si>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</si>
  <si>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</si>
  <si>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</si>
  <si>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</si>
  <si>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</si>
  <si>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</si>
  <si>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</si>
  <si>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</si>
  <si>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</si>
  <si>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</si>
  <si>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</si>
  <si>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</si>
  <si>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</si>
  <si>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</si>
  <si>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</si>
  <si>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</si>
  <si>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</si>
  <si>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</si>
  <si>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</si>
  <si>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</si>
  <si>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</si>
  <si>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</si>
  <si>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</si>
  <si>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</si>
  <si>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</si>
  <si>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</si>
  <si>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</si>
  <si>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</si>
  <si>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</si>
  <si>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</si>
  <si>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</si>
  <si>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</si>
  <si>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</si>
  <si>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</si>
  <si>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</si>
  <si>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</si>
  <si>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</si>
  <si>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</si>
  <si>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</si>
  <si>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</si>
  <si>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</si>
  <si>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</si>
  <si>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</si>
  <si>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</si>
  <si>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</si>
  <si>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</si>
  <si>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</si>
  <si>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</si>
  <si>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</si>
  <si>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</si>
  <si>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</si>
  <si>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</si>
  <si>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</si>
  <si>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</si>
  <si>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</si>
  <si>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</si>
  <si>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</si>
  <si>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</si>
  <si>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</si>
  <si>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</si>
  <si>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</si>
  <si>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</si>
  <si>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</si>
  <si>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</si>
  <si>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</si>
  <si>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</si>
  <si>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</si>
  <si>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</si>
  <si>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</si>
  <si>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</si>
  <si>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</si>
  <si>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</si>
  <si>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</si>
  <si>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</si>
  <si>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</si>
  <si>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</si>
  <si>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</si>
  <si>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</si>
  <si>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</si>
  <si>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</si>
  <si>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</si>
  <si>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</si>
  <si>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</si>
  <si>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</si>
  <si>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</si>
  <si>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</si>
  <si>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</si>
  <si>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</si>
  <si>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</si>
  <si>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</si>
  <si>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</si>
  <si>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</si>
  <si>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</si>
  <si>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</si>
  <si>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</si>
  <si>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</si>
  <si>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</si>
  <si>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</si>
  <si>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</si>
  <si>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</si>
  <si>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</si>
  <si>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</si>
  <si>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</si>
  <si>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</si>
  <si>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</si>
  <si>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</si>
  <si>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</si>
  <si>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</si>
  <si>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</si>
  <si>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</si>
  <si>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</si>
  <si>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</si>
  <si>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</si>
  <si>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</si>
  <si>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</si>
  <si>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</si>
  <si>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</si>
  <si>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</si>
  <si>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</si>
  <si>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</si>
  <si>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</si>
  <si>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</si>
  <si>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</si>
  <si>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</si>
  <si>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</si>
  <si>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</si>
  <si>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</si>
  <si>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</si>
  <si>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</si>
  <si>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</si>
  <si>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</si>
  <si>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</si>
  <si>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</si>
  <si>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</si>
  <si>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</si>
  <si>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</si>
  <si>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</si>
  <si>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</si>
  <si>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</si>
  <si>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</si>
  <si>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</si>
  <si>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</si>
  <si>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</si>
  <si>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</si>
  <si>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Forecast(Access to electricity (% of population))</t>
  </si>
  <si>
    <t>Lower Confidence Bound(Access to electricity (% of population))</t>
  </si>
  <si>
    <t>Upper Confidence Bound(Access to electricity (% of population))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</si>
  <si>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</si>
  <si>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</si>
  <si>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</si>
  <si>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</si>
  <si>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</si>
  <si>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</si>
  <si>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</si>
  <si>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</si>
  <si>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</si>
  <si>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</si>
  <si>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</si>
  <si>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</si>
  <si>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</si>
  <si>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</si>
  <si>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</si>
  <si>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</si>
  <si>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</si>
  <si>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</si>
  <si>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</si>
  <si>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</si>
  <si>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</si>
  <si>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</si>
  <si>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</si>
  <si>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</si>
  <si>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</si>
  <si>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</si>
  <si>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Access to electricity (% of population)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</si>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</sst>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BDI_Predictions!$B$1</c:f>
              <c:strCache>
                <c:ptCount val="1"/>
                <c:pt idx="0">
                  <c:v>Access to electricity (% of population)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BDI_Predictions!$B$2:$B$26</c:f>
              <c:numCache>
                <c:formatCode>General</c:formatCode>
                <c:ptCount val="25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63C-AA53-E2CC57776D0E}"/>
            </c:ext>
          </c:extLst>
        </c:ser>
        <c:ser>
          <c:idx val="1"/>
          <c:order val="1"/>
          <c:tx>
            <c:strRef>
              <c:f>BDI_Predictions!$C$1</c:f>
              <c:strCache>
                <c:ptCount val="1"/>
                <c:pt idx="0">
                  <c:v>Forecast(Access to electricity (% of population))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BDI_Predictions!$A$2:$A$26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BDI_Predictions!$C$2:$C$26</c:f>
              <c:numCache>
                <c:formatCode>General</c:formatCode>
                <c:ptCount val="25"/>
                <c:pt idx="19">
                  <c:v>11.0647974014282</c:v>
                </c:pt>
                <c:pt idx="20">
                  <c:v>11.819384551252552</c:v>
                </c:pt>
                <c:pt idx="21">
                  <c:v>12.630254442448987</c:v>
                </c:pt>
                <c:pt idx="22">
                  <c:v>13.441124333645419</c:v>
                </c:pt>
                <c:pt idx="23">
                  <c:v>14.251994224841853</c:v>
                </c:pt>
                <c:pt idx="24">
                  <c:v>15.062864116038286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63C-AA53-E2CC57776D0E}"/>
            </c:ext>
          </c:extLst>
        </c:ser>
        <c:ser>
          <c:idx val="2"/>
          <c:order val="2"/>
          <c:tx>
            <c:strRef>
              <c:f>BDI_Predictions!$D$1</c:f>
              <c:strCache>
                <c:ptCount val="1"/>
                <c:pt idx="0">
                  <c:v>Lower Confidence Bound(Access to electricity (% of population))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BDI_Predictions!$A$2:$A$26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BDI_Predictions!$D$2:$D$26</c:f>
              <c:numCache>
                <c:formatCode>General</c:formatCode>
                <c:ptCount val="25"/>
                <c:pt idx="19" formatCode="0.00">
                  <c:v>11.0647974014282</c:v>
                </c:pt>
                <c:pt idx="20" formatCode="0.00">
                  <c:v>10.528171658600408</c:v>
                </c:pt>
                <c:pt idx="21" formatCode="0.00">
                  <c:v>11.187211527568946</c:v>
                </c:pt>
                <c:pt idx="22" formatCode="0.00">
                  <c:v>11.704692613460036</c:v>
                </c:pt>
                <c:pt idx="23" formatCode="0.00">
                  <c:v>12.090412055760885</c:v>
                </c:pt>
                <c:pt idx="24" formatCode="0.00">
                  <c:v>12.368269552073208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2-463C-AA53-E2CC57776D0E}"/>
            </c:ext>
          </c:extLst>
        </c:ser>
        <c:ser>
          <c:idx val="3"/>
          <c:order val="3"/>
          <c:tx>
            <c:strRef>
              <c:f>BDI_Predictions!$E$1</c:f>
              <c:strCache>
                <c:ptCount val="1"/>
                <c:pt idx="0">
                  <c:v>Upper Confidence Bound(Access to electricity (% of population))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BDI_Predictions!$A$2:$A$26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BDI_Predictions!$E$2:$E$26</c:f>
              <c:numCache>
                <c:formatCode>General</c:formatCode>
                <c:ptCount val="25"/>
                <c:pt idx="19" formatCode="0.00">
                  <c:v>11.0647974014282</c:v>
                </c:pt>
                <c:pt idx="20" formatCode="0.00">
                  <c:v>13.110597443904696</c:v>
                </c:pt>
                <c:pt idx="21" formatCode="0.00">
                  <c:v>14.073297357329027</c:v>
                </c:pt>
                <c:pt idx="22" formatCode="0.00">
                  <c:v>15.177556053830802</c:v>
                </c:pt>
                <c:pt idx="23" formatCode="0.00">
                  <c:v>16.413576393922824</c:v>
                </c:pt>
                <c:pt idx="24" formatCode="0.00">
                  <c:v>17.757458680003364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2-463C-AA53-E2CC5777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746927"/>
        <c:axId val="1869749007"/>
      </c:lineChart>
      <c:catAx>
        <c:axId val="18697469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49007"/>
        <c:crosses val="autoZero"/>
        <c:auto val="1"/>
        <c:lblAlgn val="ctr"/>
        <c:lblOffset val="100"/>
        <c:noMultiLvlLbl val="0"/>
      </c:catAx>
      <c:valAx>
        <c:axId val="18697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BDI_Data!$I$26:$I$45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BDI_Data!$J$26:$J$45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2.66</c:v>
                </c:pt>
                <c:pt idx="2">
                  <c:v>2.8013172149658199</c:v>
                </c:pt>
                <c:pt idx="3">
                  <c:v>3.1546571254730198</c:v>
                </c:pt>
                <c:pt idx="4">
                  <c:v>3.2073170731707301</c:v>
                </c:pt>
                <c:pt idx="5">
                  <c:v>3.4985325336456299</c:v>
                </c:pt>
                <c:pt idx="6">
                  <c:v>3.8317673206329301</c:v>
                </c:pt>
                <c:pt idx="7">
                  <c:v>4.77516794204712</c:v>
                </c:pt>
                <c:pt idx="8">
                  <c:v>4.8</c:v>
                </c:pt>
                <c:pt idx="9">
                  <c:v>5.3</c:v>
                </c:pt>
                <c:pt idx="10">
                  <c:v>5.4097371101379403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4-4E95-B444-EDF0EA67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736111"/>
        <c:axId val="1869758991"/>
      </c:scatterChart>
      <c:valAx>
        <c:axId val="186973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758991"/>
        <c:crosses val="autoZero"/>
        <c:crossBetween val="midCat"/>
      </c:valAx>
      <c:valAx>
        <c:axId val="1869758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Access to electricity (% of population)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973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1584960</xdr:colOff>
      <xdr:row>2</xdr:row>
      <xdr:rowOff>3810</xdr:rowOff>
    </xdr:from>
    <xdr:to>
      <xdr:col>4</xdr:col>
      <xdr:colOff>899160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E7FCE-E958-4337-88F4-F2B36865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1</xdr:row>
      <xdr:rowOff>0</xdr:rowOff>
    </xdr:from>
    <xdr:to>
      <xdr:col>11</xdr:col>
      <xdr:colOff>876300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E7D2-F47F-4B74-879D-1A4421A0B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E0A34-09B3-4892-A379-15067A9B5B27}" name="Table1" displayName="Table1" ref="A1:E26" totalsRowShown="0">
  <autoFilter ref="A1:E26" xr:uid="{12CB04DE-2653-45EA-9BA8-D32A4A07288A}"/>
  <tableColumns count="5">
    <tableColumn id="1" xr3:uid="{12902299-77AB-4FA2-BC79-AF4338716366}" name="Series Name"/>
    <tableColumn id="2" xr3:uid="{F3D0DD42-491B-48A7-89E2-761C6D8BB833}" name="Access to electricity (% of population)"/>
    <tableColumn id="3" xr3:uid="{4B1E664F-75B2-432B-8F5A-3B775A9351C5}" name="Forecast(Access to electricity (% of population))">
      <calculatedColumnFormula>_xlfn.FORECAST.ETS(A2,$B$2:$B$21,$A$2:$A$21,1,1)</calculatedColumnFormula>
    </tableColumn>
    <tableColumn id="4" xr3:uid="{A2C0D9B3-3513-4B23-BA96-850F3902C013}" name="Lower Confidence Bound(Access to electricity (% of population))" dataDxfId="1">
      <calculatedColumnFormula>C2-_xlfn.FORECAST.ETS.CONFINT(A2,$B$2:$B$21,$A$2:$A$21,0.95,1,1)</calculatedColumnFormula>
    </tableColumn>
    <tableColumn id="5" xr3:uid="{D13108DF-3484-48B9-8EEA-EC5589BA3EF2}" name="Upper Confidence Bound(Access to electricity (% of population))" dataDxfId="0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048E-1F58-4492-A4F0-4992F7AC4716}">
  <dimension ref="A1:E26"/>
  <sheetViews>
    <sheetView workbookViewId="0">
      <selection activeCell="A22" sqref="A22:C23"/>
    </sheetView>
  </sheetViews>
  <sheetFormatPr defaultRowHeight="14.4" x14ac:dyDescent="0.3"/>
  <cols>
    <col min="1" max="1" width="13.21875" customWidth="1"/>
    <col min="2" max="2" width="34.33203125" customWidth="1"/>
    <col min="3" max="3" width="42.6640625" customWidth="1"/>
    <col min="4" max="4" width="56.77734375" customWidth="1"/>
    <col min="5" max="5" width="56.88671875" customWidth="1"/>
  </cols>
  <sheetData>
    <row r="1" spans="1:5" x14ac:dyDescent="0.3">
      <c r="A1" t="s">
        <v>321</v>
      </c>
      <c r="B1" t="s">
        <v>294</v>
      </c>
      <c r="C1" t="s">
        <v>409</v>
      </c>
      <c r="D1" t="s">
        <v>410</v>
      </c>
      <c r="E1" t="s">
        <v>411</v>
      </c>
    </row>
    <row r="2" spans="1:5" x14ac:dyDescent="0.3">
      <c r="A2" s="9">
        <v>2000</v>
      </c>
      <c r="B2" s="9">
        <v>2.4396891593933101</v>
      </c>
    </row>
    <row r="3" spans="1:5" x14ac:dyDescent="0.3">
      <c r="A3" s="9">
        <v>2001</v>
      </c>
      <c r="B3" s="9">
        <v>2.8013172149658199</v>
      </c>
    </row>
    <row r="4" spans="1:5" x14ac:dyDescent="0.3">
      <c r="A4" s="9">
        <v>2002</v>
      </c>
      <c r="B4" s="9">
        <v>3.1546571254730198</v>
      </c>
    </row>
    <row r="5" spans="1:5" x14ac:dyDescent="0.3">
      <c r="A5" s="9">
        <v>2003</v>
      </c>
      <c r="B5" s="9">
        <v>3.4985325336456299</v>
      </c>
    </row>
    <row r="6" spans="1:5" x14ac:dyDescent="0.3">
      <c r="A6" s="9">
        <v>2004</v>
      </c>
      <c r="B6" s="9">
        <v>3.8317673206329301</v>
      </c>
    </row>
    <row r="7" spans="1:5" x14ac:dyDescent="0.3">
      <c r="A7" s="9">
        <v>2005</v>
      </c>
      <c r="B7" s="9">
        <v>3.2073170731707301</v>
      </c>
    </row>
    <row r="8" spans="1:5" x14ac:dyDescent="0.3">
      <c r="A8" s="9">
        <v>2006</v>
      </c>
      <c r="B8" s="9">
        <v>2.66</v>
      </c>
    </row>
    <row r="9" spans="1:5" x14ac:dyDescent="0.3">
      <c r="A9" s="9">
        <v>2007</v>
      </c>
      <c r="B9" s="9">
        <v>4.77516794204712</v>
      </c>
    </row>
    <row r="10" spans="1:5" x14ac:dyDescent="0.3">
      <c r="A10" s="9">
        <v>2008</v>
      </c>
      <c r="B10" s="9">
        <v>4.8</v>
      </c>
    </row>
    <row r="11" spans="1:5" x14ac:dyDescent="0.3">
      <c r="A11" s="9">
        <v>2009</v>
      </c>
      <c r="B11" s="9">
        <v>5.4097371101379403</v>
      </c>
    </row>
    <row r="12" spans="1:5" x14ac:dyDescent="0.3">
      <c r="A12" s="9">
        <v>2010</v>
      </c>
      <c r="B12" s="9">
        <v>5.3</v>
      </c>
    </row>
    <row r="13" spans="1:5" x14ac:dyDescent="0.3">
      <c r="A13" s="9">
        <v>2011</v>
      </c>
      <c r="B13" s="9">
        <v>6.1069364547729501</v>
      </c>
    </row>
    <row r="14" spans="1:5" x14ac:dyDescent="0.3">
      <c r="A14" s="9">
        <v>2012</v>
      </c>
      <c r="B14" s="9">
        <v>6.5</v>
      </c>
    </row>
    <row r="15" spans="1:5" x14ac:dyDescent="0.3">
      <c r="A15" s="9">
        <v>2013</v>
      </c>
      <c r="B15" s="9">
        <v>6.9</v>
      </c>
    </row>
    <row r="16" spans="1:5" x14ac:dyDescent="0.3">
      <c r="A16" s="9">
        <v>2014</v>
      </c>
      <c r="B16" s="9">
        <v>7</v>
      </c>
    </row>
    <row r="17" spans="1:5" x14ac:dyDescent="0.3">
      <c r="A17" s="9">
        <v>2015</v>
      </c>
      <c r="B17" s="9">
        <v>8.4030895233154297</v>
      </c>
    </row>
    <row r="18" spans="1:5" x14ac:dyDescent="0.3">
      <c r="A18" s="9">
        <v>2016</v>
      </c>
      <c r="B18" s="9">
        <v>9.2517995834350604</v>
      </c>
    </row>
    <row r="19" spans="1:5" x14ac:dyDescent="0.3">
      <c r="A19" s="9">
        <v>2017</v>
      </c>
      <c r="B19" s="9">
        <v>9.3000000000000007</v>
      </c>
    </row>
    <row r="20" spans="1:5" x14ac:dyDescent="0.3">
      <c r="A20" s="9">
        <v>2018</v>
      </c>
      <c r="B20" s="9">
        <v>10.598614692688001</v>
      </c>
    </row>
    <row r="21" spans="1:5" x14ac:dyDescent="0.3">
      <c r="A21" s="9">
        <v>2019</v>
      </c>
      <c r="B21" s="9">
        <v>11.0647974014282</v>
      </c>
      <c r="C21" s="9">
        <v>11.0647974014282</v>
      </c>
      <c r="D21" s="10">
        <v>11.0647974014282</v>
      </c>
      <c r="E21" s="10">
        <v>11.0647974014282</v>
      </c>
    </row>
    <row r="22" spans="1:5" x14ac:dyDescent="0.3">
      <c r="A22" s="9">
        <v>2020</v>
      </c>
      <c r="C22" s="9">
        <f>_xlfn.FORECAST.ETS(A22,$B$2:$B$21,$A$2:$A$21,1,1)</f>
        <v>11.819384551252552</v>
      </c>
      <c r="D22" s="10">
        <f>C22-_xlfn.FORECAST.ETS.CONFINT(A22,$B$2:$B$21,$A$2:$A$21,0.95,1,1)</f>
        <v>10.528171658600408</v>
      </c>
      <c r="E22" s="10">
        <f>C22+_xlfn.FORECAST.ETS.CONFINT(A22,$B$2:$B$21,$A$2:$A$21,0.95,1,1)</f>
        <v>13.110597443904696</v>
      </c>
    </row>
    <row r="23" spans="1:5" x14ac:dyDescent="0.3">
      <c r="A23" s="9">
        <v>2021</v>
      </c>
      <c r="C23" s="9">
        <f>_xlfn.FORECAST.ETS(A23,$B$2:$B$21,$A$2:$A$21,1,1)</f>
        <v>12.630254442448987</v>
      </c>
      <c r="D23" s="10">
        <f>C23-_xlfn.FORECAST.ETS.CONFINT(A23,$B$2:$B$21,$A$2:$A$21,0.95,1,1)</f>
        <v>11.187211527568946</v>
      </c>
      <c r="E23" s="10">
        <f>C23+_xlfn.FORECAST.ETS.CONFINT(A23,$B$2:$B$21,$A$2:$A$21,0.95,1,1)</f>
        <v>14.073297357329027</v>
      </c>
    </row>
    <row r="24" spans="1:5" x14ac:dyDescent="0.3">
      <c r="A24" s="9">
        <v>2022</v>
      </c>
      <c r="C24" s="9">
        <f>_xlfn.FORECAST.ETS(A24,$B$2:$B$21,$A$2:$A$21,1,1)</f>
        <v>13.441124333645419</v>
      </c>
      <c r="D24" s="10">
        <f>C24-_xlfn.FORECAST.ETS.CONFINT(A24,$B$2:$B$21,$A$2:$A$21,0.95,1,1)</f>
        <v>11.704692613460036</v>
      </c>
      <c r="E24" s="10">
        <f>C24+_xlfn.FORECAST.ETS.CONFINT(A24,$B$2:$B$21,$A$2:$A$21,0.95,1,1)</f>
        <v>15.177556053830802</v>
      </c>
    </row>
    <row r="25" spans="1:5" x14ac:dyDescent="0.3">
      <c r="A25" s="9">
        <v>2023</v>
      </c>
      <c r="C25" s="9">
        <f>_xlfn.FORECAST.ETS(A25,$B$2:$B$21,$A$2:$A$21,1,1)</f>
        <v>14.251994224841853</v>
      </c>
      <c r="D25" s="10">
        <f>C25-_xlfn.FORECAST.ETS.CONFINT(A25,$B$2:$B$21,$A$2:$A$21,0.95,1,1)</f>
        <v>12.090412055760885</v>
      </c>
      <c r="E25" s="10">
        <f>C25+_xlfn.FORECAST.ETS.CONFINT(A25,$B$2:$B$21,$A$2:$A$21,0.95,1,1)</f>
        <v>16.413576393922824</v>
      </c>
    </row>
    <row r="26" spans="1:5" x14ac:dyDescent="0.3">
      <c r="A26" s="9">
        <v>2024</v>
      </c>
      <c r="C26" s="9">
        <f>_xlfn.FORECAST.ETS(A26,$B$2:$B$21,$A$2:$A$21,1,1)</f>
        <v>15.062864116038286</v>
      </c>
      <c r="D26" s="10">
        <f>C26-_xlfn.FORECAST.ETS.CONFINT(A26,$B$2:$B$21,$A$2:$A$21,0.95,1,1)</f>
        <v>12.368269552073208</v>
      </c>
      <c r="E26" s="10">
        <f>C26+_xlfn.FORECAST.ETS.CONFINT(A26,$B$2:$B$21,$A$2:$A$21,0.95,1,1)</f>
        <v>17.757458680003364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ACAB-4F18-419B-A723-99552BE88D50}">
  <dimension ref="A2:L45"/>
  <sheetViews>
    <sheetView tabSelected="1" workbookViewId="0">
      <selection activeCell="O8" sqref="O8"/>
    </sheetView>
  </sheetViews>
  <sheetFormatPr defaultRowHeight="14.4" x14ac:dyDescent="0.3"/>
  <cols>
    <col min="1" max="1" width="12.77734375" bestFit="1" customWidth="1"/>
    <col min="2" max="2" width="32.109375" bestFit="1" customWidth="1"/>
    <col min="3" max="3" width="3.77734375" customWidth="1"/>
    <col min="4" max="23" width="12.88671875" bestFit="1" customWidth="1"/>
  </cols>
  <sheetData>
    <row r="2" spans="1:9" x14ac:dyDescent="0.3">
      <c r="A2" t="s">
        <v>384</v>
      </c>
      <c r="B2" t="s">
        <v>250</v>
      </c>
      <c r="D2" t="s">
        <v>412</v>
      </c>
    </row>
    <row r="3" spans="1:9" ht="15" thickBot="1" x14ac:dyDescent="0.35">
      <c r="A3" s="1" t="s">
        <v>256</v>
      </c>
      <c r="B3" s="1" t="s">
        <v>293</v>
      </c>
    </row>
    <row r="4" spans="1:9" x14ac:dyDescent="0.3">
      <c r="A4" t="s">
        <v>321</v>
      </c>
      <c r="B4" t="s">
        <v>294</v>
      </c>
      <c r="D4" s="14" t="s">
        <v>413</v>
      </c>
      <c r="E4" s="14"/>
    </row>
    <row r="5" spans="1:9" x14ac:dyDescent="0.3">
      <c r="A5">
        <v>2000</v>
      </c>
      <c r="B5">
        <v>2.4396891593933101</v>
      </c>
      <c r="D5" s="11" t="s">
        <v>414</v>
      </c>
      <c r="E5" s="11">
        <v>0.96549393003135631</v>
      </c>
    </row>
    <row r="6" spans="1:9" x14ac:dyDescent="0.3">
      <c r="A6">
        <v>2001</v>
      </c>
      <c r="B6">
        <v>2.8013172149658199</v>
      </c>
      <c r="D6" s="11" t="s">
        <v>415</v>
      </c>
      <c r="E6" s="11">
        <v>0.9321785289273935</v>
      </c>
    </row>
    <row r="7" spans="1:9" x14ac:dyDescent="0.3">
      <c r="A7">
        <v>2002</v>
      </c>
      <c r="B7">
        <v>3.1546571254730198</v>
      </c>
      <c r="D7" s="11" t="s">
        <v>416</v>
      </c>
      <c r="E7" s="11">
        <v>0.9284106694233597</v>
      </c>
    </row>
    <row r="8" spans="1:9" x14ac:dyDescent="0.3">
      <c r="A8">
        <v>2003</v>
      </c>
      <c r="B8">
        <v>3.4985325336456299</v>
      </c>
      <c r="D8" s="11" t="s">
        <v>417</v>
      </c>
      <c r="E8" s="11">
        <v>0.72721545352936157</v>
      </c>
    </row>
    <row r="9" spans="1:9" ht="15" thickBot="1" x14ac:dyDescent="0.35">
      <c r="A9">
        <v>2004</v>
      </c>
      <c r="B9">
        <v>3.8317673206329301</v>
      </c>
      <c r="D9" s="12" t="s">
        <v>418</v>
      </c>
      <c r="E9" s="12">
        <v>20</v>
      </c>
    </row>
    <row r="10" spans="1:9" x14ac:dyDescent="0.3">
      <c r="A10">
        <v>2005</v>
      </c>
      <c r="B10">
        <v>3.2073170731707301</v>
      </c>
    </row>
    <row r="11" spans="1:9" ht="15" thickBot="1" x14ac:dyDescent="0.35">
      <c r="A11">
        <v>2006</v>
      </c>
      <c r="B11">
        <v>2.66</v>
      </c>
      <c r="D11" t="s">
        <v>419</v>
      </c>
    </row>
    <row r="12" spans="1:9" x14ac:dyDescent="0.3">
      <c r="A12">
        <v>2007</v>
      </c>
      <c r="B12">
        <v>4.77516794204712</v>
      </c>
      <c r="D12" s="13"/>
      <c r="E12" s="13" t="s">
        <v>424</v>
      </c>
      <c r="F12" s="13" t="s">
        <v>425</v>
      </c>
      <c r="G12" s="13" t="s">
        <v>426</v>
      </c>
      <c r="H12" s="13" t="s">
        <v>427</v>
      </c>
      <c r="I12" s="13" t="s">
        <v>428</v>
      </c>
    </row>
    <row r="13" spans="1:9" x14ac:dyDescent="0.3">
      <c r="A13">
        <v>2008</v>
      </c>
      <c r="B13">
        <v>4.8</v>
      </c>
      <c r="D13" s="11" t="s">
        <v>420</v>
      </c>
      <c r="E13" s="11">
        <v>1</v>
      </c>
      <c r="F13" s="11">
        <v>130.83700480276343</v>
      </c>
      <c r="G13" s="11">
        <v>130.83700480276343</v>
      </c>
      <c r="H13" s="11">
        <v>247.40267728386559</v>
      </c>
      <c r="I13" s="11">
        <v>5.8111632716467923E-12</v>
      </c>
    </row>
    <row r="14" spans="1:9" x14ac:dyDescent="0.3">
      <c r="A14">
        <v>2009</v>
      </c>
      <c r="B14">
        <v>5.4097371101379403</v>
      </c>
      <c r="D14" s="11" t="s">
        <v>421</v>
      </c>
      <c r="E14" s="11">
        <v>18</v>
      </c>
      <c r="F14" s="11">
        <v>9.5191616853344705</v>
      </c>
      <c r="G14" s="11">
        <v>0.52884231585191499</v>
      </c>
      <c r="H14" s="11"/>
      <c r="I14" s="11"/>
    </row>
    <row r="15" spans="1:9" ht="15" thickBot="1" x14ac:dyDescent="0.35">
      <c r="A15">
        <v>2010</v>
      </c>
      <c r="B15">
        <v>5.3</v>
      </c>
      <c r="D15" s="12" t="s">
        <v>422</v>
      </c>
      <c r="E15" s="12">
        <v>19</v>
      </c>
      <c r="F15" s="12">
        <v>140.3561664880979</v>
      </c>
      <c r="G15" s="12"/>
      <c r="H15" s="12"/>
      <c r="I15" s="12"/>
    </row>
    <row r="16" spans="1:9" ht="15" thickBot="1" x14ac:dyDescent="0.35">
      <c r="A16">
        <v>2011</v>
      </c>
      <c r="B16">
        <v>6.1069364547729501</v>
      </c>
    </row>
    <row r="17" spans="1:12" x14ac:dyDescent="0.3">
      <c r="A17">
        <v>2012</v>
      </c>
      <c r="B17">
        <v>6.5</v>
      </c>
      <c r="D17" s="13"/>
      <c r="E17" s="13" t="s">
        <v>429</v>
      </c>
      <c r="F17" s="13" t="s">
        <v>417</v>
      </c>
      <c r="G17" s="13" t="s">
        <v>430</v>
      </c>
      <c r="H17" s="13" t="s">
        <v>431</v>
      </c>
      <c r="I17" s="13" t="s">
        <v>432</v>
      </c>
      <c r="J17" s="13" t="s">
        <v>433</v>
      </c>
      <c r="K17" s="13" t="s">
        <v>434</v>
      </c>
      <c r="L17" s="13" t="s">
        <v>435</v>
      </c>
    </row>
    <row r="18" spans="1:12" x14ac:dyDescent="0.3">
      <c r="A18">
        <v>2013</v>
      </c>
      <c r="B18">
        <v>6.9</v>
      </c>
      <c r="D18" s="11" t="s">
        <v>423</v>
      </c>
      <c r="E18" s="11">
        <v>-885.4879573321524</v>
      </c>
      <c r="F18" s="11">
        <v>56.668546704658894</v>
      </c>
      <c r="G18" s="11">
        <v>-15.625739653199078</v>
      </c>
      <c r="H18" s="11">
        <v>6.4927968404850211E-12</v>
      </c>
      <c r="I18" s="11">
        <v>-1004.5441560923989</v>
      </c>
      <c r="J18" s="11">
        <v>-766.4317585719059</v>
      </c>
      <c r="K18" s="11">
        <v>-1004.5441560923989</v>
      </c>
      <c r="L18" s="11">
        <v>-766.4317585719059</v>
      </c>
    </row>
    <row r="19" spans="1:12" ht="15" thickBot="1" x14ac:dyDescent="0.35">
      <c r="A19">
        <v>2014</v>
      </c>
      <c r="B19">
        <v>7</v>
      </c>
      <c r="D19" s="12" t="s">
        <v>321</v>
      </c>
      <c r="E19" s="12">
        <v>0.44356214406016808</v>
      </c>
      <c r="F19" s="12">
        <v>2.8200205722384981E-2</v>
      </c>
      <c r="G19" s="12">
        <v>15.72903929945709</v>
      </c>
      <c r="H19" s="12">
        <v>5.8111632716467705E-12</v>
      </c>
      <c r="I19" s="12">
        <v>0.38431571031867806</v>
      </c>
      <c r="J19" s="12">
        <v>0.50280857780165811</v>
      </c>
      <c r="K19" s="12">
        <v>0.38431571031867806</v>
      </c>
      <c r="L19" s="12">
        <v>0.50280857780165811</v>
      </c>
    </row>
    <row r="20" spans="1:12" x14ac:dyDescent="0.3">
      <c r="A20">
        <v>2015</v>
      </c>
      <c r="B20">
        <v>8.4030895233154297</v>
      </c>
    </row>
    <row r="21" spans="1:12" x14ac:dyDescent="0.3">
      <c r="A21">
        <v>2016</v>
      </c>
      <c r="B21">
        <v>9.2517995834350604</v>
      </c>
    </row>
    <row r="22" spans="1:12" x14ac:dyDescent="0.3">
      <c r="A22">
        <v>2017</v>
      </c>
      <c r="B22">
        <v>9.3000000000000007</v>
      </c>
    </row>
    <row r="23" spans="1:12" x14ac:dyDescent="0.3">
      <c r="A23">
        <v>2018</v>
      </c>
      <c r="B23">
        <v>10.598614692688001</v>
      </c>
      <c r="D23" t="s">
        <v>436</v>
      </c>
      <c r="I23" t="s">
        <v>441</v>
      </c>
    </row>
    <row r="24" spans="1:12" ht="15" thickBot="1" x14ac:dyDescent="0.35">
      <c r="A24">
        <v>2019</v>
      </c>
      <c r="B24">
        <v>11.0647974014282</v>
      </c>
    </row>
    <row r="25" spans="1:12" x14ac:dyDescent="0.3">
      <c r="D25" s="13" t="s">
        <v>437</v>
      </c>
      <c r="E25" s="13" t="s">
        <v>438</v>
      </c>
      <c r="F25" s="13" t="s">
        <v>439</v>
      </c>
      <c r="G25" s="13" t="s">
        <v>440</v>
      </c>
      <c r="I25" s="13" t="s">
        <v>442</v>
      </c>
      <c r="J25" s="13" t="s">
        <v>294</v>
      </c>
    </row>
    <row r="26" spans="1:12" x14ac:dyDescent="0.3">
      <c r="D26" s="11">
        <v>1</v>
      </c>
      <c r="E26" s="11">
        <v>1.6363307881837272</v>
      </c>
      <c r="F26" s="11">
        <v>0.80335837120958287</v>
      </c>
      <c r="G26" s="11">
        <v>1.13497624600161</v>
      </c>
      <c r="I26" s="11">
        <v>2.5</v>
      </c>
      <c r="J26" s="11">
        <v>2.4396891593933101</v>
      </c>
    </row>
    <row r="27" spans="1:12" x14ac:dyDescent="0.3">
      <c r="D27" s="11">
        <v>2</v>
      </c>
      <c r="E27" s="11">
        <v>2.079892932243979</v>
      </c>
      <c r="F27" s="11">
        <v>0.72142428272184089</v>
      </c>
      <c r="G27" s="11">
        <v>1.0192206287029877</v>
      </c>
      <c r="I27" s="11">
        <v>7.5</v>
      </c>
      <c r="J27" s="11">
        <v>2.66</v>
      </c>
    </row>
    <row r="28" spans="1:12" x14ac:dyDescent="0.3">
      <c r="D28" s="11">
        <v>3</v>
      </c>
      <c r="E28" s="11">
        <v>2.523455076304117</v>
      </c>
      <c r="F28" s="11">
        <v>0.63120204916890277</v>
      </c>
      <c r="G28" s="11">
        <v>0.89175560734568882</v>
      </c>
      <c r="I28" s="11">
        <v>12.5</v>
      </c>
      <c r="J28" s="11">
        <v>2.8013172149658199</v>
      </c>
    </row>
    <row r="29" spans="1:12" x14ac:dyDescent="0.3">
      <c r="D29" s="11">
        <v>4</v>
      </c>
      <c r="E29" s="11">
        <v>2.9670172203642551</v>
      </c>
      <c r="F29" s="11">
        <v>0.5315153132813748</v>
      </c>
      <c r="G29" s="11">
        <v>0.75091923676872308</v>
      </c>
      <c r="I29" s="11">
        <v>17.5</v>
      </c>
      <c r="J29" s="11">
        <v>3.1546571254730198</v>
      </c>
    </row>
    <row r="30" spans="1:12" x14ac:dyDescent="0.3">
      <c r="D30" s="11">
        <v>5</v>
      </c>
      <c r="E30" s="11">
        <v>3.4105793644243931</v>
      </c>
      <c r="F30" s="11">
        <v>0.421187956208537</v>
      </c>
      <c r="G30" s="11">
        <v>0.59504990864649066</v>
      </c>
      <c r="I30" s="11">
        <v>22.5</v>
      </c>
      <c r="J30" s="11">
        <v>3.2073170731707301</v>
      </c>
    </row>
    <row r="31" spans="1:12" x14ac:dyDescent="0.3">
      <c r="D31" s="11">
        <v>6</v>
      </c>
      <c r="E31" s="11">
        <v>3.8541415084846449</v>
      </c>
      <c r="F31" s="11">
        <v>-0.64682443531391476</v>
      </c>
      <c r="G31" s="11">
        <v>-0.91382674995886204</v>
      </c>
      <c r="I31" s="11">
        <v>27.5</v>
      </c>
      <c r="J31" s="11">
        <v>3.4985325336456299</v>
      </c>
    </row>
    <row r="32" spans="1:12" x14ac:dyDescent="0.3">
      <c r="D32" s="11">
        <v>7</v>
      </c>
      <c r="E32" s="11">
        <v>4.2977036525447829</v>
      </c>
      <c r="F32" s="11">
        <v>-1.6377036525447828</v>
      </c>
      <c r="G32" s="11">
        <v>-2.3137304722794561</v>
      </c>
      <c r="I32" s="11">
        <v>32.5</v>
      </c>
      <c r="J32" s="11">
        <v>3.8317673206329301</v>
      </c>
    </row>
    <row r="33" spans="4:10" x14ac:dyDescent="0.3">
      <c r="D33" s="11">
        <v>8</v>
      </c>
      <c r="E33" s="11">
        <v>4.741265796604921</v>
      </c>
      <c r="F33" s="11">
        <v>3.390214544219905E-2</v>
      </c>
      <c r="G33" s="11">
        <v>4.7896594028705733E-2</v>
      </c>
      <c r="I33" s="11">
        <v>37.5</v>
      </c>
      <c r="J33" s="11">
        <v>4.77516794204712</v>
      </c>
    </row>
    <row r="34" spans="4:10" x14ac:dyDescent="0.3">
      <c r="D34" s="11">
        <v>9</v>
      </c>
      <c r="E34" s="11">
        <v>5.184827940665059</v>
      </c>
      <c r="F34" s="11">
        <v>-0.38482794066505921</v>
      </c>
      <c r="G34" s="11">
        <v>-0.5436808616245975</v>
      </c>
      <c r="I34" s="11">
        <v>42.5</v>
      </c>
      <c r="J34" s="11">
        <v>4.8</v>
      </c>
    </row>
    <row r="35" spans="4:10" x14ac:dyDescent="0.3">
      <c r="D35" s="11">
        <v>10</v>
      </c>
      <c r="E35" s="11">
        <v>5.6283900847253108</v>
      </c>
      <c r="F35" s="11">
        <v>-0.21865297458737043</v>
      </c>
      <c r="G35" s="11">
        <v>-0.30891061967849559</v>
      </c>
      <c r="I35" s="11">
        <v>47.5</v>
      </c>
      <c r="J35" s="11">
        <v>5.3</v>
      </c>
    </row>
    <row r="36" spans="4:10" x14ac:dyDescent="0.3">
      <c r="D36" s="11">
        <v>11</v>
      </c>
      <c r="E36" s="11">
        <v>6.0719522287854488</v>
      </c>
      <c r="F36" s="11">
        <v>-0.771952228785449</v>
      </c>
      <c r="G36" s="11">
        <v>-1.0906059787493179</v>
      </c>
      <c r="I36" s="11">
        <v>52.5</v>
      </c>
      <c r="J36" s="11">
        <v>5.4097371101379403</v>
      </c>
    </row>
    <row r="37" spans="4:10" x14ac:dyDescent="0.3">
      <c r="D37" s="11">
        <v>12</v>
      </c>
      <c r="E37" s="11">
        <v>6.5155143728455869</v>
      </c>
      <c r="F37" s="11">
        <v>-0.40857791807263677</v>
      </c>
      <c r="G37" s="11">
        <v>-0.57723457957501778</v>
      </c>
      <c r="I37" s="11">
        <v>57.5</v>
      </c>
      <c r="J37" s="11">
        <v>6.1069364547729501</v>
      </c>
    </row>
    <row r="38" spans="4:10" x14ac:dyDescent="0.3">
      <c r="D38" s="11">
        <v>13</v>
      </c>
      <c r="E38" s="11">
        <v>6.9590765169057249</v>
      </c>
      <c r="F38" s="11">
        <v>-0.45907651690572493</v>
      </c>
      <c r="G38" s="11">
        <v>-0.64857846816314979</v>
      </c>
      <c r="I38" s="11">
        <v>62.5</v>
      </c>
      <c r="J38" s="11">
        <v>6.5</v>
      </c>
    </row>
    <row r="39" spans="4:10" x14ac:dyDescent="0.3">
      <c r="D39" s="11">
        <v>14</v>
      </c>
      <c r="E39" s="11">
        <v>7.4026386609659767</v>
      </c>
      <c r="F39" s="11">
        <v>-0.50263866096597631</v>
      </c>
      <c r="G39" s="11">
        <v>-0.71012260650186243</v>
      </c>
      <c r="I39" s="11">
        <v>67.5</v>
      </c>
      <c r="J39" s="11">
        <v>6.9</v>
      </c>
    </row>
    <row r="40" spans="4:10" x14ac:dyDescent="0.3">
      <c r="D40" s="11">
        <v>15</v>
      </c>
      <c r="E40" s="11">
        <v>7.8462008050261147</v>
      </c>
      <c r="F40" s="11">
        <v>-0.84620080502611472</v>
      </c>
      <c r="G40" s="11">
        <v>-1.1955035852878702</v>
      </c>
      <c r="I40" s="11">
        <v>72.5</v>
      </c>
      <c r="J40" s="11">
        <v>7</v>
      </c>
    </row>
    <row r="41" spans="4:10" x14ac:dyDescent="0.3">
      <c r="D41" s="11">
        <v>16</v>
      </c>
      <c r="E41" s="11">
        <v>8.2897629490862528</v>
      </c>
      <c r="F41" s="11">
        <v>0.11332657422917691</v>
      </c>
      <c r="G41" s="11">
        <v>0.1601065905334276</v>
      </c>
      <c r="I41" s="11">
        <v>77.5</v>
      </c>
      <c r="J41" s="11">
        <v>8.4030895233154297</v>
      </c>
    </row>
    <row r="42" spans="4:10" x14ac:dyDescent="0.3">
      <c r="D42" s="11">
        <v>17</v>
      </c>
      <c r="E42" s="11">
        <v>8.7333250931465045</v>
      </c>
      <c r="F42" s="11">
        <v>0.51847449028855586</v>
      </c>
      <c r="G42" s="11">
        <v>0.73249529938835334</v>
      </c>
      <c r="I42" s="11">
        <v>82.5</v>
      </c>
      <c r="J42" s="11">
        <v>9.2517995834350604</v>
      </c>
    </row>
    <row r="43" spans="4:10" x14ac:dyDescent="0.3">
      <c r="D43" s="11">
        <v>18</v>
      </c>
      <c r="E43" s="11">
        <v>9.1768872372066426</v>
      </c>
      <c r="F43" s="11">
        <v>0.12311276279335814</v>
      </c>
      <c r="G43" s="11">
        <v>0.17393241467031287</v>
      </c>
      <c r="I43" s="11">
        <v>87.5</v>
      </c>
      <c r="J43" s="11">
        <v>9.3000000000000007</v>
      </c>
    </row>
    <row r="44" spans="4:10" x14ac:dyDescent="0.3">
      <c r="D44" s="11">
        <v>19</v>
      </c>
      <c r="E44" s="11">
        <v>9.6204493812667806</v>
      </c>
      <c r="F44" s="11">
        <v>0.9781653114212201</v>
      </c>
      <c r="G44" s="11">
        <v>1.3819416500935682</v>
      </c>
      <c r="I44" s="11">
        <v>92.5</v>
      </c>
      <c r="J44" s="11">
        <v>10.598614692688001</v>
      </c>
    </row>
    <row r="45" spans="4:10" ht="15" thickBot="1" x14ac:dyDescent="0.35">
      <c r="D45" s="12">
        <v>20</v>
      </c>
      <c r="E45" s="12">
        <v>10.064011525326919</v>
      </c>
      <c r="F45" s="12">
        <v>1.0007858761012809</v>
      </c>
      <c r="G45" s="12">
        <v>1.413899745637349</v>
      </c>
      <c r="I45" s="12">
        <v>97.5</v>
      </c>
      <c r="J45" s="12">
        <v>11.0647974014282</v>
      </c>
    </row>
  </sheetData>
  <sortState xmlns:xlrd2="http://schemas.microsoft.com/office/spreadsheetml/2017/richdata2" ref="J26:J45">
    <sortCondition ref="J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topLeftCell="B1" workbookViewId="0">
      <selection sqref="A1:W4"/>
    </sheetView>
  </sheetViews>
  <sheetFormatPr defaultRowHeight="14.4" x14ac:dyDescent="0.3"/>
  <cols>
    <col min="1" max="1" width="43.6640625" customWidth="1"/>
  </cols>
  <sheetData>
    <row r="1" spans="1:23" x14ac:dyDescent="0.3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3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3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3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3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3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3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3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3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3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3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3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3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3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3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3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3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3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3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3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3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3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3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3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3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3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3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3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3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3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3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3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3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3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3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3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3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3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3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3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3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3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3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3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3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3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3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3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3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3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3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3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3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3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3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3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3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3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3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3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3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3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3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3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3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3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3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3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3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3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3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3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3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3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3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3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3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3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3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3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3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3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3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3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3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3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3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3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3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3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3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3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3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3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3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3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3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3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3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3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3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3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3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3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3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3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3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3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3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3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3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3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3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3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3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3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3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3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3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3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3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3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3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3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3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3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3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3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3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3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3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3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3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3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3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3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3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3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3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3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3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3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3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3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3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3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3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3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3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3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3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3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3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3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3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3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3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3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3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3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3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3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3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3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3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3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3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3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3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3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3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3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3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3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3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3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3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3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3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3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3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3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3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3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3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topLeftCell="A16" zoomScaleNormal="100" workbookViewId="0"/>
  </sheetViews>
  <sheetFormatPr defaultRowHeight="14.4" x14ac:dyDescent="0.3"/>
  <cols>
    <col min="2" max="2" width="14.88671875" customWidth="1"/>
  </cols>
  <sheetData>
    <row r="1" spans="1:21" ht="15" x14ac:dyDescent="0.3">
      <c r="A1" s="2" t="s">
        <v>397</v>
      </c>
    </row>
    <row r="2" spans="1:21" ht="15" x14ac:dyDescent="0.3">
      <c r="A2" s="3" t="s">
        <v>398</v>
      </c>
    </row>
    <row r="3" spans="1:21" ht="15" x14ac:dyDescent="0.3">
      <c r="A3" s="3" t="s">
        <v>399</v>
      </c>
    </row>
    <row r="4" spans="1:21" ht="15" x14ac:dyDescent="0.3">
      <c r="A4" s="3" t="s">
        <v>400</v>
      </c>
    </row>
    <row r="6" spans="1:21" x14ac:dyDescent="0.3">
      <c r="A6" s="4" t="s">
        <v>401</v>
      </c>
    </row>
    <row r="7" spans="1:21" x14ac:dyDescent="0.3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3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3">
      <c r="A10" t="s">
        <v>403</v>
      </c>
    </row>
    <row r="11" spans="1:21" ht="28.8" x14ac:dyDescent="0.3">
      <c r="A11" s="5" t="s">
        <v>404</v>
      </c>
      <c r="B11">
        <f>U8</f>
        <v>87.375514185710614</v>
      </c>
    </row>
    <row r="12" spans="1:21" ht="86.4" x14ac:dyDescent="0.3">
      <c r="A12" s="5" t="s">
        <v>405</v>
      </c>
      <c r="B12">
        <f>COUNTIF(Data!W2:W187, "&gt;"&amp;Statistics!B11)</f>
        <v>145</v>
      </c>
    </row>
    <row r="13" spans="1:21" x14ac:dyDescent="0.3">
      <c r="A13" s="5"/>
    </row>
    <row r="14" spans="1:21" x14ac:dyDescent="0.3">
      <c r="A14" s="5" t="s">
        <v>403</v>
      </c>
    </row>
    <row r="15" spans="1:21" ht="28.8" x14ac:dyDescent="0.3">
      <c r="A15" s="5" t="s">
        <v>404</v>
      </c>
      <c r="B15">
        <f>B11</f>
        <v>87.375514185710614</v>
      </c>
    </row>
    <row r="16" spans="1:21" ht="72" x14ac:dyDescent="0.3">
      <c r="A16" s="5" t="s">
        <v>406</v>
      </c>
      <c r="B16">
        <f>COUNTIF(Data!W2:W187, "&lt;"&amp;[1]Statistics!B15)</f>
        <v>41</v>
      </c>
      <c r="C16" s="6"/>
    </row>
    <row r="17" spans="1:2" x14ac:dyDescent="0.3">
      <c r="A17" s="5"/>
    </row>
    <row r="18" spans="1:2" x14ac:dyDescent="0.3">
      <c r="A18" s="5" t="s">
        <v>407</v>
      </c>
    </row>
    <row r="19" spans="1:2" ht="15" x14ac:dyDescent="0.3">
      <c r="A19" s="7" t="s">
        <v>408</v>
      </c>
    </row>
    <row r="21" spans="1:2" x14ac:dyDescent="0.3">
      <c r="A21" t="s">
        <v>384</v>
      </c>
      <c r="B21" t="s">
        <v>177</v>
      </c>
    </row>
    <row r="22" spans="1:2" x14ac:dyDescent="0.3">
      <c r="A22" t="s">
        <v>146</v>
      </c>
      <c r="B22" s="8">
        <v>6.7205352783203098</v>
      </c>
    </row>
    <row r="23" spans="1:2" x14ac:dyDescent="0.3">
      <c r="A23" t="s">
        <v>331</v>
      </c>
      <c r="B23" s="8">
        <v>8.4</v>
      </c>
    </row>
    <row r="24" spans="1:2" x14ac:dyDescent="0.3">
      <c r="A24" t="s">
        <v>250</v>
      </c>
      <c r="B24" s="8">
        <v>11.0647974014282</v>
      </c>
    </row>
    <row r="25" spans="1:2" x14ac:dyDescent="0.3">
      <c r="A25" t="s">
        <v>290</v>
      </c>
      <c r="B25" s="8">
        <v>11.2</v>
      </c>
    </row>
    <row r="26" spans="1:2" x14ac:dyDescent="0.3">
      <c r="A26" t="s">
        <v>103</v>
      </c>
      <c r="B26" s="8">
        <v>14.3</v>
      </c>
    </row>
    <row r="27" spans="1:2" x14ac:dyDescent="0.3">
      <c r="A27" t="s">
        <v>70</v>
      </c>
      <c r="B27" s="8">
        <v>18.379152297973601</v>
      </c>
    </row>
    <row r="28" spans="1:2" x14ac:dyDescent="0.3">
      <c r="A28" t="s">
        <v>100</v>
      </c>
      <c r="B28" s="8">
        <v>18.774724960327099</v>
      </c>
    </row>
    <row r="29" spans="1:2" x14ac:dyDescent="0.3">
      <c r="A29" t="s">
        <v>262</v>
      </c>
      <c r="B29" s="8">
        <v>19.100000000000001</v>
      </c>
    </row>
    <row r="30" spans="1:2" x14ac:dyDescent="0.3">
      <c r="A30" t="s">
        <v>380</v>
      </c>
      <c r="B30" s="8">
        <v>22.7</v>
      </c>
    </row>
    <row r="31" spans="1:2" x14ac:dyDescent="0.3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BDI_Predictions</vt:lpstr>
      <vt:lpstr>BDI_Data</vt:lpstr>
      <vt:lpstr>Data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Anna Shin</cp:lastModifiedBy>
  <dcterms:created xsi:type="dcterms:W3CDTF">2021-11-20T17:19:33Z</dcterms:created>
  <dcterms:modified xsi:type="dcterms:W3CDTF">2022-01-17T14:31:40Z</dcterms:modified>
</cp:coreProperties>
</file>