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<sst xmlns="http://schemas.openxmlformats.org/spreadsheetml/2006/main" count="78" uniqueCount="65">
  <si>
    <t>动态磁滞回线测量实验</t>
  </si>
  <si>
    <t>1、测饱和磁滞回线</t>
  </si>
  <si>
    <t>80V的电流=</t>
  </si>
  <si>
    <t>A</t>
  </si>
  <si>
    <t>CH1</t>
  </si>
  <si>
    <t>mV</t>
  </si>
  <si>
    <t>CH2</t>
  </si>
  <si>
    <t xml:space="preserve">V </t>
  </si>
  <si>
    <t>测量量</t>
  </si>
  <si>
    <t>Hm</t>
  </si>
  <si>
    <t>Bm</t>
  </si>
  <si>
    <t>Hc</t>
  </si>
  <si>
    <t>Br</t>
  </si>
  <si>
    <t>-Hc</t>
  </si>
  <si>
    <t>-Br</t>
  </si>
  <si>
    <t>-Hm</t>
  </si>
  <si>
    <t>-Bm</t>
  </si>
  <si>
    <t>示波器对应小格数</t>
  </si>
  <si>
    <t>2、测量基本磁化曲线</t>
  </si>
  <si>
    <t>电压</t>
  </si>
  <si>
    <t>Ux小格</t>
  </si>
  <si>
    <t>Uy小格</t>
  </si>
  <si>
    <t>H0(A/m)</t>
  </si>
  <si>
    <t>Hm(A/m)</t>
  </si>
  <si>
    <t>Hm=Ux*H0</t>
  </si>
  <si>
    <t>B0(T)</t>
  </si>
  <si>
    <t>Bm(T)</t>
  </si>
  <si>
    <t>Bm=Uy*B0</t>
  </si>
  <si>
    <t>μ</t>
  </si>
  <si>
    <t>μ=Bm/Hm</t>
  </si>
  <si>
    <t>μr</t>
  </si>
  <si>
    <t>μr=μ/μ0</t>
  </si>
  <si>
    <t>以μr-Hm曲线确定初始磁导率</t>
  </si>
  <si>
    <t>初始磁导率μr0=</t>
  </si>
  <si>
    <t>以μr-Hm曲线确定最大磁导率</t>
  </si>
  <si>
    <t>初始磁导率μrm=</t>
  </si>
  <si>
    <t>3、标定磁场强度H</t>
  </si>
  <si>
    <t>电流(A)</t>
  </si>
  <si>
    <t>Mx小格</t>
  </si>
  <si>
    <t>C1</t>
  </si>
  <si>
    <t>示波器单位电压值表示的磁场强度H0(A/m)</t>
  </si>
  <si>
    <t>H0=(2*N1*I0*2^0.5)/(l*Mx)=C1*I0/Mx</t>
  </si>
  <si>
    <t>N1=</t>
  </si>
  <si>
    <t>l=</t>
  </si>
  <si>
    <t>cm  =</t>
  </si>
  <si>
    <t>m</t>
  </si>
  <si>
    <t>C1=(2*N1*2^0.5)/l=</t>
  </si>
  <si>
    <t>50mV档位每小格对应的磁场强度H0(A/m)</t>
  </si>
  <si>
    <t>50mV的磁场强度H0=</t>
  </si>
  <si>
    <t>A/m</t>
  </si>
  <si>
    <t>4、标定磁感应强度B</t>
  </si>
  <si>
    <t>My小格</t>
  </si>
  <si>
    <t>C2</t>
  </si>
  <si>
    <t>示波器单位电压值表示的磁场强度B0(A/m)</t>
  </si>
  <si>
    <t>B0=(2*M*I0*2^0.5)/(N2*S*My)=C2*I0/My</t>
  </si>
  <si>
    <t>N2=</t>
  </si>
  <si>
    <t>S=</t>
  </si>
  <si>
    <t>cm^2  =</t>
  </si>
  <si>
    <t>m^2</t>
  </si>
  <si>
    <t>M=</t>
  </si>
  <si>
    <t>H</t>
  </si>
  <si>
    <t>C2=(2*M*2^0.5)/(N2*S)=</t>
  </si>
  <si>
    <t>0.1V档位每小格对应的磁场强度B0(T)</t>
  </si>
  <si>
    <t>0.1V的磁感应强度B0=</t>
  </si>
  <si>
    <t>T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</si>
</sst>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6" borderId="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7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14" borderId="10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15" borderId="11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6"/>
  <sheetViews>
    <sheetView tabSelected="1" topLeftCell="A28" workbookViewId="0">
      <selection activeCell="E32" sqref="E32"/>
    </sheetView>
  </sheetViews>
  <sheetFormatPr defaultColWidth="9" defaultRowHeight="13.8"/>
  <cols>
    <col min="5" max="10" width="12.8888888888889"/>
  </cols>
  <sheetData>
    <row r="1" spans="1:1">
      <c r="A1" t="s">
        <v>0</v>
      </c>
    </row>
    <row r="2" spans="1:1">
      <c r="A2" t="s">
        <v>1</v>
      </c>
    </row>
    <row r="3" spans="1:4">
      <c r="A3" t="s">
        <v>2</v>
      </c>
      <c r="C3" s="1">
        <v>0.66</v>
      </c>
      <c r="D3" t="s">
        <v>3</v>
      </c>
    </row>
    <row r="5" spans="1:7">
      <c r="A5" s="2" t="s">
        <v>4</v>
      </c>
      <c r="B5" s="3">
        <v>50</v>
      </c>
      <c r="C5" s="2" t="s">
        <v>5</v>
      </c>
      <c r="D5" s="2"/>
      <c r="E5" s="2" t="s">
        <v>6</v>
      </c>
      <c r="F5" s="3">
        <v>0.1</v>
      </c>
      <c r="G5" s="2" t="s">
        <v>7</v>
      </c>
    </row>
    <row r="6" spans="1:10">
      <c r="A6" s="4" t="s">
        <v>8</v>
      </c>
      <c r="B6" s="4"/>
      <c r="C6" s="4" t="s">
        <v>9</v>
      </c>
      <c r="D6" s="4" t="s">
        <v>10</v>
      </c>
      <c r="E6" s="4" t="s">
        <v>11</v>
      </c>
      <c r="F6" s="4" t="s">
        <v>12</v>
      </c>
      <c r="G6" s="5" t="s">
        <v>13</v>
      </c>
      <c r="H6" s="5" t="s">
        <v>14</v>
      </c>
      <c r="I6" s="5" t="s">
        <v>15</v>
      </c>
      <c r="J6" s="5" t="s">
        <v>16</v>
      </c>
    </row>
    <row r="7" spans="1:10">
      <c r="A7" s="4" t="s">
        <v>17</v>
      </c>
      <c r="B7" s="4"/>
      <c r="C7" s="4">
        <v>14</v>
      </c>
      <c r="D7" s="4">
        <v>10</v>
      </c>
      <c r="E7" s="4">
        <v>8.5</v>
      </c>
      <c r="F7" s="4">
        <v>8</v>
      </c>
      <c r="G7" s="4">
        <v>8.5</v>
      </c>
      <c r="H7" s="4">
        <v>8</v>
      </c>
      <c r="I7" s="4">
        <v>14</v>
      </c>
      <c r="J7" s="4">
        <v>10</v>
      </c>
    </row>
    <row r="9" spans="1:1">
      <c r="A9" t="s">
        <v>18</v>
      </c>
    </row>
    <row r="10" spans="1:7">
      <c r="A10" s="2" t="s">
        <v>4</v>
      </c>
      <c r="B10" s="3">
        <v>50</v>
      </c>
      <c r="C10" s="2" t="s">
        <v>5</v>
      </c>
      <c r="D10" s="2"/>
      <c r="E10" s="2" t="s">
        <v>6</v>
      </c>
      <c r="F10" s="3">
        <v>0.1</v>
      </c>
      <c r="G10" s="2" t="s">
        <v>7</v>
      </c>
    </row>
    <row r="11" spans="1:11">
      <c r="A11" s="4" t="s">
        <v>19</v>
      </c>
      <c r="B11" s="4">
        <v>10</v>
      </c>
      <c r="C11" s="4">
        <v>20</v>
      </c>
      <c r="D11" s="4">
        <v>30</v>
      </c>
      <c r="E11" s="4">
        <v>40</v>
      </c>
      <c r="F11" s="4">
        <v>50</v>
      </c>
      <c r="G11" s="4">
        <v>60</v>
      </c>
      <c r="H11" s="4">
        <v>70</v>
      </c>
      <c r="I11" s="4">
        <v>80</v>
      </c>
      <c r="J11" s="4">
        <v>90</v>
      </c>
      <c r="K11" s="4">
        <v>100</v>
      </c>
    </row>
    <row r="12" spans="1:11">
      <c r="A12" s="4" t="s">
        <v>20</v>
      </c>
      <c r="B12" s="4">
        <v>3</v>
      </c>
      <c r="C12" s="4">
        <v>4.1</v>
      </c>
      <c r="D12" s="4">
        <v>5</v>
      </c>
      <c r="E12" s="4">
        <v>6</v>
      </c>
      <c r="F12" s="4">
        <v>7</v>
      </c>
      <c r="G12" s="4">
        <v>8</v>
      </c>
      <c r="H12" s="4">
        <v>11.3</v>
      </c>
      <c r="I12" s="4">
        <v>14</v>
      </c>
      <c r="J12" s="4">
        <v>17.1</v>
      </c>
      <c r="K12" s="4">
        <v>21.5</v>
      </c>
    </row>
    <row r="13" spans="1:11">
      <c r="A13" s="4" t="s">
        <v>21</v>
      </c>
      <c r="B13" s="4">
        <v>1.5</v>
      </c>
      <c r="C13" s="4">
        <v>2.5</v>
      </c>
      <c r="D13" s="4">
        <v>4</v>
      </c>
      <c r="E13" s="4">
        <v>5.2</v>
      </c>
      <c r="F13" s="4">
        <v>6.5</v>
      </c>
      <c r="G13" s="4">
        <v>8</v>
      </c>
      <c r="H13" s="4">
        <v>9.5</v>
      </c>
      <c r="I13" s="4">
        <v>10</v>
      </c>
      <c r="J13" s="4">
        <v>11.8</v>
      </c>
      <c r="K13" s="4">
        <v>12.5</v>
      </c>
    </row>
    <row r="14" spans="1:11">
      <c r="A14" s="4" t="s">
        <v>22</v>
      </c>
      <c r="B14" s="6">
        <f>C40</f>
        <v>8.99299494087438</v>
      </c>
      <c r="C14" s="6">
        <f>C40</f>
        <v>8.99299494087438</v>
      </c>
      <c r="D14" s="6">
        <f>C40</f>
        <v>8.99299494087438</v>
      </c>
      <c r="E14" s="6">
        <f>C40</f>
        <v>8.99299494087438</v>
      </c>
      <c r="F14" s="6">
        <f>C40</f>
        <v>8.99299494087438</v>
      </c>
      <c r="G14" s="6">
        <f>C40</f>
        <v>8.99299494087438</v>
      </c>
      <c r="H14" s="6">
        <f>C40</f>
        <v>8.99299494087438</v>
      </c>
      <c r="I14" s="6">
        <f>C40</f>
        <v>8.99299494087438</v>
      </c>
      <c r="J14" s="6">
        <f>C40</f>
        <v>8.99299494087438</v>
      </c>
      <c r="K14" s="6">
        <f>C40</f>
        <v>8.99299494087438</v>
      </c>
    </row>
    <row r="15" spans="1:13">
      <c r="A15" s="4" t="s">
        <v>23</v>
      </c>
      <c r="B15" s="7">
        <f>B12*B14</f>
        <v>26.9789848226231</v>
      </c>
      <c r="C15" s="7">
        <f t="shared" ref="C15:K15" si="0">C12*C14</f>
        <v>36.871279257585</v>
      </c>
      <c r="D15" s="7">
        <f t="shared" si="0"/>
        <v>44.9649747043719</v>
      </c>
      <c r="E15" s="7">
        <f t="shared" si="0"/>
        <v>53.9579696452463</v>
      </c>
      <c r="F15" s="7">
        <f>F12*F14</f>
        <v>62.9509645861207</v>
      </c>
      <c r="G15" s="7">
        <f t="shared" si="0"/>
        <v>71.9439595269951</v>
      </c>
      <c r="H15" s="7">
        <f t="shared" si="0"/>
        <v>101.620842831881</v>
      </c>
      <c r="I15" s="7">
        <f t="shared" si="0"/>
        <v>125.901929172241</v>
      </c>
      <c r="J15" s="7">
        <f t="shared" si="0"/>
        <v>153.780213488952</v>
      </c>
      <c r="K15" s="7">
        <f t="shared" si="0"/>
        <v>193.349391228799</v>
      </c>
      <c r="L15" s="17" t="s">
        <v>24</v>
      </c>
      <c r="M15" s="3"/>
    </row>
    <row r="16" spans="1:11">
      <c r="A16" s="4" t="s">
        <v>25</v>
      </c>
      <c r="B16" s="6">
        <f>C56</f>
        <v>0.0213002694495528</v>
      </c>
      <c r="C16" s="6">
        <f>C56</f>
        <v>0.0213002694495528</v>
      </c>
      <c r="D16" s="6">
        <f>C56</f>
        <v>0.0213002694495528</v>
      </c>
      <c r="E16" s="6">
        <f>C56</f>
        <v>0.0213002694495528</v>
      </c>
      <c r="F16" s="6">
        <f>C56</f>
        <v>0.0213002694495528</v>
      </c>
      <c r="G16" s="6">
        <f>C56</f>
        <v>0.0213002694495528</v>
      </c>
      <c r="H16" s="6">
        <f>C56</f>
        <v>0.0213002694495528</v>
      </c>
      <c r="I16" s="6">
        <f>C56</f>
        <v>0.0213002694495528</v>
      </c>
      <c r="J16" s="6">
        <f>C56</f>
        <v>0.0213002694495528</v>
      </c>
      <c r="K16" s="6">
        <f>C56</f>
        <v>0.0213002694495528</v>
      </c>
    </row>
    <row r="17" spans="1:13">
      <c r="A17" s="4" t="s">
        <v>26</v>
      </c>
      <c r="B17" s="7">
        <f>B13*B16</f>
        <v>0.0319504041743292</v>
      </c>
      <c r="C17" s="7">
        <f t="shared" ref="C17:K17" si="1">C13*C16</f>
        <v>0.053250673623882</v>
      </c>
      <c r="D17" s="7">
        <f t="shared" si="1"/>
        <v>0.0852010777982112</v>
      </c>
      <c r="E17" s="7">
        <f t="shared" si="1"/>
        <v>0.110761401137675</v>
      </c>
      <c r="F17" s="7">
        <f t="shared" si="1"/>
        <v>0.138451751422093</v>
      </c>
      <c r="G17" s="7">
        <f t="shared" si="1"/>
        <v>0.170402155596422</v>
      </c>
      <c r="H17" s="7">
        <f t="shared" si="1"/>
        <v>0.202352559770752</v>
      </c>
      <c r="I17" s="7">
        <f t="shared" si="1"/>
        <v>0.213002694495528</v>
      </c>
      <c r="J17" s="7">
        <f t="shared" si="1"/>
        <v>0.251343179504723</v>
      </c>
      <c r="K17" s="7">
        <f t="shared" si="1"/>
        <v>0.26625336811941</v>
      </c>
      <c r="L17" s="17" t="s">
        <v>27</v>
      </c>
      <c r="M17" s="3"/>
    </row>
    <row r="18" spans="1:13">
      <c r="A18" s="4" t="s">
        <v>28</v>
      </c>
      <c r="B18" s="6">
        <f>B17/B15</f>
        <v>0.00118427006740214</v>
      </c>
      <c r="C18" s="6">
        <f t="shared" ref="C18:K18" si="2">C17/C15</f>
        <v>0.0014442317895148</v>
      </c>
      <c r="D18" s="6">
        <f t="shared" si="2"/>
        <v>0.00189483210784342</v>
      </c>
      <c r="E18" s="6">
        <f t="shared" si="2"/>
        <v>0.00205273478349704</v>
      </c>
      <c r="F18" s="6">
        <f t="shared" si="2"/>
        <v>0.00219935869660397</v>
      </c>
      <c r="G18" s="6">
        <f t="shared" si="2"/>
        <v>0.00236854013480428</v>
      </c>
      <c r="H18" s="6">
        <f t="shared" si="2"/>
        <v>0.00199125055580891</v>
      </c>
      <c r="I18" s="6">
        <f t="shared" si="2"/>
        <v>0.00169181438200306</v>
      </c>
      <c r="J18" s="6">
        <f t="shared" si="2"/>
        <v>0.00163443120413395</v>
      </c>
      <c r="K18" s="6">
        <f t="shared" si="2"/>
        <v>0.00137705821790946</v>
      </c>
      <c r="L18" s="17" t="s">
        <v>29</v>
      </c>
      <c r="M18" s="3"/>
    </row>
    <row r="19" spans="1:13">
      <c r="A19" s="4" t="s">
        <v>30</v>
      </c>
      <c r="B19" s="8">
        <f>B18/(4*3.14*10^-7)</f>
        <v>942.890181052658</v>
      </c>
      <c r="C19" s="8">
        <f t="shared" ref="C19:K19" si="3">C18/(4*3.14*10^-7)</f>
        <v>1149.86607445446</v>
      </c>
      <c r="D19" s="8">
        <f t="shared" si="3"/>
        <v>1508.62428968425</v>
      </c>
      <c r="E19" s="8">
        <f t="shared" si="3"/>
        <v>1634.34298049127</v>
      </c>
      <c r="F19" s="8">
        <f t="shared" si="3"/>
        <v>1751.08176481208</v>
      </c>
      <c r="G19" s="8">
        <f t="shared" si="3"/>
        <v>1885.78036210532</v>
      </c>
      <c r="H19" s="8">
        <f t="shared" si="3"/>
        <v>1585.39056991155</v>
      </c>
      <c r="I19" s="8">
        <f t="shared" si="3"/>
        <v>1346.98597293237</v>
      </c>
      <c r="J19" s="8">
        <f t="shared" si="3"/>
        <v>1301.29872940601</v>
      </c>
      <c r="K19" s="8">
        <f t="shared" si="3"/>
        <v>1096.38393145658</v>
      </c>
      <c r="L19" s="3" t="s">
        <v>31</v>
      </c>
      <c r="M19" s="3"/>
    </row>
    <row r="21" spans="1:1">
      <c r="A21" s="9" t="s">
        <v>32</v>
      </c>
    </row>
    <row r="22" spans="1:3">
      <c r="A22" s="2" t="s">
        <v>33</v>
      </c>
      <c r="B22" s="2"/>
      <c r="C22" s="10">
        <f>B19</f>
        <v>942.890181052658</v>
      </c>
    </row>
    <row r="24" spans="1:1">
      <c r="A24" s="9" t="s">
        <v>34</v>
      </c>
    </row>
    <row r="25" spans="1:3">
      <c r="A25" s="2" t="s">
        <v>35</v>
      </c>
      <c r="B25" s="2"/>
      <c r="C25" s="10">
        <f>MAX(B19:K19)</f>
        <v>1885.78036210532</v>
      </c>
    </row>
    <row r="27" spans="1:1">
      <c r="A27" t="s">
        <v>36</v>
      </c>
    </row>
    <row r="28" spans="1:7">
      <c r="A28" s="2" t="s">
        <v>4</v>
      </c>
      <c r="B28" s="3">
        <v>50</v>
      </c>
      <c r="C28" s="2" t="s">
        <v>5</v>
      </c>
      <c r="D28" s="2"/>
      <c r="E28" s="2" t="s">
        <v>6</v>
      </c>
      <c r="F28" s="3">
        <v>0.1</v>
      </c>
      <c r="G28" s="2" t="s">
        <v>7</v>
      </c>
    </row>
    <row r="29" spans="1:10">
      <c r="A29" s="4" t="s">
        <v>37</v>
      </c>
      <c r="B29" s="4"/>
      <c r="C29" s="4"/>
      <c r="D29" s="4"/>
      <c r="E29" s="4">
        <v>0.02</v>
      </c>
      <c r="F29" s="4">
        <v>0.04</v>
      </c>
      <c r="G29" s="4">
        <v>0.06</v>
      </c>
      <c r="H29" s="4">
        <v>0.08</v>
      </c>
      <c r="I29" s="16">
        <v>0.1</v>
      </c>
      <c r="J29" s="4">
        <v>0.12</v>
      </c>
    </row>
    <row r="30" spans="1:10">
      <c r="A30" s="4" t="s">
        <v>38</v>
      </c>
      <c r="B30" s="4"/>
      <c r="C30" s="4"/>
      <c r="D30" s="4"/>
      <c r="E30" s="4">
        <v>8.1</v>
      </c>
      <c r="F30" s="4">
        <v>15.9</v>
      </c>
      <c r="G30" s="4">
        <v>23.5</v>
      </c>
      <c r="H30" s="4">
        <v>32.6</v>
      </c>
      <c r="I30" s="4">
        <v>39.9</v>
      </c>
      <c r="J30" s="4">
        <v>48.3</v>
      </c>
    </row>
    <row r="31" spans="1:10">
      <c r="A31" s="11" t="s">
        <v>39</v>
      </c>
      <c r="B31" s="12"/>
      <c r="C31" s="12"/>
      <c r="D31" s="13"/>
      <c r="E31" s="14">
        <f>C37</f>
        <v>3601.33326581014</v>
      </c>
      <c r="F31" s="14">
        <f>C37</f>
        <v>3601.33326581014</v>
      </c>
      <c r="G31" s="14">
        <f>C37</f>
        <v>3601.33326581014</v>
      </c>
      <c r="H31" s="14">
        <f>C37</f>
        <v>3601.33326581014</v>
      </c>
      <c r="I31" s="14">
        <f>C37</f>
        <v>3601.33326581014</v>
      </c>
      <c r="J31" s="14">
        <f>C37</f>
        <v>3601.33326581014</v>
      </c>
    </row>
    <row r="32" spans="1:10">
      <c r="A32" s="4" t="s">
        <v>40</v>
      </c>
      <c r="B32" s="4"/>
      <c r="C32" s="4"/>
      <c r="D32" s="4"/>
      <c r="E32" s="4">
        <f>E31*E29/E30</f>
        <v>8.89218090323492</v>
      </c>
      <c r="F32" s="4">
        <f>F31*F29/F30</f>
        <v>9.05995790140917</v>
      </c>
      <c r="G32" s="4">
        <f>G31*G29/G30</f>
        <v>9.19489344462164</v>
      </c>
      <c r="H32" s="4">
        <f>H31*H29/H30</f>
        <v>8.83762764615986</v>
      </c>
      <c r="I32" s="4">
        <f>I31*I29/I30</f>
        <v>9.02589790929861</v>
      </c>
      <c r="J32" s="4">
        <f>J31*J29/J30</f>
        <v>8.9474118405221</v>
      </c>
    </row>
    <row r="34" spans="1:4">
      <c r="A34" s="2" t="s">
        <v>41</v>
      </c>
      <c r="B34" s="2"/>
      <c r="C34" s="2"/>
      <c r="D34" s="2"/>
    </row>
    <row r="35" spans="1:5">
      <c r="A35" s="2" t="s">
        <v>42</v>
      </c>
      <c r="B35" s="3">
        <v>600</v>
      </c>
      <c r="C35" s="2"/>
      <c r="D35" s="2"/>
      <c r="E35" s="2"/>
    </row>
    <row r="36" spans="1:5">
      <c r="A36" s="2" t="s">
        <v>43</v>
      </c>
      <c r="B36" s="3">
        <v>47.123</v>
      </c>
      <c r="C36" s="2" t="s">
        <v>44</v>
      </c>
      <c r="D36" s="15">
        <f>B36/100</f>
        <v>0.47123</v>
      </c>
      <c r="E36" s="2" t="s">
        <v>45</v>
      </c>
    </row>
    <row r="37" spans="1:3">
      <c r="A37" t="s">
        <v>46</v>
      </c>
      <c r="C37">
        <f>(2*SQRT(2)*B35)/D36</f>
        <v>3601.33326581014</v>
      </c>
    </row>
    <row r="39" spans="1:1">
      <c r="A39" t="s">
        <v>47</v>
      </c>
    </row>
    <row r="40" spans="1:4">
      <c r="A40" s="2" t="s">
        <v>48</v>
      </c>
      <c r="B40" s="2"/>
      <c r="C40" s="3">
        <f>AVERAGE(E32:J32)</f>
        <v>8.99299494087438</v>
      </c>
      <c r="D40" s="2" t="s">
        <v>49</v>
      </c>
    </row>
    <row r="42" spans="1:1">
      <c r="A42" t="s">
        <v>50</v>
      </c>
    </row>
    <row r="43" spans="1:7">
      <c r="A43" s="2" t="s">
        <v>4</v>
      </c>
      <c r="B43" s="3">
        <v>50</v>
      </c>
      <c r="C43" s="2" t="s">
        <v>5</v>
      </c>
      <c r="D43" s="2"/>
      <c r="E43" s="2" t="s">
        <v>6</v>
      </c>
      <c r="F43" s="3">
        <v>0.1</v>
      </c>
      <c r="G43" s="2" t="s">
        <v>7</v>
      </c>
    </row>
    <row r="44" spans="1:10">
      <c r="A44" s="4" t="s">
        <v>37</v>
      </c>
      <c r="B44" s="4"/>
      <c r="C44" s="4"/>
      <c r="D44" s="4"/>
      <c r="E44" s="16">
        <v>0.05</v>
      </c>
      <c r="F44" s="16">
        <v>0.1</v>
      </c>
      <c r="G44" s="16">
        <v>0.15</v>
      </c>
      <c r="H44" s="16">
        <v>0.2</v>
      </c>
      <c r="I44" s="16">
        <v>0.25</v>
      </c>
      <c r="J44" s="16">
        <v>0.3</v>
      </c>
    </row>
    <row r="45" spans="1:10">
      <c r="A45" s="4" t="s">
        <v>51</v>
      </c>
      <c r="B45" s="4"/>
      <c r="C45" s="4"/>
      <c r="D45" s="4"/>
      <c r="E45" s="4">
        <v>7</v>
      </c>
      <c r="F45" s="4">
        <v>13.2</v>
      </c>
      <c r="G45" s="4">
        <v>20</v>
      </c>
      <c r="H45" s="4">
        <v>26.1</v>
      </c>
      <c r="I45" s="4">
        <v>32.9</v>
      </c>
      <c r="J45" s="4">
        <v>40</v>
      </c>
    </row>
    <row r="46" spans="1:10">
      <c r="A46" s="11" t="s">
        <v>52</v>
      </c>
      <c r="B46" s="12"/>
      <c r="C46" s="12"/>
      <c r="D46" s="13"/>
      <c r="E46" s="4">
        <f>D53</f>
        <v>2.84128393455003</v>
      </c>
      <c r="F46" s="4">
        <f>D53</f>
        <v>2.84128393455003</v>
      </c>
      <c r="G46" s="4">
        <f>D53</f>
        <v>2.84128393455003</v>
      </c>
      <c r="H46" s="4">
        <f>D53</f>
        <v>2.84128393455003</v>
      </c>
      <c r="I46" s="4">
        <f>D53</f>
        <v>2.84128393455003</v>
      </c>
      <c r="J46" s="4">
        <f>D53</f>
        <v>2.84128393455003</v>
      </c>
    </row>
    <row r="47" spans="1:10">
      <c r="A47" s="4" t="s">
        <v>53</v>
      </c>
      <c r="B47" s="4"/>
      <c r="C47" s="4"/>
      <c r="D47" s="4"/>
      <c r="E47" s="4">
        <f>E46*E44/E45</f>
        <v>0.0202948852467859</v>
      </c>
      <c r="F47" s="4">
        <f>F46*F44/F45</f>
        <v>0.0215248782920457</v>
      </c>
      <c r="G47" s="4">
        <f>G46*G44/G45</f>
        <v>0.0213096295091252</v>
      </c>
      <c r="H47" s="4">
        <f>H46*H44/H45</f>
        <v>0.0217722906862071</v>
      </c>
      <c r="I47" s="4">
        <f>I46*I44/I45</f>
        <v>0.0215903034540276</v>
      </c>
      <c r="J47" s="4">
        <f>J46*J44/J45</f>
        <v>0.0213096295091252</v>
      </c>
    </row>
    <row r="49" spans="1:4">
      <c r="A49" s="2" t="s">
        <v>54</v>
      </c>
      <c r="B49" s="2"/>
      <c r="C49" s="2"/>
      <c r="D49" s="2"/>
    </row>
    <row r="50" spans="1:5">
      <c r="A50" s="2" t="s">
        <v>55</v>
      </c>
      <c r="B50" s="3">
        <v>75</v>
      </c>
      <c r="C50" s="2"/>
      <c r="D50" s="2"/>
      <c r="E50" s="2"/>
    </row>
    <row r="51" spans="1:6">
      <c r="A51" s="2" t="s">
        <v>56</v>
      </c>
      <c r="B51" s="3">
        <v>1.3273</v>
      </c>
      <c r="C51" s="2" t="s">
        <v>57</v>
      </c>
      <c r="D51" s="15">
        <f>B51/10000</f>
        <v>0.00013273</v>
      </c>
      <c r="E51" s="15"/>
      <c r="F51" s="2" t="s">
        <v>58</v>
      </c>
    </row>
    <row r="52" spans="1:5">
      <c r="A52" s="2" t="s">
        <v>59</v>
      </c>
      <c r="B52" s="3">
        <v>0.01</v>
      </c>
      <c r="C52" s="2" t="s">
        <v>60</v>
      </c>
      <c r="D52" s="2"/>
      <c r="E52" s="2"/>
    </row>
    <row r="53" spans="1:4">
      <c r="A53" s="2" t="s">
        <v>61</v>
      </c>
      <c r="B53" s="2"/>
      <c r="C53" s="2"/>
      <c r="D53">
        <f>(2*SQRT(2)*B52)/(B50*D51)</f>
        <v>2.84128393455003</v>
      </c>
    </row>
    <row r="55" spans="1:1">
      <c r="A55" t="s">
        <v>62</v>
      </c>
    </row>
    <row r="56" spans="1:4">
      <c r="A56" s="2" t="s">
        <v>63</v>
      </c>
      <c r="B56" s="2"/>
      <c r="C56" s="3">
        <f>AVERAGE(E47:J47)</f>
        <v>0.0213002694495528</v>
      </c>
      <c r="D56" s="2" t="s">
        <v>64</v>
      </c>
    </row>
  </sheetData>
  <mergeCells count="22">
    <mergeCell ref="A6:B6"/>
    <mergeCell ref="A7:B7"/>
    <mergeCell ref="L15:M15"/>
    <mergeCell ref="L17:M17"/>
    <mergeCell ref="L18:M18"/>
    <mergeCell ref="L19:M19"/>
    <mergeCell ref="A22:B22"/>
    <mergeCell ref="A25:B25"/>
    <mergeCell ref="A29:D29"/>
    <mergeCell ref="A30:D30"/>
    <mergeCell ref="A31:D31"/>
    <mergeCell ref="A32:D32"/>
    <mergeCell ref="A34:D34"/>
    <mergeCell ref="A40:B40"/>
    <mergeCell ref="A44:D44"/>
    <mergeCell ref="A45:D45"/>
    <mergeCell ref="A46:D46"/>
    <mergeCell ref="A47:D47"/>
    <mergeCell ref="A49:D49"/>
    <mergeCell ref="D51:E51"/>
    <mergeCell ref="A53:C53"/>
    <mergeCell ref="A56:B5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逍遥</cp:lastModifiedBy>
  <dcterms:created xsi:type="dcterms:W3CDTF">2022-11-03T06:34:00Z</dcterms:created>
  <dcterms:modified xsi:type="dcterms:W3CDTF">2022-12-01T07:33:18Z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A1DDC832CEC54C9D9028BF20B8461743</vt:lpwstr>
  </property>
  <property fmtid="{D5CDD505-2E9C-101B-9397-08002B2CF9AE}" pid="3" name="KSOProductBuildVer">
    <vt:lpwstr>2052-11.1.0.12763</vt:lpwstr>
  </property>
</Properties>
</file>