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cy\Documents\EAGLE\projects\Servosolenoidvalve_of_Tatebayashi\"/>
    </mc:Choice>
  </mc:AlternateContent>
  <xr:revisionPtr revIDLastSave="0" documentId="13_ncr:1_{C51CFF61-7464-48EE-B831-4FCD753FCDA7}" xr6:coauthVersionLast="47" xr6:coauthVersionMax="47" xr10:uidLastSave="{00000000-0000-0000-0000-000000000000}"/>
  <bookViews>
    <workbookView xWindow="-108" yWindow="-108" windowWidth="23256" windowHeight="12576" xr2:uid="{557EC4D5-AE43-4B3C-AA66-C29FAAD84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I13" i="1"/>
  <c r="I17" i="1"/>
  <c r="O3" i="1"/>
</calcChain>
</file>

<file path=xl/sharedStrings.xml><?xml version="1.0" encoding="utf-8"?>
<sst xmlns="http://schemas.openxmlformats.org/spreadsheetml/2006/main" count="61" uniqueCount="52">
  <si>
    <t>回路製作枚数</t>
    <rPh sb="0" eb="2">
      <t>カイロ</t>
    </rPh>
    <rPh sb="2" eb="4">
      <t>セイサク</t>
    </rPh>
    <rPh sb="4" eb="6">
      <t>マイスウ</t>
    </rPh>
    <phoneticPr fontId="4"/>
  </si>
  <si>
    <t>部品名</t>
    <rPh sb="0" eb="3">
      <t>ブヒンメイ</t>
    </rPh>
    <phoneticPr fontId="4"/>
  </si>
  <si>
    <t>ジャンル</t>
    <phoneticPr fontId="4"/>
  </si>
  <si>
    <t>使用場所</t>
    <rPh sb="0" eb="4">
      <t>シヨウバショ</t>
    </rPh>
    <phoneticPr fontId="4"/>
  </si>
  <si>
    <t>購入場所</t>
    <rPh sb="0" eb="4">
      <t>コウニュウバショ</t>
    </rPh>
    <phoneticPr fontId="4"/>
  </si>
  <si>
    <t>URL</t>
    <phoneticPr fontId="4"/>
  </si>
  <si>
    <t>単価</t>
    <rPh sb="0" eb="2">
      <t>タンカ</t>
    </rPh>
    <phoneticPr fontId="4"/>
  </si>
  <si>
    <t>個数/枚</t>
    <rPh sb="0" eb="2">
      <t>コスウ</t>
    </rPh>
    <rPh sb="3" eb="4">
      <t>マイ</t>
    </rPh>
    <phoneticPr fontId="4"/>
  </si>
  <si>
    <t>必要個数</t>
    <rPh sb="0" eb="4">
      <t>ヒツヨウコスウ</t>
    </rPh>
    <phoneticPr fontId="4"/>
  </si>
  <si>
    <t>合計金額</t>
    <rPh sb="0" eb="4">
      <t>ゴウケイキンガク</t>
    </rPh>
    <phoneticPr fontId="4"/>
  </si>
  <si>
    <t>その他</t>
    <rPh sb="2" eb="3">
      <t>タ</t>
    </rPh>
    <phoneticPr fontId="4"/>
  </si>
  <si>
    <t>１枚あたりの製作コスト</t>
    <rPh sb="1" eb="2">
      <t>マイ</t>
    </rPh>
    <rPh sb="6" eb="8">
      <t>セイサク</t>
    </rPh>
    <phoneticPr fontId="4"/>
  </si>
  <si>
    <t>マイコン</t>
    <phoneticPr fontId="2"/>
  </si>
  <si>
    <t>URL</t>
  </si>
  <si>
    <t>秋月電子</t>
    <rPh sb="0" eb="4">
      <t>アキヅキデンシ</t>
    </rPh>
    <phoneticPr fontId="2"/>
  </si>
  <si>
    <t>XH2ピン縦</t>
    <rPh sb="5" eb="6">
      <t>タテ</t>
    </rPh>
    <phoneticPr fontId="2"/>
  </si>
  <si>
    <t>NCV7351D1ER2G</t>
  </si>
  <si>
    <t>CANトランシーバ</t>
    <phoneticPr fontId="2"/>
  </si>
  <si>
    <t>25PK470MEFC8X11.5</t>
    <phoneticPr fontId="2"/>
  </si>
  <si>
    <t>470u電解コンデンサー</t>
    <rPh sb="4" eb="6">
      <t>デンカイ</t>
    </rPh>
    <phoneticPr fontId="2"/>
  </si>
  <si>
    <t>タクトスイッチ</t>
    <phoneticPr fontId="2"/>
  </si>
  <si>
    <t>トランジスタNch</t>
    <phoneticPr fontId="2"/>
  </si>
  <si>
    <t>0.1uコンデンサ</t>
    <phoneticPr fontId="2"/>
  </si>
  <si>
    <t>1uコンデンサ</t>
    <phoneticPr fontId="2"/>
  </si>
  <si>
    <t>4.7uコンデンサ</t>
    <phoneticPr fontId="2"/>
  </si>
  <si>
    <t>10uコンデンサ</t>
    <phoneticPr fontId="2"/>
  </si>
  <si>
    <t>1k抵抗</t>
    <rPh sb="2" eb="4">
      <t>テイコウ</t>
    </rPh>
    <phoneticPr fontId="2"/>
  </si>
  <si>
    <t>10k抵抗</t>
    <rPh sb="3" eb="5">
      <t>テイコウ</t>
    </rPh>
    <phoneticPr fontId="2"/>
  </si>
  <si>
    <t>120抵抗</t>
    <rPh sb="3" eb="5">
      <t>テイコウ</t>
    </rPh>
    <phoneticPr fontId="2"/>
  </si>
  <si>
    <t>赤色LED</t>
    <rPh sb="0" eb="2">
      <t>アカイロ</t>
    </rPh>
    <phoneticPr fontId="2"/>
  </si>
  <si>
    <t>青色LED</t>
    <rPh sb="0" eb="2">
      <t>アオイロ</t>
    </rPh>
    <phoneticPr fontId="2"/>
  </si>
  <si>
    <t>黄色LED</t>
    <rPh sb="0" eb="2">
      <t>キイロ</t>
    </rPh>
    <phoneticPr fontId="2"/>
  </si>
  <si>
    <t>緑色LED</t>
    <rPh sb="0" eb="2">
      <t>ミドリイロ</t>
    </rPh>
    <phoneticPr fontId="2"/>
  </si>
  <si>
    <t>F302RBT6</t>
    <phoneticPr fontId="2"/>
  </si>
  <si>
    <t>2SC2712GR</t>
  </si>
  <si>
    <t>LD1117S33CTR</t>
  </si>
  <si>
    <t>10nコンデンサ</t>
    <phoneticPr fontId="2"/>
  </si>
  <si>
    <t>チップワンストップ</t>
    <phoneticPr fontId="2"/>
  </si>
  <si>
    <t>3V3レギュレータ</t>
    <phoneticPr fontId="2"/>
  </si>
  <si>
    <t>トランジスタアレイ</t>
    <phoneticPr fontId="2"/>
  </si>
  <si>
    <t>フォトカプラアレイ</t>
    <phoneticPr fontId="2"/>
  </si>
  <si>
    <t>USB2段メス</t>
    <rPh sb="4" eb="5">
      <t>ダン</t>
    </rPh>
    <phoneticPr fontId="2"/>
  </si>
  <si>
    <t>XH2ピン横</t>
    <rPh sb="5" eb="6">
      <t>ヨコ</t>
    </rPh>
    <phoneticPr fontId="2"/>
  </si>
  <si>
    <t>XH3ピン横</t>
    <phoneticPr fontId="2"/>
  </si>
  <si>
    <t>XH4ピン横</t>
    <rPh sb="5" eb="6">
      <t>ヨコ</t>
    </rPh>
    <phoneticPr fontId="2"/>
  </si>
  <si>
    <t>小型高効率ＤＣＤＣコンバーター可変電源キット（降圧）</t>
    <phoneticPr fontId="2"/>
  </si>
  <si>
    <t>ピンヘッダ1*3</t>
    <phoneticPr fontId="2"/>
  </si>
  <si>
    <t>ピンソケットL6</t>
    <phoneticPr fontId="2"/>
  </si>
  <si>
    <t>300抵抗</t>
    <phoneticPr fontId="2"/>
  </si>
  <si>
    <t>TD62083AFG,N,EL</t>
    <phoneticPr fontId="2"/>
  </si>
  <si>
    <t>TLP293-4_GB</t>
    <phoneticPr fontId="2"/>
  </si>
  <si>
    <t>2+3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</si>
</sst>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/>
    <xf numFmtId="0" fontId="0" fillId="0" borderId="2" xfId="0" applyBorder="1" applyAlignment="1"/>
    <xf numFmtId="0" fontId="1" fillId="0" borderId="0" xfId="1">
      <alignment vertical="center"/>
    </xf>
    <xf numFmtId="0" fontId="1" fillId="0" borderId="0" xfId="1" applyFill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2" borderId="0" xfId="0" applyFill="1" applyBorder="1" applyAlignment="1"/>
    <xf numFmtId="0" fontId="1" fillId="2" borderId="0" xfId="1" applyFill="1" applyBorder="1" applyAlignment="1"/>
    <xf numFmtId="0" fontId="0" fillId="0" borderId="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9417F-6B43-4AEF-A30A-49F20676A1D0}" name="テーブル1" displayName="テーブル1" ref="D2:M31" totalsRowShown="0">
  <autoFilter ref="D2:M31" xr:uid="{9DD9417F-6B43-4AEF-A30A-49F20676A1D0}"/>
  <sortState xmlns:xlrd2="http://schemas.microsoft.com/office/spreadsheetml/2017/richdata2" ref="D3:M31">
    <sortCondition ref="D2:D31"/>
  </sortState>
  <tableColumns count="10">
    <tableColumn id="1" xr3:uid="{C30E47E6-725B-418D-9C39-3825E736D564}" name="部品名"/>
    <tableColumn id="2" xr3:uid="{1509C172-9BF5-4771-A022-316522645745}" name="ジャンル"/>
    <tableColumn id="3" xr3:uid="{8A5A455C-733E-43C4-AAED-1875C3E27EE1}" name="使用場所"/>
    <tableColumn id="4" xr3:uid="{5D6B4A9D-79A6-40C0-BA0B-653B82BED83D}" name="購入場所"/>
    <tableColumn id="6" xr3:uid="{09EB75E0-FC63-4213-AC55-CE2864872163}" name="URL"/>
    <tableColumn id="10" xr3:uid="{193E36F2-F023-441A-BEB5-750BA9568F13}" name="単価"/>
    <tableColumn id="8" xr3:uid="{1F932590-5930-4E88-B1D8-33FC837F2346}" name="個数/枚"/>
    <tableColumn id="9" xr3:uid="{AD900501-8C46-4691-8EAA-DFC208E34816}" name="必要個数" dataDxfId="0">
      <calculatedColumnFormula>SUM(テーブル1[[#This Row],[個数/枚]]*5)</calculatedColumnFormula>
    </tableColumn>
    <tableColumn id="11" xr3:uid="{B74491DB-5D1F-4C49-97A4-29CA63C011B5}" name="合計金額" dataDxfId="1"/>
    <tableColumn id="7" xr3:uid="{3AEC04AC-BF6F-43E2-A7BE-9C9CF73D4CC1}" name="その他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I-06227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chip1stop.com/view/dispDetail/DispDetail?partId=STMI-0020157" TargetMode="External"/><Relationship Id="rId1" Type="http://schemas.openxmlformats.org/officeDocument/2006/relationships/hyperlink" Target="https://akizukidenshi.com/catalog/g/gI-00761/" TargetMode="External"/><Relationship Id="rId6" Type="http://schemas.openxmlformats.org/officeDocument/2006/relationships/hyperlink" Target="https://akizukidenshi.com/catalog/g/gP-03129/" TargetMode="External"/><Relationship Id="rId5" Type="http://schemas.openxmlformats.org/officeDocument/2006/relationships/hyperlink" Target="https://akizukidenshi.com/catalog/g/gK-07728/" TargetMode="External"/><Relationship Id="rId4" Type="http://schemas.openxmlformats.org/officeDocument/2006/relationships/hyperlink" Target="https://akizukidenshi.com/catalog/g/gI-16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61D5-67D7-478E-B247-7D75D2220DBA}">
  <dimension ref="A1:O31"/>
  <sheetViews>
    <sheetView tabSelected="1" workbookViewId="0">
      <selection activeCell="M23" sqref="M23"/>
    </sheetView>
  </sheetViews>
  <sheetFormatPr defaultRowHeight="18" x14ac:dyDescent="0.45"/>
  <cols>
    <col min="2" max="2" width="12.3984375" bestFit="1" customWidth="1"/>
    <col min="4" max="4" width="26.09765625" bestFit="1" customWidth="1"/>
    <col min="5" max="5" width="4.796875" customWidth="1"/>
    <col min="6" max="6" width="4.69921875" customWidth="1"/>
    <col min="7" max="7" width="4.09765625" customWidth="1"/>
    <col min="15" max="15" width="22.19921875" bestFit="1" customWidth="1"/>
  </cols>
  <sheetData>
    <row r="1" spans="1:15" ht="18.60000000000000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600000000000001" thickBot="1" x14ac:dyDescent="0.5">
      <c r="A2" s="1"/>
      <c r="B2" s="2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/>
      <c r="O2" s="2" t="s">
        <v>11</v>
      </c>
    </row>
    <row r="3" spans="1:15" ht="19.2" thickTop="1" thickBot="1" x14ac:dyDescent="0.5">
      <c r="A3" s="1"/>
      <c r="B3" s="3" t="s">
        <v>51</v>
      </c>
      <c r="C3" s="1"/>
      <c r="D3" s="6" t="s">
        <v>22</v>
      </c>
      <c r="J3">
        <v>6</v>
      </c>
      <c r="K3" s="7">
        <f>SUM(テーブル1[[#This Row],[個数/枚]]*5)</f>
        <v>30</v>
      </c>
      <c r="L3" s="7"/>
      <c r="N3" s="1"/>
      <c r="O3" s="3">
        <f>SUM(テーブル1[合計金額])</f>
        <v>0</v>
      </c>
    </row>
    <row r="4" spans="1:15" x14ac:dyDescent="0.45">
      <c r="D4" s="6" t="s">
        <v>36</v>
      </c>
      <c r="J4">
        <v>1</v>
      </c>
      <c r="K4" s="7">
        <f>SUM(テーブル1[[#This Row],[個数/枚]]*5)</f>
        <v>5</v>
      </c>
      <c r="L4" s="7"/>
    </row>
    <row r="5" spans="1:15" x14ac:dyDescent="0.45">
      <c r="D5" s="6" t="s">
        <v>25</v>
      </c>
      <c r="J5">
        <v>1</v>
      </c>
      <c r="K5" s="7">
        <f>SUM(テーブル1[[#This Row],[個数/枚]]*5)</f>
        <v>5</v>
      </c>
      <c r="L5" s="7"/>
    </row>
    <row r="6" spans="1:15" x14ac:dyDescent="0.45">
      <c r="D6" s="6" t="s">
        <v>23</v>
      </c>
      <c r="J6">
        <v>1</v>
      </c>
      <c r="K6" s="7">
        <f>SUM(テーブル1[[#This Row],[個数/枚]]*5)</f>
        <v>5</v>
      </c>
      <c r="L6" s="7"/>
    </row>
    <row r="7" spans="1:15" x14ac:dyDescent="0.45">
      <c r="D7" s="6" t="s">
        <v>24</v>
      </c>
      <c r="J7">
        <v>1</v>
      </c>
      <c r="K7" s="7">
        <f>SUM(テーブル1[[#This Row],[個数/枚]]*5)</f>
        <v>5</v>
      </c>
      <c r="L7" s="7"/>
    </row>
    <row r="8" spans="1:15" x14ac:dyDescent="0.45">
      <c r="D8" s="10" t="s">
        <v>18</v>
      </c>
      <c r="E8" t="s">
        <v>19</v>
      </c>
      <c r="G8" t="s">
        <v>14</v>
      </c>
      <c r="H8" s="5" t="s">
        <v>13</v>
      </c>
      <c r="I8">
        <v>20</v>
      </c>
      <c r="J8">
        <v>1</v>
      </c>
      <c r="K8">
        <f>SUM(テーブル1[[#This Row],[個数/枚]]*5)</f>
        <v>5</v>
      </c>
    </row>
    <row r="9" spans="1:15" x14ac:dyDescent="0.45">
      <c r="D9" s="10" t="s">
        <v>28</v>
      </c>
      <c r="H9" s="5"/>
      <c r="J9">
        <v>1</v>
      </c>
      <c r="K9" s="7">
        <f>SUM(テーブル1[[#This Row],[個数/枚]]*5)</f>
        <v>5</v>
      </c>
      <c r="L9" s="7"/>
    </row>
    <row r="10" spans="1:15" x14ac:dyDescent="0.45">
      <c r="D10" s="10" t="s">
        <v>48</v>
      </c>
      <c r="H10" s="5"/>
      <c r="J10">
        <v>20</v>
      </c>
      <c r="K10" s="7">
        <f>SUM(テーブル1[[#This Row],[個数/枚]]*5)</f>
        <v>100</v>
      </c>
      <c r="L10" s="7"/>
    </row>
    <row r="11" spans="1:15" x14ac:dyDescent="0.45">
      <c r="D11" s="10" t="s">
        <v>26</v>
      </c>
      <c r="H11" s="5"/>
      <c r="J11">
        <v>83</v>
      </c>
      <c r="K11" s="7">
        <f>SUM(テーブル1[[#This Row],[個数/枚]]*5)</f>
        <v>415</v>
      </c>
      <c r="L11" s="7"/>
    </row>
    <row r="12" spans="1:15" x14ac:dyDescent="0.45">
      <c r="D12" s="10" t="s">
        <v>27</v>
      </c>
      <c r="H12" s="5"/>
      <c r="J12">
        <v>18</v>
      </c>
      <c r="K12" s="7">
        <f>SUM(テーブル1[[#This Row],[個数/枚]]*5)</f>
        <v>90</v>
      </c>
      <c r="L12" s="7"/>
    </row>
    <row r="13" spans="1:15" x14ac:dyDescent="0.45">
      <c r="D13" s="6" t="s">
        <v>34</v>
      </c>
      <c r="E13" t="s">
        <v>21</v>
      </c>
      <c r="G13" t="s">
        <v>14</v>
      </c>
      <c r="H13" s="4" t="s">
        <v>13</v>
      </c>
      <c r="I13">
        <f>SUM(200/40)</f>
        <v>5</v>
      </c>
      <c r="J13">
        <v>28</v>
      </c>
      <c r="K13" s="7">
        <f>SUM(テーブル1[[#This Row],[個数/枚]]*5)</f>
        <v>140</v>
      </c>
      <c r="L13" s="7"/>
    </row>
    <row r="14" spans="1:15" x14ac:dyDescent="0.45">
      <c r="D14" s="6" t="s">
        <v>33</v>
      </c>
      <c r="E14" t="s">
        <v>12</v>
      </c>
      <c r="J14">
        <v>1</v>
      </c>
      <c r="K14" s="7">
        <f>SUM(テーブル1[[#This Row],[個数/枚]]*5)</f>
        <v>5</v>
      </c>
      <c r="L14" s="7"/>
    </row>
    <row r="15" spans="1:15" x14ac:dyDescent="0.45">
      <c r="D15" s="6" t="s">
        <v>35</v>
      </c>
      <c r="E15" t="s">
        <v>38</v>
      </c>
      <c r="G15" t="s">
        <v>37</v>
      </c>
      <c r="H15" s="4" t="s">
        <v>13</v>
      </c>
      <c r="I15">
        <v>96.2</v>
      </c>
      <c r="J15">
        <v>1</v>
      </c>
      <c r="K15" s="7">
        <f>SUM(テーブル1[[#This Row],[個数/枚]]*5)</f>
        <v>5</v>
      </c>
      <c r="L15" s="7"/>
    </row>
    <row r="16" spans="1:15" x14ac:dyDescent="0.45">
      <c r="D16" s="6" t="s">
        <v>16</v>
      </c>
      <c r="E16" t="s">
        <v>17</v>
      </c>
      <c r="J16">
        <v>1</v>
      </c>
      <c r="K16" s="7">
        <f>SUM(テーブル1[[#This Row],[個数/枚]]*5)</f>
        <v>5</v>
      </c>
      <c r="L16" s="7"/>
    </row>
    <row r="17" spans="4:13" x14ac:dyDescent="0.45">
      <c r="D17" s="6" t="s">
        <v>49</v>
      </c>
      <c r="E17" t="s">
        <v>39</v>
      </c>
      <c r="G17" t="s">
        <v>14</v>
      </c>
      <c r="H17" s="4" t="s">
        <v>13</v>
      </c>
      <c r="I17">
        <f>SUM(150/5)</f>
        <v>30</v>
      </c>
      <c r="J17">
        <v>1</v>
      </c>
      <c r="K17" s="7">
        <f>SUM(テーブル1[[#This Row],[個数/枚]]*5)</f>
        <v>5</v>
      </c>
      <c r="L17" s="7"/>
    </row>
    <row r="18" spans="4:13" x14ac:dyDescent="0.45">
      <c r="D18" s="6" t="s">
        <v>50</v>
      </c>
      <c r="E18" t="s">
        <v>40</v>
      </c>
      <c r="G18" t="s">
        <v>14</v>
      </c>
      <c r="H18" s="4" t="s">
        <v>13</v>
      </c>
      <c r="I18">
        <v>60</v>
      </c>
      <c r="J18">
        <v>5</v>
      </c>
      <c r="K18" s="7">
        <f>SUM(テーブル1[[#This Row],[個数/枚]]*5)</f>
        <v>25</v>
      </c>
      <c r="L18" s="7"/>
    </row>
    <row r="19" spans="4:13" x14ac:dyDescent="0.45">
      <c r="D19" s="6" t="s">
        <v>41</v>
      </c>
      <c r="J19">
        <v>1</v>
      </c>
      <c r="K19" s="7">
        <f>SUM(テーブル1[[#This Row],[個数/枚]]*5)</f>
        <v>5</v>
      </c>
      <c r="L19" s="7"/>
    </row>
    <row r="20" spans="4:13" x14ac:dyDescent="0.45">
      <c r="D20" s="6" t="s">
        <v>15</v>
      </c>
      <c r="J20">
        <v>1</v>
      </c>
      <c r="K20" s="7">
        <f>SUM(テーブル1[[#This Row],[個数/枚]]*5)</f>
        <v>5</v>
      </c>
      <c r="L20" s="7"/>
    </row>
    <row r="21" spans="4:13" x14ac:dyDescent="0.45">
      <c r="D21" s="6" t="s">
        <v>42</v>
      </c>
      <c r="J21">
        <v>10</v>
      </c>
      <c r="K21" s="7">
        <f>SUM(テーブル1[[#This Row],[個数/枚]]*5)</f>
        <v>50</v>
      </c>
      <c r="L21" s="7"/>
    </row>
    <row r="22" spans="4:13" x14ac:dyDescent="0.45">
      <c r="D22" s="6" t="s">
        <v>43</v>
      </c>
      <c r="J22">
        <v>13</v>
      </c>
      <c r="K22" s="7">
        <f>SUM(テーブル1[[#This Row],[個数/枚]]*5)</f>
        <v>65</v>
      </c>
      <c r="L22" s="7"/>
    </row>
    <row r="23" spans="4:13" x14ac:dyDescent="0.45">
      <c r="D23" s="6" t="s">
        <v>44</v>
      </c>
      <c r="J23">
        <v>1</v>
      </c>
      <c r="K23" s="7">
        <f>SUM(テーブル1[[#This Row],[個数/枚]]*5)</f>
        <v>5</v>
      </c>
      <c r="L23" s="7"/>
    </row>
    <row r="24" spans="4:13" x14ac:dyDescent="0.45">
      <c r="D24" s="6" t="s">
        <v>30</v>
      </c>
      <c r="J24">
        <v>6</v>
      </c>
      <c r="K24" s="7">
        <f>SUM(テーブル1[[#This Row],[個数/枚]]*5)</f>
        <v>30</v>
      </c>
      <c r="L24" s="7"/>
    </row>
    <row r="25" spans="4:13" x14ac:dyDescent="0.45">
      <c r="D25" s="6" t="s">
        <v>29</v>
      </c>
      <c r="E25" s="8"/>
      <c r="F25" s="8"/>
      <c r="G25" s="8"/>
      <c r="H25" s="9"/>
      <c r="I25" s="8"/>
      <c r="J25" s="8">
        <v>4</v>
      </c>
      <c r="K25" s="8">
        <f>SUM(テーブル1[[#This Row],[個数/枚]]*5)</f>
        <v>20</v>
      </c>
      <c r="L25" s="8"/>
      <c r="M25" s="8"/>
    </row>
    <row r="26" spans="4:13" x14ac:dyDescent="0.45">
      <c r="D26" s="6" t="s">
        <v>31</v>
      </c>
      <c r="J26">
        <v>21</v>
      </c>
      <c r="K26" s="7">
        <f>SUM(テーブル1[[#This Row],[個数/枚]]*5)</f>
        <v>105</v>
      </c>
      <c r="L26" s="7"/>
    </row>
    <row r="27" spans="4:13" x14ac:dyDescent="0.45">
      <c r="D27" s="6" t="s">
        <v>32</v>
      </c>
      <c r="J27">
        <v>21</v>
      </c>
      <c r="K27" s="7">
        <f>SUM(テーブル1[[#This Row],[個数/枚]]*5)</f>
        <v>105</v>
      </c>
      <c r="L27" s="7"/>
    </row>
    <row r="28" spans="4:13" x14ac:dyDescent="0.45">
      <c r="D28" s="6" t="s">
        <v>20</v>
      </c>
      <c r="J28">
        <v>1</v>
      </c>
      <c r="K28" s="7">
        <f>SUM(テーブル1[[#This Row],[個数/枚]]*5)</f>
        <v>5</v>
      </c>
      <c r="L28" s="7"/>
    </row>
    <row r="29" spans="4:13" x14ac:dyDescent="0.45">
      <c r="D29" s="6" t="s">
        <v>47</v>
      </c>
      <c r="J29">
        <v>1</v>
      </c>
      <c r="K29" s="7">
        <f>SUM(テーブル1[[#This Row],[個数/枚]]*5)</f>
        <v>5</v>
      </c>
      <c r="L29" s="7"/>
    </row>
    <row r="30" spans="4:13" x14ac:dyDescent="0.45">
      <c r="D30" s="6" t="s">
        <v>46</v>
      </c>
      <c r="J30">
        <v>3</v>
      </c>
      <c r="K30" s="7">
        <f>SUM(テーブル1[[#This Row],[個数/枚]]*5)</f>
        <v>15</v>
      </c>
      <c r="L30" s="7"/>
    </row>
    <row r="31" spans="4:13" ht="36" x14ac:dyDescent="0.45">
      <c r="D31" s="6" t="s">
        <v>45</v>
      </c>
      <c r="G31" t="s">
        <v>14</v>
      </c>
      <c r="H31" s="4" t="s">
        <v>13</v>
      </c>
      <c r="I31">
        <v>1280</v>
      </c>
      <c r="J31">
        <v>1</v>
      </c>
      <c r="K31" s="7">
        <f>SUM(テーブル1[[#This Row],[個数/枚]]*5)</f>
        <v>5</v>
      </c>
      <c r="L31" s="7"/>
    </row>
  </sheetData>
  <phoneticPr fontId="2"/>
  <hyperlinks>
    <hyperlink ref="H13" r:id="rId1" xr:uid="{5F19CACA-95AF-442B-AF46-368B776C8C98}"/>
    <hyperlink ref="H15" r:id="rId2" xr:uid="{637B34CC-C517-495F-A271-30EA16345A5E}"/>
    <hyperlink ref="H17" r:id="rId3" xr:uid="{C81A9978-DC2D-4A40-88DC-69A511D35735}"/>
    <hyperlink ref="H18" r:id="rId4" xr:uid="{C81B40EC-C0EC-47D4-A199-589758344F66}"/>
    <hyperlink ref="H31" r:id="rId5" xr:uid="{8F27A267-C5C9-45EA-9288-332E36C1DE27}"/>
    <hyperlink ref="H8" r:id="rId6" xr:uid="{EFF9A2A3-7A3A-44A3-A07F-88E18542D1EC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DC6A34ED5CB084B99208C831227A899" ma:contentTypeVersion="8" ma:contentTypeDescription="新しいドキュメントを作成します。" ma:contentTypeScope="" ma:versionID="63ee666c20df8405cea6cfcd68205379">
  <xsd:schema xmlns:xsd="http://www.w3.org/2001/XMLSchema" xmlns:xs="http://www.w3.org/2001/XMLSchema" xmlns:p="http://schemas.microsoft.com/office/2006/metadata/properties" xmlns:ns3="34567b93-0360-4604-9400-30b3298f2fb8" targetNamespace="http://schemas.microsoft.com/office/2006/metadata/properties" ma:root="true" ma:fieldsID="b8f145bee875a40e1350b320fcf6c82e" ns3:_="">
    <xsd:import namespace="34567b93-0360-4604-9400-30b3298f2f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67b93-0360-4604-9400-30b3298f2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A2AFE-7DF6-4854-8DA3-D3C6EA446A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711DC4-55BA-43EF-A3C7-001937B5FB76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4567b93-0360-4604-9400-30b3298f2fb8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62A454-F802-4AF5-9C49-EA1FB5E80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67b93-0360-4604-9400-30b3298f2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関口拓都</dc:creator>
  <cp:lastModifiedBy>関口拓都</cp:lastModifiedBy>
  <dcterms:created xsi:type="dcterms:W3CDTF">2022-05-02T02:23:47Z</dcterms:created>
  <dcterms:modified xsi:type="dcterms:W3CDTF">2022-05-11T08:50:24Z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0x0101001DC6A34ED5CB084B99208C831227A899</vt:lpwstr>
  </property>
</Properties>
</file>