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 shinde\Python\Piyush Sir\SImple Linear Regression\Linear Regression with Excel\"/>
    </mc:Choice>
  </mc:AlternateContent>
  <xr:revisionPtr revIDLastSave="0" documentId="13_ncr:1_{37DF4040-C1B9-44DF-BDA1-8F0E0CB800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 linear regression" sheetId="1" r:id="rId1"/>
    <sheet name="Direct Tool" sheetId="2" r:id="rId2"/>
    <sheet name="Data Analysis Tool" sheetId="3" r:id="rId3"/>
    <sheet name="Resul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J87" i="1"/>
  <c r="H87" i="1"/>
  <c r="F87" i="1"/>
  <c r="C87" i="1"/>
  <c r="B87" i="1"/>
  <c r="B89" i="1" s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I26" i="1"/>
  <c r="E26" i="1"/>
  <c r="D26" i="1"/>
  <c r="E25" i="1"/>
  <c r="D25" i="1"/>
  <c r="I24" i="1"/>
  <c r="E24" i="1"/>
  <c r="D24" i="1"/>
  <c r="E23" i="1"/>
  <c r="D23" i="1"/>
  <c r="I22" i="1"/>
  <c r="E22" i="1"/>
  <c r="D22" i="1"/>
  <c r="E21" i="1"/>
  <c r="D21" i="1"/>
  <c r="I20" i="1"/>
  <c r="I87" i="1" s="1"/>
  <c r="E20" i="1"/>
  <c r="D20" i="1"/>
  <c r="E19" i="1"/>
  <c r="D19" i="1"/>
  <c r="G18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G11" i="1"/>
  <c r="G87" i="1" s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87" i="1" l="1"/>
  <c r="D87" i="1"/>
</calcChain>
</file>

<file path=xl/sharedStrings.xml><?xml version="1.0" encoding="utf-8"?>
<sst xmlns="http://schemas.openxmlformats.org/spreadsheetml/2006/main" count="66" uniqueCount="49">
  <si>
    <t>SAT</t>
  </si>
  <si>
    <t>GPA</t>
  </si>
  <si>
    <t>Regression formula</t>
  </si>
  <si>
    <t xml:space="preserve"> y = bx + a</t>
  </si>
  <si>
    <t>b</t>
  </si>
  <si>
    <t>a</t>
  </si>
  <si>
    <t xml:space="preserve">a (Y-intercept) </t>
  </si>
  <si>
    <t xml:space="preserve"> </t>
  </si>
  <si>
    <t>b (slope of a regression line)</t>
  </si>
  <si>
    <t xml:space="preserve">Correlation coefficient 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</si>
  <si>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</si>
  <si>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</si>
  <si>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</si>
  <si>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</si>
  <si>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</si>
  <si>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</si>
  <si>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</si>
  <si>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</si>
  <si>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</si>
  <si>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</si>
  <si>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</si>
  <si>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</si>
  <si>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</si>
  <si>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</si>
  <si>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</si>
  <si>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</si>
  <si>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</si>
  <si>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</si>
  <si>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</si>
  <si>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</si>
  <si>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</si>
  <si>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</si>
  <si>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</si>
  <si>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</si>
  <si>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</si>
  <si>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</si>
  <si>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</si>
  <si>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X*Y</t>
  </si>
  <si>
    <t>*</t>
  </si>
  <si>
    <t>-</t>
  </si>
  <si>
    <t>a =</t>
  </si>
  <si>
    <t>b=</t>
  </si>
  <si>
    <t>a (y-intercept)</t>
  </si>
  <si>
    <t>b = m</t>
  </si>
  <si>
    <t>a = c</t>
  </si>
  <si>
    <t>SUM</t>
  </si>
  <si>
    <t>n</t>
  </si>
  <si>
    <r>
      <t>X</t>
    </r>
    <r>
      <rPr>
        <vertAlign val="superscript"/>
        <sz val="11"/>
        <color theme="1"/>
        <rFont val="Calibri"/>
        <family val="2"/>
      </rPr>
      <t>2</t>
    </r>
  </si>
  <si>
    <r>
      <t>(SUM X)</t>
    </r>
    <r>
      <rPr>
        <vertAlign val="super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</si>
</sst>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sz val="18"/>
      <color theme="3"/>
      <name val="Mangal"/>
      <family val="2"/>
      <scheme val="major"/>
    </font>
    <font>
      <b/>
      <sz val="15"/>
      <color theme="3"/>
      <name val="Mangal"/>
      <family val="2"/>
      <scheme val="minor"/>
    </font>
    <font>
      <b/>
      <sz val="13"/>
      <color theme="3"/>
      <name val="Mangal"/>
      <family val="2"/>
      <scheme val="minor"/>
    </font>
    <font>
      <b/>
      <sz val="11"/>
      <color theme="3"/>
      <name val="Mangal"/>
      <family val="2"/>
      <scheme val="minor"/>
    </font>
    <font>
      <sz val="11"/>
      <color rgb="FF006100"/>
      <name val="Mangal"/>
      <family val="2"/>
      <scheme val="minor"/>
    </font>
    <font>
      <sz val="11"/>
      <color rgb="FF9C0006"/>
      <name val="Mangal"/>
      <family val="2"/>
      <scheme val="minor"/>
    </font>
    <font>
      <sz val="11"/>
      <color rgb="FF9C5700"/>
      <name val="Mangal"/>
      <family val="2"/>
      <scheme val="minor"/>
    </font>
    <font>
      <sz val="11"/>
      <color rgb="FF3F3F76"/>
      <name val="Mangal"/>
      <family val="2"/>
      <scheme val="minor"/>
    </font>
    <font>
      <b/>
      <sz val="11"/>
      <color rgb="FF3F3F3F"/>
      <name val="Mangal"/>
      <family val="2"/>
      <scheme val="minor"/>
    </font>
    <font>
      <b/>
      <sz val="11"/>
      <color rgb="FFFA7D00"/>
      <name val="Mangal"/>
      <family val="2"/>
      <scheme val="minor"/>
    </font>
    <font>
      <sz val="11"/>
      <color rgb="FFFA7D00"/>
      <name val="Mangal"/>
      <family val="2"/>
      <scheme val="minor"/>
    </font>
    <font>
      <b/>
      <sz val="11"/>
      <color theme="0"/>
      <name val="Mangal"/>
      <family val="2"/>
      <scheme val="minor"/>
    </font>
    <font>
      <sz val="11"/>
      <color rgb="FFFF0000"/>
      <name val="Mangal"/>
      <family val="2"/>
      <scheme val="minor"/>
    </font>
    <font>
      <i/>
      <sz val="11"/>
      <color rgb="FF7F7F7F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1"/>
      <color theme="0"/>
      <name val="Mangal"/>
      <family val="2"/>
      <scheme val="minor"/>
    </font>
    <font>
      <i/>
      <sz val="11"/>
      <color theme="1"/>
      <name val="Mangal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9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19" fillId="0" borderId="0" xfId="0" applyFont="1"/>
    <xf numFmtId="0" fontId="19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mr-IN"/>
        </a:p>
      </c:txPr>
    </c:title>
    <c:autoTitleDeleted val="0"/>
    <c:plotArea>
      <c:layout>
        <c:manualLayout>
          <c:layoutTarget val="inner"/>
          <c:xMode val="edge"/>
          <c:yMode val="edge"/>
          <c:x val="7.7886907456807264E-2"/>
          <c:y val="0.11459868802908675"/>
          <c:w val="0.88036198436214963"/>
          <c:h val="0.821282589676290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'Simple linear regression'!$B$3:$B$86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'Simple linear regression'!$C$3:$C$86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4A-4ABC-B7B5-E818DB8607E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03692143"/>
        <c:axId val="1803692623"/>
      </c:scatterChart>
      <c:valAx>
        <c:axId val="1803692143"/>
        <c:scaling>
          <c:orientation val="minMax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r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r-IN"/>
          </a:p>
        </c:txPr>
        <c:crossAx val="1803692623"/>
        <c:crosses val="autoZero"/>
        <c:crossBetween val="midCat"/>
      </c:valAx>
      <c:valAx>
        <c:axId val="18036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mr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mr-IN"/>
          </a:p>
        </c:txPr>
        <c:crossAx val="18036921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r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434340</xdr:colOff>
      <xdr:row>0</xdr:row>
      <xdr:rowOff>0</xdr:rowOff>
    </xdr:from>
    <xdr:to>
      <xdr:col>22</xdr:col>
      <xdr:colOff>198120</xdr:colOff>
      <xdr:row>15</xdr:row>
      <xdr:rowOff>79076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A2C183-F2D4-43F6-A425-58DD0C3B8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52760" y="0"/>
          <a:ext cx="5798820" cy="2808421"/>
        </a:xfrm>
        <a:prstGeom prst="rect">
          <a:avLst/>
        </a:prstGeom>
      </xdr:spPr>
    </xdr:pic>
    <xdr:clientData/>
  </xdr:twoCellAnchor>
  <xdr:twoCellAnchor>
    <xdr:from>
      <xdr:col>6</xdr:col>
      <xdr:colOff>198119</xdr:colOff>
      <xdr:row>59</xdr:row>
      <xdr:rowOff>7620</xdr:rowOff>
    </xdr:from>
    <xdr:to>
      <xdr:col>18</xdr:col>
      <xdr:colOff>623453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F5A2D-D93E-4600-83E6-0CFA781BD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ple linear regression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B1" zoomScale="115" zoomScaleNormal="115" workbookViewId="0">
      <selection activeCell="F80" sqref="F80"/>
    </sheetView>
  </sheetViews>
  <sheetFormatPr defaultRowHeight="14.4" x14ac:dyDescent="0.3"/>
  <cols>
    <col min="1" max="1" width="8.796875" style="6"/>
    <col min="2" max="2" width="12" style="6" bestFit="1" customWidth="1"/>
    <col min="3" max="3" width="8.796875" style="6"/>
    <col min="4" max="4" width="10" style="6" bestFit="1" customWidth="1"/>
    <col min="5" max="6" width="8.796875" style="6"/>
    <col min="7" max="7" width="10.09765625" style="6" customWidth="1"/>
    <col min="8" max="8" width="16.796875" style="6" bestFit="1" customWidth="1"/>
    <col min="9" max="9" width="11.59765625" style="6" customWidth="1"/>
    <col min="10" max="10" width="8.796875" style="6"/>
    <col min="11" max="11" width="12" style="6" bestFit="1" customWidth="1"/>
    <col min="12" max="16384" width="8.796875" style="6"/>
  </cols>
  <sheetData>
    <row r="1" spans="2:13" s="4" customFormat="1" ht="16.2" x14ac:dyDescent="0.3">
      <c r="B1" s="4" t="s">
        <v>10</v>
      </c>
      <c r="C1" s="4" t="s">
        <v>36</v>
      </c>
      <c r="D1" s="4" t="s">
        <v>47</v>
      </c>
      <c r="E1" s="4" t="s">
        <v>37</v>
      </c>
    </row>
    <row r="2" spans="2:13" x14ac:dyDescent="0.3">
      <c r="B2" s="5" t="s">
        <v>0</v>
      </c>
      <c r="C2" s="5" t="s">
        <v>1</v>
      </c>
    </row>
    <row r="3" spans="2:13" x14ac:dyDescent="0.3">
      <c r="B3" s="7">
        <v>1714</v>
      </c>
      <c r="C3" s="7">
        <v>2.4</v>
      </c>
      <c r="D3" s="6">
        <f>B3*B3</f>
        <v>2937796</v>
      </c>
      <c r="E3" s="6">
        <f>B3*C3</f>
        <v>4113.5999999999995</v>
      </c>
    </row>
    <row r="4" spans="2:13" x14ac:dyDescent="0.3">
      <c r="B4" s="7">
        <v>1664</v>
      </c>
      <c r="C4" s="7">
        <v>2.52</v>
      </c>
      <c r="D4" s="6">
        <f t="shared" ref="D4:D67" si="0">B4*B4</f>
        <v>2768896</v>
      </c>
      <c r="E4" s="6">
        <f t="shared" ref="E4:E67" si="1">B4*C4</f>
        <v>4193.28</v>
      </c>
    </row>
    <row r="5" spans="2:13" x14ac:dyDescent="0.3">
      <c r="B5" s="7">
        <v>1760</v>
      </c>
      <c r="C5" s="7">
        <v>2.54</v>
      </c>
      <c r="D5" s="6">
        <f t="shared" si="0"/>
        <v>3097600</v>
      </c>
      <c r="E5" s="6">
        <f t="shared" si="1"/>
        <v>4470.3999999999996</v>
      </c>
    </row>
    <row r="6" spans="2:13" x14ac:dyDescent="0.3">
      <c r="B6" s="7">
        <v>1685</v>
      </c>
      <c r="C6" s="7">
        <v>2.74</v>
      </c>
      <c r="D6" s="6">
        <f t="shared" si="0"/>
        <v>2839225</v>
      </c>
      <c r="E6" s="6">
        <f t="shared" si="1"/>
        <v>4616.9000000000005</v>
      </c>
      <c r="G6" s="4">
        <v>279.7399999999999</v>
      </c>
      <c r="H6" s="4" t="s">
        <v>38</v>
      </c>
      <c r="I6" s="4">
        <v>286929889</v>
      </c>
      <c r="J6" s="4" t="s">
        <v>39</v>
      </c>
      <c r="K6" s="4">
        <v>155003</v>
      </c>
      <c r="L6" s="4" t="s">
        <v>38</v>
      </c>
      <c r="M6" s="4">
        <v>517698.45999999996</v>
      </c>
    </row>
    <row r="7" spans="2:13" x14ac:dyDescent="0.3">
      <c r="B7" s="7">
        <v>1693</v>
      </c>
      <c r="C7" s="7">
        <v>2.83</v>
      </c>
      <c r="D7" s="6">
        <f t="shared" si="0"/>
        <v>2866249</v>
      </c>
      <c r="E7" s="6">
        <f t="shared" si="1"/>
        <v>4791.1900000000005</v>
      </c>
      <c r="G7" s="4"/>
      <c r="H7" s="4"/>
      <c r="I7" s="4"/>
      <c r="J7" s="4"/>
      <c r="K7" s="4"/>
      <c r="L7" s="4"/>
      <c r="M7" s="4"/>
    </row>
    <row r="8" spans="2:13" x14ac:dyDescent="0.3">
      <c r="B8" s="7">
        <v>1670</v>
      </c>
      <c r="C8" s="7">
        <v>2.91</v>
      </c>
      <c r="D8" s="6">
        <f t="shared" si="0"/>
        <v>2788900</v>
      </c>
      <c r="E8" s="6">
        <f t="shared" si="1"/>
        <v>4859.7</v>
      </c>
      <c r="G8" s="4">
        <v>84</v>
      </c>
      <c r="H8" s="4" t="s">
        <v>38</v>
      </c>
      <c r="I8" s="4">
        <v>286929889</v>
      </c>
      <c r="J8" s="4" t="s">
        <v>39</v>
      </c>
      <c r="K8" s="4">
        <v>24025930009</v>
      </c>
      <c r="L8" s="4"/>
      <c r="M8" s="4"/>
    </row>
    <row r="9" spans="2:13" x14ac:dyDescent="0.3">
      <c r="B9" s="7">
        <v>1764</v>
      </c>
      <c r="C9" s="7">
        <v>3</v>
      </c>
      <c r="D9" s="6">
        <f t="shared" si="0"/>
        <v>3111696</v>
      </c>
      <c r="E9" s="6">
        <f t="shared" si="1"/>
        <v>5292</v>
      </c>
    </row>
    <row r="10" spans="2:13" x14ac:dyDescent="0.3">
      <c r="B10" s="7">
        <v>1764</v>
      </c>
      <c r="C10" s="7">
        <v>3</v>
      </c>
      <c r="D10" s="6">
        <f t="shared" si="0"/>
        <v>3111696</v>
      </c>
      <c r="E10" s="6">
        <f t="shared" si="1"/>
        <v>5292</v>
      </c>
    </row>
    <row r="11" spans="2:13" x14ac:dyDescent="0.3">
      <c r="B11" s="7">
        <v>1792</v>
      </c>
      <c r="C11" s="7">
        <v>3.01</v>
      </c>
      <c r="D11" s="6">
        <f t="shared" si="0"/>
        <v>3211264</v>
      </c>
      <c r="E11" s="6">
        <f t="shared" si="1"/>
        <v>5393.92</v>
      </c>
      <c r="F11" s="5" t="s">
        <v>40</v>
      </c>
      <c r="G11" s="5">
        <f>((G6*I6)-(K6*M6))/((G8*I8)-(K8))</f>
        <v>0.27504029966002358</v>
      </c>
    </row>
    <row r="12" spans="2:13" x14ac:dyDescent="0.3">
      <c r="B12" s="7">
        <v>1850</v>
      </c>
      <c r="C12" s="7">
        <v>3.01</v>
      </c>
      <c r="D12" s="6">
        <f t="shared" si="0"/>
        <v>3422500</v>
      </c>
      <c r="E12" s="6">
        <f t="shared" si="1"/>
        <v>5568.5</v>
      </c>
    </row>
    <row r="13" spans="2:13" x14ac:dyDescent="0.3">
      <c r="B13" s="7">
        <v>1735</v>
      </c>
      <c r="C13" s="7">
        <v>3.02</v>
      </c>
      <c r="D13" s="6">
        <f t="shared" si="0"/>
        <v>3010225</v>
      </c>
      <c r="E13" s="6">
        <f t="shared" si="1"/>
        <v>5239.7</v>
      </c>
    </row>
    <row r="14" spans="2:13" x14ac:dyDescent="0.3">
      <c r="B14" s="7">
        <v>1775</v>
      </c>
      <c r="C14" s="7">
        <v>3.07</v>
      </c>
      <c r="D14" s="6">
        <f t="shared" si="0"/>
        <v>3150625</v>
      </c>
      <c r="E14" s="6">
        <f t="shared" si="1"/>
        <v>5449.25</v>
      </c>
      <c r="G14" s="4">
        <v>84</v>
      </c>
      <c r="H14" s="4" t="s">
        <v>38</v>
      </c>
      <c r="I14" s="4">
        <v>517698.45999999996</v>
      </c>
      <c r="J14" s="4" t="s">
        <v>39</v>
      </c>
      <c r="K14" s="4">
        <v>155003</v>
      </c>
      <c r="L14" s="4" t="s">
        <v>38</v>
      </c>
      <c r="M14" s="4">
        <v>279.7399999999999</v>
      </c>
    </row>
    <row r="15" spans="2:13" x14ac:dyDescent="0.3">
      <c r="B15" s="7">
        <v>1735</v>
      </c>
      <c r="C15" s="7">
        <v>3.08</v>
      </c>
      <c r="D15" s="6">
        <f t="shared" si="0"/>
        <v>3010225</v>
      </c>
      <c r="E15" s="6">
        <f t="shared" si="1"/>
        <v>5343.8</v>
      </c>
      <c r="G15" s="4">
        <v>84</v>
      </c>
      <c r="H15" s="4" t="s">
        <v>38</v>
      </c>
      <c r="I15" s="4">
        <v>286929889</v>
      </c>
      <c r="J15" s="4" t="s">
        <v>39</v>
      </c>
      <c r="K15" s="4">
        <v>24025930009</v>
      </c>
      <c r="L15" s="4"/>
      <c r="M15" s="4"/>
    </row>
    <row r="16" spans="2:13" x14ac:dyDescent="0.3">
      <c r="B16" s="7">
        <v>1712</v>
      </c>
      <c r="C16" s="7">
        <v>3.08</v>
      </c>
      <c r="D16" s="6">
        <f t="shared" si="0"/>
        <v>2930944</v>
      </c>
      <c r="E16" s="6">
        <f t="shared" si="1"/>
        <v>5272.96</v>
      </c>
    </row>
    <row r="17" spans="2:18" x14ac:dyDescent="0.3">
      <c r="B17" s="7">
        <v>1773</v>
      </c>
      <c r="C17" s="7">
        <v>3.12</v>
      </c>
      <c r="D17" s="6">
        <f t="shared" si="0"/>
        <v>3143529</v>
      </c>
      <c r="E17" s="6">
        <f t="shared" si="1"/>
        <v>5531.76</v>
      </c>
    </row>
    <row r="18" spans="2:18" x14ac:dyDescent="0.3">
      <c r="B18" s="7">
        <v>1872</v>
      </c>
      <c r="C18" s="7">
        <v>3.17</v>
      </c>
      <c r="D18" s="6">
        <f t="shared" si="0"/>
        <v>3504384</v>
      </c>
      <c r="E18" s="6">
        <f t="shared" si="1"/>
        <v>5934.24</v>
      </c>
      <c r="F18" s="5" t="s">
        <v>41</v>
      </c>
      <c r="G18" s="5">
        <f>((G14*I14)-(K14*M14))/((G15*I15)-(K15))</f>
        <v>1.6556880500930332E-3</v>
      </c>
    </row>
    <row r="19" spans="2:18" x14ac:dyDescent="0.3">
      <c r="B19" s="7">
        <v>1755</v>
      </c>
      <c r="C19" s="7">
        <v>3.17</v>
      </c>
      <c r="D19" s="6">
        <f t="shared" si="0"/>
        <v>3080025</v>
      </c>
      <c r="E19" s="6">
        <f t="shared" si="1"/>
        <v>5563.3499999999995</v>
      </c>
    </row>
    <row r="20" spans="2:18" x14ac:dyDescent="0.3">
      <c r="B20" s="7">
        <v>1674</v>
      </c>
      <c r="C20" s="7">
        <v>3.17</v>
      </c>
      <c r="D20" s="6">
        <f t="shared" si="0"/>
        <v>2802276</v>
      </c>
      <c r="E20" s="6">
        <f t="shared" si="1"/>
        <v>5306.58</v>
      </c>
      <c r="H20" s="6" t="s">
        <v>2</v>
      </c>
      <c r="I20" s="6">
        <f>LINEST(C3:C86, B3:B86)</f>
        <v>1.6556880500928149E-3</v>
      </c>
    </row>
    <row r="21" spans="2:18" x14ac:dyDescent="0.3">
      <c r="B21" s="7">
        <v>1842</v>
      </c>
      <c r="C21" s="7">
        <v>3.17</v>
      </c>
      <c r="D21" s="6">
        <f t="shared" si="0"/>
        <v>3392964</v>
      </c>
      <c r="E21" s="6">
        <f t="shared" si="1"/>
        <v>5839.1399999999994</v>
      </c>
    </row>
    <row r="22" spans="2:18" x14ac:dyDescent="0.3">
      <c r="B22" s="7">
        <v>1786</v>
      </c>
      <c r="C22" s="7">
        <v>3.19</v>
      </c>
      <c r="D22" s="6">
        <f t="shared" si="0"/>
        <v>3189796</v>
      </c>
      <c r="E22" s="6">
        <f t="shared" si="1"/>
        <v>5697.34</v>
      </c>
      <c r="H22" s="6" t="s">
        <v>42</v>
      </c>
      <c r="I22" s="6">
        <f>INTERCEPT(C3:C86, B3:B86)</f>
        <v>0.2750402996602781</v>
      </c>
    </row>
    <row r="23" spans="2:18" x14ac:dyDescent="0.3">
      <c r="B23" s="7">
        <v>1761</v>
      </c>
      <c r="C23" s="7">
        <v>3.19</v>
      </c>
      <c r="D23" s="6">
        <f t="shared" si="0"/>
        <v>3101121</v>
      </c>
      <c r="E23" s="6">
        <f t="shared" si="1"/>
        <v>5617.59</v>
      </c>
    </row>
    <row r="24" spans="2:18" x14ac:dyDescent="0.3">
      <c r="B24" s="7">
        <v>1722</v>
      </c>
      <c r="C24" s="7">
        <v>3.19</v>
      </c>
      <c r="D24" s="6">
        <f t="shared" si="0"/>
        <v>2965284</v>
      </c>
      <c r="E24" s="6">
        <f t="shared" si="1"/>
        <v>5493.18</v>
      </c>
      <c r="H24" s="6" t="s">
        <v>8</v>
      </c>
      <c r="I24" s="6">
        <f>SLOPE(C3:C86, B3:B86)</f>
        <v>1.6556880500928144E-3</v>
      </c>
      <c r="R24" s="6" t="s">
        <v>43</v>
      </c>
    </row>
    <row r="25" spans="2:18" x14ac:dyDescent="0.3">
      <c r="B25" s="7">
        <v>1663</v>
      </c>
      <c r="C25" s="7">
        <v>3.2</v>
      </c>
      <c r="D25" s="6">
        <f t="shared" si="0"/>
        <v>2765569</v>
      </c>
      <c r="E25" s="6">
        <f t="shared" si="1"/>
        <v>5321.6</v>
      </c>
      <c r="R25" s="6" t="s">
        <v>44</v>
      </c>
    </row>
    <row r="26" spans="2:18" x14ac:dyDescent="0.3">
      <c r="B26" s="7">
        <v>1687</v>
      </c>
      <c r="C26" s="7">
        <v>3.21</v>
      </c>
      <c r="D26" s="6">
        <f t="shared" si="0"/>
        <v>2845969</v>
      </c>
      <c r="E26" s="6">
        <f t="shared" si="1"/>
        <v>5415.2699999999995</v>
      </c>
      <c r="H26" s="6" t="s">
        <v>9</v>
      </c>
      <c r="I26" s="6">
        <f>CORREL(B3:B86,C3:C86)</f>
        <v>0.63718436484019092</v>
      </c>
    </row>
    <row r="27" spans="2:18" x14ac:dyDescent="0.3">
      <c r="B27" s="7">
        <v>1974</v>
      </c>
      <c r="C27" s="7">
        <v>3.24</v>
      </c>
      <c r="D27" s="6">
        <f t="shared" si="0"/>
        <v>3896676</v>
      </c>
      <c r="E27" s="6">
        <f t="shared" si="1"/>
        <v>6395.76</v>
      </c>
    </row>
    <row r="28" spans="2:18" x14ac:dyDescent="0.3">
      <c r="B28" s="7">
        <v>1826</v>
      </c>
      <c r="C28" s="7">
        <v>3.28</v>
      </c>
      <c r="D28" s="6">
        <f t="shared" si="0"/>
        <v>3334276</v>
      </c>
      <c r="E28" s="6">
        <f t="shared" si="1"/>
        <v>5989.28</v>
      </c>
    </row>
    <row r="29" spans="2:18" x14ac:dyDescent="0.3">
      <c r="B29" s="7">
        <v>1787</v>
      </c>
      <c r="C29" s="7">
        <v>3.28</v>
      </c>
      <c r="D29" s="6">
        <f t="shared" si="0"/>
        <v>3193369</v>
      </c>
      <c r="E29" s="6">
        <f t="shared" si="1"/>
        <v>5861.36</v>
      </c>
    </row>
    <row r="30" spans="2:18" x14ac:dyDescent="0.3">
      <c r="B30" s="7">
        <v>1821</v>
      </c>
      <c r="C30" s="7">
        <v>3.28</v>
      </c>
      <c r="D30" s="6">
        <f t="shared" si="0"/>
        <v>3316041</v>
      </c>
      <c r="E30" s="6">
        <f t="shared" si="1"/>
        <v>5972.8799999999992</v>
      </c>
    </row>
    <row r="31" spans="2:18" x14ac:dyDescent="0.3">
      <c r="B31" s="7">
        <v>2020</v>
      </c>
      <c r="C31" s="7">
        <v>3.28</v>
      </c>
      <c r="D31" s="6">
        <f t="shared" si="0"/>
        <v>4080400</v>
      </c>
      <c r="E31" s="6">
        <f t="shared" si="1"/>
        <v>6625.5999999999995</v>
      </c>
    </row>
    <row r="32" spans="2:18" x14ac:dyDescent="0.3">
      <c r="B32" s="7">
        <v>1794</v>
      </c>
      <c r="C32" s="7">
        <v>3.28</v>
      </c>
      <c r="D32" s="6">
        <f t="shared" si="0"/>
        <v>3218436</v>
      </c>
      <c r="E32" s="6">
        <f t="shared" si="1"/>
        <v>5884.32</v>
      </c>
    </row>
    <row r="33" spans="2:5" x14ac:dyDescent="0.3">
      <c r="B33" s="7">
        <v>1769</v>
      </c>
      <c r="C33" s="7">
        <v>3.28</v>
      </c>
      <c r="D33" s="6">
        <f t="shared" si="0"/>
        <v>3129361</v>
      </c>
      <c r="E33" s="6">
        <f t="shared" si="1"/>
        <v>5802.32</v>
      </c>
    </row>
    <row r="34" spans="2:5" x14ac:dyDescent="0.3">
      <c r="B34" s="7">
        <v>1934</v>
      </c>
      <c r="C34" s="7">
        <v>3.28</v>
      </c>
      <c r="D34" s="6">
        <f t="shared" si="0"/>
        <v>3740356</v>
      </c>
      <c r="E34" s="6">
        <f t="shared" si="1"/>
        <v>6343.5199999999995</v>
      </c>
    </row>
    <row r="35" spans="2:5" x14ac:dyDescent="0.3">
      <c r="B35" s="7">
        <v>1775</v>
      </c>
      <c r="C35" s="7">
        <v>3.29</v>
      </c>
      <c r="D35" s="6">
        <f t="shared" si="0"/>
        <v>3150625</v>
      </c>
      <c r="E35" s="6">
        <f t="shared" si="1"/>
        <v>5839.75</v>
      </c>
    </row>
    <row r="36" spans="2:5" x14ac:dyDescent="0.3">
      <c r="B36" s="7">
        <v>1855</v>
      </c>
      <c r="C36" s="7">
        <v>3.29</v>
      </c>
      <c r="D36" s="6">
        <f t="shared" si="0"/>
        <v>3441025</v>
      </c>
      <c r="E36" s="6">
        <f t="shared" si="1"/>
        <v>6102.95</v>
      </c>
    </row>
    <row r="37" spans="2:5" x14ac:dyDescent="0.3">
      <c r="B37" s="7">
        <v>1880</v>
      </c>
      <c r="C37" s="7">
        <v>3.29</v>
      </c>
      <c r="D37" s="6">
        <f t="shared" si="0"/>
        <v>3534400</v>
      </c>
      <c r="E37" s="6">
        <f t="shared" si="1"/>
        <v>6185.2</v>
      </c>
    </row>
    <row r="38" spans="2:5" x14ac:dyDescent="0.3">
      <c r="B38" s="7">
        <v>1849</v>
      </c>
      <c r="C38" s="7">
        <v>3.31</v>
      </c>
      <c r="D38" s="6">
        <f t="shared" si="0"/>
        <v>3418801</v>
      </c>
      <c r="E38" s="6">
        <f t="shared" si="1"/>
        <v>6120.1900000000005</v>
      </c>
    </row>
    <row r="39" spans="2:5" x14ac:dyDescent="0.3">
      <c r="B39" s="7">
        <v>1808</v>
      </c>
      <c r="C39" s="7">
        <v>3.32</v>
      </c>
      <c r="D39" s="6">
        <f t="shared" si="0"/>
        <v>3268864</v>
      </c>
      <c r="E39" s="6">
        <f t="shared" si="1"/>
        <v>6002.5599999999995</v>
      </c>
    </row>
    <row r="40" spans="2:5" x14ac:dyDescent="0.3">
      <c r="B40" s="7">
        <v>1954</v>
      </c>
      <c r="C40" s="7">
        <v>3.34</v>
      </c>
      <c r="D40" s="6">
        <f t="shared" si="0"/>
        <v>3818116</v>
      </c>
      <c r="E40" s="6">
        <f t="shared" si="1"/>
        <v>6526.36</v>
      </c>
    </row>
    <row r="41" spans="2:5" x14ac:dyDescent="0.3">
      <c r="B41" s="7">
        <v>1777</v>
      </c>
      <c r="C41" s="7">
        <v>3.37</v>
      </c>
      <c r="D41" s="6">
        <f t="shared" si="0"/>
        <v>3157729</v>
      </c>
      <c r="E41" s="6">
        <f t="shared" si="1"/>
        <v>5988.49</v>
      </c>
    </row>
    <row r="42" spans="2:5" x14ac:dyDescent="0.3">
      <c r="B42" s="7">
        <v>1831</v>
      </c>
      <c r="C42" s="7">
        <v>3.37</v>
      </c>
      <c r="D42" s="6">
        <f t="shared" si="0"/>
        <v>3352561</v>
      </c>
      <c r="E42" s="6">
        <f t="shared" si="1"/>
        <v>6170.47</v>
      </c>
    </row>
    <row r="43" spans="2:5" x14ac:dyDescent="0.3">
      <c r="B43" s="7">
        <v>1865</v>
      </c>
      <c r="C43" s="7">
        <v>3.37</v>
      </c>
      <c r="D43" s="6">
        <f t="shared" si="0"/>
        <v>3478225</v>
      </c>
      <c r="E43" s="6">
        <f t="shared" si="1"/>
        <v>6285.05</v>
      </c>
    </row>
    <row r="44" spans="2:5" x14ac:dyDescent="0.3">
      <c r="B44" s="7">
        <v>1850</v>
      </c>
      <c r="C44" s="7">
        <v>3.38</v>
      </c>
      <c r="D44" s="6">
        <f t="shared" si="0"/>
        <v>3422500</v>
      </c>
      <c r="E44" s="6">
        <f t="shared" si="1"/>
        <v>6253</v>
      </c>
    </row>
    <row r="45" spans="2:5" x14ac:dyDescent="0.3">
      <c r="B45" s="7">
        <v>1966</v>
      </c>
      <c r="C45" s="7">
        <v>3.38</v>
      </c>
      <c r="D45" s="6">
        <f t="shared" si="0"/>
        <v>3865156</v>
      </c>
      <c r="E45" s="6">
        <f t="shared" si="1"/>
        <v>6645.08</v>
      </c>
    </row>
    <row r="46" spans="2:5" x14ac:dyDescent="0.3">
      <c r="B46" s="7">
        <v>1702</v>
      </c>
      <c r="C46" s="7">
        <v>3.39</v>
      </c>
      <c r="D46" s="6">
        <f t="shared" si="0"/>
        <v>2896804</v>
      </c>
      <c r="E46" s="6">
        <f t="shared" si="1"/>
        <v>5769.7800000000007</v>
      </c>
    </row>
    <row r="47" spans="2:5" x14ac:dyDescent="0.3">
      <c r="B47" s="7">
        <v>1990</v>
      </c>
      <c r="C47" s="7">
        <v>3.39</v>
      </c>
      <c r="D47" s="6">
        <f t="shared" si="0"/>
        <v>3960100</v>
      </c>
      <c r="E47" s="6">
        <f t="shared" si="1"/>
        <v>6746.1</v>
      </c>
    </row>
    <row r="48" spans="2:5" x14ac:dyDescent="0.3">
      <c r="B48" s="7">
        <v>1925</v>
      </c>
      <c r="C48" s="7">
        <v>3.4</v>
      </c>
      <c r="D48" s="6">
        <f t="shared" si="0"/>
        <v>3705625</v>
      </c>
      <c r="E48" s="6">
        <f t="shared" si="1"/>
        <v>6545</v>
      </c>
    </row>
    <row r="49" spans="2:5" x14ac:dyDescent="0.3">
      <c r="B49" s="7">
        <v>1824</v>
      </c>
      <c r="C49" s="7">
        <v>3.4</v>
      </c>
      <c r="D49" s="6">
        <f t="shared" si="0"/>
        <v>3326976</v>
      </c>
      <c r="E49" s="6">
        <f t="shared" si="1"/>
        <v>6201.5999999999995</v>
      </c>
    </row>
    <row r="50" spans="2:5" x14ac:dyDescent="0.3">
      <c r="B50" s="7">
        <v>1956</v>
      </c>
      <c r="C50" s="7">
        <v>3.4</v>
      </c>
      <c r="D50" s="6">
        <f t="shared" si="0"/>
        <v>3825936</v>
      </c>
      <c r="E50" s="6">
        <f t="shared" si="1"/>
        <v>6650.4</v>
      </c>
    </row>
    <row r="51" spans="2:5" x14ac:dyDescent="0.3">
      <c r="B51" s="7">
        <v>1857</v>
      </c>
      <c r="C51" s="7">
        <v>3.41</v>
      </c>
      <c r="D51" s="6">
        <f t="shared" si="0"/>
        <v>3448449</v>
      </c>
      <c r="E51" s="6">
        <f t="shared" si="1"/>
        <v>6332.37</v>
      </c>
    </row>
    <row r="52" spans="2:5" x14ac:dyDescent="0.3">
      <c r="B52" s="7">
        <v>1979</v>
      </c>
      <c r="C52" s="7">
        <v>3.41</v>
      </c>
      <c r="D52" s="6">
        <f t="shared" si="0"/>
        <v>3916441</v>
      </c>
      <c r="E52" s="6">
        <f t="shared" si="1"/>
        <v>6748.39</v>
      </c>
    </row>
    <row r="53" spans="2:5" x14ac:dyDescent="0.3">
      <c r="B53" s="7">
        <v>1802</v>
      </c>
      <c r="C53" s="7">
        <v>3.41</v>
      </c>
      <c r="D53" s="6">
        <f t="shared" si="0"/>
        <v>3247204</v>
      </c>
      <c r="E53" s="6">
        <f t="shared" si="1"/>
        <v>6144.8200000000006</v>
      </c>
    </row>
    <row r="54" spans="2:5" x14ac:dyDescent="0.3">
      <c r="B54" s="7">
        <v>1855</v>
      </c>
      <c r="C54" s="7">
        <v>3.42</v>
      </c>
      <c r="D54" s="6">
        <f t="shared" si="0"/>
        <v>3441025</v>
      </c>
      <c r="E54" s="6">
        <f t="shared" si="1"/>
        <v>6344.0999999999995</v>
      </c>
    </row>
    <row r="55" spans="2:5" x14ac:dyDescent="0.3">
      <c r="B55" s="7">
        <v>1907</v>
      </c>
      <c r="C55" s="7">
        <v>3.42</v>
      </c>
      <c r="D55" s="6">
        <f t="shared" si="0"/>
        <v>3636649</v>
      </c>
      <c r="E55" s="6">
        <f t="shared" si="1"/>
        <v>6521.94</v>
      </c>
    </row>
    <row r="56" spans="2:5" x14ac:dyDescent="0.3">
      <c r="B56" s="7">
        <v>1634</v>
      </c>
      <c r="C56" s="7">
        <v>3.42</v>
      </c>
      <c r="D56" s="6">
        <f t="shared" si="0"/>
        <v>2669956</v>
      </c>
      <c r="E56" s="6">
        <f t="shared" si="1"/>
        <v>5588.28</v>
      </c>
    </row>
    <row r="57" spans="2:5" x14ac:dyDescent="0.3">
      <c r="B57" s="7">
        <v>1879</v>
      </c>
      <c r="C57" s="7">
        <v>3.44</v>
      </c>
      <c r="D57" s="6">
        <f t="shared" si="0"/>
        <v>3530641</v>
      </c>
      <c r="E57" s="6">
        <f t="shared" si="1"/>
        <v>6463.76</v>
      </c>
    </row>
    <row r="58" spans="2:5" x14ac:dyDescent="0.3">
      <c r="B58" s="7">
        <v>1887</v>
      </c>
      <c r="C58" s="7">
        <v>3.47</v>
      </c>
      <c r="D58" s="6">
        <f t="shared" si="0"/>
        <v>3560769</v>
      </c>
      <c r="E58" s="6">
        <f t="shared" si="1"/>
        <v>6547.89</v>
      </c>
    </row>
    <row r="59" spans="2:5" x14ac:dyDescent="0.3">
      <c r="B59" s="7">
        <v>1730</v>
      </c>
      <c r="C59" s="7">
        <v>3.47</v>
      </c>
      <c r="D59" s="6">
        <f t="shared" si="0"/>
        <v>2992900</v>
      </c>
      <c r="E59" s="6">
        <f t="shared" si="1"/>
        <v>6003.1</v>
      </c>
    </row>
    <row r="60" spans="2:5" x14ac:dyDescent="0.3">
      <c r="B60" s="7">
        <v>1953</v>
      </c>
      <c r="C60" s="7">
        <v>3.47</v>
      </c>
      <c r="D60" s="6">
        <f t="shared" si="0"/>
        <v>3814209</v>
      </c>
      <c r="E60" s="6">
        <f t="shared" si="1"/>
        <v>6776.9100000000008</v>
      </c>
    </row>
    <row r="61" spans="2:5" x14ac:dyDescent="0.3">
      <c r="B61" s="7">
        <v>1781</v>
      </c>
      <c r="C61" s="7">
        <v>3.47</v>
      </c>
      <c r="D61" s="6">
        <f t="shared" si="0"/>
        <v>3171961</v>
      </c>
      <c r="E61" s="6">
        <f t="shared" si="1"/>
        <v>6180.0700000000006</v>
      </c>
    </row>
    <row r="62" spans="2:5" x14ac:dyDescent="0.3">
      <c r="B62" s="7">
        <v>1891</v>
      </c>
      <c r="C62" s="7">
        <v>3.48</v>
      </c>
      <c r="D62" s="6">
        <f t="shared" si="0"/>
        <v>3575881</v>
      </c>
      <c r="E62" s="6">
        <f t="shared" si="1"/>
        <v>6580.68</v>
      </c>
    </row>
    <row r="63" spans="2:5" x14ac:dyDescent="0.3">
      <c r="B63" s="7">
        <v>1964</v>
      </c>
      <c r="C63" s="7">
        <v>3.49</v>
      </c>
      <c r="D63" s="6">
        <f t="shared" si="0"/>
        <v>3857296</v>
      </c>
      <c r="E63" s="6">
        <f t="shared" si="1"/>
        <v>6854.3600000000006</v>
      </c>
    </row>
    <row r="64" spans="2:5" x14ac:dyDescent="0.3">
      <c r="B64" s="7">
        <v>1808</v>
      </c>
      <c r="C64" s="7">
        <v>3.49</v>
      </c>
      <c r="D64" s="6">
        <f t="shared" si="0"/>
        <v>3268864</v>
      </c>
      <c r="E64" s="6">
        <f t="shared" si="1"/>
        <v>6309.92</v>
      </c>
    </row>
    <row r="65" spans="2:5" x14ac:dyDescent="0.3">
      <c r="B65" s="7">
        <v>1893</v>
      </c>
      <c r="C65" s="7">
        <v>3.5</v>
      </c>
      <c r="D65" s="6">
        <f t="shared" si="0"/>
        <v>3583449</v>
      </c>
      <c r="E65" s="6">
        <f t="shared" si="1"/>
        <v>6625.5</v>
      </c>
    </row>
    <row r="66" spans="2:5" x14ac:dyDescent="0.3">
      <c r="B66" s="7">
        <v>2041</v>
      </c>
      <c r="C66" s="7">
        <v>3.51</v>
      </c>
      <c r="D66" s="6">
        <f t="shared" si="0"/>
        <v>4165681</v>
      </c>
      <c r="E66" s="6">
        <f t="shared" si="1"/>
        <v>7163.91</v>
      </c>
    </row>
    <row r="67" spans="2:5" x14ac:dyDescent="0.3">
      <c r="B67" s="7">
        <v>1893</v>
      </c>
      <c r="C67" s="7">
        <v>3.51</v>
      </c>
      <c r="D67" s="6">
        <f t="shared" si="0"/>
        <v>3583449</v>
      </c>
      <c r="E67" s="6">
        <f t="shared" si="1"/>
        <v>6644.4299999999994</v>
      </c>
    </row>
    <row r="68" spans="2:5" x14ac:dyDescent="0.3">
      <c r="B68" s="7">
        <v>1832</v>
      </c>
      <c r="C68" s="7">
        <v>3.52</v>
      </c>
      <c r="D68" s="6">
        <f t="shared" ref="D68:D86" si="2">B68*B68</f>
        <v>3356224</v>
      </c>
      <c r="E68" s="6">
        <f t="shared" ref="E68:E86" si="3">B68*C68</f>
        <v>6448.64</v>
      </c>
    </row>
    <row r="69" spans="2:5" x14ac:dyDescent="0.3">
      <c r="B69" s="7">
        <v>1850</v>
      </c>
      <c r="C69" s="7">
        <v>3.52</v>
      </c>
      <c r="D69" s="6">
        <f t="shared" si="2"/>
        <v>3422500</v>
      </c>
      <c r="E69" s="6">
        <f t="shared" si="3"/>
        <v>6512</v>
      </c>
    </row>
    <row r="70" spans="2:5" x14ac:dyDescent="0.3">
      <c r="B70" s="7">
        <v>1934</v>
      </c>
      <c r="C70" s="7">
        <v>3.54</v>
      </c>
      <c r="D70" s="6">
        <f t="shared" si="2"/>
        <v>3740356</v>
      </c>
      <c r="E70" s="6">
        <f t="shared" si="3"/>
        <v>6846.36</v>
      </c>
    </row>
    <row r="71" spans="2:5" x14ac:dyDescent="0.3">
      <c r="B71" s="7">
        <v>1861</v>
      </c>
      <c r="C71" s="7">
        <v>3.58</v>
      </c>
      <c r="D71" s="6">
        <f t="shared" si="2"/>
        <v>3463321</v>
      </c>
      <c r="E71" s="6">
        <f t="shared" si="3"/>
        <v>6662.38</v>
      </c>
    </row>
    <row r="72" spans="2:5" x14ac:dyDescent="0.3">
      <c r="B72" s="7">
        <v>1931</v>
      </c>
      <c r="C72" s="7">
        <v>3.58</v>
      </c>
      <c r="D72" s="6">
        <f t="shared" si="2"/>
        <v>3728761</v>
      </c>
      <c r="E72" s="6">
        <f t="shared" si="3"/>
        <v>6912.9800000000005</v>
      </c>
    </row>
    <row r="73" spans="2:5" x14ac:dyDescent="0.3">
      <c r="B73" s="7">
        <v>1933</v>
      </c>
      <c r="C73" s="7">
        <v>3.59</v>
      </c>
      <c r="D73" s="6">
        <f t="shared" si="2"/>
        <v>3736489</v>
      </c>
      <c r="E73" s="6">
        <f t="shared" si="3"/>
        <v>6939.4699999999993</v>
      </c>
    </row>
    <row r="74" spans="2:5" x14ac:dyDescent="0.3">
      <c r="B74" s="7">
        <v>1778</v>
      </c>
      <c r="C74" s="7">
        <v>3.59</v>
      </c>
      <c r="D74" s="6">
        <f t="shared" si="2"/>
        <v>3161284</v>
      </c>
      <c r="E74" s="6">
        <f t="shared" si="3"/>
        <v>6383.0199999999995</v>
      </c>
    </row>
    <row r="75" spans="2:5" x14ac:dyDescent="0.3">
      <c r="B75" s="7">
        <v>1975</v>
      </c>
      <c r="C75" s="7">
        <v>3.6</v>
      </c>
      <c r="D75" s="6">
        <f t="shared" si="2"/>
        <v>3900625</v>
      </c>
      <c r="E75" s="6">
        <f t="shared" si="3"/>
        <v>7110</v>
      </c>
    </row>
    <row r="76" spans="2:5" x14ac:dyDescent="0.3">
      <c r="B76" s="7">
        <v>1934</v>
      </c>
      <c r="C76" s="7">
        <v>3.6</v>
      </c>
      <c r="D76" s="6">
        <f t="shared" si="2"/>
        <v>3740356</v>
      </c>
      <c r="E76" s="6">
        <f t="shared" si="3"/>
        <v>6962.4000000000005</v>
      </c>
    </row>
    <row r="77" spans="2:5" x14ac:dyDescent="0.3">
      <c r="B77" s="7">
        <v>2021</v>
      </c>
      <c r="C77" s="7">
        <v>3.61</v>
      </c>
      <c r="D77" s="6">
        <f t="shared" si="2"/>
        <v>4084441</v>
      </c>
      <c r="E77" s="6">
        <f t="shared" si="3"/>
        <v>7295.8099999999995</v>
      </c>
    </row>
    <row r="78" spans="2:5" x14ac:dyDescent="0.3">
      <c r="B78" s="7">
        <v>2015</v>
      </c>
      <c r="C78" s="7">
        <v>3.62</v>
      </c>
      <c r="D78" s="6">
        <f t="shared" si="2"/>
        <v>4060225</v>
      </c>
      <c r="E78" s="6">
        <f t="shared" si="3"/>
        <v>7294.3</v>
      </c>
    </row>
    <row r="79" spans="2:5" x14ac:dyDescent="0.3">
      <c r="B79" s="7">
        <v>1997</v>
      </c>
      <c r="C79" s="7">
        <v>3.64</v>
      </c>
      <c r="D79" s="6">
        <f t="shared" si="2"/>
        <v>3988009</v>
      </c>
      <c r="E79" s="6">
        <f t="shared" si="3"/>
        <v>7269.08</v>
      </c>
    </row>
    <row r="80" spans="2:5" x14ac:dyDescent="0.3">
      <c r="B80" s="7">
        <v>2020</v>
      </c>
      <c r="C80" s="7">
        <v>3.65</v>
      </c>
      <c r="D80" s="6">
        <f t="shared" si="2"/>
        <v>4080400</v>
      </c>
      <c r="E80" s="6">
        <f t="shared" si="3"/>
        <v>7373</v>
      </c>
    </row>
    <row r="81" spans="1:10" x14ac:dyDescent="0.3">
      <c r="B81" s="7">
        <v>1843</v>
      </c>
      <c r="C81" s="7">
        <v>3.71</v>
      </c>
      <c r="D81" s="6">
        <f t="shared" si="2"/>
        <v>3396649</v>
      </c>
      <c r="E81" s="6">
        <f t="shared" si="3"/>
        <v>6837.53</v>
      </c>
    </row>
    <row r="82" spans="1:10" x14ac:dyDescent="0.3">
      <c r="B82" s="7">
        <v>1936</v>
      </c>
      <c r="C82" s="7">
        <v>3.71</v>
      </c>
      <c r="D82" s="6">
        <f t="shared" si="2"/>
        <v>3748096</v>
      </c>
      <c r="E82" s="6">
        <f t="shared" si="3"/>
        <v>7182.5599999999995</v>
      </c>
    </row>
    <row r="83" spans="1:10" x14ac:dyDescent="0.3">
      <c r="B83" s="7">
        <v>1810</v>
      </c>
      <c r="C83" s="7">
        <v>3.71</v>
      </c>
      <c r="D83" s="6">
        <f t="shared" si="2"/>
        <v>3276100</v>
      </c>
      <c r="E83" s="6">
        <f t="shared" si="3"/>
        <v>6715.1</v>
      </c>
    </row>
    <row r="84" spans="1:10" x14ac:dyDescent="0.3">
      <c r="B84" s="7">
        <v>1987</v>
      </c>
      <c r="C84" s="7">
        <v>3.73</v>
      </c>
      <c r="D84" s="6">
        <f t="shared" si="2"/>
        <v>3948169</v>
      </c>
      <c r="E84" s="6">
        <f t="shared" si="3"/>
        <v>7411.51</v>
      </c>
    </row>
    <row r="85" spans="1:10" x14ac:dyDescent="0.3">
      <c r="B85" s="7">
        <v>1962</v>
      </c>
      <c r="C85" s="7">
        <v>3.76</v>
      </c>
      <c r="D85" s="6">
        <f t="shared" si="2"/>
        <v>3849444</v>
      </c>
      <c r="E85" s="6">
        <f t="shared" si="3"/>
        <v>7377.12</v>
      </c>
    </row>
    <row r="86" spans="1:10" x14ac:dyDescent="0.3">
      <c r="B86" s="7">
        <v>2050</v>
      </c>
      <c r="C86" s="7">
        <v>3.81</v>
      </c>
      <c r="D86" s="6">
        <f t="shared" si="2"/>
        <v>4202500</v>
      </c>
      <c r="E86" s="6">
        <f t="shared" si="3"/>
        <v>7810.5</v>
      </c>
    </row>
    <row r="87" spans="1:10" x14ac:dyDescent="0.3">
      <c r="A87" s="8" t="s">
        <v>45</v>
      </c>
      <c r="B87" s="6">
        <f>SUM(B3:B86)</f>
        <v>155003</v>
      </c>
      <c r="C87" s="6">
        <f t="shared" ref="C87:J87" si="4">SUM(C3:C86)</f>
        <v>279.7399999999999</v>
      </c>
      <c r="D87" s="6">
        <f t="shared" si="4"/>
        <v>286929889</v>
      </c>
      <c r="E87" s="6">
        <f t="shared" si="4"/>
        <v>517698.45999999996</v>
      </c>
      <c r="F87" s="6">
        <f t="shared" si="4"/>
        <v>0</v>
      </c>
      <c r="G87" s="6">
        <f t="shared" si="4"/>
        <v>532.01669598770991</v>
      </c>
      <c r="H87" s="6">
        <f t="shared" si="4"/>
        <v>0</v>
      </c>
      <c r="I87" s="6">
        <f t="shared" si="4"/>
        <v>861307366.37553608</v>
      </c>
      <c r="J87" s="6">
        <f t="shared" si="4"/>
        <v>0</v>
      </c>
    </row>
    <row r="89" spans="1:10" ht="16.2" x14ac:dyDescent="0.3">
      <c r="A89" s="6" t="s">
        <v>48</v>
      </c>
      <c r="B89" s="6">
        <f>B87*B87</f>
        <v>24025930009</v>
      </c>
    </row>
    <row r="91" spans="1:10" x14ac:dyDescent="0.3">
      <c r="A91" s="6" t="s">
        <v>46</v>
      </c>
      <c r="B91" s="6">
        <f>COUNT(B3:B86)</f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selection activeCell="C10" sqref="C10:C11"/>
    </sheetView>
  </sheetViews>
  <sheetFormatPr defaultRowHeight="24" x14ac:dyDescent="0.8"/>
  <sheetData>
    <row r="1" spans="1:8" x14ac:dyDescent="0.8">
      <c r="A1" t="s">
        <v>0</v>
      </c>
      <c r="B1" t="s">
        <v>1</v>
      </c>
    </row>
    <row r="2" spans="1:8" x14ac:dyDescent="0.8">
      <c r="A2">
        <v>1714</v>
      </c>
      <c r="B2">
        <v>2.4</v>
      </c>
      <c r="F2" t="s">
        <v>2</v>
      </c>
      <c r="H2" t="s">
        <v>3</v>
      </c>
    </row>
    <row r="3" spans="1:8" x14ac:dyDescent="0.8">
      <c r="A3">
        <v>1664</v>
      </c>
      <c r="B3">
        <v>2.52</v>
      </c>
      <c r="F3" t="s">
        <v>4</v>
      </c>
      <c r="G3" t="s">
        <v>5</v>
      </c>
    </row>
    <row r="4" spans="1:8" x14ac:dyDescent="0.8">
      <c r="A4">
        <v>1760</v>
      </c>
      <c r="B4">
        <v>2.54</v>
      </c>
      <c r="F4">
        <v>1.655688E-3</v>
      </c>
      <c r="G4">
        <v>0.27504030000000002</v>
      </c>
    </row>
    <row r="5" spans="1:8" x14ac:dyDescent="0.8">
      <c r="A5">
        <v>1685</v>
      </c>
      <c r="B5">
        <v>2.74</v>
      </c>
    </row>
    <row r="6" spans="1:8" x14ac:dyDescent="0.8">
      <c r="A6">
        <v>1693</v>
      </c>
      <c r="B6">
        <v>2.83</v>
      </c>
      <c r="F6" t="s">
        <v>6</v>
      </c>
    </row>
    <row r="7" spans="1:8" x14ac:dyDescent="0.8">
      <c r="A7">
        <v>1670</v>
      </c>
      <c r="B7">
        <v>2.91</v>
      </c>
      <c r="F7">
        <v>-19.074108989999999</v>
      </c>
      <c r="G7" t="s">
        <v>7</v>
      </c>
    </row>
    <row r="8" spans="1:8" x14ac:dyDescent="0.8">
      <c r="A8">
        <v>1764</v>
      </c>
      <c r="B8">
        <v>3</v>
      </c>
    </row>
    <row r="9" spans="1:8" x14ac:dyDescent="0.8">
      <c r="A9">
        <v>1764</v>
      </c>
      <c r="B9">
        <v>3</v>
      </c>
      <c r="F9" t="s">
        <v>8</v>
      </c>
    </row>
    <row r="10" spans="1:8" x14ac:dyDescent="0.8">
      <c r="A10">
        <v>1792</v>
      </c>
      <c r="B10">
        <v>3.01</v>
      </c>
      <c r="F10">
        <v>0.45000131999999998</v>
      </c>
      <c r="G10" t="s">
        <v>7</v>
      </c>
    </row>
    <row r="11" spans="1:8" x14ac:dyDescent="0.8">
      <c r="A11">
        <v>1850</v>
      </c>
      <c r="B11">
        <v>3.01</v>
      </c>
    </row>
    <row r="12" spans="1:8" x14ac:dyDescent="0.8">
      <c r="A12">
        <v>1735</v>
      </c>
      <c r="B12">
        <v>3.02</v>
      </c>
      <c r="F12" t="s">
        <v>9</v>
      </c>
    </row>
    <row r="13" spans="1:8" x14ac:dyDescent="0.8">
      <c r="A13">
        <v>1775</v>
      </c>
      <c r="B13">
        <v>3.07</v>
      </c>
      <c r="F13">
        <v>0.95766679799999999</v>
      </c>
    </row>
    <row r="14" spans="1:8" x14ac:dyDescent="0.8">
      <c r="A14">
        <v>1735</v>
      </c>
      <c r="B14">
        <v>3.08</v>
      </c>
    </row>
    <row r="15" spans="1:8" x14ac:dyDescent="0.8">
      <c r="A15">
        <v>1712</v>
      </c>
      <c r="B15">
        <v>3.08</v>
      </c>
    </row>
    <row r="16" spans="1:8" x14ac:dyDescent="0.8">
      <c r="A16">
        <v>1773</v>
      </c>
      <c r="B16">
        <v>3.12</v>
      </c>
    </row>
    <row r="17" spans="1:2" x14ac:dyDescent="0.8">
      <c r="A17">
        <v>1872</v>
      </c>
      <c r="B17">
        <v>3.17</v>
      </c>
    </row>
    <row r="18" spans="1:2" x14ac:dyDescent="0.8">
      <c r="A18">
        <v>1755</v>
      </c>
      <c r="B18">
        <v>3.17</v>
      </c>
    </row>
    <row r="19" spans="1:2" x14ac:dyDescent="0.8">
      <c r="A19">
        <v>1674</v>
      </c>
      <c r="B19">
        <v>3.17</v>
      </c>
    </row>
    <row r="20" spans="1:2" x14ac:dyDescent="0.8">
      <c r="A20">
        <v>1842</v>
      </c>
      <c r="B20">
        <v>3.17</v>
      </c>
    </row>
    <row r="21" spans="1:2" x14ac:dyDescent="0.8">
      <c r="A21">
        <v>1786</v>
      </c>
      <c r="B21">
        <v>3.19</v>
      </c>
    </row>
    <row r="22" spans="1:2" x14ac:dyDescent="0.8">
      <c r="A22">
        <v>1761</v>
      </c>
      <c r="B22">
        <v>3.19</v>
      </c>
    </row>
    <row r="23" spans="1:2" x14ac:dyDescent="0.8">
      <c r="A23">
        <v>1722</v>
      </c>
      <c r="B23">
        <v>3.19</v>
      </c>
    </row>
    <row r="24" spans="1:2" x14ac:dyDescent="0.8">
      <c r="A24">
        <v>1663</v>
      </c>
      <c r="B24">
        <v>3.2</v>
      </c>
    </row>
    <row r="25" spans="1:2" x14ac:dyDescent="0.8">
      <c r="A25">
        <v>1687</v>
      </c>
      <c r="B25">
        <v>3.21</v>
      </c>
    </row>
    <row r="26" spans="1:2" x14ac:dyDescent="0.8">
      <c r="A26">
        <v>1974</v>
      </c>
      <c r="B26">
        <v>3.24</v>
      </c>
    </row>
    <row r="27" spans="1:2" x14ac:dyDescent="0.8">
      <c r="A27">
        <v>1826</v>
      </c>
      <c r="B27">
        <v>3.28</v>
      </c>
    </row>
    <row r="28" spans="1:2" x14ac:dyDescent="0.8">
      <c r="A28">
        <v>1787</v>
      </c>
      <c r="B28">
        <v>3.28</v>
      </c>
    </row>
    <row r="29" spans="1:2" x14ac:dyDescent="0.8">
      <c r="A29">
        <v>1821</v>
      </c>
      <c r="B29">
        <v>3.28</v>
      </c>
    </row>
    <row r="30" spans="1:2" x14ac:dyDescent="0.8">
      <c r="A30">
        <v>2020</v>
      </c>
      <c r="B30">
        <v>3.28</v>
      </c>
    </row>
    <row r="31" spans="1:2" x14ac:dyDescent="0.8">
      <c r="A31">
        <v>1794</v>
      </c>
      <c r="B31">
        <v>3.28</v>
      </c>
    </row>
    <row r="32" spans="1:2" x14ac:dyDescent="0.8">
      <c r="A32">
        <v>1769</v>
      </c>
      <c r="B32">
        <v>3.28</v>
      </c>
    </row>
    <row r="33" spans="1:2" x14ac:dyDescent="0.8">
      <c r="A33">
        <v>1934</v>
      </c>
      <c r="B33">
        <v>3.28</v>
      </c>
    </row>
    <row r="34" spans="1:2" x14ac:dyDescent="0.8">
      <c r="A34">
        <v>1775</v>
      </c>
      <c r="B34">
        <v>3.29</v>
      </c>
    </row>
    <row r="35" spans="1:2" x14ac:dyDescent="0.8">
      <c r="A35">
        <v>1855</v>
      </c>
      <c r="B35">
        <v>3.29</v>
      </c>
    </row>
    <row r="36" spans="1:2" x14ac:dyDescent="0.8">
      <c r="A36">
        <v>1880</v>
      </c>
      <c r="B36">
        <v>3.29</v>
      </c>
    </row>
    <row r="37" spans="1:2" x14ac:dyDescent="0.8">
      <c r="A37">
        <v>1849</v>
      </c>
      <c r="B37">
        <v>3.31</v>
      </c>
    </row>
    <row r="38" spans="1:2" x14ac:dyDescent="0.8">
      <c r="A38">
        <v>1808</v>
      </c>
      <c r="B38">
        <v>3.32</v>
      </c>
    </row>
    <row r="39" spans="1:2" x14ac:dyDescent="0.8">
      <c r="A39">
        <v>1954</v>
      </c>
      <c r="B39">
        <v>3.34</v>
      </c>
    </row>
    <row r="40" spans="1:2" x14ac:dyDescent="0.8">
      <c r="A40">
        <v>1777</v>
      </c>
      <c r="B40">
        <v>3.37</v>
      </c>
    </row>
    <row r="41" spans="1:2" x14ac:dyDescent="0.8">
      <c r="A41">
        <v>1831</v>
      </c>
      <c r="B41">
        <v>3.37</v>
      </c>
    </row>
    <row r="42" spans="1:2" x14ac:dyDescent="0.8">
      <c r="A42">
        <v>1865</v>
      </c>
      <c r="B42">
        <v>3.37</v>
      </c>
    </row>
    <row r="43" spans="1:2" x14ac:dyDescent="0.8">
      <c r="A43">
        <v>1850</v>
      </c>
      <c r="B43">
        <v>3.38</v>
      </c>
    </row>
    <row r="44" spans="1:2" x14ac:dyDescent="0.8">
      <c r="A44">
        <v>1966</v>
      </c>
      <c r="B44">
        <v>3.38</v>
      </c>
    </row>
    <row r="45" spans="1:2" x14ac:dyDescent="0.8">
      <c r="A45">
        <v>1702</v>
      </c>
      <c r="B45">
        <v>3.39</v>
      </c>
    </row>
    <row r="46" spans="1:2" x14ac:dyDescent="0.8">
      <c r="A46">
        <v>1990</v>
      </c>
      <c r="B46">
        <v>3.39</v>
      </c>
    </row>
    <row r="47" spans="1:2" x14ac:dyDescent="0.8">
      <c r="A47">
        <v>1925</v>
      </c>
      <c r="B47">
        <v>3.4</v>
      </c>
    </row>
    <row r="48" spans="1:2" x14ac:dyDescent="0.8">
      <c r="A48">
        <v>1824</v>
      </c>
      <c r="B48">
        <v>3.4</v>
      </c>
    </row>
    <row r="49" spans="1:2" x14ac:dyDescent="0.8">
      <c r="A49">
        <v>1956</v>
      </c>
      <c r="B49">
        <v>3.4</v>
      </c>
    </row>
    <row r="50" spans="1:2" x14ac:dyDescent="0.8">
      <c r="A50">
        <v>1857</v>
      </c>
      <c r="B50">
        <v>3.41</v>
      </c>
    </row>
    <row r="51" spans="1:2" x14ac:dyDescent="0.8">
      <c r="A51">
        <v>1979</v>
      </c>
      <c r="B51">
        <v>3.41</v>
      </c>
    </row>
    <row r="52" spans="1:2" x14ac:dyDescent="0.8">
      <c r="A52">
        <v>1802</v>
      </c>
      <c r="B52">
        <v>3.41</v>
      </c>
    </row>
    <row r="53" spans="1:2" x14ac:dyDescent="0.8">
      <c r="A53">
        <v>1855</v>
      </c>
      <c r="B53">
        <v>3.42</v>
      </c>
    </row>
    <row r="54" spans="1:2" x14ac:dyDescent="0.8">
      <c r="A54">
        <v>1907</v>
      </c>
      <c r="B54">
        <v>3.42</v>
      </c>
    </row>
    <row r="55" spans="1:2" x14ac:dyDescent="0.8">
      <c r="A55">
        <v>1634</v>
      </c>
      <c r="B55">
        <v>3.42</v>
      </c>
    </row>
    <row r="56" spans="1:2" x14ac:dyDescent="0.8">
      <c r="A56">
        <v>1879</v>
      </c>
      <c r="B56">
        <v>3.44</v>
      </c>
    </row>
    <row r="57" spans="1:2" x14ac:dyDescent="0.8">
      <c r="A57">
        <v>1887</v>
      </c>
      <c r="B57">
        <v>3.47</v>
      </c>
    </row>
    <row r="58" spans="1:2" x14ac:dyDescent="0.8">
      <c r="A58">
        <v>1730</v>
      </c>
      <c r="B58">
        <v>3.47</v>
      </c>
    </row>
    <row r="59" spans="1:2" x14ac:dyDescent="0.8">
      <c r="A59">
        <v>1953</v>
      </c>
      <c r="B59">
        <v>3.47</v>
      </c>
    </row>
    <row r="60" spans="1:2" x14ac:dyDescent="0.8">
      <c r="A60">
        <v>1781</v>
      </c>
      <c r="B60">
        <v>3.47</v>
      </c>
    </row>
    <row r="61" spans="1:2" x14ac:dyDescent="0.8">
      <c r="A61">
        <v>1891</v>
      </c>
      <c r="B61">
        <v>3.48</v>
      </c>
    </row>
    <row r="62" spans="1:2" x14ac:dyDescent="0.8">
      <c r="A62">
        <v>1964</v>
      </c>
      <c r="B62">
        <v>3.49</v>
      </c>
    </row>
    <row r="63" spans="1:2" x14ac:dyDescent="0.8">
      <c r="A63">
        <v>1808</v>
      </c>
      <c r="B63">
        <v>3.49</v>
      </c>
    </row>
    <row r="64" spans="1:2" x14ac:dyDescent="0.8">
      <c r="A64">
        <v>1893</v>
      </c>
      <c r="B64">
        <v>3.5</v>
      </c>
    </row>
    <row r="65" spans="1:2" x14ac:dyDescent="0.8">
      <c r="A65">
        <v>2041</v>
      </c>
      <c r="B65">
        <v>3.51</v>
      </c>
    </row>
    <row r="66" spans="1:2" x14ac:dyDescent="0.8">
      <c r="A66">
        <v>1893</v>
      </c>
      <c r="B66">
        <v>3.51</v>
      </c>
    </row>
    <row r="67" spans="1:2" x14ac:dyDescent="0.8">
      <c r="A67">
        <v>1832</v>
      </c>
      <c r="B67">
        <v>3.52</v>
      </c>
    </row>
    <row r="68" spans="1:2" x14ac:dyDescent="0.8">
      <c r="A68">
        <v>1850</v>
      </c>
      <c r="B68">
        <v>3.52</v>
      </c>
    </row>
    <row r="69" spans="1:2" x14ac:dyDescent="0.8">
      <c r="A69">
        <v>1934</v>
      </c>
      <c r="B69">
        <v>3.54</v>
      </c>
    </row>
    <row r="70" spans="1:2" x14ac:dyDescent="0.8">
      <c r="A70">
        <v>1861</v>
      </c>
      <c r="B70">
        <v>3.58</v>
      </c>
    </row>
    <row r="71" spans="1:2" x14ac:dyDescent="0.8">
      <c r="A71">
        <v>1931</v>
      </c>
      <c r="B71">
        <v>3.58</v>
      </c>
    </row>
    <row r="72" spans="1:2" x14ac:dyDescent="0.8">
      <c r="A72">
        <v>1933</v>
      </c>
      <c r="B72">
        <v>3.59</v>
      </c>
    </row>
    <row r="73" spans="1:2" x14ac:dyDescent="0.8">
      <c r="A73">
        <v>1778</v>
      </c>
      <c r="B73">
        <v>3.59</v>
      </c>
    </row>
    <row r="74" spans="1:2" x14ac:dyDescent="0.8">
      <c r="A74">
        <v>1975</v>
      </c>
      <c r="B74">
        <v>3.6</v>
      </c>
    </row>
    <row r="75" spans="1:2" x14ac:dyDescent="0.8">
      <c r="A75">
        <v>1934</v>
      </c>
      <c r="B75">
        <v>3.6</v>
      </c>
    </row>
    <row r="76" spans="1:2" x14ac:dyDescent="0.8">
      <c r="A76">
        <v>2021</v>
      </c>
      <c r="B76">
        <v>3.61</v>
      </c>
    </row>
    <row r="77" spans="1:2" x14ac:dyDescent="0.8">
      <c r="A77">
        <v>2015</v>
      </c>
      <c r="B77">
        <v>3.62</v>
      </c>
    </row>
    <row r="78" spans="1:2" x14ac:dyDescent="0.8">
      <c r="A78">
        <v>1997</v>
      </c>
      <c r="B78">
        <v>3.64</v>
      </c>
    </row>
    <row r="79" spans="1:2" x14ac:dyDescent="0.8">
      <c r="A79">
        <v>2020</v>
      </c>
      <c r="B79">
        <v>3.65</v>
      </c>
    </row>
    <row r="80" spans="1:2" x14ac:dyDescent="0.8">
      <c r="A80">
        <v>1843</v>
      </c>
      <c r="B80">
        <v>3.71</v>
      </c>
    </row>
    <row r="81" spans="1:2" x14ac:dyDescent="0.8">
      <c r="A81">
        <v>1936</v>
      </c>
      <c r="B81">
        <v>3.71</v>
      </c>
    </row>
    <row r="82" spans="1:2" x14ac:dyDescent="0.8">
      <c r="A82">
        <v>1810</v>
      </c>
      <c r="B82">
        <v>3.71</v>
      </c>
    </row>
    <row r="83" spans="1:2" x14ac:dyDescent="0.8">
      <c r="A83">
        <v>1987</v>
      </c>
      <c r="B83">
        <v>3.73</v>
      </c>
    </row>
    <row r="84" spans="1:2" x14ac:dyDescent="0.8">
      <c r="A84">
        <v>1962</v>
      </c>
      <c r="B84">
        <v>3.76</v>
      </c>
    </row>
    <row r="85" spans="1:2" x14ac:dyDescent="0.8">
      <c r="A85">
        <v>2050</v>
      </c>
      <c r="B85">
        <v>3.81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5"/>
  <sheetViews>
    <sheetView topLeftCell="A71" workbookViewId="0">
      <selection activeCell="E4" sqref="E4"/>
    </sheetView>
  </sheetViews>
  <sheetFormatPr defaultRowHeight="24" x14ac:dyDescent="0.8"/>
  <sheetData>
    <row r="1" spans="1:2" x14ac:dyDescent="0.8">
      <c r="A1" t="s">
        <v>0</v>
      </c>
      <c r="B1" t="s">
        <v>1</v>
      </c>
    </row>
    <row r="2" spans="1:2" x14ac:dyDescent="0.8">
      <c r="A2">
        <v>1714</v>
      </c>
      <c r="B2">
        <v>2.4</v>
      </c>
    </row>
    <row r="3" spans="1:2" x14ac:dyDescent="0.8">
      <c r="A3">
        <v>1664</v>
      </c>
      <c r="B3">
        <v>2.52</v>
      </c>
    </row>
    <row r="4" spans="1:2" x14ac:dyDescent="0.8">
      <c r="A4">
        <v>1760</v>
      </c>
      <c r="B4">
        <v>2.54</v>
      </c>
    </row>
    <row r="5" spans="1:2" x14ac:dyDescent="0.8">
      <c r="A5">
        <v>1685</v>
      </c>
      <c r="B5">
        <v>2.74</v>
      </c>
    </row>
    <row r="6" spans="1:2" x14ac:dyDescent="0.8">
      <c r="A6">
        <v>1693</v>
      </c>
      <c r="B6">
        <v>2.83</v>
      </c>
    </row>
    <row r="7" spans="1:2" x14ac:dyDescent="0.8">
      <c r="A7">
        <v>1670</v>
      </c>
      <c r="B7">
        <v>2.91</v>
      </c>
    </row>
    <row r="8" spans="1:2" x14ac:dyDescent="0.8">
      <c r="A8">
        <v>1764</v>
      </c>
      <c r="B8">
        <v>3</v>
      </c>
    </row>
    <row r="9" spans="1:2" x14ac:dyDescent="0.8">
      <c r="A9">
        <v>1764</v>
      </c>
      <c r="B9">
        <v>3</v>
      </c>
    </row>
    <row r="10" spans="1:2" x14ac:dyDescent="0.8">
      <c r="A10">
        <v>1792</v>
      </c>
      <c r="B10">
        <v>3.01</v>
      </c>
    </row>
    <row r="11" spans="1:2" x14ac:dyDescent="0.8">
      <c r="A11">
        <v>1850</v>
      </c>
      <c r="B11">
        <v>3.01</v>
      </c>
    </row>
    <row r="12" spans="1:2" x14ac:dyDescent="0.8">
      <c r="A12">
        <v>1735</v>
      </c>
      <c r="B12">
        <v>3.02</v>
      </c>
    </row>
    <row r="13" spans="1:2" x14ac:dyDescent="0.8">
      <c r="A13">
        <v>1775</v>
      </c>
      <c r="B13">
        <v>3.07</v>
      </c>
    </row>
    <row r="14" spans="1:2" x14ac:dyDescent="0.8">
      <c r="A14">
        <v>1735</v>
      </c>
      <c r="B14">
        <v>3.08</v>
      </c>
    </row>
    <row r="15" spans="1:2" x14ac:dyDescent="0.8">
      <c r="A15">
        <v>1712</v>
      </c>
      <c r="B15">
        <v>3.08</v>
      </c>
    </row>
    <row r="16" spans="1:2" x14ac:dyDescent="0.8">
      <c r="A16">
        <v>1773</v>
      </c>
      <c r="B16">
        <v>3.12</v>
      </c>
    </row>
    <row r="17" spans="1:2" x14ac:dyDescent="0.8">
      <c r="A17">
        <v>1872</v>
      </c>
      <c r="B17">
        <v>3.17</v>
      </c>
    </row>
    <row r="18" spans="1:2" x14ac:dyDescent="0.8">
      <c r="A18">
        <v>1755</v>
      </c>
      <c r="B18">
        <v>3.17</v>
      </c>
    </row>
    <row r="19" spans="1:2" x14ac:dyDescent="0.8">
      <c r="A19">
        <v>1674</v>
      </c>
      <c r="B19">
        <v>3.17</v>
      </c>
    </row>
    <row r="20" spans="1:2" x14ac:dyDescent="0.8">
      <c r="A20">
        <v>1842</v>
      </c>
      <c r="B20">
        <v>3.17</v>
      </c>
    </row>
    <row r="21" spans="1:2" x14ac:dyDescent="0.8">
      <c r="A21">
        <v>1786</v>
      </c>
      <c r="B21">
        <v>3.19</v>
      </c>
    </row>
    <row r="22" spans="1:2" x14ac:dyDescent="0.8">
      <c r="A22">
        <v>1761</v>
      </c>
      <c r="B22">
        <v>3.19</v>
      </c>
    </row>
    <row r="23" spans="1:2" x14ac:dyDescent="0.8">
      <c r="A23">
        <v>1722</v>
      </c>
      <c r="B23">
        <v>3.19</v>
      </c>
    </row>
    <row r="24" spans="1:2" x14ac:dyDescent="0.8">
      <c r="A24">
        <v>1663</v>
      </c>
      <c r="B24">
        <v>3.2</v>
      </c>
    </row>
    <row r="25" spans="1:2" x14ac:dyDescent="0.8">
      <c r="A25">
        <v>1687</v>
      </c>
      <c r="B25">
        <v>3.21</v>
      </c>
    </row>
    <row r="26" spans="1:2" x14ac:dyDescent="0.8">
      <c r="A26">
        <v>1974</v>
      </c>
      <c r="B26">
        <v>3.24</v>
      </c>
    </row>
    <row r="27" spans="1:2" x14ac:dyDescent="0.8">
      <c r="A27">
        <v>1826</v>
      </c>
      <c r="B27">
        <v>3.28</v>
      </c>
    </row>
    <row r="28" spans="1:2" x14ac:dyDescent="0.8">
      <c r="A28">
        <v>1787</v>
      </c>
      <c r="B28">
        <v>3.28</v>
      </c>
    </row>
    <row r="29" spans="1:2" x14ac:dyDescent="0.8">
      <c r="A29">
        <v>1821</v>
      </c>
      <c r="B29">
        <v>3.28</v>
      </c>
    </row>
    <row r="30" spans="1:2" x14ac:dyDescent="0.8">
      <c r="A30">
        <v>2020</v>
      </c>
      <c r="B30">
        <v>3.28</v>
      </c>
    </row>
    <row r="31" spans="1:2" x14ac:dyDescent="0.8">
      <c r="A31">
        <v>1794</v>
      </c>
      <c r="B31">
        <v>3.28</v>
      </c>
    </row>
    <row r="32" spans="1:2" x14ac:dyDescent="0.8">
      <c r="A32">
        <v>1769</v>
      </c>
      <c r="B32">
        <v>3.28</v>
      </c>
    </row>
    <row r="33" spans="1:2" x14ac:dyDescent="0.8">
      <c r="A33">
        <v>1934</v>
      </c>
      <c r="B33">
        <v>3.28</v>
      </c>
    </row>
    <row r="34" spans="1:2" x14ac:dyDescent="0.8">
      <c r="A34">
        <v>1775</v>
      </c>
      <c r="B34">
        <v>3.29</v>
      </c>
    </row>
    <row r="35" spans="1:2" x14ac:dyDescent="0.8">
      <c r="A35">
        <v>1855</v>
      </c>
      <c r="B35">
        <v>3.29</v>
      </c>
    </row>
    <row r="36" spans="1:2" x14ac:dyDescent="0.8">
      <c r="A36">
        <v>1880</v>
      </c>
      <c r="B36">
        <v>3.29</v>
      </c>
    </row>
    <row r="37" spans="1:2" x14ac:dyDescent="0.8">
      <c r="A37">
        <v>1849</v>
      </c>
      <c r="B37">
        <v>3.31</v>
      </c>
    </row>
    <row r="38" spans="1:2" x14ac:dyDescent="0.8">
      <c r="A38">
        <v>1808</v>
      </c>
      <c r="B38">
        <v>3.32</v>
      </c>
    </row>
    <row r="39" spans="1:2" x14ac:dyDescent="0.8">
      <c r="A39">
        <v>1954</v>
      </c>
      <c r="B39">
        <v>3.34</v>
      </c>
    </row>
    <row r="40" spans="1:2" x14ac:dyDescent="0.8">
      <c r="A40">
        <v>1777</v>
      </c>
      <c r="B40">
        <v>3.37</v>
      </c>
    </row>
    <row r="41" spans="1:2" x14ac:dyDescent="0.8">
      <c r="A41">
        <v>1831</v>
      </c>
      <c r="B41">
        <v>3.37</v>
      </c>
    </row>
    <row r="42" spans="1:2" x14ac:dyDescent="0.8">
      <c r="A42">
        <v>1865</v>
      </c>
      <c r="B42">
        <v>3.37</v>
      </c>
    </row>
    <row r="43" spans="1:2" x14ac:dyDescent="0.8">
      <c r="A43">
        <v>1850</v>
      </c>
      <c r="B43">
        <v>3.38</v>
      </c>
    </row>
    <row r="44" spans="1:2" x14ac:dyDescent="0.8">
      <c r="A44">
        <v>1966</v>
      </c>
      <c r="B44">
        <v>3.38</v>
      </c>
    </row>
    <row r="45" spans="1:2" x14ac:dyDescent="0.8">
      <c r="A45">
        <v>1702</v>
      </c>
      <c r="B45">
        <v>3.39</v>
      </c>
    </row>
    <row r="46" spans="1:2" x14ac:dyDescent="0.8">
      <c r="A46">
        <v>1990</v>
      </c>
      <c r="B46">
        <v>3.39</v>
      </c>
    </row>
    <row r="47" spans="1:2" x14ac:dyDescent="0.8">
      <c r="A47">
        <v>1925</v>
      </c>
      <c r="B47">
        <v>3.4</v>
      </c>
    </row>
    <row r="48" spans="1:2" x14ac:dyDescent="0.8">
      <c r="A48">
        <v>1824</v>
      </c>
      <c r="B48">
        <v>3.4</v>
      </c>
    </row>
    <row r="49" spans="1:2" x14ac:dyDescent="0.8">
      <c r="A49">
        <v>1956</v>
      </c>
      <c r="B49">
        <v>3.4</v>
      </c>
    </row>
    <row r="50" spans="1:2" x14ac:dyDescent="0.8">
      <c r="A50">
        <v>1857</v>
      </c>
      <c r="B50">
        <v>3.41</v>
      </c>
    </row>
    <row r="51" spans="1:2" x14ac:dyDescent="0.8">
      <c r="A51">
        <v>1979</v>
      </c>
      <c r="B51">
        <v>3.41</v>
      </c>
    </row>
    <row r="52" spans="1:2" x14ac:dyDescent="0.8">
      <c r="A52">
        <v>1802</v>
      </c>
      <c r="B52">
        <v>3.41</v>
      </c>
    </row>
    <row r="53" spans="1:2" x14ac:dyDescent="0.8">
      <c r="A53">
        <v>1855</v>
      </c>
      <c r="B53">
        <v>3.42</v>
      </c>
    </row>
    <row r="54" spans="1:2" x14ac:dyDescent="0.8">
      <c r="A54">
        <v>1907</v>
      </c>
      <c r="B54">
        <v>3.42</v>
      </c>
    </row>
    <row r="55" spans="1:2" x14ac:dyDescent="0.8">
      <c r="A55">
        <v>1634</v>
      </c>
      <c r="B55">
        <v>3.42</v>
      </c>
    </row>
    <row r="56" spans="1:2" x14ac:dyDescent="0.8">
      <c r="A56">
        <v>1879</v>
      </c>
      <c r="B56">
        <v>3.44</v>
      </c>
    </row>
    <row r="57" spans="1:2" x14ac:dyDescent="0.8">
      <c r="A57">
        <v>1887</v>
      </c>
      <c r="B57">
        <v>3.47</v>
      </c>
    </row>
    <row r="58" spans="1:2" x14ac:dyDescent="0.8">
      <c r="A58">
        <v>1730</v>
      </c>
      <c r="B58">
        <v>3.47</v>
      </c>
    </row>
    <row r="59" spans="1:2" x14ac:dyDescent="0.8">
      <c r="A59">
        <v>1953</v>
      </c>
      <c r="B59">
        <v>3.47</v>
      </c>
    </row>
    <row r="60" spans="1:2" x14ac:dyDescent="0.8">
      <c r="A60">
        <v>1781</v>
      </c>
      <c r="B60">
        <v>3.47</v>
      </c>
    </row>
    <row r="61" spans="1:2" x14ac:dyDescent="0.8">
      <c r="A61">
        <v>1891</v>
      </c>
      <c r="B61">
        <v>3.48</v>
      </c>
    </row>
    <row r="62" spans="1:2" x14ac:dyDescent="0.8">
      <c r="A62">
        <v>1964</v>
      </c>
      <c r="B62">
        <v>3.49</v>
      </c>
    </row>
    <row r="63" spans="1:2" x14ac:dyDescent="0.8">
      <c r="A63">
        <v>1808</v>
      </c>
      <c r="B63">
        <v>3.49</v>
      </c>
    </row>
    <row r="64" spans="1:2" x14ac:dyDescent="0.8">
      <c r="A64">
        <v>1893</v>
      </c>
      <c r="B64">
        <v>3.5</v>
      </c>
    </row>
    <row r="65" spans="1:2" x14ac:dyDescent="0.8">
      <c r="A65">
        <v>2041</v>
      </c>
      <c r="B65">
        <v>3.51</v>
      </c>
    </row>
    <row r="66" spans="1:2" x14ac:dyDescent="0.8">
      <c r="A66">
        <v>1893</v>
      </c>
      <c r="B66">
        <v>3.51</v>
      </c>
    </row>
    <row r="67" spans="1:2" x14ac:dyDescent="0.8">
      <c r="A67">
        <v>1832</v>
      </c>
      <c r="B67">
        <v>3.52</v>
      </c>
    </row>
    <row r="68" spans="1:2" x14ac:dyDescent="0.8">
      <c r="A68">
        <v>1850</v>
      </c>
      <c r="B68">
        <v>3.52</v>
      </c>
    </row>
    <row r="69" spans="1:2" x14ac:dyDescent="0.8">
      <c r="A69">
        <v>1934</v>
      </c>
      <c r="B69">
        <v>3.54</v>
      </c>
    </row>
    <row r="70" spans="1:2" x14ac:dyDescent="0.8">
      <c r="A70">
        <v>1861</v>
      </c>
      <c r="B70">
        <v>3.58</v>
      </c>
    </row>
    <row r="71" spans="1:2" x14ac:dyDescent="0.8">
      <c r="A71">
        <v>1931</v>
      </c>
      <c r="B71">
        <v>3.58</v>
      </c>
    </row>
    <row r="72" spans="1:2" x14ac:dyDescent="0.8">
      <c r="A72">
        <v>1933</v>
      </c>
      <c r="B72">
        <v>3.59</v>
      </c>
    </row>
    <row r="73" spans="1:2" x14ac:dyDescent="0.8">
      <c r="A73">
        <v>1778</v>
      </c>
      <c r="B73">
        <v>3.59</v>
      </c>
    </row>
    <row r="74" spans="1:2" x14ac:dyDescent="0.8">
      <c r="A74">
        <v>1975</v>
      </c>
      <c r="B74">
        <v>3.6</v>
      </c>
    </row>
    <row r="75" spans="1:2" x14ac:dyDescent="0.8">
      <c r="A75">
        <v>1934</v>
      </c>
      <c r="B75">
        <v>3.6</v>
      </c>
    </row>
    <row r="76" spans="1:2" x14ac:dyDescent="0.8">
      <c r="A76">
        <v>2021</v>
      </c>
      <c r="B76">
        <v>3.61</v>
      </c>
    </row>
    <row r="77" spans="1:2" x14ac:dyDescent="0.8">
      <c r="A77">
        <v>2015</v>
      </c>
      <c r="B77">
        <v>3.62</v>
      </c>
    </row>
    <row r="78" spans="1:2" x14ac:dyDescent="0.8">
      <c r="A78">
        <v>1997</v>
      </c>
      <c r="B78">
        <v>3.64</v>
      </c>
    </row>
    <row r="79" spans="1:2" x14ac:dyDescent="0.8">
      <c r="A79">
        <v>2020</v>
      </c>
      <c r="B79">
        <v>3.65</v>
      </c>
    </row>
    <row r="80" spans="1:2" x14ac:dyDescent="0.8">
      <c r="A80">
        <v>1843</v>
      </c>
      <c r="B80">
        <v>3.71</v>
      </c>
    </row>
    <row r="81" spans="1:2" x14ac:dyDescent="0.8">
      <c r="A81">
        <v>1936</v>
      </c>
      <c r="B81">
        <v>3.71</v>
      </c>
    </row>
    <row r="82" spans="1:2" x14ac:dyDescent="0.8">
      <c r="A82">
        <v>1810</v>
      </c>
      <c r="B82">
        <v>3.71</v>
      </c>
    </row>
    <row r="83" spans="1:2" x14ac:dyDescent="0.8">
      <c r="A83">
        <v>1987</v>
      </c>
      <c r="B83">
        <v>3.73</v>
      </c>
    </row>
    <row r="84" spans="1:2" x14ac:dyDescent="0.8">
      <c r="A84">
        <v>1962</v>
      </c>
      <c r="B84">
        <v>3.76</v>
      </c>
    </row>
    <row r="85" spans="1:2" x14ac:dyDescent="0.8">
      <c r="A85">
        <v>2050</v>
      </c>
      <c r="B85">
        <v>3.81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topLeftCell="A9" workbookViewId="0">
      <selection activeCell="B18" sqref="B18"/>
    </sheetView>
  </sheetViews>
  <sheetFormatPr defaultRowHeight="24" x14ac:dyDescent="0.8"/>
  <cols>
    <col min="1" max="1" width="18.8984375" bestFit="1" customWidth="1"/>
    <col min="2" max="2" width="11.8984375" bestFit="1" customWidth="1"/>
    <col min="3" max="3" width="14" bestFit="1" customWidth="1"/>
    <col min="4" max="4" width="11.8984375" bestFit="1" customWidth="1"/>
    <col min="5" max="5" width="12.19921875" bestFit="1" customWidth="1"/>
    <col min="6" max="6" width="13.5" bestFit="1" customWidth="1"/>
    <col min="7" max="7" width="11.8984375" bestFit="1" customWidth="1"/>
    <col min="8" max="9" width="12.69921875" bestFit="1" customWidth="1"/>
  </cols>
  <sheetData>
    <row r="1" spans="1:9" x14ac:dyDescent="0.8">
      <c r="A1" t="s">
        <v>11</v>
      </c>
    </row>
    <row r="2" spans="1:9" ht="24.6" thickBot="1" x14ac:dyDescent="0.85"/>
    <row r="3" spans="1:9" x14ac:dyDescent="0.8">
      <c r="A3" s="3" t="s">
        <v>12</v>
      </c>
      <c r="B3" s="3"/>
    </row>
    <row r="4" spans="1:9" x14ac:dyDescent="0.8">
      <c r="A4" t="s">
        <v>13</v>
      </c>
      <c r="B4">
        <v>0.63718436484019081</v>
      </c>
    </row>
    <row r="5" spans="1:9" x14ac:dyDescent="0.8">
      <c r="A5" t="s">
        <v>14</v>
      </c>
      <c r="B5">
        <v>0.40600391479679737</v>
      </c>
    </row>
    <row r="6" spans="1:9" x14ac:dyDescent="0.8">
      <c r="A6" t="s">
        <v>15</v>
      </c>
      <c r="B6">
        <v>0.39876006009919734</v>
      </c>
    </row>
    <row r="7" spans="1:9" x14ac:dyDescent="0.8">
      <c r="A7" t="s">
        <v>16</v>
      </c>
      <c r="B7">
        <v>0.21061098110197832</v>
      </c>
    </row>
    <row r="8" spans="1:9" ht="24.6" thickBot="1" x14ac:dyDescent="0.85">
      <c r="A8" s="1" t="s">
        <v>17</v>
      </c>
      <c r="B8" s="1">
        <v>84</v>
      </c>
    </row>
    <row r="10" spans="1:9" ht="24.6" thickBot="1" x14ac:dyDescent="0.85">
      <c r="A10" t="s">
        <v>18</v>
      </c>
    </row>
    <row r="11" spans="1:9" x14ac:dyDescent="0.8">
      <c r="A11" s="2"/>
      <c r="B11" s="2" t="s">
        <v>23</v>
      </c>
      <c r="C11" s="2" t="s">
        <v>24</v>
      </c>
      <c r="D11" s="2" t="s">
        <v>25</v>
      </c>
      <c r="E11" s="2" t="s">
        <v>26</v>
      </c>
      <c r="F11" s="2" t="s">
        <v>27</v>
      </c>
    </row>
    <row r="12" spans="1:9" x14ac:dyDescent="0.8">
      <c r="A12" t="s">
        <v>19</v>
      </c>
      <c r="B12">
        <v>1</v>
      </c>
      <c r="C12">
        <v>2.4861224385147342</v>
      </c>
      <c r="D12">
        <v>2.4861224385147342</v>
      </c>
      <c r="E12">
        <v>56.048047862046559</v>
      </c>
      <c r="F12">
        <v>7.1995184365642545E-11</v>
      </c>
    </row>
    <row r="13" spans="1:9" x14ac:dyDescent="0.8">
      <c r="A13" t="s">
        <v>20</v>
      </c>
      <c r="B13">
        <v>82</v>
      </c>
      <c r="C13">
        <v>3.6372727995805048</v>
      </c>
      <c r="D13">
        <v>4.4356985360737865E-2</v>
      </c>
    </row>
    <row r="14" spans="1:9" ht="24.6" thickBot="1" x14ac:dyDescent="0.85">
      <c r="A14" s="1" t="s">
        <v>21</v>
      </c>
      <c r="B14" s="1">
        <v>83</v>
      </c>
      <c r="C14" s="1">
        <v>6.123395238095239</v>
      </c>
      <c r="D14" s="1"/>
      <c r="E14" s="1"/>
      <c r="F14" s="1"/>
    </row>
    <row r="15" spans="1:9" ht="24.6" thickBot="1" x14ac:dyDescent="0.85"/>
    <row r="16" spans="1:9" x14ac:dyDescent="0.8">
      <c r="A16" s="2"/>
      <c r="B16" s="2" t="s">
        <v>28</v>
      </c>
      <c r="C16" s="2" t="s">
        <v>16</v>
      </c>
      <c r="D16" s="2" t="s">
        <v>29</v>
      </c>
      <c r="E16" s="2" t="s">
        <v>30</v>
      </c>
      <c r="F16" s="2" t="s">
        <v>31</v>
      </c>
      <c r="G16" s="2" t="s">
        <v>32</v>
      </c>
      <c r="H16" s="2" t="s">
        <v>33</v>
      </c>
      <c r="I16" s="2" t="s">
        <v>34</v>
      </c>
    </row>
    <row r="17" spans="1:9" x14ac:dyDescent="0.8">
      <c r="A17" t="s">
        <v>22</v>
      </c>
      <c r="B17">
        <v>0.27504029966027721</v>
      </c>
      <c r="C17">
        <v>0.40873941685437098</v>
      </c>
      <c r="D17">
        <v>0.67289888941215281</v>
      </c>
      <c r="E17">
        <v>0.50290358786235356</v>
      </c>
      <c r="F17">
        <v>-0.53807260732130335</v>
      </c>
      <c r="G17">
        <v>1.0881532066418578</v>
      </c>
      <c r="H17">
        <v>-0.53807260732130335</v>
      </c>
      <c r="I17">
        <v>1.0881532066418578</v>
      </c>
    </row>
    <row r="18" spans="1:9" ht="24.6" thickBot="1" x14ac:dyDescent="0.85">
      <c r="A18" s="1" t="s">
        <v>35</v>
      </c>
      <c r="B18" s="1">
        <v>1.6556880500928149E-3</v>
      </c>
      <c r="C18" s="1">
        <v>2.2115576703405046E-4</v>
      </c>
      <c r="D18" s="1">
        <v>7.4865244180491812</v>
      </c>
      <c r="E18" s="1">
        <v>7.1995184365640994E-11</v>
      </c>
      <c r="F18" s="1">
        <v>1.215738778714206E-3</v>
      </c>
      <c r="G18" s="1">
        <v>2.0956373214714237E-3</v>
      </c>
      <c r="H18" s="1">
        <v>1.215738778714206E-3</v>
      </c>
      <c r="I18" s="1">
        <v>2.0956373214714237E-3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linear regression</vt:lpstr>
      <vt:lpstr>Direct Tool</vt:lpstr>
      <vt:lpstr>Data Analysis Tool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shinde</dc:creator>
  <cp:lastModifiedBy>Kunal Shinde</cp:lastModifiedBy>
  <dcterms:created xsi:type="dcterms:W3CDTF">2024-04-13T05:05:08Z</dcterms:created>
  <dcterms:modified xsi:type="dcterms:W3CDTF">2024-04-13T06:18:58Z</dcterms:modified>
</cp:coreProperties>
</file>