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65ec5d530b052d/Desktop - Copy/BSE/Piyush Sir/Statistics/Sesion 1^02/"/>
    </mc:Choice>
  </mc:AlternateContent>
  <xr:revisionPtr revIDLastSave="13" documentId="14_{55C60970-5DC0-4968-87DE-39733B3B6FEC}" xr6:coauthVersionLast="47" xr6:coauthVersionMax="47" xr10:uidLastSave="{9DA981CB-A5C0-4FA5-8154-80FF94CB62AD}"/>
  <bookViews>
    <workbookView xWindow="-108" yWindow="-108" windowWidth="23256" windowHeight="12456" firstSheet="3" activeTab="3" xr2:uid="{3AF43D67-7F5D-4152-AC50-54D2029417B0}"/>
  </bookViews>
  <sheets>
    <sheet name="Z-test" sheetId="1" r:id="rId1"/>
    <sheet name="Chi-Square" sheetId="2" r:id="rId2"/>
    <sheet name="T-Test" sheetId="3" r:id="rId3"/>
    <sheet name="Association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B10" i="3"/>
  <c r="D40" i="2"/>
  <c r="E40" i="2" s="1"/>
  <c r="F40" i="2" s="1"/>
  <c r="D39" i="2"/>
  <c r="E39" i="2" s="1"/>
  <c r="F39" i="2" s="1"/>
  <c r="D38" i="2"/>
  <c r="E38" i="2" s="1"/>
  <c r="F38" i="2" s="1"/>
  <c r="E37" i="2"/>
  <c r="F37" i="2" s="1"/>
  <c r="D37" i="2"/>
  <c r="D36" i="2"/>
  <c r="E36" i="2" s="1"/>
  <c r="F36" i="2" s="1"/>
  <c r="D35" i="2"/>
  <c r="E35" i="2" s="1"/>
  <c r="F35" i="2" s="1"/>
  <c r="D34" i="2"/>
  <c r="E34" i="2" s="1"/>
  <c r="F34" i="2" s="1"/>
  <c r="E33" i="2"/>
  <c r="F33" i="2" s="1"/>
  <c r="D33" i="2"/>
  <c r="D32" i="2"/>
  <c r="E32" i="2" s="1"/>
  <c r="F32" i="2" s="1"/>
  <c r="D31" i="2"/>
  <c r="E31" i="2" s="1"/>
  <c r="F31" i="2" s="1"/>
  <c r="D30" i="2"/>
  <c r="E30" i="2" s="1"/>
  <c r="F30" i="2" s="1"/>
  <c r="E29" i="2"/>
  <c r="F29" i="2" s="1"/>
  <c r="D29" i="2"/>
  <c r="D28" i="2"/>
  <c r="E28" i="2" s="1"/>
  <c r="F28" i="2" s="1"/>
  <c r="D27" i="2"/>
  <c r="E27" i="2" s="1"/>
  <c r="F27" i="2" s="1"/>
  <c r="D26" i="2"/>
  <c r="E26" i="2" s="1"/>
  <c r="F26" i="2" s="1"/>
  <c r="E25" i="2"/>
  <c r="F25" i="2" s="1"/>
  <c r="D25" i="2"/>
  <c r="D24" i="2"/>
  <c r="E24" i="2" s="1"/>
  <c r="F24" i="2" s="1"/>
  <c r="D23" i="2"/>
  <c r="E23" i="2" s="1"/>
  <c r="F23" i="2" s="1"/>
  <c r="D22" i="2"/>
  <c r="E22" i="2" s="1"/>
  <c r="F22" i="2" s="1"/>
  <c r="E21" i="2"/>
  <c r="F21" i="2" s="1"/>
  <c r="F41" i="2" s="1"/>
  <c r="D21" i="2"/>
  <c r="G15" i="2"/>
  <c r="F14" i="2"/>
  <c r="E14" i="2"/>
  <c r="D14" i="2"/>
  <c r="H10" i="2"/>
  <c r="G14" i="2" s="1"/>
  <c r="G10" i="2"/>
  <c r="G16" i="2" s="1"/>
  <c r="F10" i="2"/>
  <c r="F15" i="2" s="1"/>
  <c r="E10" i="2"/>
  <c r="E15" i="2" s="1"/>
  <c r="D10" i="2"/>
  <c r="D17" i="2" s="1"/>
  <c r="C10" i="2"/>
  <c r="C14" i="2" s="1"/>
  <c r="H9" i="2"/>
  <c r="F17" i="2" s="1"/>
  <c r="H8" i="2"/>
  <c r="H7" i="2"/>
  <c r="H6" i="2"/>
  <c r="E17" i="2" l="1"/>
  <c r="C16" i="2"/>
  <c r="G17" i="2"/>
  <c r="E16" i="2"/>
  <c r="D15" i="2"/>
  <c r="C15" i="2"/>
  <c r="C17" i="2"/>
  <c r="D16" i="2"/>
  <c r="F16" i="2"/>
</calcChain>
</file>

<file path=xl/sharedStrings.xml><?xml version="1.0" encoding="utf-8"?>
<sst xmlns="http://schemas.openxmlformats.org/spreadsheetml/2006/main" count="213" uniqueCount="134">
  <si>
    <t>Z TEST</t>
  </si>
  <si>
    <t>problem statement</t>
  </si>
  <si>
    <t xml:space="preserve">A complain was registered against the muncipal school to the government that the students are under fed </t>
  </si>
  <si>
    <t>A govt representative can go into the school and check the food quality but the problem is it is difficult to examine every other day for the food quality</t>
  </si>
  <si>
    <t>the second way to check is find out the total popn mean and the sample numbers</t>
  </si>
  <si>
    <t>for this eg we are taking 100 popn data , the total weight is 3200 kg , avg weight of 100 students is 32 , and the sd is 9 (given), age of students is 10 years</t>
  </si>
  <si>
    <t>the 25 students from muncipal school is selected and the avg weight is 29.5 kg</t>
  </si>
  <si>
    <t>the mean is 32 (of muncipal school)(given) (same as mean of students)</t>
  </si>
  <si>
    <t>H1 mu is less than 32</t>
  </si>
  <si>
    <t>z=</t>
  </si>
  <si>
    <t>x bar = sample mean</t>
  </si>
  <si>
    <t>m = popn mean</t>
  </si>
  <si>
    <t>sigma= sd of popn</t>
  </si>
  <si>
    <t>n= 25</t>
  </si>
  <si>
    <t>z test formula</t>
  </si>
  <si>
    <t>x(bar) - mew</t>
  </si>
  <si>
    <t>/sigma/sqtr(n)</t>
  </si>
  <si>
    <t>from z test table</t>
  </si>
  <si>
    <t>we assumed that mean for muncipal school and students are same</t>
  </si>
  <si>
    <t>0.0823&gt;0.05</t>
  </si>
  <si>
    <t>therefore we are rejecting the null hypothesis</t>
  </si>
  <si>
    <t>Total Population Date</t>
  </si>
  <si>
    <t>50 Years</t>
  </si>
  <si>
    <t>Relation</t>
  </si>
  <si>
    <t>35 Years</t>
  </si>
  <si>
    <t>15 Years</t>
  </si>
  <si>
    <t>between</t>
  </si>
  <si>
    <t xml:space="preserve">1 Sample </t>
  </si>
  <si>
    <t>2 Sample</t>
  </si>
  <si>
    <t>Education</t>
  </si>
  <si>
    <t>Maritial Status / Education</t>
  </si>
  <si>
    <t>Middle School</t>
  </si>
  <si>
    <t>High School</t>
  </si>
  <si>
    <t>Bechelor</t>
  </si>
  <si>
    <t>Master</t>
  </si>
  <si>
    <t>Phd</t>
  </si>
  <si>
    <t>Total</t>
  </si>
  <si>
    <t xml:space="preserve"> </t>
  </si>
  <si>
    <t>relation is There</t>
  </si>
  <si>
    <t>Relation is Not There</t>
  </si>
  <si>
    <t xml:space="preserve">Maritial </t>
  </si>
  <si>
    <t>Never Maried</t>
  </si>
  <si>
    <t>Maried</t>
  </si>
  <si>
    <t>Divorced</t>
  </si>
  <si>
    <t>25 Years</t>
  </si>
  <si>
    <t>Widowed</t>
  </si>
  <si>
    <t>Random Sample</t>
  </si>
  <si>
    <t>Null</t>
  </si>
  <si>
    <t>There is No Relation between Maritail and Education</t>
  </si>
  <si>
    <t>AlterNative</t>
  </si>
  <si>
    <t>There is Relation between Maritail and Education</t>
  </si>
  <si>
    <t xml:space="preserve">O= Observed </t>
  </si>
  <si>
    <t xml:space="preserve">E = Expected </t>
  </si>
  <si>
    <t>O-E</t>
  </si>
  <si>
    <t>(O-E)^2</t>
  </si>
  <si>
    <t>((O-E)^2)/E</t>
  </si>
  <si>
    <t>DOF</t>
  </si>
  <si>
    <t>(C-1)(R-1)</t>
  </si>
  <si>
    <t xml:space="preserve">p </t>
  </si>
  <si>
    <t>Calculated Value</t>
  </si>
  <si>
    <t>&gt;</t>
  </si>
  <si>
    <t xml:space="preserve">     </t>
  </si>
  <si>
    <t>We reject</t>
  </si>
  <si>
    <t>Hypothesis</t>
  </si>
  <si>
    <t>Table</t>
  </si>
  <si>
    <t xml:space="preserve">The Following table gives the nu,ber of air craft accident that occur during the various days of week </t>
  </si>
  <si>
    <t>Problem statement</t>
  </si>
  <si>
    <t>there are 150 students out of that 75 males and 75 Females are selected and we need to calculate T test value from a sample of 150 students, consisting of 75 males and 75 females. Each student's test score is. recorded.</t>
  </si>
  <si>
    <t>Male</t>
  </si>
  <si>
    <t>value</t>
  </si>
  <si>
    <t xml:space="preserve">Female </t>
  </si>
  <si>
    <t>x bar</t>
  </si>
  <si>
    <t>observed sample mean</t>
  </si>
  <si>
    <t>U</t>
  </si>
  <si>
    <t>popn mean</t>
  </si>
  <si>
    <t>Sd Sigma</t>
  </si>
  <si>
    <t>sd (s)</t>
  </si>
  <si>
    <t>n</t>
  </si>
  <si>
    <t>sample size(n)</t>
  </si>
  <si>
    <t>T test formula</t>
  </si>
  <si>
    <t>(x bar - mu)/(s/ sqrt of n)</t>
  </si>
  <si>
    <t>from t test table (0.005 and df is (15-1)=14</t>
  </si>
  <si>
    <t>from t test table (0.05 and df is (8-1)=7</t>
  </si>
  <si>
    <t>We accept null hypothesis</t>
  </si>
  <si>
    <t>We reject null hypothesis</t>
  </si>
  <si>
    <t>If Calculated value is less then table value we accept H0 &amp; If Calculated value is greater then table value we reject H0</t>
  </si>
  <si>
    <t>1,3,5</t>
  </si>
  <si>
    <t>6 subset possible</t>
  </si>
  <si>
    <t>Association Problem</t>
  </si>
  <si>
    <t>C1</t>
  </si>
  <si>
    <t>F1</t>
  </si>
  <si>
    <t>1,3</t>
  </si>
  <si>
    <t>1,5</t>
  </si>
  <si>
    <t>3,5</t>
  </si>
  <si>
    <t>Customers</t>
  </si>
  <si>
    <t xml:space="preserve">Product </t>
  </si>
  <si>
    <t>Product</t>
  </si>
  <si>
    <t>Support</t>
  </si>
  <si>
    <t>Rule 1</t>
  </si>
  <si>
    <t>1,2,5</t>
  </si>
  <si>
    <t>Confidence =</t>
  </si>
  <si>
    <t>Support(1,3,5) / Support of (1,3)</t>
  </si>
  <si>
    <t>2,3,4,5</t>
  </si>
  <si>
    <t>Max confidence + Min Confidence/2</t>
  </si>
  <si>
    <t>Rule 2</t>
  </si>
  <si>
    <t>1,2,3,4</t>
  </si>
  <si>
    <t>Support(1,3,5) / Support of (1,5)</t>
  </si>
  <si>
    <t>Conclusion</t>
  </si>
  <si>
    <t>C2</t>
  </si>
  <si>
    <t>F2</t>
  </si>
  <si>
    <t>If Product 1&amp;5 bought, then, 66% chance that Product 3 will also be bought</t>
  </si>
  <si>
    <t>Rule 3</t>
  </si>
  <si>
    <t>Support(1,3,5) / Support of (3,5)</t>
  </si>
  <si>
    <t>1,2</t>
  </si>
  <si>
    <t>If Product 3&amp;5 bought, then, 66% chance that Product 1 will also be bought</t>
  </si>
  <si>
    <t>Rule 4</t>
  </si>
  <si>
    <t>2,3</t>
  </si>
  <si>
    <t>Support(1,3,5) / Support of (1)</t>
  </si>
  <si>
    <t>2,5</t>
  </si>
  <si>
    <t>Rule 5</t>
  </si>
  <si>
    <t>C3</t>
  </si>
  <si>
    <t>F3</t>
  </si>
  <si>
    <t>Support(1,3,5) / Support of (3)</t>
  </si>
  <si>
    <t>1,2,3</t>
  </si>
  <si>
    <t>NO</t>
  </si>
  <si>
    <t xml:space="preserve">1,3 </t>
  </si>
  <si>
    <t>Rule 6</t>
  </si>
  <si>
    <r>
      <t>(</t>
    </r>
    <r>
      <rPr>
        <sz val="11"/>
        <color rgb="FFFF0000"/>
        <rFont val="Calibri"/>
        <family val="2"/>
        <scheme val="minor"/>
      </rPr>
      <t>1,2</t>
    </r>
    <r>
      <rPr>
        <sz val="11"/>
        <color theme="1"/>
        <rFont val="Calibri"/>
        <family val="2"/>
        <scheme val="minor"/>
      </rPr>
      <t>)(1,3)</t>
    </r>
    <r>
      <rPr>
        <sz val="11"/>
        <color rgb="FFFF0000"/>
        <rFont val="Calibri"/>
        <family val="2"/>
        <scheme val="minor"/>
      </rPr>
      <t>(2,3</t>
    </r>
    <r>
      <rPr>
        <sz val="11"/>
        <color theme="1"/>
        <rFont val="Calibri"/>
        <family val="2"/>
        <scheme val="minor"/>
      </rPr>
      <t>)</t>
    </r>
  </si>
  <si>
    <t>Support(1,3,5) / Support of (5)</t>
  </si>
  <si>
    <r>
      <t>(</t>
    </r>
    <r>
      <rPr>
        <sz val="11"/>
        <color rgb="FFFF0000"/>
        <rFont val="Calibri"/>
        <family val="2"/>
        <scheme val="minor"/>
      </rPr>
      <t>1,2)(1,5)(2,5)</t>
    </r>
  </si>
  <si>
    <t>YES</t>
  </si>
  <si>
    <r>
      <t>(1,3)(</t>
    </r>
    <r>
      <rPr>
        <sz val="11"/>
        <rFont val="Calibri"/>
        <family val="2"/>
        <scheme val="minor"/>
      </rPr>
      <t>1,5</t>
    </r>
    <r>
      <rPr>
        <sz val="11"/>
        <color theme="1"/>
        <rFont val="Calibri"/>
        <family val="2"/>
        <scheme val="minor"/>
      </rPr>
      <t>)(3,5)</t>
    </r>
  </si>
  <si>
    <t>2,3,5</t>
  </si>
  <si>
    <r>
      <rPr>
        <sz val="11"/>
        <color rgb="FFFF0000"/>
        <rFont val="Calibri"/>
        <family val="2"/>
        <scheme val="minor"/>
      </rPr>
      <t>(2,3</t>
    </r>
    <r>
      <rPr>
        <sz val="11"/>
        <color theme="1"/>
        <rFont val="Calibri"/>
        <family val="2"/>
        <scheme val="minor"/>
      </rPr>
      <t>)</t>
    </r>
    <r>
      <rPr>
        <sz val="11"/>
        <color rgb="FFFF0000"/>
        <rFont val="Calibri"/>
        <family val="2"/>
        <scheme val="minor"/>
      </rPr>
      <t>(2,5)</t>
    </r>
    <r>
      <rPr>
        <sz val="11"/>
        <color theme="1"/>
        <rFont val="Calibri"/>
        <family val="2"/>
        <scheme val="minor"/>
      </rPr>
      <t>(3,5)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</si>
</sst>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0" borderId="0" xfId="0" applyFont="1"/>
    <xf numFmtId="0" fontId="6" fillId="4" borderId="1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3" fillId="0" borderId="0" xfId="0" applyFont="1"/>
    <xf numFmtId="0" fontId="6" fillId="6" borderId="5" xfId="0" applyFont="1" applyFill="1" applyBorder="1"/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3" xfId="0" applyBorder="1"/>
    <xf numFmtId="0" fontId="0" fillId="0" borderId="4" xfId="0" applyBorder="1"/>
    <xf numFmtId="0" fontId="0" fillId="0" borderId="5" xfId="0" applyBorder="1"/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6" xfId="0" applyBorder="1"/>
    <xf numFmtId="0" fontId="0" fillId="0" borderId="20" xfId="0" applyBorder="1"/>
    <xf numFmtId="0" fontId="0" fillId="0" borderId="21" xfId="0" applyBorder="1"/>
    <xf numFmtId="0" fontId="3" fillId="0" borderId="21" xfId="0" applyFont="1" applyBorder="1"/>
    <xf numFmtId="0" fontId="0" fillId="0" borderId="22" xfId="0" applyBorder="1"/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4" borderId="0" xfId="0" applyFont="1" applyFill="1"/>
    <xf numFmtId="0" fontId="8" fillId="7" borderId="0" xfId="0" applyFont="1" applyFill="1"/>
    <xf numFmtId="0" fontId="9" fillId="2" borderId="0" xfId="0" applyFont="1" applyFill="1"/>
    <xf numFmtId="0" fontId="5" fillId="0" borderId="0" xfId="0" applyFont="1"/>
    <xf numFmtId="0" fontId="10" fillId="0" borderId="23" xfId="0" applyFont="1" applyBorder="1"/>
    <xf numFmtId="0" fontId="5" fillId="0" borderId="6" xfId="0" applyFont="1" applyBorder="1"/>
    <xf numFmtId="0" fontId="6" fillId="0" borderId="23" xfId="0" applyFont="1" applyBorder="1"/>
    <xf numFmtId="9" fontId="0" fillId="8" borderId="0" xfId="1" applyFont="1" applyFill="1"/>
    <xf numFmtId="0" fontId="4" fillId="0" borderId="6" xfId="0" applyFont="1" applyBorder="1"/>
    <xf numFmtId="0" fontId="3" fillId="2" borderId="0" xfId="0" applyFont="1" applyFill="1"/>
    <xf numFmtId="9" fontId="0" fillId="8" borderId="0" xfId="0" applyNumberFormat="1" applyFill="1"/>
    <xf numFmtId="0" fontId="3" fillId="0" borderId="6" xfId="0" applyFont="1" applyBorder="1"/>
    <xf numFmtId="0" fontId="1" fillId="0" borderId="6" xfId="0" applyFont="1" applyBorder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7" fillId="7" borderId="0" xfId="0" applyFont="1" applyFill="1" applyAlignment="1">
      <alignment horizontal="center" wrapText="1"/>
    </xf>
    <xf numFmtId="0" fontId="6" fillId="0" borderId="0" xfId="0" applyFont="1" applyAlignment="1">
      <alignment horizontal="right"/>
    </xf>
    <xf numFmtId="0" fontId="0" fillId="0" borderId="0" xfId="0" applyAlignment="1"/>
    <xf numFmtId="0" fontId="8" fillId="7" borderId="0" xfId="0" applyFont="1" applyFill="1" applyAlignment="1"/>
    <xf numFmtId="0" fontId="10" fillId="4" borderId="30" xfId="0" applyFont="1" applyFill="1" applyBorder="1" applyAlignment="1"/>
    <xf numFmtId="0" fontId="11" fillId="0" borderId="31" xfId="0" applyFont="1" applyBorder="1" applyAlignment="1"/>
  </cellXfs>
  <cellStyles count="2">
    <cellStyle name="Normal" xfId="0" builtinId="0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0</xdr:rowOff>
    </xdr:from>
    <xdr:to>
      <xdr:col>10</xdr:col>
      <xdr:colOff>304800</xdr:colOff>
      <xdr:row>13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B5DAA5E-A6F1-21C1-285B-669C85FBD44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411480</xdr:colOff>
      <xdr:row>10</xdr:row>
      <xdr:rowOff>106568</xdr:rowOff>
    </xdr:from>
    <xdr:to>
      <xdr:col>18</xdr:col>
      <xdr:colOff>396240</xdr:colOff>
      <xdr:row>34</xdr:row>
      <xdr:rowOff>159824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5138D1-9092-0C5E-0441-C76A3662A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2118248"/>
          <a:ext cx="4251960" cy="4442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647700</xdr:colOff>
      <xdr:row>13</xdr:row>
      <xdr:rowOff>91440</xdr:rowOff>
    </xdr:from>
    <xdr:ext cx="4686300" cy="4743450"/>
    <xdr:pic>
      <xdr:nvPicPr>
        <xdr:cNvPr id="2" name="image1.png" descr="Step 5 - Interpreting The Results | Chi-Square Test for Goodness of Fit in  a Plant Breeding Example - passel">
          <a:extLst>
            <a:ext uri="{FF2B5EF4-FFF2-40B4-BE49-F238E27FC236}">
              <a16:creationId xmlns:a16="http://schemas.microsoft.com/office/drawing/2014/main" id="{3B754F71-EDBD-4EEE-A853-B5A4668822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28860" y="2979420"/>
          <a:ext cx="4686300" cy="47434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312420</xdr:colOff>
      <xdr:row>2</xdr:row>
      <xdr:rowOff>3810</xdr:rowOff>
    </xdr:from>
    <xdr:ext cx="4581525" cy="5038725"/>
    <xdr:pic>
      <xdr:nvPicPr>
        <xdr:cNvPr id="2" name="image2.png" descr="See the source image">
          <a:extLst>
            <a:ext uri="{FF2B5EF4-FFF2-40B4-BE49-F238E27FC236}">
              <a16:creationId xmlns:a16="http://schemas.microsoft.com/office/drawing/2014/main" id="{BA5CAEB4-A4D5-4074-8C0F-7C8036B687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58200" y="369570"/>
          <a:ext cx="4581525" cy="5038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645795</xdr:colOff>
      <xdr:row>19</xdr:row>
      <xdr:rowOff>158115</xdr:rowOff>
    </xdr:from>
    <xdr:ext cx="2638425" cy="1695450"/>
    <xdr:pic>
      <xdr:nvPicPr>
        <xdr:cNvPr id="3" name="image1.png">
          <a:extLst>
            <a:ext uri="{FF2B5EF4-FFF2-40B4-BE49-F238E27FC236}">
              <a16:creationId xmlns:a16="http://schemas.microsoft.com/office/drawing/2014/main" id="{2F04CCAE-C40D-4F01-9740-B526942E7CD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5795" y="3693795"/>
          <a:ext cx="2638425" cy="16954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b65ec5d530b052d/Desktop%20-%20Copy/BSE/Piyush%20Sir/Statistics/Session%203%5e04/Chi%20Square%20Method.xlsx" TargetMode="External"/><Relationship Id="rId1" Type="http://schemas.openxmlformats.org/officeDocument/2006/relationships/externalLinkPath" Target="/6b65ec5d530b052d/Desktop%20-%20Copy/BSE/Piyush%20Sir/Statistics/Session%203%5e04/Chi%20Square%20Meth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blem Statement"/>
      <sheetName val="Example"/>
      <sheetName val="Example for Practice"/>
    </sheetNames>
    <sheetDataSet>
      <sheetData sheetId="0" refreshError="1"/>
      <sheetData sheetId="1" refreshError="1"/>
      <sheetData sheetId="2">
        <row r="6">
          <cell r="H6">
            <v>86</v>
          </cell>
        </row>
        <row r="7">
          <cell r="H7">
            <v>145</v>
          </cell>
        </row>
        <row r="8">
          <cell r="H8">
            <v>29</v>
          </cell>
        </row>
        <row r="9">
          <cell r="H9">
            <v>29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09A2A-D43A-467A-9095-6FBFA40B2163}" name="Table1" displayName="Table1" ref="B3:C7" totalsRowShown="0" headerRowDxfId="11" headerRowBorderDxfId="9" tableBorderDxfId="10" totalsRowBorderDxfId="8">
  <autoFilter ref="B3:C7" xr:uid="{C1709A2A-D43A-467A-9095-6FBFA40B2163}"/>
  <tableColumns count="2">
    <tableColumn id="1" xr3:uid="{FC608E7B-8D12-44B1-9CE5-798F2F2F28FB}" name="Male" dataDxfId="7"/>
    <tableColumn id="2" xr3:uid="{30276E4C-89CD-4F62-9D66-186AB82B191D}" name="value" dataDxfId="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BF3463-E80C-46F2-8CEE-BD567674281A}" name="Table2" displayName="Table2" ref="F3:G7" totalsRowShown="0" headerRowDxfId="5" headerRowBorderDxfId="3" tableBorderDxfId="4" totalsRowBorderDxfId="2">
  <autoFilter ref="F3:G7" xr:uid="{00BF3463-E80C-46F2-8CEE-BD567674281A}"/>
  <tableColumns count="2">
    <tableColumn id="1" xr3:uid="{F8366535-E64E-4B9A-A8D4-63D8FA81FA47}" name="Female " dataDxfId="1"/>
    <tableColumn id="2" xr3:uid="{1658324F-4B79-4170-B07F-30654172842F}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B987-7271-4418-81F0-00A071BC04C4}">
  <sheetPr codeName="Sheet1"/>
  <dimension ref="A1:D25"/>
  <sheetViews>
    <sheetView topLeftCell="A6" zoomScaleNormal="100" workbookViewId="0">
      <selection activeCell="C18" sqref="C18"/>
    </sheetView>
  </sheetViews>
  <sheetFormatPr defaultRowHeight="14.45"/>
  <cols>
    <col min="1" max="1" width="15.140625" customWidth="1"/>
    <col min="2" max="2" width="16" customWidth="1"/>
  </cols>
  <sheetData>
    <row r="1" spans="1:3" ht="28.9">
      <c r="B1" s="3" t="s">
        <v>0</v>
      </c>
    </row>
    <row r="4" spans="1:3">
      <c r="A4" t="s">
        <v>1</v>
      </c>
      <c r="B4" t="s">
        <v>2</v>
      </c>
    </row>
    <row r="6" spans="1:3">
      <c r="A6">
        <v>1</v>
      </c>
      <c r="B6" t="s">
        <v>3</v>
      </c>
    </row>
    <row r="7" spans="1:3">
      <c r="A7">
        <v>2</v>
      </c>
      <c r="B7" t="s">
        <v>4</v>
      </c>
    </row>
    <row r="8" spans="1:3">
      <c r="A8">
        <v>3</v>
      </c>
      <c r="B8" t="s">
        <v>5</v>
      </c>
    </row>
    <row r="9" spans="1:3">
      <c r="A9">
        <v>4</v>
      </c>
      <c r="B9" t="s">
        <v>6</v>
      </c>
    </row>
    <row r="10" spans="1:3">
      <c r="A10">
        <v>5</v>
      </c>
      <c r="B10" t="s">
        <v>7</v>
      </c>
    </row>
    <row r="11" spans="1:3">
      <c r="A11">
        <v>6</v>
      </c>
      <c r="B11" t="s">
        <v>8</v>
      </c>
    </row>
    <row r="13" spans="1:3">
      <c r="B13" t="s">
        <v>9</v>
      </c>
      <c r="C13" t="s">
        <v>10</v>
      </c>
    </row>
    <row r="14" spans="1:3">
      <c r="C14" t="s">
        <v>11</v>
      </c>
    </row>
    <row r="15" spans="1:3">
      <c r="C15" t="s">
        <v>12</v>
      </c>
    </row>
    <row r="16" spans="1:3">
      <c r="C16" t="s">
        <v>13</v>
      </c>
    </row>
    <row r="19" spans="1:4">
      <c r="B19" t="s">
        <v>14</v>
      </c>
      <c r="C19" t="s">
        <v>15</v>
      </c>
      <c r="D19" t="s">
        <v>16</v>
      </c>
    </row>
    <row r="20" spans="1:4">
      <c r="C20">
        <v>-2.5</v>
      </c>
      <c r="D20">
        <v>1.8</v>
      </c>
    </row>
    <row r="21" spans="1:4">
      <c r="B21" t="s">
        <v>9</v>
      </c>
      <c r="C21" s="1">
        <v>-1.388888889</v>
      </c>
    </row>
    <row r="22" spans="1:4">
      <c r="B22" t="s">
        <v>17</v>
      </c>
      <c r="C22" s="2">
        <v>8.2299999999999998E-2</v>
      </c>
    </row>
    <row r="24" spans="1:4">
      <c r="A24" t="s">
        <v>18</v>
      </c>
      <c r="B24" t="s">
        <v>19</v>
      </c>
    </row>
    <row r="25" spans="1:4">
      <c r="B25" t="s">
        <v>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A675-DB51-40A6-A620-D5A29D2EC1B7}">
  <dimension ref="A1:W1000"/>
  <sheetViews>
    <sheetView workbookViewId="0">
      <selection activeCell="I14" sqref="I14"/>
    </sheetView>
  </sheetViews>
  <sheetFormatPr defaultColWidth="14.42578125" defaultRowHeight="15" customHeight="1"/>
  <cols>
    <col min="1" max="1" width="8.7109375" customWidth="1"/>
    <col min="2" max="7" width="15.28515625" customWidth="1"/>
    <col min="8" max="11" width="8.7109375" customWidth="1"/>
    <col min="12" max="12" width="9.7109375" bestFit="1" customWidth="1"/>
    <col min="13" max="13" width="8.7109375" customWidth="1"/>
    <col min="14" max="14" width="10.28515625" bestFit="1" customWidth="1"/>
    <col min="15" max="26" width="8.7109375" customWidth="1"/>
  </cols>
  <sheetData>
    <row r="1" spans="2:23" ht="15" customHeight="1">
      <c r="M1" s="4"/>
      <c r="N1" s="5"/>
      <c r="O1" s="6"/>
      <c r="P1" s="6"/>
      <c r="Q1" s="7"/>
      <c r="R1" s="7"/>
      <c r="S1" s="7"/>
      <c r="T1" s="7"/>
      <c r="U1" s="7"/>
      <c r="V1" s="7"/>
      <c r="W1" s="8"/>
    </row>
    <row r="2" spans="2:23" ht="15" customHeight="1">
      <c r="M2" s="9">
        <v>1970</v>
      </c>
      <c r="N2" s="10">
        <v>2005</v>
      </c>
      <c r="O2" s="10">
        <v>2005</v>
      </c>
      <c r="P2" s="10">
        <v>2020</v>
      </c>
      <c r="S2" s="10" t="s">
        <v>21</v>
      </c>
      <c r="V2" s="10" t="s">
        <v>22</v>
      </c>
      <c r="W2" s="11" t="s">
        <v>23</v>
      </c>
    </row>
    <row r="3" spans="2:23" ht="15" customHeight="1">
      <c r="M3" s="61" t="s">
        <v>24</v>
      </c>
      <c r="N3" s="66"/>
      <c r="O3" s="60" t="s">
        <v>25</v>
      </c>
      <c r="P3" s="66"/>
      <c r="W3" s="11" t="s">
        <v>26</v>
      </c>
    </row>
    <row r="4" spans="2:23" ht="15" customHeight="1">
      <c r="M4" s="61" t="s">
        <v>27</v>
      </c>
      <c r="N4" s="66"/>
      <c r="O4" s="60" t="s">
        <v>28</v>
      </c>
      <c r="P4" s="66"/>
      <c r="W4" s="11" t="s">
        <v>29</v>
      </c>
    </row>
    <row r="5" spans="2:23" ht="29.45" thickBot="1">
      <c r="B5" s="12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4" t="s">
        <v>36</v>
      </c>
      <c r="J5" s="15" t="s">
        <v>37</v>
      </c>
      <c r="M5" s="61" t="s">
        <v>38</v>
      </c>
      <c r="N5" s="66"/>
      <c r="O5" s="60" t="s">
        <v>39</v>
      </c>
      <c r="P5" s="66"/>
      <c r="W5" s="11" t="s">
        <v>40</v>
      </c>
    </row>
    <row r="6" spans="2:23" ht="14.45">
      <c r="B6" s="16" t="s">
        <v>41</v>
      </c>
      <c r="C6" s="17">
        <v>17</v>
      </c>
      <c r="D6" s="18">
        <v>34</v>
      </c>
      <c r="E6" s="18">
        <v>21</v>
      </c>
      <c r="F6" s="18">
        <v>9</v>
      </c>
      <c r="G6" s="19">
        <v>5</v>
      </c>
      <c r="H6" s="20">
        <f>SUM(C6:G6)</f>
        <v>86</v>
      </c>
      <c r="M6" s="21"/>
      <c r="W6" s="22"/>
    </row>
    <row r="7" spans="2:23" ht="14.45">
      <c r="B7" s="23" t="s">
        <v>42</v>
      </c>
      <c r="C7" s="24">
        <v>12</v>
      </c>
      <c r="D7" s="14">
        <v>35</v>
      </c>
      <c r="E7" s="14">
        <v>42</v>
      </c>
      <c r="F7" s="14">
        <v>36</v>
      </c>
      <c r="G7" s="25">
        <v>20</v>
      </c>
      <c r="H7" s="20">
        <f t="shared" ref="H7:H9" si="0">SUM(C7:G7)</f>
        <v>145</v>
      </c>
      <c r="M7" s="21"/>
      <c r="N7" s="10">
        <v>1990</v>
      </c>
      <c r="O7" s="10">
        <v>2015</v>
      </c>
      <c r="W7" s="22"/>
    </row>
    <row r="8" spans="2:23" ht="14.45">
      <c r="B8" s="23" t="s">
        <v>43</v>
      </c>
      <c r="C8" s="24">
        <v>6</v>
      </c>
      <c r="D8" s="14">
        <v>9</v>
      </c>
      <c r="E8" s="14">
        <v>9</v>
      </c>
      <c r="F8" s="14">
        <v>2</v>
      </c>
      <c r="G8" s="25">
        <v>3</v>
      </c>
      <c r="H8" s="20">
        <f t="shared" si="0"/>
        <v>29</v>
      </c>
      <c r="M8" s="21"/>
      <c r="N8" s="60" t="s">
        <v>44</v>
      </c>
      <c r="O8" s="66"/>
      <c r="W8" s="22"/>
    </row>
    <row r="9" spans="2:23" thickBot="1">
      <c r="B9" s="23" t="s">
        <v>45</v>
      </c>
      <c r="C9" s="26">
        <v>2</v>
      </c>
      <c r="D9" s="27">
        <v>9</v>
      </c>
      <c r="E9" s="27">
        <v>9</v>
      </c>
      <c r="F9" s="27">
        <v>6</v>
      </c>
      <c r="G9" s="28">
        <v>3</v>
      </c>
      <c r="H9" s="20">
        <f t="shared" si="0"/>
        <v>29</v>
      </c>
      <c r="M9" s="21"/>
      <c r="N9" s="60" t="s">
        <v>46</v>
      </c>
      <c r="O9" s="66"/>
      <c r="Q9" s="10" t="s">
        <v>47</v>
      </c>
      <c r="R9" s="10" t="s">
        <v>48</v>
      </c>
      <c r="W9" s="22"/>
    </row>
    <row r="10" spans="2:23" ht="15" customHeight="1" thickBot="1">
      <c r="B10" s="14" t="s">
        <v>36</v>
      </c>
      <c r="C10" s="29">
        <f>SUM(C6:C9)</f>
        <v>37</v>
      </c>
      <c r="D10" s="29">
        <f t="shared" ref="D10:G10" si="1">SUM(D6:D9)</f>
        <v>87</v>
      </c>
      <c r="E10" s="29">
        <f t="shared" si="1"/>
        <v>81</v>
      </c>
      <c r="F10" s="29">
        <f t="shared" si="1"/>
        <v>53</v>
      </c>
      <c r="G10" s="29">
        <f t="shared" si="1"/>
        <v>31</v>
      </c>
      <c r="H10" s="30">
        <f>SUM('[1]Example for Practice'!H6:H9)</f>
        <v>289</v>
      </c>
      <c r="M10" s="31"/>
      <c r="N10" s="32"/>
      <c r="O10" s="32"/>
      <c r="P10" s="32"/>
      <c r="Q10" s="33" t="s">
        <v>49</v>
      </c>
      <c r="R10" s="33" t="s">
        <v>50</v>
      </c>
      <c r="S10" s="32"/>
      <c r="T10" s="32"/>
      <c r="U10" s="32"/>
      <c r="V10" s="32"/>
      <c r="W10" s="34"/>
    </row>
    <row r="13" spans="2:23" ht="34.9" customHeight="1">
      <c r="B13" s="35" t="s">
        <v>30</v>
      </c>
      <c r="C13" s="36" t="s">
        <v>31</v>
      </c>
      <c r="D13" s="36" t="s">
        <v>32</v>
      </c>
      <c r="E13" s="36" t="s">
        <v>33</v>
      </c>
      <c r="F13" s="36" t="s">
        <v>34</v>
      </c>
      <c r="G13" s="36" t="s">
        <v>35</v>
      </c>
    </row>
    <row r="14" spans="2:23" ht="15" customHeight="1">
      <c r="B14" s="35" t="s">
        <v>41</v>
      </c>
      <c r="C14" s="36">
        <f>C10*$H$6/$H$10</f>
        <v>11.010380622837371</v>
      </c>
      <c r="D14" s="36">
        <f t="shared" ref="D14:G14" si="2">D10*$H$6/$H$10</f>
        <v>25.889273356401382</v>
      </c>
      <c r="E14" s="36">
        <f t="shared" si="2"/>
        <v>24.103806228373703</v>
      </c>
      <c r="F14" s="36">
        <f t="shared" si="2"/>
        <v>15.771626297577855</v>
      </c>
      <c r="G14" s="36">
        <f t="shared" si="2"/>
        <v>9.2249134948096891</v>
      </c>
    </row>
    <row r="15" spans="2:23" ht="15" customHeight="1">
      <c r="B15" s="36" t="s">
        <v>42</v>
      </c>
      <c r="C15" s="36">
        <f>C10*$H$7/$H$10</f>
        <v>18.564013840830452</v>
      </c>
      <c r="D15" s="36">
        <f t="shared" ref="D15:G15" si="3">D10*$H$7/$H$10</f>
        <v>43.650519031141869</v>
      </c>
      <c r="E15" s="36">
        <f t="shared" si="3"/>
        <v>40.640138408304502</v>
      </c>
      <c r="F15" s="36">
        <f t="shared" si="3"/>
        <v>26.591695501730104</v>
      </c>
      <c r="G15" s="36">
        <f t="shared" si="3"/>
        <v>15.553633217993079</v>
      </c>
    </row>
    <row r="16" spans="2:23" ht="15" customHeight="1">
      <c r="B16" s="36" t="s">
        <v>43</v>
      </c>
      <c r="C16" s="36">
        <f>(C10*$H$8)/$H$10</f>
        <v>3.7128027681660898</v>
      </c>
      <c r="D16" s="36">
        <f t="shared" ref="D16:G16" si="4">(D10*$H$8)/$H$10</f>
        <v>8.7301038062283745</v>
      </c>
      <c r="E16" s="36">
        <f t="shared" si="4"/>
        <v>8.1280276816608996</v>
      </c>
      <c r="F16" s="36">
        <f t="shared" si="4"/>
        <v>5.3183391003460212</v>
      </c>
      <c r="G16" s="36">
        <f t="shared" si="4"/>
        <v>3.1107266435986158</v>
      </c>
    </row>
    <row r="17" spans="2:7" ht="15" customHeight="1">
      <c r="B17" s="36" t="s">
        <v>45</v>
      </c>
      <c r="C17" s="36">
        <f>C10*$H$9/$H$10</f>
        <v>3.7128027681660898</v>
      </c>
      <c r="D17" s="36">
        <f>D10*$H$9/$H$10</f>
        <v>8.7301038062283745</v>
      </c>
      <c r="E17" s="36">
        <f t="shared" ref="E17:G17" si="5">E10*$H$9/$H$10</f>
        <v>8.1280276816608996</v>
      </c>
      <c r="F17" s="36">
        <f t="shared" si="5"/>
        <v>5.3183391003460212</v>
      </c>
      <c r="G17" s="36">
        <f t="shared" si="5"/>
        <v>3.1107266435986158</v>
      </c>
    </row>
    <row r="20" spans="2:7" ht="15" customHeight="1">
      <c r="B20" s="14" t="s">
        <v>51</v>
      </c>
      <c r="C20" s="14" t="s">
        <v>52</v>
      </c>
      <c r="D20" s="14" t="s">
        <v>53</v>
      </c>
      <c r="E20" s="14" t="s">
        <v>54</v>
      </c>
      <c r="F20" s="14" t="s">
        <v>55</v>
      </c>
    </row>
    <row r="21" spans="2:7" ht="15.75" customHeight="1">
      <c r="B21" s="30">
        <v>17</v>
      </c>
      <c r="C21" s="30">
        <v>11.01</v>
      </c>
      <c r="D21" s="30">
        <f>B21-C21</f>
        <v>5.99</v>
      </c>
      <c r="E21" s="30">
        <f>D21^2</f>
        <v>35.880100000000006</v>
      </c>
      <c r="F21" s="30">
        <f>E21/C21</f>
        <v>3.2588646684831977</v>
      </c>
    </row>
    <row r="22" spans="2:7" ht="15.75" customHeight="1">
      <c r="B22" s="30">
        <v>34</v>
      </c>
      <c r="C22" s="30">
        <v>25.88</v>
      </c>
      <c r="D22" s="30">
        <f t="shared" ref="D22:D40" si="6">B22-C22</f>
        <v>8.120000000000001</v>
      </c>
      <c r="E22" s="30">
        <f t="shared" ref="E22:E40" si="7">D22^2</f>
        <v>65.934400000000011</v>
      </c>
      <c r="F22" s="30">
        <f t="shared" ref="F22:F40" si="8">E22/C22</f>
        <v>2.5476970633693976</v>
      </c>
    </row>
    <row r="23" spans="2:7" ht="15.75" customHeight="1">
      <c r="B23" s="30">
        <v>21</v>
      </c>
      <c r="C23" s="30">
        <v>24.1</v>
      </c>
      <c r="D23" s="30">
        <f t="shared" si="6"/>
        <v>-3.1000000000000014</v>
      </c>
      <c r="E23" s="30">
        <f t="shared" si="7"/>
        <v>9.6100000000000083</v>
      </c>
      <c r="F23" s="30">
        <f t="shared" si="8"/>
        <v>0.39875518672199201</v>
      </c>
    </row>
    <row r="24" spans="2:7" ht="15.75" customHeight="1">
      <c r="B24" s="30">
        <v>9</v>
      </c>
      <c r="C24" s="30">
        <v>15.77</v>
      </c>
      <c r="D24" s="30">
        <f t="shared" si="6"/>
        <v>-6.77</v>
      </c>
      <c r="E24" s="30">
        <f t="shared" si="7"/>
        <v>45.832899999999995</v>
      </c>
      <c r="F24" s="30">
        <f t="shared" si="8"/>
        <v>2.9063348129359543</v>
      </c>
    </row>
    <row r="25" spans="2:7" ht="15.75" customHeight="1">
      <c r="B25" s="30">
        <v>5</v>
      </c>
      <c r="C25" s="30">
        <v>9.2200000000000006</v>
      </c>
      <c r="D25" s="30">
        <f t="shared" si="6"/>
        <v>-4.2200000000000006</v>
      </c>
      <c r="E25" s="30">
        <f t="shared" si="7"/>
        <v>17.808400000000006</v>
      </c>
      <c r="F25" s="30">
        <f t="shared" si="8"/>
        <v>1.931496746203905</v>
      </c>
    </row>
    <row r="26" spans="2:7" ht="15.75" customHeight="1">
      <c r="B26" s="30">
        <v>12</v>
      </c>
      <c r="C26" s="30">
        <v>18.559999999999999</v>
      </c>
      <c r="D26" s="30">
        <f t="shared" si="6"/>
        <v>-6.5599999999999987</v>
      </c>
      <c r="E26" s="30">
        <f t="shared" si="7"/>
        <v>43.033599999999986</v>
      </c>
      <c r="F26" s="30">
        <f t="shared" si="8"/>
        <v>2.3186206896551718</v>
      </c>
    </row>
    <row r="27" spans="2:7" ht="15.75" customHeight="1">
      <c r="B27" s="30">
        <v>35</v>
      </c>
      <c r="C27" s="30">
        <v>43.65</v>
      </c>
      <c r="D27" s="30">
        <f t="shared" si="6"/>
        <v>-8.6499999999999986</v>
      </c>
      <c r="E27" s="30">
        <f t="shared" si="7"/>
        <v>74.822499999999977</v>
      </c>
      <c r="F27" s="30">
        <f t="shared" si="8"/>
        <v>1.7141466208476512</v>
      </c>
    </row>
    <row r="28" spans="2:7" ht="15.75" customHeight="1">
      <c r="B28" s="30">
        <v>42</v>
      </c>
      <c r="C28" s="30">
        <v>40.64</v>
      </c>
      <c r="D28" s="30">
        <f t="shared" si="6"/>
        <v>1.3599999999999994</v>
      </c>
      <c r="E28" s="30">
        <f t="shared" si="7"/>
        <v>1.8495999999999984</v>
      </c>
      <c r="F28" s="30">
        <f t="shared" si="8"/>
        <v>4.5511811023622006E-2</v>
      </c>
    </row>
    <row r="29" spans="2:7" ht="15.75" customHeight="1">
      <c r="B29" s="30">
        <v>36</v>
      </c>
      <c r="C29" s="30">
        <v>26.59</v>
      </c>
      <c r="D29" s="30">
        <f t="shared" si="6"/>
        <v>9.41</v>
      </c>
      <c r="E29" s="30">
        <f t="shared" si="7"/>
        <v>88.548100000000005</v>
      </c>
      <c r="F29" s="30">
        <f t="shared" si="8"/>
        <v>3.3301278676194062</v>
      </c>
    </row>
    <row r="30" spans="2:7" ht="15.75" customHeight="1">
      <c r="B30" s="30">
        <v>20</v>
      </c>
      <c r="C30" s="30">
        <v>15.55</v>
      </c>
      <c r="D30" s="30">
        <f t="shared" si="6"/>
        <v>4.4499999999999993</v>
      </c>
      <c r="E30" s="30">
        <f t="shared" si="7"/>
        <v>19.802499999999995</v>
      </c>
      <c r="F30" s="30">
        <f t="shared" si="8"/>
        <v>1.2734726688102891</v>
      </c>
    </row>
    <row r="31" spans="2:7" ht="15.75" customHeight="1">
      <c r="B31" s="30">
        <v>6</v>
      </c>
      <c r="C31" s="30">
        <v>3.71</v>
      </c>
      <c r="D31" s="30">
        <f t="shared" si="6"/>
        <v>2.29</v>
      </c>
      <c r="E31" s="30">
        <f t="shared" si="7"/>
        <v>5.2441000000000004</v>
      </c>
      <c r="F31" s="30">
        <f t="shared" si="8"/>
        <v>1.4135040431266848</v>
      </c>
    </row>
    <row r="32" spans="2:7" ht="15.75" customHeight="1">
      <c r="B32" s="30">
        <v>9</v>
      </c>
      <c r="C32" s="30">
        <v>8.73</v>
      </c>
      <c r="D32" s="30">
        <f t="shared" si="6"/>
        <v>0.26999999999999957</v>
      </c>
      <c r="E32" s="30">
        <f t="shared" si="7"/>
        <v>7.2899999999999771E-2</v>
      </c>
      <c r="F32" s="30">
        <f t="shared" si="8"/>
        <v>8.3505154639174992E-3</v>
      </c>
    </row>
    <row r="33" spans="2:20" ht="15.75" customHeight="1">
      <c r="B33" s="30">
        <v>9</v>
      </c>
      <c r="C33" s="30">
        <v>8.1199999999999992</v>
      </c>
      <c r="D33" s="30">
        <f t="shared" si="6"/>
        <v>0.88000000000000078</v>
      </c>
      <c r="E33" s="30">
        <f t="shared" si="7"/>
        <v>0.77440000000000142</v>
      </c>
      <c r="F33" s="30">
        <f t="shared" si="8"/>
        <v>9.5369458128078996E-2</v>
      </c>
    </row>
    <row r="34" spans="2:20" ht="15.75" customHeight="1">
      <c r="B34" s="30">
        <v>2</v>
      </c>
      <c r="C34" s="30">
        <v>5.3</v>
      </c>
      <c r="D34" s="30">
        <f t="shared" si="6"/>
        <v>-3.3</v>
      </c>
      <c r="E34" s="30">
        <f t="shared" si="7"/>
        <v>10.889999999999999</v>
      </c>
      <c r="F34" s="30">
        <f t="shared" si="8"/>
        <v>2.0547169811320751</v>
      </c>
    </row>
    <row r="35" spans="2:20" ht="15.75" customHeight="1">
      <c r="B35" s="30">
        <v>3</v>
      </c>
      <c r="C35" s="30">
        <v>3.11</v>
      </c>
      <c r="D35" s="30">
        <f t="shared" si="6"/>
        <v>-0.10999999999999988</v>
      </c>
      <c r="E35" s="30">
        <f t="shared" si="7"/>
        <v>1.2099999999999972E-2</v>
      </c>
      <c r="F35" s="30">
        <f t="shared" si="8"/>
        <v>3.8906752411575472E-3</v>
      </c>
    </row>
    <row r="36" spans="2:20" ht="15.75" customHeight="1">
      <c r="B36" s="30">
        <v>2</v>
      </c>
      <c r="C36" s="30">
        <v>3.71</v>
      </c>
      <c r="D36" s="30">
        <f t="shared" si="6"/>
        <v>-1.71</v>
      </c>
      <c r="E36" s="30">
        <f t="shared" si="7"/>
        <v>2.9240999999999997</v>
      </c>
      <c r="F36" s="30">
        <f t="shared" si="8"/>
        <v>0.78816711590296484</v>
      </c>
    </row>
    <row r="37" spans="2:20" ht="15.75" customHeight="1">
      <c r="B37" s="30">
        <v>9</v>
      </c>
      <c r="C37" s="30">
        <v>8.73</v>
      </c>
      <c r="D37" s="30">
        <f t="shared" si="6"/>
        <v>0.26999999999999957</v>
      </c>
      <c r="E37" s="30">
        <f t="shared" si="7"/>
        <v>7.2899999999999771E-2</v>
      </c>
      <c r="F37" s="30">
        <f t="shared" si="8"/>
        <v>8.3505154639174992E-3</v>
      </c>
      <c r="J37" s="37" t="s">
        <v>56</v>
      </c>
      <c r="K37" s="37" t="s">
        <v>57</v>
      </c>
      <c r="L37">
        <v>12</v>
      </c>
    </row>
    <row r="38" spans="2:20" ht="15.75" customHeight="1">
      <c r="B38" s="30">
        <v>9</v>
      </c>
      <c r="C38" s="30">
        <v>8.1199999999999992</v>
      </c>
      <c r="D38" s="30">
        <f t="shared" si="6"/>
        <v>0.88000000000000078</v>
      </c>
      <c r="E38" s="30">
        <f t="shared" si="7"/>
        <v>0.77440000000000142</v>
      </c>
      <c r="F38" s="30">
        <f t="shared" si="8"/>
        <v>9.5369458128078996E-2</v>
      </c>
      <c r="J38" s="37"/>
      <c r="K38" s="37"/>
    </row>
    <row r="39" spans="2:20" ht="15.75" customHeight="1">
      <c r="B39" s="30">
        <v>6</v>
      </c>
      <c r="C39" s="30">
        <v>5.3</v>
      </c>
      <c r="D39" s="30">
        <f t="shared" si="6"/>
        <v>0.70000000000000018</v>
      </c>
      <c r="E39" s="30">
        <f t="shared" si="7"/>
        <v>0.49000000000000027</v>
      </c>
      <c r="F39" s="30">
        <f t="shared" si="8"/>
        <v>9.2452830188679294E-2</v>
      </c>
      <c r="J39" s="37" t="s">
        <v>58</v>
      </c>
      <c r="K39" s="37">
        <v>0.05</v>
      </c>
    </row>
    <row r="40" spans="2:20" ht="15.75" customHeight="1">
      <c r="B40" s="30">
        <v>3</v>
      </c>
      <c r="C40" s="30">
        <v>3.11</v>
      </c>
      <c r="D40" s="30">
        <f t="shared" si="6"/>
        <v>-0.10999999999999988</v>
      </c>
      <c r="E40" s="30">
        <f t="shared" si="7"/>
        <v>1.2099999999999972E-2</v>
      </c>
      <c r="F40" s="30">
        <f t="shared" si="8"/>
        <v>3.8906752411575472E-3</v>
      </c>
      <c r="J40" s="37"/>
      <c r="K40" s="37"/>
    </row>
    <row r="41" spans="2:20" ht="28.9">
      <c r="B41" s="30"/>
      <c r="C41" s="30"/>
      <c r="D41" s="30"/>
      <c r="E41" s="30"/>
      <c r="F41" s="30">
        <f>SUM(F21:F40)</f>
        <v>24.289090403687304</v>
      </c>
      <c r="J41" s="37"/>
      <c r="K41" s="38" t="s">
        <v>59</v>
      </c>
      <c r="L41" s="1">
        <v>24.28</v>
      </c>
      <c r="M41" s="1"/>
      <c r="N41" s="38" t="s">
        <v>59</v>
      </c>
      <c r="O41" s="39" t="s">
        <v>60</v>
      </c>
      <c r="P41" s="38" t="s">
        <v>61</v>
      </c>
      <c r="Q41" s="39"/>
      <c r="R41" s="39" t="s">
        <v>62</v>
      </c>
      <c r="S41" s="39" t="s">
        <v>47</v>
      </c>
      <c r="T41" s="39" t="s">
        <v>63</v>
      </c>
    </row>
    <row r="42" spans="2:20" ht="15.75" customHeight="1"/>
    <row r="43" spans="2:20" ht="15.75" customHeight="1"/>
    <row r="44" spans="2:20" ht="15.75" customHeight="1"/>
    <row r="45" spans="2:20" ht="15.75" customHeight="1"/>
    <row r="46" spans="2:20" ht="15.75" customHeight="1"/>
    <row r="47" spans="2:20" ht="15.75" customHeight="1"/>
    <row r="48" spans="2:20" ht="15.75" customHeight="1"/>
    <row r="49" spans="1:6" ht="31.9" customHeight="1"/>
    <row r="50" spans="1:6" ht="15.75" customHeight="1">
      <c r="D50" s="37"/>
      <c r="E50" s="40" t="s">
        <v>64</v>
      </c>
      <c r="F50">
        <v>21.03</v>
      </c>
    </row>
    <row r="51" spans="1:6" ht="15.75" customHeight="1"/>
    <row r="52" spans="1:6" ht="15.75" customHeight="1"/>
    <row r="53" spans="1:6" ht="15.75" customHeight="1"/>
    <row r="54" spans="1:6" ht="15.75" customHeight="1"/>
    <row r="55" spans="1:6" ht="15.75" customHeight="1">
      <c r="A55" t="s">
        <v>65</v>
      </c>
    </row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8">
    <mergeCell ref="N8:O8"/>
    <mergeCell ref="N9:O9"/>
    <mergeCell ref="M3:N3"/>
    <mergeCell ref="O3:P3"/>
    <mergeCell ref="M4:N4"/>
    <mergeCell ref="O4:P4"/>
    <mergeCell ref="M5:N5"/>
    <mergeCell ref="O5:P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8FDD-D844-476A-8970-EA347B1B53B9}">
  <dimension ref="A1:Q19"/>
  <sheetViews>
    <sheetView workbookViewId="0">
      <selection activeCell="E15" sqref="E15"/>
    </sheetView>
  </sheetViews>
  <sheetFormatPr defaultRowHeight="14.45"/>
  <cols>
    <col min="1" max="1" width="20.5703125" customWidth="1"/>
    <col min="2" max="2" width="21.140625" bestFit="1" customWidth="1"/>
    <col min="6" max="6" width="21.28515625" customWidth="1"/>
    <col min="7" max="7" width="11.28515625" customWidth="1"/>
    <col min="17" max="17" width="21.140625" customWidth="1"/>
  </cols>
  <sheetData>
    <row r="1" spans="1:17">
      <c r="A1" s="10" t="s">
        <v>66</v>
      </c>
      <c r="B1" s="62" t="s">
        <v>67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3" spans="1:17">
      <c r="B3" s="41" t="s">
        <v>68</v>
      </c>
      <c r="C3" s="42" t="s">
        <v>69</v>
      </c>
      <c r="F3" s="41" t="s">
        <v>70</v>
      </c>
      <c r="G3" s="42" t="s">
        <v>69</v>
      </c>
    </row>
    <row r="4" spans="1:17">
      <c r="A4" s="10" t="s">
        <v>71</v>
      </c>
      <c r="B4" s="43" t="s">
        <v>72</v>
      </c>
      <c r="C4" s="44">
        <v>75</v>
      </c>
      <c r="D4" s="10"/>
      <c r="E4" s="10" t="s">
        <v>71</v>
      </c>
      <c r="F4" s="43" t="s">
        <v>72</v>
      </c>
      <c r="G4" s="44">
        <v>85</v>
      </c>
    </row>
    <row r="5" spans="1:17">
      <c r="A5" s="10" t="s">
        <v>73</v>
      </c>
      <c r="B5" s="43" t="s">
        <v>74</v>
      </c>
      <c r="C5" s="44">
        <v>70</v>
      </c>
      <c r="D5" s="10"/>
      <c r="E5" s="10" t="s">
        <v>73</v>
      </c>
      <c r="F5" s="43" t="s">
        <v>74</v>
      </c>
      <c r="G5" s="44">
        <v>75</v>
      </c>
    </row>
    <row r="6" spans="1:17">
      <c r="A6" s="10" t="s">
        <v>75</v>
      </c>
      <c r="B6" s="43" t="s">
        <v>76</v>
      </c>
      <c r="C6" s="44">
        <v>13</v>
      </c>
      <c r="E6" s="10" t="s">
        <v>75</v>
      </c>
      <c r="F6" s="43" t="s">
        <v>76</v>
      </c>
      <c r="G6" s="44">
        <v>9</v>
      </c>
    </row>
    <row r="7" spans="1:17">
      <c r="A7" s="10" t="s">
        <v>77</v>
      </c>
      <c r="B7" s="45" t="s">
        <v>78</v>
      </c>
      <c r="C7" s="46">
        <v>15</v>
      </c>
      <c r="E7" s="10" t="s">
        <v>77</v>
      </c>
      <c r="F7" s="45" t="s">
        <v>78</v>
      </c>
      <c r="G7" s="46">
        <v>8</v>
      </c>
    </row>
    <row r="9" spans="1:17">
      <c r="A9" s="10" t="s">
        <v>79</v>
      </c>
      <c r="B9" s="10" t="s">
        <v>80</v>
      </c>
      <c r="F9" s="10" t="s">
        <v>79</v>
      </c>
      <c r="G9" s="10" t="s">
        <v>80</v>
      </c>
    </row>
    <row r="10" spans="1:17">
      <c r="B10" s="47">
        <f>(C4-C5)/(C6/SQRT(C7))</f>
        <v>1.4896089793105449</v>
      </c>
      <c r="G10" s="1">
        <f>(G4-G5)/(G6/SQRT(G7))</f>
        <v>3.1426968052735447</v>
      </c>
    </row>
    <row r="13" spans="1:17">
      <c r="A13" s="63" t="s">
        <v>81</v>
      </c>
      <c r="B13" s="64">
        <v>1.762</v>
      </c>
      <c r="F13" s="63" t="s">
        <v>82</v>
      </c>
    </row>
    <row r="14" spans="1:17">
      <c r="A14" s="66"/>
      <c r="B14" s="67"/>
      <c r="F14" s="66"/>
    </row>
    <row r="15" spans="1:17" ht="15.6">
      <c r="A15" s="66"/>
      <c r="B15" s="67"/>
      <c r="F15" s="66"/>
      <c r="G15" s="48">
        <v>1.86</v>
      </c>
    </row>
    <row r="17" spans="2:7" ht="18">
      <c r="B17" s="49" t="s">
        <v>83</v>
      </c>
      <c r="G17" s="49" t="s">
        <v>84</v>
      </c>
    </row>
    <row r="19" spans="2:7">
      <c r="B19" t="s">
        <v>85</v>
      </c>
    </row>
  </sheetData>
  <mergeCells count="4">
    <mergeCell ref="B1:Q1"/>
    <mergeCell ref="A13:A15"/>
    <mergeCell ref="B13:B15"/>
    <mergeCell ref="F13:F15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113F-CA65-4EAC-8C8B-D9F572331FED}">
  <dimension ref="A2:W1000"/>
  <sheetViews>
    <sheetView tabSelected="1" workbookViewId="0">
      <selection activeCell="K18" sqref="K18"/>
    </sheetView>
  </sheetViews>
  <sheetFormatPr defaultColWidth="14.42578125" defaultRowHeight="14.45"/>
  <cols>
    <col min="1" max="1" width="8.7109375" customWidth="1"/>
    <col min="2" max="2" width="11.85546875" customWidth="1"/>
    <col min="3" max="3" width="8.7109375" customWidth="1"/>
    <col min="4" max="4" width="11.7109375" customWidth="1"/>
    <col min="5" max="11" width="8.7109375" customWidth="1"/>
    <col min="12" max="12" width="11.7109375" bestFit="1" customWidth="1"/>
    <col min="13" max="13" width="10.140625" customWidth="1"/>
    <col min="14" max="26" width="8.7109375" customWidth="1"/>
  </cols>
  <sheetData>
    <row r="2" spans="1:23" ht="15" customHeight="1" thickBot="1">
      <c r="L2" s="10" t="s">
        <v>86</v>
      </c>
      <c r="M2" s="10" t="s">
        <v>87</v>
      </c>
    </row>
    <row r="3" spans="1:23" ht="15" thickBot="1">
      <c r="A3" s="68" t="s">
        <v>88</v>
      </c>
      <c r="B3" s="69"/>
    </row>
    <row r="4" spans="1:23" ht="15" customHeight="1">
      <c r="D4" s="50" t="s">
        <v>89</v>
      </c>
      <c r="G4" s="50" t="s">
        <v>90</v>
      </c>
      <c r="L4" s="10" t="s">
        <v>91</v>
      </c>
      <c r="M4" s="10" t="s">
        <v>92</v>
      </c>
      <c r="N4" s="10" t="s">
        <v>93</v>
      </c>
      <c r="O4">
        <v>1</v>
      </c>
      <c r="P4">
        <v>3</v>
      </c>
      <c r="Q4">
        <v>5</v>
      </c>
    </row>
    <row r="6" spans="1:23">
      <c r="A6" s="51" t="s">
        <v>94</v>
      </c>
      <c r="B6" s="51" t="s">
        <v>95</v>
      </c>
      <c r="D6" s="52" t="s">
        <v>96</v>
      </c>
      <c r="E6" s="52" t="s">
        <v>97</v>
      </c>
      <c r="G6" s="52" t="s">
        <v>96</v>
      </c>
      <c r="H6" s="52" t="s">
        <v>97</v>
      </c>
      <c r="K6" s="10" t="s">
        <v>98</v>
      </c>
      <c r="L6" s="10" t="s">
        <v>91</v>
      </c>
      <c r="N6">
        <v>5</v>
      </c>
    </row>
    <row r="7" spans="1:23">
      <c r="A7" s="53">
        <v>1</v>
      </c>
      <c r="B7" s="53" t="s">
        <v>99</v>
      </c>
      <c r="D7" s="30">
        <v>1</v>
      </c>
      <c r="E7" s="30">
        <v>5</v>
      </c>
      <c r="G7" s="30">
        <v>1</v>
      </c>
      <c r="H7" s="30">
        <v>5</v>
      </c>
      <c r="L7" s="10" t="s">
        <v>100</v>
      </c>
      <c r="M7" s="10" t="s">
        <v>101</v>
      </c>
    </row>
    <row r="8" spans="1:23">
      <c r="A8" s="53">
        <v>2</v>
      </c>
      <c r="B8" s="53" t="s">
        <v>102</v>
      </c>
      <c r="D8" s="30">
        <v>2</v>
      </c>
      <c r="E8" s="30">
        <v>3</v>
      </c>
      <c r="G8" s="30">
        <v>2</v>
      </c>
      <c r="H8" s="30">
        <v>3</v>
      </c>
      <c r="M8" s="54">
        <v>0.5</v>
      </c>
      <c r="T8" s="65" t="s">
        <v>103</v>
      </c>
      <c r="U8" s="66"/>
      <c r="V8" s="66"/>
      <c r="W8" s="66"/>
    </row>
    <row r="9" spans="1:23">
      <c r="A9" s="53">
        <v>3</v>
      </c>
      <c r="B9" s="53" t="s">
        <v>91</v>
      </c>
      <c r="D9" s="30">
        <v>3</v>
      </c>
      <c r="E9" s="30">
        <v>5</v>
      </c>
      <c r="G9" s="30">
        <v>3</v>
      </c>
      <c r="H9" s="30">
        <v>5</v>
      </c>
      <c r="U9">
        <v>53</v>
      </c>
    </row>
    <row r="10" spans="1:23">
      <c r="A10" s="53">
        <v>4</v>
      </c>
      <c r="B10" s="53" t="s">
        <v>86</v>
      </c>
      <c r="D10" s="30">
        <v>4</v>
      </c>
      <c r="E10" s="55">
        <v>2</v>
      </c>
      <c r="G10" s="30">
        <v>5</v>
      </c>
      <c r="H10" s="30">
        <v>4</v>
      </c>
    </row>
    <row r="11" spans="1:23">
      <c r="A11" s="53">
        <v>5</v>
      </c>
      <c r="B11" s="53" t="s">
        <v>86</v>
      </c>
      <c r="D11" s="30">
        <v>5</v>
      </c>
      <c r="E11" s="30">
        <v>4</v>
      </c>
      <c r="K11" s="56" t="s">
        <v>104</v>
      </c>
      <c r="L11" s="10" t="s">
        <v>92</v>
      </c>
    </row>
    <row r="12" spans="1:23">
      <c r="A12" s="53">
        <v>6</v>
      </c>
      <c r="B12" s="53" t="s">
        <v>105</v>
      </c>
      <c r="L12" s="10" t="s">
        <v>100</v>
      </c>
      <c r="M12" s="10" t="s">
        <v>106</v>
      </c>
    </row>
    <row r="13" spans="1:23" ht="15" customHeight="1">
      <c r="M13" s="57">
        <v>0.66</v>
      </c>
      <c r="R13" s="50" t="s">
        <v>107</v>
      </c>
    </row>
    <row r="14" spans="1:23" ht="15" customHeight="1">
      <c r="D14" s="50" t="s">
        <v>108</v>
      </c>
      <c r="G14" s="50" t="s">
        <v>109</v>
      </c>
      <c r="R14" s="10" t="s">
        <v>110</v>
      </c>
    </row>
    <row r="15" spans="1:23" ht="15" customHeight="1">
      <c r="K15" s="56" t="s">
        <v>111</v>
      </c>
      <c r="L15" s="10" t="s">
        <v>93</v>
      </c>
    </row>
    <row r="16" spans="1:23" ht="15" customHeight="1">
      <c r="A16" s="51" t="s">
        <v>94</v>
      </c>
      <c r="B16" s="51" t="s">
        <v>95</v>
      </c>
      <c r="D16" s="52" t="s">
        <v>96</v>
      </c>
      <c r="E16" s="52" t="s">
        <v>97</v>
      </c>
      <c r="F16" s="50"/>
      <c r="G16" s="52" t="s">
        <v>96</v>
      </c>
      <c r="H16" s="52" t="s">
        <v>97</v>
      </c>
      <c r="L16" s="10" t="s">
        <v>100</v>
      </c>
      <c r="M16" s="10" t="s">
        <v>112</v>
      </c>
    </row>
    <row r="17" spans="1:18" ht="15" customHeight="1">
      <c r="A17" s="53">
        <v>1</v>
      </c>
      <c r="B17" s="53" t="s">
        <v>99</v>
      </c>
      <c r="D17" s="58" t="s">
        <v>113</v>
      </c>
      <c r="E17" s="55">
        <v>2</v>
      </c>
      <c r="G17" s="58"/>
      <c r="H17" s="30"/>
      <c r="M17" s="57">
        <v>0.66</v>
      </c>
      <c r="R17" s="50" t="s">
        <v>107</v>
      </c>
    </row>
    <row r="18" spans="1:18" ht="15" customHeight="1">
      <c r="A18" s="53">
        <v>2</v>
      </c>
      <c r="B18" s="53" t="s">
        <v>102</v>
      </c>
      <c r="D18" s="58" t="s">
        <v>91</v>
      </c>
      <c r="E18" s="30">
        <v>3</v>
      </c>
      <c r="G18" s="58" t="s">
        <v>91</v>
      </c>
      <c r="H18" s="30">
        <v>3</v>
      </c>
      <c r="R18" s="10" t="s">
        <v>114</v>
      </c>
    </row>
    <row r="19" spans="1:18" ht="15" customHeight="1">
      <c r="A19" s="53">
        <v>3</v>
      </c>
      <c r="B19" s="53" t="s">
        <v>91</v>
      </c>
      <c r="D19" s="58" t="s">
        <v>92</v>
      </c>
      <c r="E19" s="59">
        <v>3</v>
      </c>
      <c r="G19" s="58" t="s">
        <v>92</v>
      </c>
      <c r="H19" s="30">
        <v>3</v>
      </c>
      <c r="K19" s="10" t="s">
        <v>115</v>
      </c>
      <c r="L19">
        <v>1</v>
      </c>
      <c r="N19" s="10" t="s">
        <v>93</v>
      </c>
    </row>
    <row r="20" spans="1:18" ht="15" customHeight="1">
      <c r="A20" s="53">
        <v>4</v>
      </c>
      <c r="B20" s="53" t="s">
        <v>86</v>
      </c>
      <c r="D20" s="58" t="s">
        <v>116</v>
      </c>
      <c r="E20" s="55">
        <v>2</v>
      </c>
      <c r="G20" s="58"/>
      <c r="H20" s="30"/>
      <c r="L20" s="10" t="s">
        <v>100</v>
      </c>
      <c r="M20" s="10" t="s">
        <v>117</v>
      </c>
    </row>
    <row r="21" spans="1:18" ht="15.75" customHeight="1">
      <c r="A21" s="53">
        <v>5</v>
      </c>
      <c r="B21" s="53" t="s">
        <v>86</v>
      </c>
      <c r="D21" s="58" t="s">
        <v>118</v>
      </c>
      <c r="E21" s="55">
        <v>2</v>
      </c>
      <c r="G21" s="58" t="s">
        <v>93</v>
      </c>
      <c r="H21" s="30">
        <v>3</v>
      </c>
      <c r="M21" s="57">
        <v>0.4</v>
      </c>
    </row>
    <row r="22" spans="1:18" ht="15.75" customHeight="1">
      <c r="A22" s="53">
        <v>6</v>
      </c>
      <c r="B22" s="53" t="s">
        <v>105</v>
      </c>
      <c r="D22" s="58" t="s">
        <v>93</v>
      </c>
      <c r="E22" s="30">
        <v>3</v>
      </c>
    </row>
    <row r="23" spans="1:18" ht="15.75" customHeight="1">
      <c r="K23" s="10" t="s">
        <v>119</v>
      </c>
      <c r="L23">
        <v>3</v>
      </c>
      <c r="N23" s="10" t="s">
        <v>92</v>
      </c>
    </row>
    <row r="24" spans="1:18" ht="15.75" customHeight="1">
      <c r="D24" s="50" t="s">
        <v>120</v>
      </c>
      <c r="G24" s="50" t="s">
        <v>121</v>
      </c>
      <c r="L24" s="10" t="s">
        <v>100</v>
      </c>
      <c r="M24" s="10" t="s">
        <v>122</v>
      </c>
    </row>
    <row r="25" spans="1:18" ht="15.75" customHeight="1">
      <c r="M25" s="57">
        <v>0.4</v>
      </c>
    </row>
    <row r="26" spans="1:18" ht="15.75" customHeight="1">
      <c r="A26" s="51" t="s">
        <v>94</v>
      </c>
      <c r="B26" s="51" t="s">
        <v>95</v>
      </c>
      <c r="D26" s="52" t="s">
        <v>96</v>
      </c>
      <c r="E26" s="52" t="s">
        <v>97</v>
      </c>
      <c r="F26" s="50"/>
      <c r="G26" s="52" t="s">
        <v>96</v>
      </c>
      <c r="H26" s="52" t="s">
        <v>97</v>
      </c>
    </row>
    <row r="27" spans="1:18" ht="15.75" customHeight="1">
      <c r="A27" s="53">
        <v>1</v>
      </c>
      <c r="B27" s="53" t="s">
        <v>99</v>
      </c>
      <c r="D27" s="58" t="s">
        <v>123</v>
      </c>
      <c r="E27" s="30" t="s">
        <v>124</v>
      </c>
      <c r="G27" s="58" t="s">
        <v>125</v>
      </c>
      <c r="H27" s="30">
        <v>4</v>
      </c>
      <c r="K27" s="10" t="s">
        <v>126</v>
      </c>
      <c r="L27">
        <v>5</v>
      </c>
      <c r="N27" s="10" t="s">
        <v>91</v>
      </c>
    </row>
    <row r="28" spans="1:18" ht="15.75" customHeight="1">
      <c r="A28" s="53">
        <v>2</v>
      </c>
      <c r="B28" s="53" t="s">
        <v>102</v>
      </c>
      <c r="D28" s="58" t="s">
        <v>127</v>
      </c>
      <c r="E28" s="30"/>
      <c r="G28" s="58" t="s">
        <v>92</v>
      </c>
      <c r="H28" s="30">
        <v>3</v>
      </c>
      <c r="L28" s="10" t="s">
        <v>100</v>
      </c>
      <c r="M28" s="10" t="s">
        <v>128</v>
      </c>
    </row>
    <row r="29" spans="1:18" ht="15.75" customHeight="1">
      <c r="A29" s="53">
        <v>3</v>
      </c>
      <c r="B29" s="53" t="s">
        <v>91</v>
      </c>
      <c r="D29" s="58" t="s">
        <v>99</v>
      </c>
      <c r="E29" s="30" t="s">
        <v>124</v>
      </c>
      <c r="G29" s="58" t="s">
        <v>93</v>
      </c>
      <c r="H29" s="30">
        <v>3</v>
      </c>
      <c r="M29" s="57">
        <v>0.5</v>
      </c>
    </row>
    <row r="30" spans="1:18" ht="15.75" customHeight="1">
      <c r="A30" s="53">
        <v>4</v>
      </c>
      <c r="B30" s="53" t="s">
        <v>86</v>
      </c>
      <c r="D30" s="58" t="s">
        <v>129</v>
      </c>
      <c r="E30" s="30"/>
      <c r="G30" s="58" t="s">
        <v>86</v>
      </c>
      <c r="H30" s="30">
        <v>2</v>
      </c>
    </row>
    <row r="31" spans="1:18" ht="15.75" customHeight="1">
      <c r="A31" s="53">
        <v>5</v>
      </c>
      <c r="B31" s="53" t="s">
        <v>86</v>
      </c>
      <c r="D31" s="58" t="s">
        <v>86</v>
      </c>
      <c r="E31" s="30" t="s">
        <v>130</v>
      </c>
    </row>
    <row r="32" spans="1:18" ht="15.75" customHeight="1">
      <c r="A32" s="53">
        <v>6</v>
      </c>
      <c r="B32" s="53" t="s">
        <v>105</v>
      </c>
      <c r="D32" s="58" t="s">
        <v>131</v>
      </c>
      <c r="E32" s="30"/>
    </row>
    <row r="33" spans="4:5" ht="15.75" customHeight="1">
      <c r="D33" s="58" t="s">
        <v>132</v>
      </c>
      <c r="E33" s="30" t="s">
        <v>124</v>
      </c>
    </row>
    <row r="34" spans="4:5" ht="15.75" customHeight="1">
      <c r="D34" s="58" t="s">
        <v>133</v>
      </c>
      <c r="E34" s="30"/>
    </row>
    <row r="35" spans="4:5" ht="15.75" customHeight="1">
      <c r="D35" s="30"/>
      <c r="E35" s="30"/>
    </row>
    <row r="36" spans="4:5" ht="15.75" customHeight="1"/>
    <row r="37" spans="4:5" ht="15.75" customHeight="1"/>
    <row r="38" spans="4:5" ht="15.75" customHeight="1"/>
    <row r="39" spans="4:5" ht="15.75" customHeight="1"/>
    <row r="40" spans="4:5" ht="15.75" customHeight="1"/>
    <row r="41" spans="4:5" ht="15.75" customHeight="1"/>
    <row r="42" spans="4:5" ht="15.75" customHeight="1"/>
    <row r="43" spans="4:5" ht="15.75" customHeight="1"/>
    <row r="44" spans="4:5" ht="15.75" customHeight="1"/>
    <row r="45" spans="4:5" ht="15.75" customHeight="1"/>
    <row r="46" spans="4:5" ht="15.75" customHeight="1"/>
    <row r="47" spans="4:5" ht="15.75" customHeight="1"/>
    <row r="48" spans="4:5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2">
    <mergeCell ref="A3:B3"/>
    <mergeCell ref="T8:W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shinde</dc:creator>
  <cp:keywords/>
  <dc:description/>
  <cp:lastModifiedBy>Kunal Shinde</cp:lastModifiedBy>
  <cp:revision/>
  <dcterms:created xsi:type="dcterms:W3CDTF">2023-06-17T05:41:35Z</dcterms:created>
  <dcterms:modified xsi:type="dcterms:W3CDTF">2023-10-25T07:27:56Z</dcterms:modified>
  <cp:category/>
  <cp:contentStatus/>
</cp:coreProperties>
</file>